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anaCh\Downloads\50714\"/>
    </mc:Choice>
  </mc:AlternateContent>
  <bookViews>
    <workbookView xWindow="0" yWindow="30" windowWidth="20700" windowHeight="10710" tabRatio="615"/>
  </bookViews>
  <sheets>
    <sheet name="1" sheetId="13" r:id="rId1"/>
    <sheet name="2" sheetId="14" r:id="rId2"/>
    <sheet name="3" sheetId="15" r:id="rId3"/>
    <sheet name="4" sheetId="6" r:id="rId4"/>
    <sheet name="5" sheetId="9" r:id="rId5"/>
    <sheet name="6" sheetId="7" r:id="rId6"/>
    <sheet name="7" sheetId="24" r:id="rId7"/>
    <sheet name="8" sheetId="25" r:id="rId8"/>
    <sheet name="9" sheetId="26" r:id="rId9"/>
    <sheet name="10" sheetId="2" r:id="rId10"/>
    <sheet name="11" sheetId="3" r:id="rId11"/>
    <sheet name="12" sheetId="21" r:id="rId12"/>
    <sheet name="13" sheetId="18" r:id="rId13"/>
    <sheet name="14" sheetId="17" r:id="rId14"/>
    <sheet name="15" sheetId="28" r:id="rId15"/>
    <sheet name="16" sheetId="29" r:id="rId16"/>
    <sheet name="17" sheetId="30" r:id="rId17"/>
  </sheets>
  <definedNames>
    <definedName name="_xlnm._FilterDatabase" localSheetId="9" hidden="1">'10'!$A$6:$C$22</definedName>
    <definedName name="_xlnm._FilterDatabase" localSheetId="10" hidden="1">'11'!$A$6:$C$32</definedName>
    <definedName name="AgencyCode" localSheetId="9">#REF!</definedName>
    <definedName name="AgencyCode" localSheetId="10">#REF!</definedName>
    <definedName name="AgencyCode" localSheetId="11">#REF!</definedName>
    <definedName name="AgencyCode" localSheetId="16">#REF!</definedName>
    <definedName name="AgencyCode">#REF!</definedName>
    <definedName name="AgencyName" localSheetId="9">#REF!</definedName>
    <definedName name="AgencyName" localSheetId="10">#REF!</definedName>
    <definedName name="AgencyName" localSheetId="11">#REF!</definedName>
    <definedName name="AgencyName" localSheetId="16">#REF!</definedName>
    <definedName name="AgencyName">#REF!</definedName>
    <definedName name="åû" localSheetId="16">#REF!</definedName>
    <definedName name="åû">#REF!</definedName>
    <definedName name="davit" localSheetId="11">#REF!</definedName>
    <definedName name="davit" localSheetId="16">#REF!</definedName>
    <definedName name="davit">#REF!</definedName>
    <definedName name="Functional1" localSheetId="9">#REF!</definedName>
    <definedName name="Functional1" localSheetId="10">#REF!</definedName>
    <definedName name="Functional1" localSheetId="11">#REF!</definedName>
    <definedName name="Functional1" localSheetId="16">#REF!</definedName>
    <definedName name="Functional1">#REF!</definedName>
    <definedName name="ggg" localSheetId="11">#REF!</definedName>
    <definedName name="ggg" localSheetId="16">#REF!</definedName>
    <definedName name="ggg">#REF!</definedName>
    <definedName name="mas" localSheetId="16">#REF!</definedName>
    <definedName name="mas">#REF!</definedName>
    <definedName name="mass" localSheetId="16">#REF!</definedName>
    <definedName name="mass">#REF!</definedName>
    <definedName name="PANature" localSheetId="9">#REF!</definedName>
    <definedName name="PANature" localSheetId="10">#REF!</definedName>
    <definedName name="PANature" localSheetId="11">#REF!</definedName>
    <definedName name="PANature" localSheetId="16">#REF!</definedName>
    <definedName name="PANature">#REF!</definedName>
    <definedName name="PAType" localSheetId="9">#REF!</definedName>
    <definedName name="PAType" localSheetId="10">#REF!</definedName>
    <definedName name="PAType" localSheetId="11">#REF!</definedName>
    <definedName name="PAType" localSheetId="16">#REF!</definedName>
    <definedName name="PAType">#REF!</definedName>
    <definedName name="Performance2" localSheetId="9">#REF!</definedName>
    <definedName name="Performance2" localSheetId="10">#REF!</definedName>
    <definedName name="Performance2" localSheetId="11">#REF!</definedName>
    <definedName name="Performance2" localSheetId="16">#REF!</definedName>
    <definedName name="Performance2">#REF!</definedName>
    <definedName name="PerformanceType" localSheetId="9">#REF!</definedName>
    <definedName name="PerformanceType" localSheetId="10">#REF!</definedName>
    <definedName name="PerformanceType" localSheetId="11">#REF!</definedName>
    <definedName name="PerformanceType" localSheetId="16">#REF!</definedName>
    <definedName name="PerformanceType">#REF!</definedName>
    <definedName name="_xlnm.Print_Area" localSheetId="0">'1'!$A$1:$B$13</definedName>
    <definedName name="_xlnm.Print_Area" localSheetId="9">'10'!$A$1:$I$31</definedName>
    <definedName name="_xlnm.Print_Area" localSheetId="10">'11'!$A$1:$I$41</definedName>
    <definedName name="_xlnm.Print_Titles" localSheetId="16">'17'!$8:$9</definedName>
    <definedName name="x" localSheetId="16">#REF!</definedName>
    <definedName name="x">#REF!</definedName>
    <definedName name="Z_13F89C80_AA0B_41F9_AFF5_A3FBF32B4839_.wvu.FilterData" localSheetId="9" hidden="1">'10'!$A$6:$C$22</definedName>
    <definedName name="Z_13F89C80_AA0B_41F9_AFF5_A3FBF32B4839_.wvu.FilterData" localSheetId="10" hidden="1">'11'!$A$6:$C$32</definedName>
    <definedName name="Z_1CB3FA93_3343_416F_A16D_FC41F2ED2B6F_.wvu.FilterData" localSheetId="9" hidden="1">'10'!$A$6:$C$22</definedName>
    <definedName name="Z_1CB3FA93_3343_416F_A16D_FC41F2ED2B6F_.wvu.FilterData" localSheetId="10" hidden="1">'11'!$A$6:$C$32</definedName>
    <definedName name="Z_248D826A_AAF4_4217_A881_FEB0316B1F31_.wvu.FilterData" localSheetId="9" hidden="1">'10'!$A$6:$C$22</definedName>
    <definedName name="Z_248D826A_AAF4_4217_A881_FEB0316B1F31_.wvu.FilterData" localSheetId="10" hidden="1">'11'!$A$6:$C$32</definedName>
    <definedName name="Z_45FFAC33_4AB9_414D_B043_692D128792D7_.wvu.FilterData" localSheetId="9" hidden="1">'10'!$A$6:$C$22</definedName>
    <definedName name="Z_45FFAC33_4AB9_414D_B043_692D128792D7_.wvu.FilterData" localSheetId="10" hidden="1">'11'!$A$6:$C$32</definedName>
    <definedName name="Z_4B089989_DDCD_487B_9353_2C02A02C4B79_.wvu.FilterData" localSheetId="9" hidden="1">'10'!$A$6:$C$22</definedName>
    <definedName name="Z_4B089989_DDCD_487B_9353_2C02A02C4B79_.wvu.FilterData" localSheetId="10" hidden="1">'11'!$A$6:$C$32</definedName>
    <definedName name="Z_4E7D02B5_6AED_41E0_B144_33AB5BF8890B_.wvu.Cols" localSheetId="9" hidden="1">'10'!#REF!,'10'!#REF!,'10'!#REF!</definedName>
    <definedName name="Z_4E7D02B5_6AED_41E0_B144_33AB5BF8890B_.wvu.Cols" localSheetId="10" hidden="1">'11'!#REF!,'11'!#REF!,'11'!#REF!</definedName>
    <definedName name="Z_4E7D02B5_6AED_41E0_B144_33AB5BF8890B_.wvu.FilterData" localSheetId="9" hidden="1">'10'!$A$6:$C$22</definedName>
    <definedName name="Z_4E7D02B5_6AED_41E0_B144_33AB5BF8890B_.wvu.FilterData" localSheetId="10" hidden="1">'11'!$A$6:$C$32</definedName>
    <definedName name="Z_4E7D02B5_6AED_41E0_B144_33AB5BF8890B_.wvu.PrintArea" localSheetId="9" hidden="1">'10'!$A$5:$C$22</definedName>
    <definedName name="Z_4E7D02B5_6AED_41E0_B144_33AB5BF8890B_.wvu.PrintArea" localSheetId="10" hidden="1">'11'!$A$5:$C$32</definedName>
    <definedName name="Z_4E7D02B5_6AED_41E0_B144_33AB5BF8890B_.wvu.PrintTitles" localSheetId="9" hidden="1">'10'!#REF!</definedName>
    <definedName name="Z_4E7D02B5_6AED_41E0_B144_33AB5BF8890B_.wvu.PrintTitles" localSheetId="10" hidden="1">'11'!#REF!</definedName>
    <definedName name="Z_4E7D02B5_6AED_41E0_B144_33AB5BF8890B_.wvu.Rows" localSheetId="9" hidden="1">'10'!#REF!</definedName>
    <definedName name="Z_4E7D02B5_6AED_41E0_B144_33AB5BF8890B_.wvu.Rows" localSheetId="10" hidden="1">'11'!#REF!</definedName>
    <definedName name="Z_53DFD68B_2825_4372_8279_65A2CDD3C0A6_.wvu.FilterData" localSheetId="9" hidden="1">'10'!$A$6:$C$22</definedName>
    <definedName name="Z_53DFD68B_2825_4372_8279_65A2CDD3C0A6_.wvu.FilterData" localSheetId="10" hidden="1">'11'!$A$6:$C$32</definedName>
    <definedName name="Z_88C8AD42_4A54_471A_AC21_23DEE75E6A61_.wvu.FilterData" localSheetId="9" hidden="1">'10'!$A$6:$C$22</definedName>
    <definedName name="Z_88C8AD42_4A54_471A_AC21_23DEE75E6A61_.wvu.FilterData" localSheetId="10" hidden="1">'11'!$A$6:$C$32</definedName>
    <definedName name="Z_B6E8E17E_50D9_4F6F_8FA3_EAEA1E227C90_.wvu.FilterData" localSheetId="9" hidden="1">'10'!$A$6:$C$22</definedName>
    <definedName name="Z_B6E8E17E_50D9_4F6F_8FA3_EAEA1E227C90_.wvu.FilterData" localSheetId="10" hidden="1">'11'!$A$6:$C$32</definedName>
    <definedName name="Z_C0EFFDBC_9EA1_4BE6_8AC1_F7AA5D1FC08E_.wvu.FilterData" localSheetId="9" hidden="1">'10'!$A$6:$C$22</definedName>
    <definedName name="Z_C0EFFDBC_9EA1_4BE6_8AC1_F7AA5D1FC08E_.wvu.FilterData" localSheetId="10" hidden="1">'11'!$A$6:$C$32</definedName>
    <definedName name="Z_F0E30E7C_80B0_462A_AB4D_B336442D4E37_.wvu.FilterData" localSheetId="9" hidden="1">'10'!$A$6:$C$22</definedName>
    <definedName name="Z_F0E30E7C_80B0_462A_AB4D_B336442D4E37_.wvu.FilterData" localSheetId="10" hidden="1">'11'!$A$6:$C$32</definedName>
    <definedName name="Z_FC3AB22F_E31D_4E23_B844_075681CC734D_.wvu.FilterData" localSheetId="9" hidden="1">'10'!$A$6:$C$22</definedName>
    <definedName name="Z_FC3AB22F_E31D_4E23_B844_075681CC734D_.wvu.FilterData" localSheetId="10" hidden="1">'11'!$A$6:$C$32</definedName>
    <definedName name="Z_FD6BFED4_3296_451F_BEE8_BDA0B24F27D3_.wvu.FilterData" localSheetId="9" hidden="1">'10'!$A$6:$C$22</definedName>
    <definedName name="Z_FD6BFED4_3296_451F_BEE8_BDA0B24F27D3_.wvu.FilterData" localSheetId="10" hidden="1">'11'!$A$6:$C$32</definedName>
    <definedName name="Հավելված" localSheetId="11">#REF!</definedName>
    <definedName name="Հավելված" localSheetId="16">#REF!</definedName>
    <definedName name="Հավելված">#REF!</definedName>
    <definedName name="Մաս" localSheetId="11">#REF!</definedName>
    <definedName name="Մաս" localSheetId="16">#REF!</definedName>
    <definedName name="Մաս">#REF!</definedName>
    <definedName name="շախմատիստ" localSheetId="11">#REF!</definedName>
    <definedName name="շախմատիստ" localSheetId="16">#REF!</definedName>
    <definedName name="շախմատիստ">#REF!</definedName>
  </definedNames>
  <calcPr calcId="162913"/>
</workbook>
</file>

<file path=xl/calcChain.xml><?xml version="1.0" encoding="utf-8"?>
<calcChain xmlns="http://schemas.openxmlformats.org/spreadsheetml/2006/main">
  <c r="D416" i="24" l="1"/>
  <c r="E79" i="24"/>
  <c r="D132" i="24"/>
  <c r="D79" i="24" s="1"/>
  <c r="G94" i="25"/>
  <c r="G92" i="25" s="1"/>
  <c r="G90" i="25" s="1"/>
  <c r="G70" i="25" s="1"/>
  <c r="E148" i="26"/>
  <c r="D162" i="26"/>
  <c r="D160" i="26"/>
  <c r="D157" i="26"/>
  <c r="D156" i="26" s="1"/>
  <c r="D155" i="26" s="1"/>
  <c r="D154" i="26" s="1"/>
  <c r="D152" i="26" s="1"/>
  <c r="D150" i="26" s="1"/>
  <c r="C230" i="28" l="1"/>
  <c r="C430" i="29" s="1"/>
  <c r="D148" i="26"/>
  <c r="G287" i="30" l="1"/>
  <c r="G286" i="30"/>
  <c r="G285" i="30" s="1"/>
  <c r="G284" i="30" s="1"/>
  <c r="G279" i="30"/>
  <c r="G278" i="30"/>
  <c r="G277" i="30" s="1"/>
  <c r="G276" i="30" s="1"/>
  <c r="G273" i="30"/>
  <c r="G272" i="30"/>
  <c r="G271" i="30" s="1"/>
  <c r="G270" i="30" s="1"/>
  <c r="G266" i="30"/>
  <c r="G265" i="30"/>
  <c r="G264" i="30" s="1"/>
  <c r="G243" i="30"/>
  <c r="G242" i="30"/>
  <c r="G241" i="30" s="1"/>
  <c r="G237" i="30"/>
  <c r="G236" i="30" s="1"/>
  <c r="G235" i="30" s="1"/>
  <c r="G227" i="30"/>
  <c r="G132" i="30"/>
  <c r="G131" i="30" s="1"/>
  <c r="G130" i="30" s="1"/>
  <c r="G129" i="30" s="1"/>
  <c r="G126" i="30"/>
  <c r="G125" i="30"/>
  <c r="G123" i="30"/>
  <c r="G122" i="30" s="1"/>
  <c r="G121" i="30" s="1"/>
  <c r="G116" i="30"/>
  <c r="G113" i="30" s="1"/>
  <c r="G112" i="30" s="1"/>
  <c r="G111" i="30" s="1"/>
  <c r="G114" i="30"/>
  <c r="G104" i="30"/>
  <c r="G103" i="30" s="1"/>
  <c r="G102" i="30" s="1"/>
  <c r="G101" i="30" s="1"/>
  <c r="G98" i="30"/>
  <c r="G97" i="30" s="1"/>
  <c r="G96" i="30" s="1"/>
  <c r="G95" i="30" s="1"/>
  <c r="G92" i="30"/>
  <c r="G91" i="30" s="1"/>
  <c r="G90" i="30" s="1"/>
  <c r="G85" i="30"/>
  <c r="G84" i="30" s="1"/>
  <c r="G79" i="30"/>
  <c r="G78" i="30" s="1"/>
  <c r="G76" i="30" s="1"/>
  <c r="G72" i="30"/>
  <c r="G48" i="30"/>
  <c r="G47" i="30"/>
  <c r="G46" i="30" s="1"/>
  <c r="G45" i="30" s="1"/>
  <c r="G38" i="30"/>
  <c r="G26" i="30"/>
  <c r="G25" i="30" s="1"/>
  <c r="G24" i="30" s="1"/>
  <c r="G23" i="30" s="1"/>
  <c r="G16" i="30"/>
  <c r="G14" i="30"/>
  <c r="G13" i="30" l="1"/>
  <c r="G12" i="30" s="1"/>
  <c r="G11" i="30" s="1"/>
  <c r="G77" i="30"/>
  <c r="G120" i="30"/>
  <c r="G10" i="30"/>
  <c r="G240" i="30"/>
  <c r="E178" i="24" l="1"/>
  <c r="D178" i="24"/>
  <c r="H10" i="25" l="1"/>
  <c r="H157" i="25"/>
  <c r="H156" i="25" s="1"/>
  <c r="H154" i="25" s="1"/>
  <c r="H152" i="25" s="1"/>
  <c r="H150" i="25" s="1"/>
  <c r="G157" i="25"/>
  <c r="D468" i="26" s="1"/>
  <c r="E409" i="24"/>
  <c r="E408" i="24" s="1"/>
  <c r="E10" i="24" s="1"/>
  <c r="B12" i="13" s="1"/>
  <c r="D409" i="24"/>
  <c r="D408" i="24" s="1"/>
  <c r="D10" i="24" s="1"/>
  <c r="E468" i="26" l="1"/>
  <c r="E467" i="26"/>
  <c r="E466" i="26" s="1"/>
  <c r="E465" i="26" s="1"/>
  <c r="E463" i="26" s="1"/>
  <c r="E461" i="26" s="1"/>
  <c r="E459" i="26" s="1"/>
  <c r="E457" i="26" s="1"/>
  <c r="E10" i="26" s="1"/>
  <c r="D744" i="28"/>
  <c r="D759" i="29" s="1"/>
  <c r="D467" i="26"/>
  <c r="D466" i="26" s="1"/>
  <c r="D465" i="26" s="1"/>
  <c r="D463" i="26" s="1"/>
  <c r="D461" i="26" s="1"/>
  <c r="D459" i="26" s="1"/>
  <c r="D457" i="26" s="1"/>
  <c r="D10" i="26" s="1"/>
  <c r="C744" i="28"/>
  <c r="C759" i="29" s="1"/>
  <c r="G156" i="25"/>
  <c r="G154" i="25" s="1"/>
  <c r="G152" i="25" s="1"/>
  <c r="G150" i="25" s="1"/>
  <c r="G10" i="25" s="1"/>
  <c r="E16" i="21"/>
  <c r="E15" i="21"/>
  <c r="E14" i="21" s="1"/>
  <c r="E25" i="17" l="1"/>
  <c r="E23" i="17" s="1"/>
  <c r="D25" i="17"/>
  <c r="D23" i="17" s="1"/>
  <c r="E19" i="17"/>
  <c r="E17" i="17" s="1"/>
  <c r="D19" i="17"/>
  <c r="D17" i="17" s="1"/>
  <c r="E14" i="17"/>
  <c r="E13" i="17" s="1"/>
  <c r="E11" i="17" s="1"/>
  <c r="D14" i="17"/>
  <c r="D18" i="18"/>
  <c r="H16" i="18"/>
  <c r="G16" i="18"/>
  <c r="F16" i="18"/>
  <c r="D16" i="18" s="1"/>
  <c r="E16" i="18"/>
  <c r="D15" i="18"/>
  <c r="D14" i="18"/>
  <c r="H12" i="18"/>
  <c r="G12" i="18"/>
  <c r="F12" i="18"/>
  <c r="E12" i="18"/>
  <c r="H10" i="18"/>
  <c r="G10" i="18"/>
  <c r="F10" i="18"/>
  <c r="D12" i="18" l="1"/>
  <c r="D13" i="17"/>
  <c r="D11" i="17" s="1"/>
  <c r="E10" i="18"/>
  <c r="D10" i="18" s="1"/>
  <c r="G32" i="3" l="1"/>
  <c r="G30" i="3"/>
  <c r="G28" i="3"/>
  <c r="D32" i="3"/>
  <c r="D30" i="3"/>
  <c r="D28" i="3"/>
  <c r="G62" i="9" l="1"/>
  <c r="G23" i="3"/>
  <c r="D23" i="3"/>
  <c r="G22" i="3"/>
  <c r="D22" i="3"/>
  <c r="I21" i="3"/>
  <c r="I13" i="3" s="1"/>
  <c r="H21" i="3"/>
  <c r="H13" i="3" s="1"/>
  <c r="F21" i="3"/>
  <c r="D21" i="3" s="1"/>
  <c r="E21" i="3"/>
  <c r="E13" i="3" s="1"/>
  <c r="E17" i="3"/>
  <c r="E19" i="3" s="1"/>
  <c r="F17" i="3" l="1"/>
  <c r="F13" i="3"/>
  <c r="D13" i="3" s="1"/>
  <c r="E15" i="3"/>
  <c r="E14" i="3" s="1"/>
  <c r="G13" i="3"/>
  <c r="I17" i="3"/>
  <c r="G21" i="3"/>
  <c r="H17" i="3"/>
  <c r="H15" i="3" s="1"/>
  <c r="H14" i="3" s="1"/>
  <c r="F19" i="3" l="1"/>
  <c r="D19" i="3" s="1"/>
  <c r="F15" i="3"/>
  <c r="F14" i="3" s="1"/>
  <c r="D17" i="3"/>
  <c r="D15" i="3" s="1"/>
  <c r="D14" i="3" s="1"/>
  <c r="I19" i="3"/>
  <c r="I15" i="3"/>
  <c r="I14" i="3" s="1"/>
  <c r="H19" i="3"/>
  <c r="G17" i="3"/>
  <c r="G15" i="3" l="1"/>
  <c r="G14" i="3" s="1"/>
  <c r="G19" i="3"/>
  <c r="J21" i="7" l="1"/>
  <c r="G21" i="7"/>
  <c r="D21" i="7"/>
  <c r="L20" i="7"/>
  <c r="L19" i="7" s="1"/>
  <c r="L18" i="7" s="1"/>
  <c r="L16" i="7" s="1"/>
  <c r="L14" i="7" s="1"/>
  <c r="L12" i="7" s="1"/>
  <c r="L11" i="7" s="1"/>
  <c r="K20" i="7"/>
  <c r="K19" i="7" s="1"/>
  <c r="I20" i="7"/>
  <c r="I19" i="7" s="1"/>
  <c r="I18" i="7" s="1"/>
  <c r="I16" i="7" s="1"/>
  <c r="I14" i="7" s="1"/>
  <c r="I12" i="7" s="1"/>
  <c r="I11" i="7" s="1"/>
  <c r="H20" i="7"/>
  <c r="F20" i="7"/>
  <c r="F19" i="7" s="1"/>
  <c r="E20" i="7"/>
  <c r="E19" i="7" s="1"/>
  <c r="E18" i="7" s="1"/>
  <c r="E16" i="7" s="1"/>
  <c r="H19" i="7"/>
  <c r="H18" i="7" s="1"/>
  <c r="L13" i="7"/>
  <c r="K13" i="7"/>
  <c r="J13" i="7" s="1"/>
  <c r="I13" i="7"/>
  <c r="H13" i="7"/>
  <c r="F13" i="7"/>
  <c r="E13" i="7"/>
  <c r="D13" i="7" s="1"/>
  <c r="L47" i="7"/>
  <c r="K47" i="7"/>
  <c r="I47" i="7"/>
  <c r="I46" i="7" s="1"/>
  <c r="I45" i="7" s="1"/>
  <c r="I43" i="7" s="1"/>
  <c r="I41" i="7" s="1"/>
  <c r="F47" i="7"/>
  <c r="F46" i="7" s="1"/>
  <c r="F45" i="7" s="1"/>
  <c r="F43" i="7" s="1"/>
  <c r="F41" i="7" s="1"/>
  <c r="D48" i="7"/>
  <c r="L39" i="7"/>
  <c r="I39" i="7"/>
  <c r="I38" i="7" s="1"/>
  <c r="I37" i="7" s="1"/>
  <c r="I35" i="7" s="1"/>
  <c r="I33" i="7" s="1"/>
  <c r="H39" i="7"/>
  <c r="G40" i="7"/>
  <c r="F39" i="7"/>
  <c r="F38" i="7" s="1"/>
  <c r="F37" i="7" s="1"/>
  <c r="F35" i="7" s="1"/>
  <c r="F33" i="7" s="1"/>
  <c r="D40" i="7"/>
  <c r="I31" i="7"/>
  <c r="I30" i="7" s="1"/>
  <c r="I29" i="7" s="1"/>
  <c r="I27" i="7" s="1"/>
  <c r="I25" i="7" s="1"/>
  <c r="F31" i="7"/>
  <c r="F30" i="7" s="1"/>
  <c r="F29" i="7" s="1"/>
  <c r="F27" i="7" s="1"/>
  <c r="F25" i="7" s="1"/>
  <c r="D32" i="7"/>
  <c r="I24" i="7"/>
  <c r="F24" i="7"/>
  <c r="I23" i="7" l="1"/>
  <c r="J20" i="7"/>
  <c r="G13" i="7"/>
  <c r="J19" i="7"/>
  <c r="L38" i="7"/>
  <c r="G20" i="7"/>
  <c r="G18" i="7"/>
  <c r="G19" i="7"/>
  <c r="F18" i="7"/>
  <c r="D19" i="7"/>
  <c r="D20" i="7"/>
  <c r="E14" i="7"/>
  <c r="E12" i="7" s="1"/>
  <c r="E11" i="7" s="1"/>
  <c r="H16" i="7"/>
  <c r="K18" i="7"/>
  <c r="F23" i="7"/>
  <c r="F22" i="7" s="1"/>
  <c r="L31" i="7"/>
  <c r="L30" i="7" s="1"/>
  <c r="L29" i="7" s="1"/>
  <c r="L27" i="7" s="1"/>
  <c r="L25" i="7" s="1"/>
  <c r="G32" i="7"/>
  <c r="J40" i="7"/>
  <c r="G48" i="7"/>
  <c r="L46" i="7"/>
  <c r="L45" i="7" s="1"/>
  <c r="L43" i="7" s="1"/>
  <c r="L41" i="7" s="1"/>
  <c r="H47" i="7"/>
  <c r="E47" i="7"/>
  <c r="G39" i="7"/>
  <c r="H38" i="7"/>
  <c r="E39" i="7"/>
  <c r="I22" i="7"/>
  <c r="I10" i="7" s="1"/>
  <c r="K31" i="7"/>
  <c r="H31" i="7"/>
  <c r="E31" i="7"/>
  <c r="L24" i="7"/>
  <c r="L37" i="7" l="1"/>
  <c r="J18" i="7"/>
  <c r="K16" i="7"/>
  <c r="F16" i="7"/>
  <c r="D18" i="7"/>
  <c r="G16" i="7"/>
  <c r="H14" i="7"/>
  <c r="H12" i="7" s="1"/>
  <c r="H11" i="7" s="1"/>
  <c r="J32" i="7"/>
  <c r="K39" i="7"/>
  <c r="J39" i="7" s="1"/>
  <c r="J48" i="7"/>
  <c r="K46" i="7"/>
  <c r="J47" i="7"/>
  <c r="H46" i="7"/>
  <c r="G47" i="7"/>
  <c r="E46" i="7"/>
  <c r="D47" i="7"/>
  <c r="K38" i="7"/>
  <c r="G38" i="7"/>
  <c r="H37" i="7"/>
  <c r="E38" i="7"/>
  <c r="D39" i="7"/>
  <c r="K30" i="7"/>
  <c r="J31" i="7"/>
  <c r="H30" i="7"/>
  <c r="G31" i="7"/>
  <c r="E30" i="7"/>
  <c r="D31" i="7"/>
  <c r="L35" i="7" l="1"/>
  <c r="G14" i="7"/>
  <c r="C61" i="9" s="1"/>
  <c r="F14" i="7"/>
  <c r="F12" i="7" s="1"/>
  <c r="F11" i="7" s="1"/>
  <c r="F10" i="7" s="1"/>
  <c r="D16" i="7"/>
  <c r="J16" i="7"/>
  <c r="K14" i="7"/>
  <c r="K12" i="7" s="1"/>
  <c r="K11" i="7" s="1"/>
  <c r="K45" i="7"/>
  <c r="J46" i="7"/>
  <c r="H45" i="7"/>
  <c r="G46" i="7"/>
  <c r="E45" i="7"/>
  <c r="D46" i="7"/>
  <c r="K37" i="7"/>
  <c r="J38" i="7"/>
  <c r="H35" i="7"/>
  <c r="G37" i="7"/>
  <c r="E37" i="7"/>
  <c r="D38" i="7"/>
  <c r="K29" i="7"/>
  <c r="J30" i="7"/>
  <c r="H29" i="7"/>
  <c r="G30" i="7"/>
  <c r="E29" i="7"/>
  <c r="D30" i="7"/>
  <c r="K24" i="7"/>
  <c r="H24" i="7"/>
  <c r="L33" i="7" l="1"/>
  <c r="L23" i="7" s="1"/>
  <c r="D15" i="6"/>
  <c r="D11" i="6" s="1"/>
  <c r="G12" i="7"/>
  <c r="G11" i="7" s="1"/>
  <c r="J14" i="7"/>
  <c r="D61" i="9" s="1"/>
  <c r="D14" i="7"/>
  <c r="J45" i="7"/>
  <c r="K43" i="7"/>
  <c r="G45" i="7"/>
  <c r="H43" i="7"/>
  <c r="D45" i="7"/>
  <c r="E43" i="7"/>
  <c r="J37" i="7"/>
  <c r="K35" i="7"/>
  <c r="H33" i="7"/>
  <c r="G33" i="7" s="1"/>
  <c r="G35" i="7"/>
  <c r="D37" i="7"/>
  <c r="E35" i="7"/>
  <c r="J29" i="7"/>
  <c r="K27" i="7"/>
  <c r="G29" i="7"/>
  <c r="H27" i="7"/>
  <c r="D29" i="7"/>
  <c r="E27" i="7"/>
  <c r="J24" i="7"/>
  <c r="G24" i="7"/>
  <c r="D12" i="7" l="1"/>
  <c r="C36" i="9"/>
  <c r="D28" i="6"/>
  <c r="E15" i="6"/>
  <c r="E11" i="6" s="1"/>
  <c r="J12" i="7"/>
  <c r="J11" i="7" s="1"/>
  <c r="J43" i="7"/>
  <c r="K41" i="7"/>
  <c r="J41" i="7" s="1"/>
  <c r="G43" i="7"/>
  <c r="H41" i="7"/>
  <c r="G41" i="7" s="1"/>
  <c r="D43" i="7"/>
  <c r="E41" i="7"/>
  <c r="D41" i="7" s="1"/>
  <c r="J35" i="7"/>
  <c r="K33" i="7"/>
  <c r="J33" i="7" s="1"/>
  <c r="D35" i="7"/>
  <c r="E33" i="7"/>
  <c r="D33" i="7" s="1"/>
  <c r="J27" i="7"/>
  <c r="K25" i="7"/>
  <c r="G27" i="7"/>
  <c r="H25" i="7"/>
  <c r="H23" i="7" s="1"/>
  <c r="D27" i="7"/>
  <c r="E25" i="7"/>
  <c r="E24" i="7"/>
  <c r="J25" i="7" l="1"/>
  <c r="J23" i="7" s="1"/>
  <c r="K23" i="7"/>
  <c r="L22" i="7"/>
  <c r="C48" i="9"/>
  <c r="D33" i="6"/>
  <c r="D11" i="7"/>
  <c r="D36" i="9"/>
  <c r="E28" i="6"/>
  <c r="D23" i="9"/>
  <c r="E24" i="6"/>
  <c r="E20" i="6" s="1"/>
  <c r="D48" i="9"/>
  <c r="G25" i="7"/>
  <c r="G23" i="7" s="1"/>
  <c r="H22" i="7"/>
  <c r="H10" i="7" s="1"/>
  <c r="D25" i="7"/>
  <c r="E23" i="7"/>
  <c r="E22" i="7" s="1"/>
  <c r="E10" i="7" s="1"/>
  <c r="D24" i="7"/>
  <c r="K22" i="7" l="1"/>
  <c r="G22" i="7"/>
  <c r="G10" i="7" s="1"/>
  <c r="B15" i="15" s="1"/>
  <c r="C23" i="9"/>
  <c r="D24" i="6"/>
  <c r="E9" i="6"/>
  <c r="D23" i="7"/>
  <c r="D22" i="7" s="1"/>
  <c r="D10" i="7" s="1"/>
  <c r="D20" i="6" l="1"/>
  <c r="D9" i="6" s="1"/>
  <c r="J22" i="7"/>
  <c r="G22" i="2" l="1"/>
  <c r="D22" i="2"/>
  <c r="I21" i="2" l="1"/>
  <c r="H21" i="2"/>
  <c r="F21" i="2"/>
  <c r="E21" i="2"/>
  <c r="G31" i="2"/>
  <c r="D31" i="2"/>
  <c r="I30" i="2"/>
  <c r="I26" i="2" s="1"/>
  <c r="H30" i="2"/>
  <c r="F30" i="2"/>
  <c r="F26" i="2" s="1"/>
  <c r="E30" i="2"/>
  <c r="E26" i="2" s="1"/>
  <c r="E24" i="2" s="1"/>
  <c r="E23" i="2" s="1"/>
  <c r="G30" i="2" l="1"/>
  <c r="F13" i="2"/>
  <c r="E13" i="2"/>
  <c r="G21" i="2"/>
  <c r="H13" i="2"/>
  <c r="I17" i="2"/>
  <c r="I13" i="2"/>
  <c r="E17" i="2"/>
  <c r="I28" i="2"/>
  <c r="I24" i="2"/>
  <c r="I23" i="2" s="1"/>
  <c r="F24" i="2"/>
  <c r="F23" i="2" s="1"/>
  <c r="F28" i="2"/>
  <c r="D26" i="2"/>
  <c r="D30" i="2"/>
  <c r="H17" i="2"/>
  <c r="H15" i="2" s="1"/>
  <c r="E28" i="2"/>
  <c r="D21" i="2"/>
  <c r="H26" i="2"/>
  <c r="F17" i="2"/>
  <c r="F15" i="2" s="1"/>
  <c r="F14" i="2" s="1"/>
  <c r="G41" i="3"/>
  <c r="D41" i="3"/>
  <c r="I40" i="3"/>
  <c r="I36" i="3" s="1"/>
  <c r="I38" i="3" s="1"/>
  <c r="H40" i="3"/>
  <c r="F40" i="3"/>
  <c r="E40" i="3"/>
  <c r="E36" i="3" s="1"/>
  <c r="E34" i="3" s="1"/>
  <c r="E33" i="3" s="1"/>
  <c r="D28" i="2" l="1"/>
  <c r="I34" i="3"/>
  <c r="I33" i="3" s="1"/>
  <c r="G40" i="3"/>
  <c r="F36" i="3"/>
  <c r="F38" i="3" s="1"/>
  <c r="F11" i="2"/>
  <c r="D24" i="2"/>
  <c r="D23" i="2" s="1"/>
  <c r="H14" i="2"/>
  <c r="I19" i="2"/>
  <c r="I15" i="2"/>
  <c r="I14" i="2" s="1"/>
  <c r="I11" i="2" s="1"/>
  <c r="E19" i="2"/>
  <c r="E15" i="2"/>
  <c r="F19" i="2"/>
  <c r="H19" i="2"/>
  <c r="G17" i="2"/>
  <c r="H28" i="2"/>
  <c r="G26" i="2"/>
  <c r="H24" i="2"/>
  <c r="H23" i="2" s="1"/>
  <c r="D17" i="2"/>
  <c r="H36" i="3"/>
  <c r="H38" i="3" s="1"/>
  <c r="E38" i="3"/>
  <c r="D40" i="3"/>
  <c r="I31" i="3"/>
  <c r="H31" i="3"/>
  <c r="G31" i="3" s="1"/>
  <c r="F31" i="3"/>
  <c r="E31" i="3"/>
  <c r="G15" i="2" l="1"/>
  <c r="D36" i="3"/>
  <c r="E12" i="3"/>
  <c r="D31" i="3"/>
  <c r="D19" i="2"/>
  <c r="G19" i="2"/>
  <c r="F27" i="3"/>
  <c r="F25" i="3" s="1"/>
  <c r="F12" i="3"/>
  <c r="F11" i="3" s="1"/>
  <c r="H12" i="3"/>
  <c r="I27" i="3"/>
  <c r="I29" i="3" s="1"/>
  <c r="I12" i="3"/>
  <c r="I11" i="3" s="1"/>
  <c r="F34" i="3"/>
  <c r="F33" i="3" s="1"/>
  <c r="G36" i="3"/>
  <c r="G34" i="3" s="1"/>
  <c r="G33" i="3" s="1"/>
  <c r="H34" i="3"/>
  <c r="H33" i="3" s="1"/>
  <c r="G14" i="2"/>
  <c r="H11" i="2"/>
  <c r="D15" i="2"/>
  <c r="E14" i="2"/>
  <c r="G28" i="2"/>
  <c r="G24" i="2"/>
  <c r="G23" i="2" s="1"/>
  <c r="H27" i="3"/>
  <c r="I25" i="3"/>
  <c r="I24" i="3" s="1"/>
  <c r="F24" i="3"/>
  <c r="E27" i="3"/>
  <c r="D38" i="3"/>
  <c r="D34" i="3"/>
  <c r="D33" i="3" s="1"/>
  <c r="D12" i="3" l="1"/>
  <c r="D27" i="3"/>
  <c r="E11" i="3"/>
  <c r="H29" i="3"/>
  <c r="G29" i="3" s="1"/>
  <c r="G27" i="3"/>
  <c r="G38" i="3"/>
  <c r="G12" i="3"/>
  <c r="H11" i="3"/>
  <c r="F29" i="3"/>
  <c r="D14" i="2"/>
  <c r="E11" i="2"/>
  <c r="H25" i="3"/>
  <c r="H24" i="3" s="1"/>
  <c r="G24" i="3" s="1"/>
  <c r="E25" i="3"/>
  <c r="E24" i="3" s="1"/>
  <c r="D24" i="3" s="1"/>
  <c r="E29" i="3"/>
  <c r="D29" i="3" s="1"/>
  <c r="D11" i="3" l="1"/>
  <c r="B13" i="14"/>
  <c r="G11" i="3"/>
  <c r="C13" i="14"/>
  <c r="G25" i="3"/>
  <c r="D25" i="3"/>
  <c r="L10" i="7" l="1"/>
  <c r="K10" i="7"/>
  <c r="C26" i="15" s="1"/>
  <c r="C14" i="15" l="1"/>
  <c r="J10" i="7"/>
  <c r="C15" i="15" l="1"/>
  <c r="C24" i="15" l="1"/>
  <c r="C22" i="15" s="1"/>
  <c r="C20" i="15" s="1"/>
  <c r="D11" i="2" l="1"/>
  <c r="G11" i="2"/>
  <c r="D13" i="2"/>
  <c r="G13" i="2"/>
  <c r="C16" i="15" l="1"/>
  <c r="C12" i="15" s="1"/>
  <c r="C10" i="15" s="1"/>
  <c r="B16" i="15"/>
  <c r="B12" i="15" s="1"/>
  <c r="B10" i="15" s="1"/>
  <c r="B26" i="15"/>
  <c r="B24" i="15" s="1"/>
  <c r="B22" i="15" s="1"/>
  <c r="B20" i="15" s="1"/>
  <c r="B11" i="13"/>
  <c r="B11" i="14"/>
  <c r="B13" i="13" l="1"/>
  <c r="C11" i="14"/>
  <c r="B8" i="15"/>
  <c r="C8" i="15"/>
</calcChain>
</file>

<file path=xl/sharedStrings.xml><?xml version="1.0" encoding="utf-8"?>
<sst xmlns="http://schemas.openxmlformats.org/spreadsheetml/2006/main" count="5376" uniqueCount="1364">
  <si>
    <t xml:space="preserve">ՀՀ կառավարության  2021 թվականի </t>
  </si>
  <si>
    <t>______________ ի    ___Ն որոշման</t>
  </si>
  <si>
    <t xml:space="preserve"> Ծրագրային դասիչը</t>
  </si>
  <si>
    <t>Ցուցանիշների փոփոխությունը 
(ավելացումները նշված են դրական նշանով, իսկ նվազեցումները` փակագծերում)</t>
  </si>
  <si>
    <t xml:space="preserve"> Ծրագիր</t>
  </si>
  <si>
    <t>Առաջին կիսամյակ</t>
  </si>
  <si>
    <t xml:space="preserve"> Ինն ամիս</t>
  </si>
  <si>
    <t xml:space="preserve"> Տարի</t>
  </si>
  <si>
    <t xml:space="preserve"> ԸՆԴԱՄԵՆԸ ԾԱԽՍԵՐ</t>
  </si>
  <si>
    <t xml:space="preserve"> այդ թվում`</t>
  </si>
  <si>
    <t xml:space="preserve"> ՀՀ տարածքային կառավարման և ենթակառուցվածքների նախարարություն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</si>
  <si>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</si>
  <si>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</si>
  <si>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</si>
  <si>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Ծրագրի միջոցառումներ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</si>
  <si>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</si>
  <si>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</si>
  <si>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</si>
  <si>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>ՀՀ կառավարության 2021 թվականի</t>
  </si>
  <si>
    <t xml:space="preserve"> ______________N______-Ն որոշման </t>
  </si>
  <si>
    <t>Ծրագրային դասիչը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</si>
  <si>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</si>
  <si>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>Ինն ամիս</t>
  </si>
  <si>
    <t xml:space="preserve">Տարի </t>
  </si>
  <si>
    <t>Ծրագիր</t>
  </si>
  <si>
    <t>Միջո
ց_x000D_առում</t>
  </si>
  <si>
    <t xml:space="preserve"> Ընդամենը </t>
  </si>
  <si>
    <t xml:space="preserve"> այդ թվում </t>
  </si>
  <si>
    <t xml:space="preserve"> Վարկային
միջոցներ </t>
  </si>
  <si>
    <t xml:space="preserve"> Համաֆինան
սավորում </t>
  </si>
  <si>
    <t>ԸՆԴԱՄԵՆԸ_x000D_
այդ թվում`</t>
  </si>
  <si>
    <t xml:space="preserve"> - ԸՆԹԱՑԻԿ ԾԱԽՍԵՐ </t>
  </si>
  <si>
    <t xml:space="preserve"> - ՈՉ ՖԻՆԱՆՍԱԿԱՆ ԱԿՏԻՎՆԵՐԻ ԳԾՈՎ ԾԱԽՍԵՐ </t>
  </si>
  <si>
    <t>այդ թվում`</t>
  </si>
  <si>
    <t>այդ թվում` ըստ կատարողների</t>
  </si>
  <si>
    <t>այդ թվում` բյուջետային ծախսերի տնտեսագիտական դասակարգման հոդվածներ</t>
  </si>
  <si>
    <t>ՈՉ ՖԻՆԱՆՍԱԿԱՆ ԱԿՏԻՎՆԵՐԻ ԳԾՈՎ ԾԱԽՍԵՐ</t>
  </si>
  <si>
    <t>- Շենքերի և շինությունների շինարարություն</t>
  </si>
  <si>
    <t>Միջոց_x000D_
առում</t>
  </si>
  <si>
    <t xml:space="preserve"> Դրամաշնոր_x000D_
հային միջոցներ </t>
  </si>
  <si>
    <t>Համաֆինանս
ավորում</t>
  </si>
  <si>
    <t>«ՀԱՅԱՍՏԱՆԻ  ՀԱՆՐԱՊԵՏՈՒԹՅԱՆ 2021 ԹՎԱԿԱՆԻ ՊԵՏԱԿԱՆ ԲՅՈՒՋԵԻ ՄԱՍԻՆ» ՕՐԵՆՔԻ N 1 ՀԱՎԵԼՎԱԾԻ N 4 ԱՂՅՈՒՍԱԿՈՒՄ ԵՎ ՀԱՅԱՍՏԱՆԻ ՀԱՆՐԱՊԵՏՈՒԹՅԱՆ ԿԱՌԱՎԱՐՈՒԹՅԱՆ 2020 ԹՎԱԿԱՆԻ ԴԵԿՏԵՄԲԵՐԻ 30-Ի N 2215-Ն ՈՐՈՇՄԱՆ N 5 ՀԱՎԵԼՎԱԾԻ N 3 ԱՂՅՈՒՍԱԿՈՒՄ ԿԱՏԱՐՎՈՂ ՓՈՓՈԽՈՒԹՅՈՒՆՆԵՐԸ</t>
  </si>
  <si>
    <t>«ՀԱՅԱՍՏԱՆԻ  ՀԱՆՐԱՊԵՏՈՒԹՅԱՆ 2021 ԹՎԱԿԱՆԻ ՊԵՏԱԿԱՆ ԲՅՈՒՋԵԻ ՄԱՍԻՆ» ՕՐԵՆՔԻ N 1 ՀԱՎԵԼՎԱԾԻ N 5 ԱՂՅՈՒՍԱԿՈՒՄ ԵՎ ՀԱՅԱՍՏԱՆԻ ՀԱՆՐԱՊԵՏՈՒԹՅԱՆ ԿԱՌԱՎԱՐՈՒԹՅԱՆ 2020 ԹՎԱԿԱՆԻ ԴԵԿՏԵՄԲԵՐԻ 30-Ի N 2215-Ն ՈՐՈՇՄԱՆ N 5 ՀԱՎԵԼՎԱԾԻ N 4 ԱՂՅՈՒՍԱԿՈՒՄ ԿԱՏԱՐՎՈՂ ՓՈՓՈԽՈՒԹՅՈՒՆՆԵՐԸ</t>
  </si>
  <si>
    <t>Տարի</t>
  </si>
  <si>
    <t>Միջոցառում</t>
  </si>
  <si>
    <t>Ընդամենը</t>
  </si>
  <si>
    <t xml:space="preserve"> այդ թվում` ըստ կատարողների</t>
  </si>
  <si>
    <t>Պետական  բյուջեի  դեֆիցիտի ֆինանսավորման աղբյուրներն ու դրանց տարրերի անվանումները</t>
  </si>
  <si>
    <t xml:space="preserve">  ԸՆԴԱՄԵՆԸ</t>
  </si>
  <si>
    <t>այդ թվում՝</t>
  </si>
  <si>
    <t>Ա.Ներքին աղբյուրներ-ընդամենը</t>
  </si>
  <si>
    <t>2. Ֆինանսական զուտ ակտիվներ</t>
  </si>
  <si>
    <t>Ծրագրային դասիչ</t>
  </si>
  <si>
    <t>Բյուջետային գլխավոր կարգադրիչների, ծրագրերի և միջոցառումների անվանումները</t>
  </si>
  <si>
    <t>ԸՆԴԱՄԵՆԸ 
այդ թվում</t>
  </si>
  <si>
    <t xml:space="preserve">ՀՀ տարածքային կառավարման և ենթակառուցվածքների նախարարություն </t>
  </si>
  <si>
    <t>1167</t>
  </si>
  <si>
    <r>
      <rPr>
        <i/>
        <sz val="11"/>
        <rFont val="GHEA Grapalat"/>
        <family val="3"/>
      </rPr>
      <t xml:space="preserve">Ծրագրի անվանումը՝ </t>
    </r>
    <r>
      <rPr>
        <sz val="11"/>
        <rFont val="GHEA Grapalat"/>
        <family val="3"/>
      </rPr>
      <t xml:space="preserve">
Էլեկտրաէներգետիկ համակարգի զարգացման ծրագիր</t>
    </r>
  </si>
  <si>
    <r>
      <rPr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Նպաստել էլեկտրաէներգետիկ համակարգի հուսալիության բարձրացմանը և էլեկտրաէներգիայի անխափան մատակարարման ապահովմանը</t>
    </r>
  </si>
  <si>
    <r>
      <rPr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Հուսալի և անվտանգ էլեկտրամատակարարման ապահովում</t>
    </r>
  </si>
  <si>
    <t>Ֆինանսական ակտիվների կառավարման միջոցառումներ</t>
  </si>
  <si>
    <t xml:space="preserve">Միջոցառման տեսակը՝ </t>
  </si>
  <si>
    <t>Վարկերի տրամադրում</t>
  </si>
  <si>
    <t>42008</t>
  </si>
  <si>
    <t>Միջոցառման անվանումը՝ 
Գերմանիայի զարգացման վարկերի բանկի (KFW) աջակցությամբ իրականացվող «Կովկասյան էլեկտրահաղորդման ցանց I» Հայաստան-Վրաստան հաղորդիչ գիծ/ենթակայանների վարկային ծրագրի շրջանակներում ենթավարկի տրամադրում «Բարձրավոլտ էլեկտրացանցեր» ՓԲԸ- ին</t>
  </si>
  <si>
    <t>Միջոցառման նկարագրությունը՝
Հայաստան-Վրաստան 400 կՎ լարման էլեկտրահաղորդման օդային գծի և համապատասխան ենթակայանների կառուցում</t>
  </si>
  <si>
    <t>Վարկային
միջոցներ</t>
  </si>
  <si>
    <t>Համաֆինան
սավորում</t>
  </si>
  <si>
    <t xml:space="preserve">Համաֆինան
սավորում </t>
  </si>
  <si>
    <t>Էլեկտրաէներգետիկ համակարգի զարգացման ծրագիր</t>
  </si>
  <si>
    <t xml:space="preserve"> այդ թվում` </t>
  </si>
  <si>
    <t>Գերմանիայի զարգացման վարկերի բանկի (KFW) աջակցությամբ իրականացվող «Կովկասյան էլեկտրահաղորդման ցանց I» Հայաստան-Վրաստան հաղորդիչ գիծ/ենթակայանների վարկային ծրագրի շրջանակներում ենթավարկի տրամադրում «Բարձրավոլտ էլեկտրացանցեր» ՓԲԸ- ին</t>
  </si>
  <si>
    <t>այդ թվում՝ ըստ կատարողների</t>
  </si>
  <si>
    <t>ՀՀ ֆինանսների նախարարություն</t>
  </si>
  <si>
    <t>այդ թվում՝ ըստ տնտեսագիտական դասակարգման հոդվածների՝</t>
  </si>
  <si>
    <t>ՀԻՄՆԱԿԱՆ ԳՈՒՄԱՐԻ ՄԱՐՄԱՆ ԵՎ ՖԻՆԱՆՍԱԿԱՆ  ԱԿՏԻՎՆԵՐԻ ՁԵՌՔԲԵՐՄԱՆ ԳԾՈՎ ԾԱԽՍԵՐ, այդ թվում`</t>
  </si>
  <si>
    <t>ՖԻՆԱՆՍԱԿԱՆ ԱԿՏԻՎՆԵՐԻ ՁԵՌՔԲԵՐՈՒՄ, այդ թվում</t>
  </si>
  <si>
    <t>ՆԵՐՔԻՆ ՖԻՆԱՆՍԱԿԱՆ ԱԿՏԻՎՆԵՐԻ ՁԵՌՔԲԵՐՈՒՄ, այդ թվում`</t>
  </si>
  <si>
    <t>Ներքին վարկեր և փոխատվություններ</t>
  </si>
  <si>
    <t xml:space="preserve">ՀՀ կառավարության 2021 թվականի </t>
  </si>
  <si>
    <t>ՄԱՍ 2. ՊԵՏԱԿԱՆ ՄԱՐՄՆԻ ԳԾՈՎ ԱՐԴՅՈՒՆՔԱՅԻՆ (ԿԱՏԱՐՈՂԱԿԱՆ) ՑՈՒՑԱՆԻՇՆԵՐԸ</t>
  </si>
  <si>
    <t>Ծրագրի դասիչը</t>
  </si>
  <si>
    <t>Ծրագրի անվանումը</t>
  </si>
  <si>
    <t>Ծրագրի միջոցառումները</t>
  </si>
  <si>
    <t>Ծրագրի դասիչը՝</t>
  </si>
  <si>
    <t>Միջոցառման դասիչը՝</t>
  </si>
  <si>
    <t>Միջոցառման անվանումը՝</t>
  </si>
  <si>
    <t>Նկարագրությունը՝</t>
  </si>
  <si>
    <t>Միջոցառման տեսակը՝</t>
  </si>
  <si>
    <t>Միջոցառումն իրականացնողի անվանումը՝</t>
  </si>
  <si>
    <t>«Բարձրավոլտ էլեկտրացանցեր» ՓԲԸ</t>
  </si>
  <si>
    <t>Արդյունքի չափորոշիչներ</t>
  </si>
  <si>
    <t>Քանակական</t>
  </si>
  <si>
    <t>Տրամադրվող ենթավարկերի քանակ, հատ</t>
  </si>
  <si>
    <t>Վերակառուցվող ենթակայանների քանակ, հատ</t>
  </si>
  <si>
    <t>Ենթակայանների սարքավորումների խափանումների տարեկան քանակ, հատ</t>
  </si>
  <si>
    <t>Տարածքում անջատումների միջին տարեկան հաճախականություն, հոսանքազրկումների քանակը/բաժանորդների թվին</t>
  </si>
  <si>
    <t>Միջոցառման վրա կատարվող ծախսը (հազար դրամ)</t>
  </si>
  <si>
    <t>Հայաստան-Վրաստան 400 կՎ լարման էլեկտրահաղորդման օդային գծի և համապատասխան ենթակայանների կառուցում</t>
  </si>
  <si>
    <t>Տրամադրվող ենթադրամաշնորհների քանակ, հատ</t>
  </si>
  <si>
    <t>Կառուցվող ենթակայանների քանակ, հատ</t>
  </si>
  <si>
    <t xml:space="preserve"> Գործառական դասիչը</t>
  </si>
  <si>
    <t xml:space="preserve"> Բաժին</t>
  </si>
  <si>
    <t xml:space="preserve"> Խումբ</t>
  </si>
  <si>
    <t xml:space="preserve"> Դաս</t>
  </si>
  <si>
    <t xml:space="preserve"> 01</t>
  </si>
  <si>
    <t xml:space="preserve"> այդ թվում` բյուջետային ծախսերի տնտեսագիտական դասակարգման հոդվածներ</t>
  </si>
  <si>
    <t xml:space="preserve"> ՈՉ ՖԻՆԱՆՍԱԿԱՆ ԱԿՏԻՎՆԵՐԻ ԳԾՈՎ ԾԱԽՍԵՐ</t>
  </si>
  <si>
    <t xml:space="preserve"> ՀԻՄՆԱԿԱՆ ՄԻՋՈՑՆԵՐ</t>
  </si>
  <si>
    <t xml:space="preserve"> ՇԵՆՔԵՐ ԵՎ ՇԻՆՈՒԹՅՈՒՆՆԵՐ</t>
  </si>
  <si>
    <t xml:space="preserve"> - Շենքերի և շինությունների շինարարություն</t>
  </si>
  <si>
    <t xml:space="preserve"> ԸՆԹԱՑԻԿ ԾԱԽՍԵՐ</t>
  </si>
  <si>
    <t xml:space="preserve"> ՇՐՋԱԿԱ  ՄԻՋԱՎԱՅՐԻ ՊԱՇՏՊԱՆՈՒԹՅՈՒՆ</t>
  </si>
  <si>
    <t xml:space="preserve"> 06</t>
  </si>
  <si>
    <t xml:space="preserve"> ՄԱՍ 2. ՊԵՏԱԿԱՆ ՄԱՐՄՆԻ ԳԾՈՎ ԱՐԴՅՈՒՆՔԱՅԻՆ (ԿԱՏԱՐՈՂԱԿԱՆ) ՑՈՒՑԱՆԻՇՆԵՐԸ 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</si>
  <si>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</si>
  <si>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</si>
  <si>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</si>
  <si>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</si>
  <si>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</si>
  <si>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Ինն ամիս </t>
  </si>
  <si>
    <t xml:space="preserve"> Տարի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</si>
  <si>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</si>
  <si>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</si>
  <si>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</si>
  <si>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Միջոցառումն իրականացնողի անվանումը՛ </t>
  </si>
  <si>
    <t xml:space="preserve"> Արդյունքի չափորոշիչներ </t>
  </si>
  <si>
    <t xml:space="preserve">  </t>
  </si>
  <si>
    <t xml:space="preserve"> Միջոցառման վրա կատարվող ծախսը (հազար դրամ) </t>
  </si>
  <si>
    <t xml:space="preserve"> Մասնագիտացված միավոր </t>
  </si>
  <si>
    <t xml:space="preserve"> ՄԱՍ 1. ՊԵՏԱԿԱՆ ՄԱՐՄՆԻ ԳԾՈՎ ԱՐԴՅՈՒՆՔԱՅԻՆ (ԿԱՏԱՐՈՂԱԿԱՆ) ՑՈՒՑԱՆԻՇՆԵՐԸ </t>
  </si>
  <si>
    <t>Հավելված N 1</t>
  </si>
  <si>
    <t xml:space="preserve">  ՀՀ  կառավարության  2021 թվականի</t>
  </si>
  <si>
    <t xml:space="preserve">           </t>
  </si>
  <si>
    <t xml:space="preserve">    ------------------------ -ի N ---------- որոշման</t>
  </si>
  <si>
    <t>Եկամուտների գծով</t>
  </si>
  <si>
    <t>Ծախսերի գծով</t>
  </si>
  <si>
    <t>Դեֆիցիտը (պակասուրդը)</t>
  </si>
  <si>
    <t xml:space="preserve">          </t>
  </si>
  <si>
    <t>Հավելված N 2</t>
  </si>
  <si>
    <t>ՀՀ  կառավարության 2021 թվականի</t>
  </si>
  <si>
    <t>--------------------- -ի N ---------- որոշման</t>
  </si>
  <si>
    <t>«ՀԱՅԱՍՏԱՆԻ ՀԱՆՐԱՊԵՏՈՒԹՅԱՆ 2021 ԹՎԱԿԱՆԻ ՊԵՏԱԿԱՆ ԲՅՈՒՋԵԻ ՄԱՍԻՆ»  ՀԱՅԱՍՏԱՆԻ  ՀԱՆՐԱՊԵՏՈՒԹՅԱՆ  ՕՐԵՆՔԻ 6-ՐԴ  ՀՈԴՎԱԾԻ ԱՂՅՈՒՍԱԿՈՒՄ ԵՎ ՀԱՅԱՍՏԱՆԻ ՀԱՆՐԱՊԵՏՈՒԹՅԱՆ ԿԱՌԱՎԱՐՈՒԹՅԱՆ 2020 ԹՎԱԿԱՆԻ ԴԵԿՏԵՄԲԵՐԻ 30-Ի N 2215-Ն ՈՐՈՇՄԱՆ N 2 ՀԱՎԵԼՎԱԾՈՒՄ ԿԱՏԱՐՎՈՂ ՓՈՓՈԽՈՒԹՅՈՒՆՆԵՐԸ</t>
  </si>
  <si>
    <t>Պետական բյուջեի եկամուտները</t>
  </si>
  <si>
    <t>այդ թվում</t>
  </si>
  <si>
    <t>Պաշտոնական դրամաշնորհներ</t>
  </si>
  <si>
    <t>1. Փոխառու զուտ միջոցներ</t>
  </si>
  <si>
    <t>որից`</t>
  </si>
  <si>
    <t>2.4. Վարկերի և փոխատվությունների տրամադրում</t>
  </si>
  <si>
    <t>2.6.Այլ</t>
  </si>
  <si>
    <t>կայունացման դեպոզիտային հաշվի համալրում</t>
  </si>
  <si>
    <t>կայունացման դեպոզիտային հաշվից օգտագործում</t>
  </si>
  <si>
    <t>ժամանակավորապես ազատ միջոցներ</t>
  </si>
  <si>
    <t>Բ. Արտաքին աղբյուրներ - ընդամենը</t>
  </si>
  <si>
    <t xml:space="preserve"> այդ թվում</t>
  </si>
  <si>
    <t>1.1. Վարկերի և փոխատվությունների ստացում</t>
  </si>
  <si>
    <t>նպատակային վարկերի գծով</t>
  </si>
  <si>
    <t xml:space="preserve"> ՀՀ կառավարություն</t>
  </si>
  <si>
    <t xml:space="preserve"> 1139</t>
  </si>
  <si>
    <t xml:space="preserve"> ՀՀ կառավարության պահուստային ֆոնդ</t>
  </si>
  <si>
    <t xml:space="preserve"> 11001</t>
  </si>
  <si>
    <t xml:space="preserve"> 11</t>
  </si>
  <si>
    <t xml:space="preserve"> ՀԻՄՆԱԿԱՆ ԲԱԺԻՆՆԵՐԻՆ ՉԴԱՍՎՈՂ ՊԱՀՈՒՍՏԱՅԻՆ ՖՈՆԴԵՐ</t>
  </si>
  <si>
    <t xml:space="preserve"> ՀՀ կառավարության և համայնքների պահուստային ֆոնդ</t>
  </si>
  <si>
    <t xml:space="preserve"> Բյուջետային հատկացումների գլխավոր կարգադրիչների, ծրագրերի և միջոցառումների անվանումները</t>
  </si>
  <si>
    <t xml:space="preserve"> Միջոցառում</t>
  </si>
  <si>
    <t xml:space="preserve"> ԸՆԴԱՄԵՆԸ</t>
  </si>
  <si>
    <t>Ցուցանիշների փոփոխությունը 
(նվազեցումները նշված են փակագծերում)</t>
  </si>
  <si>
    <t>Հավելված N 8</t>
  </si>
  <si>
    <t xml:space="preserve"> ԱՅԼ  ԾԱԽՍԵՐ</t>
  </si>
  <si>
    <t xml:space="preserve"> Պահուստային միջոցներ</t>
  </si>
  <si>
    <t xml:space="preserve"> ՀՀ կառավարություն </t>
  </si>
  <si>
    <t xml:space="preserve"> 1139 </t>
  </si>
  <si>
    <t xml:space="preserve"> ՀՀ կառավարության պահուստային ֆոնդ </t>
  </si>
  <si>
    <t xml:space="preserve"> 11001 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</si>
  <si>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 </t>
  </si>
  <si>
    <t xml:space="preserve"> Ծառայությունների մատուցում </t>
  </si>
  <si>
    <t>Հավելված N 4</t>
  </si>
  <si>
    <t>Հավելված N 5</t>
  </si>
  <si>
    <t>Հավելված N 7</t>
  </si>
  <si>
    <t>Հավելված N 11</t>
  </si>
  <si>
    <t xml:space="preserve"> Ցուցանիշների փոփոխությունը                                  (նվազեցումները նշված են փակագծերում)                                                                                                                        </t>
  </si>
  <si>
    <t xml:space="preserve"> Ցուցանիշների փոփոխությունը                                                       (նվազեցումները նշված են փակագծերում)                                                                                                                        </t>
  </si>
  <si>
    <t>հազ. դրամ</t>
  </si>
  <si>
    <t>Ցուցանիշների փոփոխությունը 
(ավելացումները նշված են դրական նշանով, իսկ նվազեցումները՝ փակագծերում)</t>
  </si>
  <si>
    <t>«ՀԱՅԱՍՏԱՆԻ ՀԱՆՐԱՊԵՏՈՒԹՅԱՆ 2021 ԹՎԱԿԱՆԻ ՊԵՏԱԿԱՆ ԲՅՈՒՋԵԻ ՄԱՍԻՆ» ՕՐԵՆՔԻ N 3 ՀԱՎԵԼՎԱԾԻ N 1 ԱՂՅՈՒՍԱԿՈՒՄ ԵՎ ՀԱՅԱՍՏԱՆԻ ՀԱՆՐԱՊԵՏՈՒԹՅԱՆ ԿԱՌԱՎԱՐՈՒԹՅԱՆ 2020 ԹՎԱԿԱՆԻ ԴԵԿՏԵՄԲԵՐԻ 30-Ի N 2215-Ն ՈՐՈՇՄԱՆ N1 ՀԱՎԵԼՎԱԾԻ N1 ԱՂՅՈՒՍԱԿՈՒՄ ԿԱՏԱՐՎՈՂ ՓՈՓՈԽՈՒԹՅՈՒՆՆԵՐԸ</t>
  </si>
  <si>
    <t xml:space="preserve"> Պետական մարմինների կողմից օգտագործվող ոչ ֆինանսական ակտիվների հետ գործառնություններ</t>
  </si>
  <si>
    <t xml:space="preserve"> 02</t>
  </si>
  <si>
    <t xml:space="preserve"> Միջոցառումն իրականացնողի անվանումը </t>
  </si>
  <si>
    <t xml:space="preserve"> Պետական բյուջեում չկանխատեսված, ինչպես նաեւ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</si>
  <si>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 ապահովում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</si>
  <si>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</t>
  </si>
  <si>
    <t xml:space="preserve"> Ծառայությունների մատուցում</t>
  </si>
  <si>
    <t xml:space="preserve">«ՀԱՅԱՍՏԱՆԻ ՀԱՆՐԱՊԵՏՈՒԹՅԱՆ 2021 ԹՎԱԿԱՆԻ ՊԵՏԱԿԱՆ ԲՅՈՒՋԵԻ ՄԱՍԻՆ» ՀԱՅԱՍՏԱՆԻ ՀԱՆՐԱՊԵՏՈՒԹՅԱՆ ՕՐԵՆՔԻ 2-ՐԴ ՀՈԴՎԱԾԻ ԱՂՅՈՒՍԱԿՈՒՄ ԿԱՏԱՐՎՈՂ ՓՈՓՈԽՈՒԹՅՈՒՆՆԵՐԸ  </t>
  </si>
  <si>
    <t>1023</t>
  </si>
  <si>
    <t>Հարկային և մաքսային ծառայություններ</t>
  </si>
  <si>
    <t xml:space="preserve">Վերակառուցման և զարգացման եվրոպական բանկի
աջակցությամբ իրականացվող «Մեղրիի սահմանային
անցակետիծրագիր» դրամաշնորհային ծրագրի շրջանակներում ՀՀ պետական եկամուտների կոմիտեի նոր շենքային պայմանների ապահովում </t>
  </si>
  <si>
    <t xml:space="preserve">ՀՀ պետական եկամուտների կոմիտե </t>
  </si>
  <si>
    <t>31006</t>
  </si>
  <si>
    <t>31007</t>
  </si>
  <si>
    <t xml:space="preserve">
Վերակառուցման և զարգացման եվրոպական բանկի
աջակցությամբ իրականացվող «Մեղրիի սահմանային
անցակետիծրագիր» վարկային ծրագրի շրջանակներում ՀՀ պետական եկամուտների կոմիտեի նոր շենքային պայմանների ապահովում 
</t>
  </si>
  <si>
    <t>ՀՀ ՊԵՏԱԿԱՆ ԵԿԱՄՈՒՏՆԵՐԻ ԿՈՄԻՏԵ
այդ թվում`</t>
  </si>
  <si>
    <t xml:space="preserve"> Հարկային և մաքսային ծառայություններ</t>
  </si>
  <si>
    <t xml:space="preserve"> ՀՀ վարչապետի աշխատակազմ</t>
  </si>
  <si>
    <t>ՀՀ վարչապետի լիազորությունների իրականացման ապահովում</t>
  </si>
  <si>
    <t xml:space="preserve"> Աջակցել կառավարության, վարչապետի և փոխվարչապետերի գործունեությանը</t>
  </si>
  <si>
    <t>Համաշխարհային բանկի աջակցությամբ իրականացվող առևտրի և ենթակառուցվածքների զարգացման ծրագրի շրջանակներում շենքերի և շինությունների շինարարություն և հիմնանորոգում</t>
  </si>
  <si>
    <t xml:space="preserve"> Համաշխարհային բանկի աջակցությամբ իրականացվող առևտրի և ենթակառուցվածքների զարգացման ծրագրի շրջանակներում շենքերի և շինությունների շինարարություն և հիմնանորոգում</t>
  </si>
  <si>
    <t xml:space="preserve"> Ընդհանուր բնույթի հանրային ծառայություններ (այլ դասերին չպատկանող)</t>
  </si>
  <si>
    <t>31003</t>
  </si>
  <si>
    <t>ՀՀ վարչապետի աշխատակազմ</t>
  </si>
  <si>
    <t>ՀՀ ՎԱՐՉԱՊԵՏԻ ԱՇԽԱՏԱԿԱԶՄ
այդ թվում`</t>
  </si>
  <si>
    <t>1136</t>
  </si>
  <si>
    <t>ՀՀ շրջակա միջավայրի նախարարություն</t>
  </si>
  <si>
    <t xml:space="preserve"> Բնական պաշարների և բնության հատուկ պահպանվող տարածքների կառավարում և պահպանում</t>
  </si>
  <si>
    <t xml:space="preserve"> Բնական պաշարների և կենսաբազմազանության արդյունավետ կառավարում և պահպանություն</t>
  </si>
  <si>
    <t xml:space="preserve"> Բնական պաշարների և կենսաբազմազանության վերարտադրության աճի ապահովում</t>
  </si>
  <si>
    <t xml:space="preserve"> Գերմանիայի զարգացման վարկերի բանկի (KFW) կողմից տրամադրվող դրամաշնորհային ծրագրի շրջանակներում ՀՀ Սյունիքի մարզի  բնության հատուկ պահպանվող տարածքների կառավարման բարելավմանն ուղղված ծրագրերի իրականացում</t>
  </si>
  <si>
    <t xml:space="preserve"> Շրջակա միջավայրի պաշտպանություն  (այլ դասերին չպատկանող)</t>
  </si>
  <si>
    <t>Գերմանիայի զարգացման վարկերի բանկի (KFW) կողմից տրամադրվող դրամաշնորհային ծրագրի շրջանակներում ՀՀ Սյունիքի մարզի  բնության հատուկ պահպանվող տարածքների կառավարման բարելավմանն ուղղված ծրագրերի իրականացում</t>
  </si>
  <si>
    <t xml:space="preserve"> ՀՀ շրջակա միջավայրի նախարարություն</t>
  </si>
  <si>
    <t>1155</t>
  </si>
  <si>
    <t>11001</t>
  </si>
  <si>
    <t>ՀՀ ՇՐՋԱԿԱ ՄԻՋԱՎԱՅՐԻ ՆԱԽԱՐԱՐՈՒԹՅՈՒՆ</t>
  </si>
  <si>
    <t>ԸՆԹԱՑԻԿ ԾԱԽՍԵՐ</t>
  </si>
  <si>
    <t xml:space="preserve"> ՀՀ շրջակա միջավայրի նախարարություն </t>
  </si>
  <si>
    <t xml:space="preserve"> Գերմանիայի զարգացման վարկերի բանկի (KFW) կողմից տրամադրվող դրամաշնորհային ծրագրի շրջանակներում ՀՀ Սյունիքի մարզի  բնության հատուկ պահպանվող տարածքների կառավարման բարելավմանն ուղղված ծրագրերի իրականացում </t>
  </si>
  <si>
    <t xml:space="preserve"> ՀՀ Սյունիքի մարզի բնության հատուկ պահպանվող տարածքների կառավարման  և հարակից համայնքների սոցիալ-տնտեսական վիճակի բարելավմանն ուղղված ծրագրերի մշակման և նախագծման աշխատանքների իրականացում </t>
  </si>
  <si>
    <t>Վերակառուցման և զարգացման միջազգային բանկի աջակցությամբ իրականացվող էլեկտրամատակարարման հուսալիության ծրագրի լրացուցիչ ֆինանսավորման ծրագրի շրջանակներում ենթավարկի տրամադրում «Բարձրավոլտ էլեկտրացանցեր» ՓԲԸ-ին</t>
  </si>
  <si>
    <t>Համաշխարհային բանկի աջակցությամբ իրականացվող առևտրի և ենթակառուցվածքների զարգացման ծրագրի շրջանակներում Ազգային Վենչուրային Ֆոնդի ներդրումներ</t>
  </si>
  <si>
    <t>Ներքին բաժնետոմսերի և այլ մասնաբաժինների ձեռքբերում</t>
  </si>
  <si>
    <t>42010</t>
  </si>
  <si>
    <t xml:space="preserve">Միջոցառման անվանումը՝ 
Գերմանիայի զարգացման վարկերի բանկի աջակցությամբ իրականացվող Որոտանի հիդրոէլեկտրակայանների համալիրի վերականգնման ծրագրի շրջանակներում ենթավարկերի տրամադրում «Քոնթուր Գլոբալ Հիդրո Կասկադ» ՓԲԸ-ին </t>
  </si>
  <si>
    <t xml:space="preserve">Միջոցառման նկարագրությունը՝ Որոտանի հիդրոէլեկտրակայանների համալիրի վերականգնում
</t>
  </si>
  <si>
    <t>2.3. Ելքերի ֆինանսավորմանն ուղղվող ՀՀ 2021 թվականի պետական բյուջեի տարեսկզբի ազատ
մնացորդի միջոցներ</t>
  </si>
  <si>
    <r>
      <rPr>
        <b/>
        <i/>
        <sz val="11"/>
        <rFont val="GHEA Grapalat"/>
        <family val="3"/>
      </rPr>
      <t xml:space="preserve">Ծրագրի անվանումը՝ 
 </t>
    </r>
    <r>
      <rPr>
        <sz val="11"/>
        <rFont val="GHEA Grapalat"/>
        <family val="3"/>
      </rPr>
      <t xml:space="preserve">ՀՀ վարչապետի լիազորությունների իրականացման ապահովում </t>
    </r>
    <r>
      <rPr>
        <b/>
        <i/>
        <sz val="11"/>
        <rFont val="GHEA Grapalat"/>
        <family val="3"/>
      </rPr>
      <t xml:space="preserve">
</t>
    </r>
    <r>
      <rPr>
        <sz val="11"/>
        <rFont val="GHEA Grapalat"/>
        <family val="3"/>
      </rPr>
      <t xml:space="preserve">
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</si>
  <si>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Աջակցել կառավարության՝ վարչապետի և փոխվարչապետերի գործունեությանը</t>
    </r>
  </si>
  <si>
    <r>
      <rPr>
        <b/>
        <i/>
        <sz val="11"/>
        <rFont val="GHEA Grapalat"/>
        <family val="3"/>
      </rPr>
      <t xml:space="preserve">Վերջնական արդյունքի նկարագրությունը՝
</t>
    </r>
    <r>
      <rPr>
        <sz val="11"/>
        <rFont val="GHEA Grapalat"/>
        <family val="3"/>
      </rPr>
      <t xml:space="preserve">ՀՀ կառավարության և վարչապետի որոշումների  ու հանձնարարականների կատարման վերահսկողության ապահովում
</t>
    </r>
  </si>
  <si>
    <t>42001</t>
  </si>
  <si>
    <r>
      <rPr>
        <b/>
        <i/>
        <sz val="11"/>
        <rFont val="GHEA Grapalat"/>
        <family val="3"/>
      </rPr>
      <t xml:space="preserve">Միջոցառման անվանումը՝ 
</t>
    </r>
    <r>
      <rPr>
        <sz val="11"/>
        <rFont val="GHEA Grapalat"/>
        <family val="3"/>
      </rPr>
      <t xml:space="preserve">Համաշխարհային բանկի աջակցությամբ իրականացվող առևտրի և ենթակառուցվածքների զարգացման ծրագրի շրջանակներում Ազգային Վենչուրային Ֆոնդի ներդրումներ
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</si>
  <si>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Ազգային վենչուրային ֆոնդի («ԱՎ ֆոնդ») ստեղծման միջոցով ստարտափային ընկերությունների զարգացման խթանում</t>
    </r>
  </si>
  <si>
    <t>42003</t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</si>
  <si>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միջազգային բանկի աջակցությամբ իրականացվող էլեկտրամատակարարման հուսալիության ծրագրի լրացուցիչ ֆինանսավորման ծրագրի շրջանակներում ենթավարկի տրամադրում «Բարձրավոլտ էլեկտրացանցեր»  ՓԲԸ-ին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</si>
  <si>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Էլեկտրամատակարարման հուսալիության ծրագրի լրացուցիչ ֆինանսավորման ծրագրի շրջանակներում «Հաղթանակ» 220կՎ, «Չարենցավան-3», «Վանաձոր-1» 110կՎ, «Զովունի» 220կՎ ենթակայանների ֆիզիկապես և բարոյապես մաշված սարքավորումների փոխարինում</t>
    </r>
  </si>
  <si>
    <t xml:space="preserve">Վերակառուցման և զարգացման  միջազգային բանկի աջակցությամբ իրականացվող էլեկտրամատակարարման հուսալիության ծրագրի լրացուցիչ ֆինանսավորման ծրագրի շրջանակներում ենթավարկի տրամադրում «Բարձրավոլտ էլեկտրացանցեր»  ՓԲԸ-ին </t>
  </si>
  <si>
    <t>Էլեկտրամատակարարման հուսալիության ծրագրի լրացուցիչ ֆինանսավորման ծրագրի շրջանակներում նախատեսվում է փոխարինել 30 և ավելի տարիներ շահագործման մեջ գտնվող «Հաղթանակ» 220 կՎ, «Չարենցավան-3», «Վանաձոր-1» 110 կՎ ենթակայանների և 40 և ավելի և տարիներ շահագործման մեջ գտվող «Զովունի» 220 կՎ ենթակայանի ֆիզիկապես և բարոյապես մաշված սարքավորումները</t>
  </si>
  <si>
    <t>Մասնագիտացված միավոր</t>
  </si>
  <si>
    <t>Ազգային վենչուրային ֆոնդի («ԱՎ ֆոնդ») ստեղծման միջոցով ստարտափային ընկերությունների զարգացման խթանում</t>
  </si>
  <si>
    <t>ø³Ý³Ï³Ï³Ý</t>
  </si>
  <si>
    <t>Ազգային վենչուրային հիմնադրամի ստեղծում</t>
  </si>
  <si>
    <t>Ազգային վենչուրային հիմնադրամի կողմից կատարվող ներդրումներ (ընդհանուր գումար (ԱՄՆ դոլար))</t>
  </si>
  <si>
    <t xml:space="preserve"> 32006</t>
  </si>
  <si>
    <t xml:space="preserve"> Այլ պետական կազմակերպությունների կողմից օգտագործվող ոչ ֆինանսական ակտիվների հետ գործառնություններ</t>
  </si>
  <si>
    <t xml:space="preserve"> Էլեկտրաէներգետիկ համակարգի զարգացման ծրագիր</t>
  </si>
  <si>
    <t xml:space="preserve"> Նպաստել էլեկտրաէներգետիկ համակարգի հուսալիության բարձրացմանը և էլեկտրաէներգիայի անխափան մատակարարման ապահովմանը</t>
  </si>
  <si>
    <t xml:space="preserve"> Հուսալի և անվտանգ էլեկտրամատակարարման ապահովում</t>
  </si>
  <si>
    <t xml:space="preserve"> Գերմանիայի զարգացման վարկերի բանկի (KFW) աջակցությամբ իրականացվող Կովկասյան էլեկտրահաղորդման ցանց I Հայաստան-Վրաստան հաղորդիչ գիծ/ենթակայանների դրամաշնորհային ծրագրի շրջանակներում իրականացվող ներդրումներ</t>
  </si>
  <si>
    <t xml:space="preserve"> Հայաստան-Վրաստան 400կՎլարման էլեկտրահաղորդման օդային գծի և համապատասխան ենթակայնների կառուցում</t>
  </si>
  <si>
    <t xml:space="preserve"> 04</t>
  </si>
  <si>
    <t xml:space="preserve"> ՏՆՏԵՍԱԿԱՆ ՀԱՐԱԲԵՐՈՒԹՅՈՒՆՆԵՐ</t>
  </si>
  <si>
    <t xml:space="preserve"> Վառելիք և էներգետիկա</t>
  </si>
  <si>
    <t xml:space="preserve"> Էլեկտրաէներգիա</t>
  </si>
  <si>
    <t>- Շենքերի և շինությունների կապիտալ վերանորոգում</t>
  </si>
  <si>
    <t>- Այլ մեքենաներ և սարքավորումներ</t>
  </si>
  <si>
    <t>ՀՀ տարածքային կառավարման և ենթակառուցվածքների  նախարարություն</t>
  </si>
  <si>
    <t>Գերմանիայի զարգացման վարկերի բանկի (KFW) աջակցությամբ իրականացվող «Կովկասյան էլեկտրահաղորդման ցանց I» Հայաստան-Վրաստան հաղորդիչ գիծ/ենթակայանների դրամաշնորհային ծրագրի շրջանակներում իրականացվող ներդրումներ</t>
  </si>
  <si>
    <t>ՀՀ ՏԱՐԱԾՔԱՅԻՆ ԿԱՌԱՎԱՐՄԱՆ ԵՎ ԵՆԹԱԿԱՌՈՒՑՎԱԾՔՆԵՐԻ ՆԱԽԱՐԱՐՈՒԹՅՈՒՆ_x000D_
այդ թվում`</t>
  </si>
  <si>
    <t xml:space="preserve"> ՀՀ տարածքային կառավարման և ենթակառուցվածքների նախարարություն </t>
  </si>
  <si>
    <t xml:space="preserve"> 1167 </t>
  </si>
  <si>
    <t xml:space="preserve"> Էլեկտրաէներգետիկ համակարգի զարգացման ծրագիր </t>
  </si>
  <si>
    <t xml:space="preserve"> 32006 </t>
  </si>
  <si>
    <t xml:space="preserve"> Գերմանիայի զարգացման վարկերի բանկի (KFW) աջակցությամբ իրականացվող Կովկասյան էլեկտրահաղորդման ցանց I Հայաստան-Վրաստան հաղորդիչ գիծ/ենթակայանների դրամաշնորհային ծրագրի շրջանակներում իրականացվող ներդրումներ </t>
  </si>
  <si>
    <t xml:space="preserve"> Հայաստան-Վրաստան 400կՎլարման էլեկտրահաղորդման օդային գծի և համապատասխան ենթակայնների կառուցում </t>
  </si>
  <si>
    <t xml:space="preserve"> Այլ պետական կազմակերպությունների կողմից օգտագործվող ոչ ֆինանսական ակտիվների հետ գործառնություններ </t>
  </si>
  <si>
    <t xml:space="preserve"> «Բարձրավոլտ էլեկտրացանցեր» ՓԲԸ </t>
  </si>
  <si>
    <t>Գերմանիայի զարգացման վարկերի բանկի աջակցությամբ իրականացվող Որոտանի հիդրոէլեկտրակայանների համալիրի վերականգնման ծրագրի շրջանակներում ենթավարկերի տրամադրում «Քոնթուր Գլոբալ Հիդրո Կասկադ» ՓԲԸ-ին</t>
  </si>
  <si>
    <t xml:space="preserve">Որոտանի հիդրոէլեկտրակայանների համալիրի վերականգնում
</t>
  </si>
  <si>
    <t>Վերակառուցվող/վերազինվող էլեկտրական և մեխանիկական համակարգերի էներգաբլոկների քանակ, հատ</t>
  </si>
  <si>
    <t>Վերակառուցվող/վերազինվող հիդրոէլեկտրակայանների քանակ, հատ</t>
  </si>
  <si>
    <t xml:space="preserve"> «ՀԱՅԱՍՏԱՆԻ ՀԱՆՐԱՊԵՏՈՒԹՅԱՆ 2021 ԹՎԱԿԱՆԻ ՊԵՏԱԿԱՆ ԲՅՈՒՋԵԻ ՄԱՍԻՆ» ՀԱՅԱՍՏԱՆԻ ՀԱՆՐԱՊԵՏՈՒԹՅԱՆ ՕՐԵՆՔԻ N 1 ՀԱՎԵԼՎԱԾԻ  N 2 ԱՂՅՈՒՍԱԿՈՒՄ ԿԱՏԱՐՎՈՂ  ՎԵՐԱԲԱՇԽՈՒՄԸ ԵՎ ՀԱՅԱՍՏԱՆԻ ՀԱՆՐԱՊԵՏՈՒԹՅԱՆ ԿԱՌԱՎԱՐՈՒԹՅԱՆ 2020 ԹՎԱԿԱՆԻ ԴԵԿՏԵՄԲԵՐԻ 30-Ի N 2215-Ն ՈՐՈՇՄԱՆN 5 ՀԱՎԵԼՎԱԾԻ  N 1 ԱՂՅՈՒՍԱԿՈՒՄ ԿԱՏԱՐՎՈՂ ՓՈՓՈԽՈՒԹՅՈՒՆՆԵՐԸ </t>
  </si>
  <si>
    <t>-Այլ ծախսեր</t>
  </si>
  <si>
    <t xml:space="preserve"> Աղյուսակ 9.1.13</t>
  </si>
  <si>
    <t xml:space="preserve"> 1023 </t>
  </si>
  <si>
    <t xml:space="preserve"> 31006 </t>
  </si>
  <si>
    <t xml:space="preserve"> Վերակառուցման և զարգացման եվրոպական բանկի աջակցությամբ իրականացվող «Մեղրիի սահմանային անցակետի ծրագիր» դրամաշնորհային  ծրագրի շրջանակներում ՀՀ պետական եկամուտների կոմիտեի նոր շենքային պայմանների ապահովում </t>
  </si>
  <si>
    <t xml:space="preserve"> ՎԶԵԲ-ի կողմից տրամադրվող դրամաշնորհային ծրագրի շրջանակներում ՀՀ  պետական եկամուտների կոմիտեի շենքերի կառուցում </t>
  </si>
  <si>
    <t xml:space="preserve"> Պետական մարմինների կողմից օգտագործվող ոչ ֆինանսական ակտիվների հետ գործառնություններ </t>
  </si>
  <si>
    <t xml:space="preserve"> ՀՀ Պետական եկամուտների կոմիտե </t>
  </si>
  <si>
    <t xml:space="preserve"> 31007 </t>
  </si>
  <si>
    <t xml:space="preserve"> Վերակառուցման և զարգացման եվրոպական բանկի աջակցությամբ իրականացվող «Մեղրիի սահմանային անցակետի ծրագիր» վարկային ծրագրի շրջանակներում ՀՀ պետական եկամուտների կոմիտեի նոր շենքային պայմանների ապահովում </t>
  </si>
  <si>
    <t xml:space="preserve"> ՎԶԵԲ-ի կողմից տրամադրվող վարկային ծրագրի շրջանակներում ՀՀ պետական եկամուտների կոմիտեի շենքերի կառուցում </t>
  </si>
  <si>
    <t xml:space="preserve"> ՀՀ Ազգային ժողով</t>
  </si>
  <si>
    <t xml:space="preserve"> 1024</t>
  </si>
  <si>
    <t xml:space="preserve"> ՀՀ Ազգային ժողովի լիազորությունների իրականացման ապահովում</t>
  </si>
  <si>
    <t xml:space="preserve"> Օրենսդրական դաշտի ձևավորում և կատարելագործում</t>
  </si>
  <si>
    <t xml:space="preserve"> Արդյունավետ օրենսդրական դաշտի ապահովում</t>
  </si>
  <si>
    <t xml:space="preserve"> ՀՀ Ազգային ժողովի գործունեության ապահովում, օրենսդրական, վերլուծական և ներկայացուցչական ծառայություններ</t>
  </si>
  <si>
    <t xml:space="preserve"> Իրավական ակտերի նախագծերի մասնագիտական փորձաքննություն, արտաքին կապերի կառավարում, տեղեկատվության և խորհրդատվության տրամադրում</t>
  </si>
  <si>
    <t xml:space="preserve"> 1136</t>
  </si>
  <si>
    <t xml:space="preserve"> ՀՀ Վարչապետի լիազորությունների իրականացման ապահովում</t>
  </si>
  <si>
    <t xml:space="preserve"> ՀՀ կառավարության և վարչապետի որոշումների ու հանձնարարականների կատարման վերահսկողության ապահովում</t>
  </si>
  <si>
    <t xml:space="preserve"> 31003</t>
  </si>
  <si>
    <t xml:space="preserve"> 1156</t>
  </si>
  <si>
    <t xml:space="preserve"> Հայաստան-Սփյուռք գործակցության ծրագիր</t>
  </si>
  <si>
    <t xml:space="preserve"> Նպաստել Հայաստանի և հայկական սփյուռքի միջև կապերի ամրապնդմանը և զարգացմանը</t>
  </si>
  <si>
    <t xml:space="preserve"> Հայաստանի և Սփյուռքի միջև կրթական, մշակութային և երիտասարդական հաղորդակցության, ճանաչողության և տեղեկացվածության մակարդակի բարձրացում</t>
  </si>
  <si>
    <t xml:space="preserve"> 11013</t>
  </si>
  <si>
    <t xml:space="preserve"> Հայրենադարձության ինտեգրման կենտրոն</t>
  </si>
  <si>
    <t xml:space="preserve"> «Մեկ պատուհան»-ի սկզբունքով համապարփակ ռեսուրս, որը ՀՀ-ում ինտեգրման հարցում աջակցություն կցուցաբերի պոտենցիալ հայրենադարձներին</t>
  </si>
  <si>
    <t xml:space="preserve"> 1221</t>
  </si>
  <si>
    <t xml:space="preserve"> Տոների և հիշատակի օրերի ծրագիր</t>
  </si>
  <si>
    <t xml:space="preserve"> Տոների և հիշատակի օրերին նվիրված միջոցառումների անցկացում ի նպաստ Ազգային ինքնության պահպանման</t>
  </si>
  <si>
    <t xml:space="preserve"> Հայի պատմական անցյալի արժեվորում ու պահպանում</t>
  </si>
  <si>
    <t xml:space="preserve"> 11002</t>
  </si>
  <si>
    <t xml:space="preserve"> Քաղաքացու օրվան նվիրված միջոցառումներ</t>
  </si>
  <si>
    <t xml:space="preserve"> Քաղաքացու օրվան նվիրված միջոցառումների կազմակերպում և իրականացում</t>
  </si>
  <si>
    <t xml:space="preserve"> ՀՀ հատուկ քննչական ծառայություն</t>
  </si>
  <si>
    <t xml:space="preserve"> 1062</t>
  </si>
  <si>
    <t xml:space="preserve"> ՀՀ հատուկ քննչական ծառայություններ</t>
  </si>
  <si>
    <t xml:space="preserve"> ՀՀ քրեական դատավարության օրենսգրքով ՀՀ հատուկ քննչական ծառայության ենթակայությանը վերապահված քրեական գործերի նախաքննության իրականացում</t>
  </si>
  <si>
    <t xml:space="preserve"> Արդյունավետ նախաքննություն, նախաքննության ժամկետների կրճատում</t>
  </si>
  <si>
    <t xml:space="preserve"> Քրեական վարույթի իրականացում</t>
  </si>
  <si>
    <t xml:space="preserve"> ՀՀ քրեական դատավարության օրենսգրքով ՀՀ հատուկ քննչական ծառայության ենթակայությանը վերապահված քրեական գործերի օբյեկտիվ`արդյունավետ նախաքննություն</t>
  </si>
  <si>
    <t xml:space="preserve"> 1070</t>
  </si>
  <si>
    <t xml:space="preserve"> Աջակցություն փախստականների ինտեգրմանը</t>
  </si>
  <si>
    <t xml:space="preserve"> Փախստականների ինտեգրում հասարակություն</t>
  </si>
  <si>
    <t xml:space="preserve"> Փախստականներին մատուցվող ծառայությունների ընդգրկման և ծառայությունների շրջանակի ընդլայնում</t>
  </si>
  <si>
    <t xml:space="preserve"> 11003</t>
  </si>
  <si>
    <t xml:space="preserve"> ՀՀ-ում փախստական ճանաչված և ապաստան ստացած անձանց համար քաղաքացիական կողմնորոշման դասընթացների կազմակերպում</t>
  </si>
  <si>
    <t xml:space="preserve"> ՀՀ-ում փախստական ճանաչված և ապաստան ստացած անձանց հասարակության մեջ ինտեգրման նպատակով քաղաքացիական կողմնորոշման դասընթացների կազմակերպում</t>
  </si>
  <si>
    <t xml:space="preserve"> 1079</t>
  </si>
  <si>
    <t xml:space="preserve"> Պետական գույքի կառավարում</t>
  </si>
  <si>
    <t xml:space="preserve"> Պետական գույքի համալիր և արդյունավետ կառավարման ապահովում</t>
  </si>
  <si>
    <t xml:space="preserve"> Պետական գույքի կառավարման արդյունավետության բարձրացում</t>
  </si>
  <si>
    <t xml:space="preserve"> Պետական գույքի կառավարման համակարգման, խորհրդատվության և մոնիտորինգի ծառայություններ</t>
  </si>
  <si>
    <t xml:space="preserve"> Պետական գույքի հաշվառում, գույքագրում, աճուրդների կազմակերպում, մասնավորեցվող գույքի վերաբերյալ տեղեկատվության հրապարակում</t>
  </si>
  <si>
    <t xml:space="preserve"> 1106</t>
  </si>
  <si>
    <t xml:space="preserve"> Միգրացիոն բնագավառում պետական քաղաքականության մշակում և իրականացում</t>
  </si>
  <si>
    <t xml:space="preserve"> Միգրացիոն պետական քաղաքականության մշակում և արդյունավետ իրականացում</t>
  </si>
  <si>
    <t xml:space="preserve"> Միգրացիոն պետական քաղաքականության մշակում և իրագործման միջոցառումների արդյունավետության աճ</t>
  </si>
  <si>
    <t xml:space="preserve"> Միգրացիոն գործընթացների քաղաքականության մշակում, իրականացում,օտարերկրյա քաղաքացիներին, քաղաքացիություն չունեցող անձանց ապաստանի տրամադրում, բռնագաղթած փախստականներին, տեղաշարժված այլ անձանց հասարակության մեջ ինտեգրում,ռեադմիսիոն գործառույթների իրականացում</t>
  </si>
  <si>
    <t xml:space="preserve"> 1167</t>
  </si>
  <si>
    <t xml:space="preserve"> 1176</t>
  </si>
  <si>
    <t xml:space="preserve"> Ավիացիայի բնագավառում վերահսկողության և կանոնակարգման ապահովում</t>
  </si>
  <si>
    <t xml:space="preserve"> ՀՀ քաղաքացիական ավիացիայի համակարգի ենթակառուցվածքների գործունեության կանոնակարգում  և զարգացում</t>
  </si>
  <si>
    <t xml:space="preserve"> ՀՀ օդային տարածքով քաղաքացիների և բեռների անվտանգ և արագ տեղափոխման գործընթացների պատշաճ կանոնակարգում և դրանց պահանջների ապահովում</t>
  </si>
  <si>
    <t xml:space="preserve"> Ավիացիայի բնագավառում վերահսկողության և կանոնակարգման ծառայություններ</t>
  </si>
  <si>
    <t xml:space="preserve"> ՀՀ  քաղաքացիական ավիացիայի համակարգի ենթակառուցվածքների գործունեության կանոնակարգման ու զարգացման ծառայությունների մատուցում, այդ թվում՛ մասնակցություն պետական քաղաքականության շրջանակներում ուղևորահոսքի ծավալների աճի համար նախադրյալների ստեղծմանը</t>
  </si>
  <si>
    <t xml:space="preserve"> Աշխատակազմի մասնագիտական կարողությունների զարգացում</t>
  </si>
  <si>
    <t xml:space="preserve"> Աշխատակազմի մասնագիտական վերապատրաստումներ, գործուղումներ և որակավորման բարձրացման ծառայություններ</t>
  </si>
  <si>
    <t xml:space="preserve"> ՀՀ արտաքին գործերի  նախարարություն</t>
  </si>
  <si>
    <t xml:space="preserve"> 1050</t>
  </si>
  <si>
    <t xml:space="preserve"> Միջազգային հարաբերությունների և դիվանագիտության ոլորտում մասնագետների պատրաստում և վերապատրաստում</t>
  </si>
  <si>
    <t xml:space="preserve"> Դիվանագիտական և պետական ծառայության արդյունավետության բարձրացում</t>
  </si>
  <si>
    <t xml:space="preserve"> Դիվանագիտական ծառայության համալրում նոր և որակյալ մասնագետներով, պետական ծառայության, այդ թվում` դիվանագիտական ծառայողների վերապատրաստում, տեսական գիտելիքների և գործնական հմտությունների բարելավում և նրանց աշխատանքի արդյունավետության բարձրացում</t>
  </si>
  <si>
    <t xml:space="preserve"> Ուսումնական գործընթացի կազմակերպում</t>
  </si>
  <si>
    <t xml:space="preserve"> 1128</t>
  </si>
  <si>
    <t xml:space="preserve"> Օտարերկրյա պետություններում ՀՀ դիվանագիտական ծառայության մարմինների գործունեության կազմակերպում և իրականացում</t>
  </si>
  <si>
    <t xml:space="preserve"> Երկկողմ և բազմակողմ միջազգային հարաբերություններում ՀՀ ներկայացում, օտարերկրյա պետություններում ՀՀ քաղաքացիների և իրավաբանական անձանց շահերի պաշտպանություն</t>
  </si>
  <si>
    <t xml:space="preserve"> Միջազգային հարաբերություններում ՀՀ ներգրավվածության աստիճանի և երկրի միջազգային հեղինակության բարձրացում, արտերկրում ՀՀ քաղաքացիների և իրավաբանական անձանց շահերի պաշտպանություն և ապահովում, Սփյուռքի անհատների և կառույցների հետ հարաբերությունների զարգացում</t>
  </si>
  <si>
    <t xml:space="preserve"> Օտարերկրյա պետություններում և միջազգային կազմակերպություններում հավատարմագրված ՀՀ դիվանագիտական ծառայության մարմինների գործունեության իրականացում</t>
  </si>
  <si>
    <t xml:space="preserve"> Օտարերկրյա պետություններում և միջազգային կազմակերպություններում դիվանագիտական գործունեության միջոցով արտաքին գործերի բնագավառում ՀՀ Կառավարության քաղաքականության իրականացում, հյուպատոսական ծառայության մատուցում</t>
  </si>
  <si>
    <t xml:space="preserve"> 1071</t>
  </si>
  <si>
    <t xml:space="preserve"> Շրջակա միջավայրի ոլորտում պետական քաղաքականության մշակում, ծրագրերի համակարգում և մոնիտորինգ</t>
  </si>
  <si>
    <t xml:space="preserve"> Շրջակա միջավայրի պահպանությանն ուղղված պետական քաղաքականության մշակում և իրականացում</t>
  </si>
  <si>
    <t xml:space="preserve"> Շրջակա միջավայրի պահպանությանն ուղղված օրենսդրական դաշտի բարելավում, իրականացվող ծրագրերի ազդեցության և արդյունավետության աճ</t>
  </si>
  <si>
    <t xml:space="preserve"> Շրջակա միջավայրի ոլորտում քաղաքականության մշակում, ծրագրերի համակարգում և մոնիտորինգ</t>
  </si>
  <si>
    <t xml:space="preserve"> Շրջակա միջավայրի պահպանությանն ուղղված օրենսդրական դաշտի բարելավում, իրականացվող ծրագրերի արդյունավետության  ապահովում</t>
  </si>
  <si>
    <t xml:space="preserve"> 1155</t>
  </si>
  <si>
    <t xml:space="preserve"> ՀՀ Սյունիքի մարզի բնության հատուկ պահպանվող տարածքների կառավարման  և հարակից համայնքների սոցիալ-տնտեսական վիճակի բարելավմանն ուղղված ծրագրերի մշակման և նախագծման աշխատանքների իրականացում</t>
  </si>
  <si>
    <t xml:space="preserve"> 1173</t>
  </si>
  <si>
    <t xml:space="preserve"> Անտառների կառավարում</t>
  </si>
  <si>
    <t xml:space="preserve"> Անտառային տարածքների կայուն կառավարում</t>
  </si>
  <si>
    <t xml:space="preserve"> Կայուն կառավարվող անտառային տարածքների աճ</t>
  </si>
  <si>
    <t xml:space="preserve"> 32002</t>
  </si>
  <si>
    <t xml:space="preserve"> Անտառկառավարման պլանների կազմում</t>
  </si>
  <si>
    <t xml:space="preserve"> Անտառկառավարման պլանների կազմման աշխատանքների իրականացում</t>
  </si>
  <si>
    <t xml:space="preserve"> ՀՀ ֆինանսների նախարարություն</t>
  </si>
  <si>
    <t xml:space="preserve"> 1006</t>
  </si>
  <si>
    <t xml:space="preserve"> Պետական պարտքի կառավարում</t>
  </si>
  <si>
    <t xml:space="preserve"> Կառավարության ֆինանսական կարիքների բավարարման մշտական հնարավորության ապահովումը` երկարաժամկետ հատվածում նվազեցնելով պարտքի սպասարկման մեծությունը</t>
  </si>
  <si>
    <t xml:space="preserve"> Կառավարության պարտքի օպտիմալ կառուցվածքի ձևավորում՛ հաշվի առնելով պոտենցիալ ռիսկերը</t>
  </si>
  <si>
    <t xml:space="preserve"> ՀՀ պետական պարտքի կառավարման գործընթացի հրապարակայնության ապահովում</t>
  </si>
  <si>
    <t xml:space="preserve"> ՊԳՊ-երի թողարկման, պետբյուջեի պակասուրդի ֆինանսավորման և ԳՊ համակարգի վերաբերյալ  հեռուստատեսային և ռադիո հաղորդումների, հայտարարությունների հեռարձակում, ՀՀ պետական պարտքի տարեկան հաշվետվութան և պետական բյուջեի կատարման հաշվետվությունների հրապարակում:</t>
  </si>
  <si>
    <t xml:space="preserve"> 1031</t>
  </si>
  <si>
    <t xml:space="preserve"> Հանրային հատվածի ֆինանսական ոլորտի մասնագետների վերապատրաստում</t>
  </si>
  <si>
    <t xml:space="preserve"> Հանրային հատվածի ֆինանսական ոլորտի մասնագետների աշխատանքի  արդյունավետության բարելավում, հանրային ֆինանսների կառավարման նոր գիտելիքների և փորձի յուրացում</t>
  </si>
  <si>
    <t xml:space="preserve"> Հանրային հատվածի ֆինանսական ոլորտի մասնագետների գիտելիքների և կարողությունների բարելավում</t>
  </si>
  <si>
    <t xml:space="preserve"> Հանրային հատվածի որակավորված գնումների համակարգողների և ներքին աուդիտորների շարունակական մասնագիտական վերապատրաստում, հանրային ծրագրերի ֆինանսական և ծրագրային պատասխանատուների ԾԲ կարողությունների բարելավման դասընթացների կազմակերպում</t>
  </si>
  <si>
    <t xml:space="preserve"> 1108</t>
  </si>
  <si>
    <t xml:space="preserve"> Հանրային ֆինանսների կառավարման բնագավառում պետական քաղաքականության մշակում, ծրագրերի համակարգում և մոնիտորինգ</t>
  </si>
  <si>
    <t xml:space="preserve"> Հարկաբյուջետային քաղաքականության մշակում և իրականացման ապահովում, հանրային ֆինանսների արդյունավետ կառավարում</t>
  </si>
  <si>
    <t xml:space="preserve"> Հանրային ֆինանսների ձևավորման, բաշխման և օգտագործման արդյունավետության աճ, ֆինանսական կարգապահության բարելավում</t>
  </si>
  <si>
    <t xml:space="preserve"> Պլանավորում, բյուջետավորում, գանձապետական ծառայություններ, պետական պարտքի կառավարում, տնտեսական և հարկաբյուջետային քաղաքականության մշակում և մոնիտորինգ</t>
  </si>
  <si>
    <t xml:space="preserve"> Քաղաքականության մշակման և դրա կատարման համակարգման, պետական ծրագրերի պլանավորման, մշակման, իրականացման և մոնիտորինգի (վերահսկման) ծառայություններ</t>
  </si>
  <si>
    <t xml:space="preserve"> ՀՀ կենտրոնական ընտրական հանձնաժողով</t>
  </si>
  <si>
    <t xml:space="preserve"> 1096</t>
  </si>
  <si>
    <t xml:space="preserve"> Ընտրական գործընթացների համակարգում,կանոնակարգում և տեղեկատվության տրամադրում</t>
  </si>
  <si>
    <t xml:space="preserve"> Օրինական և թափանցիկ ընտրական գործընթացների կազմակերպում և ապահովում</t>
  </si>
  <si>
    <t xml:space="preserve"> Ընտրական գործընթացների նկատմամբ հանրային վստահության մակարդակի բարձրացում</t>
  </si>
  <si>
    <t xml:space="preserve"> Կենտրոնական ընտրական հանձնաժողովի գործունեության ապահովում և ընտրական ծրագրերի համակարգման, կազմակերպման, անցկացման, մոնիտորինգի ծառայություններ</t>
  </si>
  <si>
    <t xml:space="preserve"> Ընտրական գործընթացների համակարգում, նախապարաստում,  իրականացում, հաշվետվական համակարգի կազմակերպում, վերլուծություն ընտրական պաշտոնյաների  վերապատրաստում,  տեղեկատվություն, քաղաքացիների դիմումների  և  բողոքների քննարկում</t>
  </si>
  <si>
    <t xml:space="preserve"> ՀՀ պետական եկամուտների կոմիտե</t>
  </si>
  <si>
    <t xml:space="preserve"> 1023</t>
  </si>
  <si>
    <t xml:space="preserve"> Հարկային և մաքսային միասնական պետական քաղաքականության իրականացում, հարկային և մաքսային օրենսդրության ամբողջական և համահավասար կիրառում</t>
  </si>
  <si>
    <t xml:space="preserve"> Արդյունավետ հարկային և մաքսային հսկողության իրականացում, պետական բյուջեի եկամուտների ապահովում</t>
  </si>
  <si>
    <t xml:space="preserve"> 31006</t>
  </si>
  <si>
    <t xml:space="preserve"> Վերակառուցման և զարգացման եվրոպական բանկի աջակցությամբ իրականացվող «Մեղրիի սահմանային անցակետի ծրագիր» դրամաշնորհային  ծրագրի շրջանակներում ՀՀ պետական եկամուտների կոմիտեի նոր շենքային պայմանների ապահովում</t>
  </si>
  <si>
    <t xml:space="preserve"> ՎԶԵԲ-ի կողմից տրամադրվող դրամաշնորհային ծրագրի շրջանակներում ՀՀ  պետական եկամուտների կոմիտեի շենքերի կառուցում</t>
  </si>
  <si>
    <t xml:space="preserve"> 31007</t>
  </si>
  <si>
    <t xml:space="preserve"> Վերակառուցման և զարգացման եվրոպական բանկի աջակցությամբ իրականացվող «Մեղրիի սահմանային անցակետի ծրագիր» վարկային ծրագրի շրջանակներում ՀՀ պետական եկամուտների կոմիտեի նոր շենքային պայմանների ապահովում</t>
  </si>
  <si>
    <t xml:space="preserve"> ՎԶԵԲ-ի կողմից տրամադրվող վարկային ծրագրի շրջանակներում ՀՀ պետական եկամուտների կոմիտեի շենքերի կառուցում</t>
  </si>
  <si>
    <t xml:space="preserve"> ՀՀ հաշվեքննիչ պալատ</t>
  </si>
  <si>
    <t xml:space="preserve"> 1161</t>
  </si>
  <si>
    <t xml:space="preserve"> Հանրային ֆինանսների և սեփականության ոլորտում հաշվեքննություն</t>
  </si>
  <si>
    <t xml:space="preserve"> Հանրային ֆինանսների և սեփականության ոլորտում հաշվեքննության օբյեկտների կողմից իրականացվող ֆինանսատնտեսական գործունեության օրինականության ու տնտեսման, նպատակային և ծախսային  արդյունավետության սկզբունքների պահպանման գնահատում</t>
  </si>
  <si>
    <t xml:space="preserve"> Հաշվեքննության օբյեկտների կողմից իրականացվող ֆինանսատնտեսական գործունեության օրինականության և արդյունավետության վերաբերյալ Ազգային ժողովին և հանրությանը ժամանակին, մասնագիտական և անկողմնակալ տեղեկատվության ներկայացում</t>
  </si>
  <si>
    <t xml:space="preserve"> Հաշվեքննիչ պալատի գործունեություն և հաշվեքննության իրականացման ծառայություններ</t>
  </si>
  <si>
    <t xml:space="preserve"> Հաշվեքննիչ պալատի բնականոն գործունեության ապահովմանն և հանրային ֆինանսների և սեփականության ոլորտում օրենքով սահմանված կարգով հաշվեքննության իրականցմանն ուղղված միջոցառումներ</t>
  </si>
  <si>
    <t xml:space="preserve"> ՀՀ քննչական կոմիտե</t>
  </si>
  <si>
    <t xml:space="preserve"> 1180</t>
  </si>
  <si>
    <t xml:space="preserve"> ՀՀ քննչական ծառայություններ</t>
  </si>
  <si>
    <t xml:space="preserve"> Հանցագործությունների օբյեկտիվ և արդյունավետ նախաքննության իրականացման ապահովոււմ</t>
  </si>
  <si>
    <t xml:space="preserve"> Հանցագործությունների արդյունավետ նախաքննություն, նախաքննության ժամկետների կրճատում</t>
  </si>
  <si>
    <t xml:space="preserve"> Քրեական գործերով վարույթի իրականացում</t>
  </si>
  <si>
    <t xml:space="preserve"> Հայաստանի Հանրապետության քրեական դատավարության օրենսգրքով ՀՀ քննչական կոմիտեի իրավասությանը վերապահված` ենթադրյալ հանցագործությունների կապակցությամբ նախաքննություն</t>
  </si>
  <si>
    <t xml:space="preserve"> Վերապատրաստման և պատրաստման կազմակերպում</t>
  </si>
  <si>
    <t xml:space="preserve"> Քննչական ծառայողների և ՀՀ քննչական կոմիտեի դեպարտամենտի պետական ծառայողների վերապատրաստման, քննչական ծառայողների թեկնածությունների ցուցակում ընդգրկված անձանց մասնագիտական պատրաստման ծառայություններ</t>
  </si>
  <si>
    <t xml:space="preserve"> 12001</t>
  </si>
  <si>
    <t xml:space="preserve"> Մասնագիտական վերապատրաստում անցնող ունկնդիրներին կրթաթոշակի տրամադրում</t>
  </si>
  <si>
    <t xml:space="preserve"> Քննիչների թեկնածությունների ցուցակում ընդգրկված անձանց մասնագիտական պատրաստման ընթացքում տրվող կրթաթոշակ</t>
  </si>
  <si>
    <t xml:space="preserve"> Տրանսֆերտների տրամադրում</t>
  </si>
  <si>
    <t xml:space="preserve"> ՀՀ քաղաքաշինության կոմիտե</t>
  </si>
  <si>
    <t xml:space="preserve"> 1103</t>
  </si>
  <si>
    <t xml:space="preserve"> Քաղաքաշինության և ճարտարապետության բնագավառում պետական քաղաքականության իրականացում և կանոնակարգում</t>
  </si>
  <si>
    <t xml:space="preserve"> Քաղաքաշինության և ճարտարապետության բնագավառում պետական քաղաքականության մշակմանն աջակցություն և իրականացման ապահովում</t>
  </si>
  <si>
    <t xml:space="preserve"> Քաղաքաշինության գործունեության կանոնակարգում, քաղաքաշինական տեղեկատվական համակարգի ձևավորում և քաղաքաշինության բնագավառում պետական ծրագրերի իրականացման ապահովում</t>
  </si>
  <si>
    <t xml:space="preserve"> Նորմատիվատեխնիկական փաստաթղթերի մշակում  և տեղայնացում</t>
  </si>
  <si>
    <t xml:space="preserve"> Միջպետական (տարածաշրջանային), միջազգային և եվրոպական նորմերին ու ստանդարտներին համահունչ ազգային քաղաքաշինական նորմատիվ փաստաթղթերի մշակում, տեղայնացում, արդիականացում և բազայի համալրում</t>
  </si>
  <si>
    <t xml:space="preserve"> Միկրոռեգիոնալ մակարդակի համակցված տարածական պլանավորման փաստաթղթերի մշակում</t>
  </si>
  <si>
    <t xml:space="preserve"> Միկրոռեգիոնների տարածքային հատակագծման նախագծերի և բնակավայրերի գոտևորման նախագծերի մշակում: Նշված փաստաթղթերը համարժեք են համայնքի գլխավոր հատակագծին և հիմք են  հողօգտագործման գործառույթներն իրականացնելու համար</t>
  </si>
  <si>
    <t xml:space="preserve"> ՀՀ Լոռու մարզպետարան</t>
  </si>
  <si>
    <t xml:space="preserve"> 1030</t>
  </si>
  <si>
    <t xml:space="preserve"> ՀՀ Լոռու մարզում տարածքային պետական կառավարում</t>
  </si>
  <si>
    <t xml:space="preserve"> ՀՀ Լոռու մարզում պետական քաղաքականության իրականացման ապահովում</t>
  </si>
  <si>
    <t xml:space="preserve"> ՀՀ Լոռու մարզում իրականացվող պետական ծրագրերի արդյունավետության և հասցեականության բարելավում, հետադարձ կապի ապահովում</t>
  </si>
  <si>
    <t xml:space="preserve"> ՀՀ Լոռու մարզպետարանի կողմից տարածքային պետական կառավարման ապահովում</t>
  </si>
  <si>
    <t xml:space="preserve"> Մարզպետարանի ենթակայության հիմնարկների կառավարում, կրթության, ճանապարհաշինության, քաղաքաշինության և այլ ոլորտներում հասարակական պատվերի տեղաբաշխում, տնտեսության և սոցիալական տարբեր ոլորտներում մարզային միջոցառումների համակարգում</t>
  </si>
  <si>
    <t xml:space="preserve"> ՀՀ Սյունիքի մարզպետարան</t>
  </si>
  <si>
    <t xml:space="preserve"> 1047</t>
  </si>
  <si>
    <t xml:space="preserve"> ՀՀ Սյունիքի մարզում տարածքային պետական կառավարում</t>
  </si>
  <si>
    <t xml:space="preserve"> ՀՀ Սյունիքի մարզում պետական քաղաքականության իրականացման ապահովում</t>
  </si>
  <si>
    <t xml:space="preserve"> ՀՀ Սյունիքի մարզում իրականացվող պետական ծրագրերի արդյունավետության և հասցեականության բարելավում, հետադարձ կապի ապահովում</t>
  </si>
  <si>
    <t xml:space="preserve"> ՀՀ Սյունիքի մարզպետարանի կողմից տարածքային պետական կառավարման ապահովում</t>
  </si>
  <si>
    <t xml:space="preserve"> ՀՀ Վայոց ձորի մարզպետարան</t>
  </si>
  <si>
    <t xml:space="preserve"> 1051</t>
  </si>
  <si>
    <t xml:space="preserve"> ՀՀ Վայոց ձորի մարզում տարածքային պետական կառավարում</t>
  </si>
  <si>
    <t xml:space="preserve"> ՀՀ Վայոց ձորի մարզում պետական քաղաքականության իրականացման ապահովում</t>
  </si>
  <si>
    <t xml:space="preserve"> ՀՀ Վայոց ձորի մարզում իրականացվող պետական ծրագրերի արդյունավետության և հասցեականության բարելավում, հետադարձ կապի ապահովում</t>
  </si>
  <si>
    <t xml:space="preserve"> ՀՀ Վայոց ձորի մարզպետարանի կողմից տարածքային պետական կառավարման ապահովում</t>
  </si>
  <si>
    <t xml:space="preserve"> ՀՀ Տավուշի մարզպետարան</t>
  </si>
  <si>
    <t xml:space="preserve"> 1055</t>
  </si>
  <si>
    <t xml:space="preserve"> ՀՀ Տավուշի մարզում տարածքային պետական կառավարում</t>
  </si>
  <si>
    <t xml:space="preserve"> ՀՀ Տավուշի մարզում պետական քաղաքականության իրականացման ապահովում</t>
  </si>
  <si>
    <t xml:space="preserve"> ՀՀ Տավուշի մարզում իրականացվող պետական ծրագրերի արդյունավետության և հասցեականության բարելավում, հետադարձ կապի ապահովում</t>
  </si>
  <si>
    <t xml:space="preserve"> ՀՀ Տավուշի մարզպետարանի կողմից տարածքային պետական կառավարման ապահովում</t>
  </si>
  <si>
    <t xml:space="preserve"> ՀԱՅԱՍՏԱՆԻ ՀԱՆՐԱՊԵՏՈՒԹՅԱՆ ԿԱՌԱՎԱՐՈՒԹՅԱՆ 2020 ԹՎԱԿԱՆԻ ԴԵԿՏԵՄԲԵՐԻ 30-Ի N 2215-Ն ՈՐՈՇՄԱՆ N 3  ՀԱՎԵԼՎԱԾԻ ԱՂՅՈՒՍԱԿՆԵՐՈՒՄ ԿԱՏԱՐՎՈՂ ՓՈՓՈԽՈՒԹՅՈՒՆՆԵՐԸ </t>
  </si>
  <si>
    <t xml:space="preserve"> ԸՆԴՀԱՆՈՒՐ ԲՆՈՒՅԹԻ ՀԱՆՐԱՅԻՆ ԾԱՌԱՅՈՒԹՅՈՒՆՆԵՐ</t>
  </si>
  <si>
    <t xml:space="preserve"> Օրենսդիր և գործադիր  մարմիններ, պետական կառավարում, ֆինանսական և հարկաբյուջետային հարաբերություններ, արտաքին հարաբերություններ</t>
  </si>
  <si>
    <t xml:space="preserve"> Օրենսդիր և  գործադիր մարմիններ, պետական կառավարում</t>
  </si>
  <si>
    <t xml:space="preserve"> Ֆինանսական և հարկաբյուջետային հարաբերություններ</t>
  </si>
  <si>
    <t xml:space="preserve"> Արտաքին հարաբերություններ</t>
  </si>
  <si>
    <t xml:space="preserve"> Ընդհանուր բնույթի ծառայություններ</t>
  </si>
  <si>
    <t xml:space="preserve"> Ընդհանուր բնույթի այլ ծառայություններ</t>
  </si>
  <si>
    <t xml:space="preserve"> ՀԱՍԱՐԱԿԱԿԱՆ ԿԱՐԳ,  ԱՆՎՏԱՆԳՈՒԹՅՈՒՆ ԵՎ ԴԱՏԱԿԱՆ ԳՈՐԾՈՒՆԵՈՒԹՅՈՒՆ</t>
  </si>
  <si>
    <t xml:space="preserve"> Նախաքննություն</t>
  </si>
  <si>
    <t xml:space="preserve"> Գյուղատնտեսություն, անտառային տնտեսություն, ձկնորսություն և որսորդություն</t>
  </si>
  <si>
    <t xml:space="preserve"> Անտառային տնտեսություն</t>
  </si>
  <si>
    <t xml:space="preserve"> Լեռնաարդյունահանում, արդյունաբերություն և շինարարություն</t>
  </si>
  <si>
    <t xml:space="preserve"> Շինարարություն</t>
  </si>
  <si>
    <t xml:space="preserve"> Տրանսպորտ</t>
  </si>
  <si>
    <t xml:space="preserve"> Օդային տրանսպորտ</t>
  </si>
  <si>
    <t xml:space="preserve"> ԲՆԱԿԱՐԱՆԱՅԻՆ ՇԻՆԱՐԱՐՈՒԹՅՈՒՆ ԵՎ ԿՈՄՈՒՆԱԼ ԾԱՌԱՅՈՒԹՅՈՒՆՆԵՐ</t>
  </si>
  <si>
    <t xml:space="preserve"> Համայնքային զարգացում</t>
  </si>
  <si>
    <t xml:space="preserve"> ՀԱՆԳԻՍՏ, ՄՇԱԿՈՒՅԹ ԵՎ ԿՐՈՆ</t>
  </si>
  <si>
    <t xml:space="preserve"> Մշակութային ծառայություններ</t>
  </si>
  <si>
    <t xml:space="preserve"> Արվեստ</t>
  </si>
  <si>
    <t xml:space="preserve"> ԿՐԹՈՒԹՅՈՒՆ</t>
  </si>
  <si>
    <t xml:space="preserve"> Ըստ մակարդակների չդասակարգվող կրթություն</t>
  </si>
  <si>
    <t xml:space="preserve"> Լրացուցիչ կրթություն</t>
  </si>
  <si>
    <t xml:space="preserve"> ՍՈՑԻԱԼԱԿԱՆ ՊԱՇՏՊԱՆՈՒԹՅՈՒՆ</t>
  </si>
  <si>
    <t xml:space="preserve"> Սոցիալական պաշտպանություն (այլ դասերին չպատկանող)</t>
  </si>
  <si>
    <t xml:space="preserve"> Սոցիալական պաշտպանությանը տրամադրվող օժանդակ ծառայություններ (այլ դասերին չպատկանող)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</si>
  <si>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</si>
  <si>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Միջոցա ռում</t>
  </si>
  <si>
    <t xml:space="preserve"> 03</t>
  </si>
  <si>
    <t xml:space="preserve"> 07</t>
  </si>
  <si>
    <t xml:space="preserve"> 05</t>
  </si>
  <si>
    <t xml:space="preserve"> 08</t>
  </si>
  <si>
    <t xml:space="preserve"> 09</t>
  </si>
  <si>
    <t xml:space="preserve"> 10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</si>
  <si>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</si>
  <si>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Միջոց առում</t>
  </si>
  <si>
    <t xml:space="preserve"> ԱՇԽԱՏԱՆՔԻ ՎԱՐՁԱՏՐՈՒԹՅՈՒՆ</t>
  </si>
  <si>
    <t xml:space="preserve"> Դրամով վճարվող աշխատավարձեր և հավելավճարներ</t>
  </si>
  <si>
    <t xml:space="preserve"> ԾԱՌԱՅՈՒԹՅՈՒՆՆԵՐԻ  ԵՎ   ԱՊՐԱՆՔՆԵՐԻ  ՁԵՌՔԲԵՐՈՒՄ</t>
  </si>
  <si>
    <t xml:space="preserve"> Շարունակական ծախսեր</t>
  </si>
  <si>
    <t xml:space="preserve"> - Էներգետիկ ծառայություններ</t>
  </si>
  <si>
    <t xml:space="preserve"> Ծառայողական գործուղումների գծով ծախսեր</t>
  </si>
  <si>
    <t xml:space="preserve"> - Արտասահմանյան գործուղումների գծով ծախսեր</t>
  </si>
  <si>
    <t xml:space="preserve"> Պայմանագրային այլ ծառայությունների ձեռքբերում</t>
  </si>
  <si>
    <t xml:space="preserve"> - Համակարգչային ծառայություններ</t>
  </si>
  <si>
    <t xml:space="preserve"> Նյութեր (Ապրանքներ)</t>
  </si>
  <si>
    <t xml:space="preserve"> - Տրանսպորտային նյութեր</t>
  </si>
  <si>
    <t xml:space="preserve"> - Աշխատողների աշխատավարձեր և հավելավճարներ</t>
  </si>
  <si>
    <t xml:space="preserve"> - Կոմունալ ծառայություններ</t>
  </si>
  <si>
    <t xml:space="preserve"> - Կապի ծառայություններ</t>
  </si>
  <si>
    <t xml:space="preserve"> - Տեղեկատվական ծառայություններ</t>
  </si>
  <si>
    <t xml:space="preserve"> - Ընդհանուր բնույթի այլ ծառայություններ</t>
  </si>
  <si>
    <t xml:space="preserve"> Ընթացիկ նորոգում և պահպանում (ծառայություններ և նյութեր)</t>
  </si>
  <si>
    <t xml:space="preserve"> - Մեքենաների և սարքավորումների ընթացիկ նորոգում և պահպանում</t>
  </si>
  <si>
    <t xml:space="preserve"> - Գրասենյակային նյութեր և հագուստ</t>
  </si>
  <si>
    <t xml:space="preserve"> ԴՐԱՄԱՇՆՈՐՀՆԵՐ</t>
  </si>
  <si>
    <t xml:space="preserve"> Ընթացիկ դրամաշնորհներ պետական հատվածի այլ մակարդակներին</t>
  </si>
  <si>
    <t xml:space="preserve"> - Այլ ընթացիկ դրամաշնորհներ</t>
  </si>
  <si>
    <t xml:space="preserve"> - Պարգևատրումներ, դրամական խրախուսումներ և հատուկ վճարներ</t>
  </si>
  <si>
    <t xml:space="preserve"> ՍՈՑԻԱԼԱԿԱՆ  ՆՊԱՍՏՆԵՐ ԵՎ ԿԵՆՍԱԹՈՇԱԿՆԵՐ</t>
  </si>
  <si>
    <t xml:space="preserve"> Սոցիալական օգնության դրամական արտահայտությամբ նպաստներ (բյուջեից)</t>
  </si>
  <si>
    <t xml:space="preserve"> - Այլ նպաստներ բյուջեից</t>
  </si>
  <si>
    <t xml:space="preserve"> ՀՀ  տարածքային կառավարման և ենթակառուցվածքների նախարարության միգրացիոն ծառայություն</t>
  </si>
  <si>
    <t xml:space="preserve"> Այլ մասնագիտական ծառայությունների ձեռքբերում</t>
  </si>
  <si>
    <t xml:space="preserve"> - Մասնագիտական ծառայություններ</t>
  </si>
  <si>
    <t xml:space="preserve"> ՀՀ տարածքային կառավարման և ենթակառուցվածքների  նախարարության  պետական գույքի կառավարման կոմիտե</t>
  </si>
  <si>
    <t xml:space="preserve"> - Կառավարչական ծառայություններ</t>
  </si>
  <si>
    <t xml:space="preserve"> - Շենքերի և շինությունների կապիտալ վերանորոգում</t>
  </si>
  <si>
    <t xml:space="preserve"> ՄԵՔԵՆԱՆԵՐ  ԵՎ  ՍԱՐՔԱՎՈՐՈՒՄՆԵՐ</t>
  </si>
  <si>
    <t xml:space="preserve"> - Այլ մեքենաներ և սարքավորումներ</t>
  </si>
  <si>
    <t xml:space="preserve"> ՀՀ տարածքային կառավարման և ենթակառուցվածքների նախարարության քաղաքացիական ավիացիայի կոմիտե</t>
  </si>
  <si>
    <t xml:space="preserve"> - Ներքին գործուղումներ</t>
  </si>
  <si>
    <t xml:space="preserve"> Հարկեր, պարտադիր վճարներ և տույժեր, որոնք կառավարման տարբեր մակարդակների կողմից կիրառվում են միմյանց նկատմամբ</t>
  </si>
  <si>
    <t xml:space="preserve"> - Ընթացիկ դրամաշնորհներ պետական և համայնքային ոչ առևտրային կազմակերպություններին</t>
  </si>
  <si>
    <t xml:space="preserve"> Այլ ծախսեր</t>
  </si>
  <si>
    <t xml:space="preserve"> ՀՀ շրջակա միջավայրի նախարարության անտառային կոմիտե</t>
  </si>
  <si>
    <t xml:space="preserve"> ԱՅԼ ՀԻՄՆԱԿԱՆ ՄԻՋՈՑՆԵՐ</t>
  </si>
  <si>
    <t xml:space="preserve"> - Նախագծահետազոտական ծախսեր</t>
  </si>
  <si>
    <t xml:space="preserve"> - Ապահովագրական ծախսեր</t>
  </si>
  <si>
    <t xml:space="preserve"> - Կենցաղային և հանրային սննդի նյութեր</t>
  </si>
  <si>
    <t xml:space="preserve"> - Հատուկ նպատակային այլ նյութեր</t>
  </si>
  <si>
    <t xml:space="preserve"> - Կրթական, մշակութային և սպորտային նպաստներ բյուջեից</t>
  </si>
  <si>
    <t xml:space="preserve"> - Գույքի և սարքավորումների վարձակալություն</t>
  </si>
  <si>
    <t>Հավելված N 10</t>
  </si>
  <si>
    <t>ՀՀ կառավարության           2021 թվականի</t>
  </si>
  <si>
    <t>№ ------------ -Ն որոշման</t>
  </si>
  <si>
    <t>(հազ. դրամ)</t>
  </si>
  <si>
    <t>Բյուջետային գլխավոր կարգադրիչների, ծրագրերի, միջոցառումների և ուղղությունների անվանումները</t>
  </si>
  <si>
    <t>Ցուցանիշների փոփոխությունները
(նվազեցումները նշված են փակագծերում)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</si>
  <si>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</si>
  <si>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</si>
  <si>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</si>
  <si>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</si>
  <si>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>ԸՆԴԱՄԵՆԸ</t>
  </si>
  <si>
    <t>ՀՀ ՔԱՂԱՔԱՇԻՆՈՒԹՅԱՆ ԿՈՄԻՏԵ</t>
  </si>
  <si>
    <t>Նորմատիվատեխնիկական փաստաթղթերի մշակում և տեղայնացում</t>
  </si>
  <si>
    <t>Միկրոռեգիոնալ մակարդակի համակցված տարածական պլանավորման փաստաթղթերի մշակում</t>
  </si>
  <si>
    <t>ՀՀ  ՇՐՋԱԿԱ ՄԻՋԱՎԱՅՐԻ  ՆԱԽԱՐԱՐՈՒԹՅՈՒՆ</t>
  </si>
  <si>
    <t xml:space="preserve">Բյուջետային գլխավոր կարգադրիչների, ծրագրերի, միջոցառումների, միջոցառումները կատարող պետական մարմինների և ուղղությունների անվանումները </t>
  </si>
  <si>
    <t>ծրագիրը</t>
  </si>
  <si>
    <t>միջոցառումը</t>
  </si>
  <si>
    <t>ՀՀ քաղաքաշինության կոմիտե</t>
  </si>
  <si>
    <t xml:space="preserve"> այդ թվում` ըստ ուղղությունների</t>
  </si>
  <si>
    <t>ՀՀ Գեղարքունիքի մարզի համայնքների (մասամբ) միկրոռեգիոնալ մակարդակի` համակցված տարածական պլանավորման թվով 5 փաստաթղթերի նախագծերի մշակում (տարածքային հատակագծման նախագծերի և փորձաքննությունների մասով)</t>
  </si>
  <si>
    <t>ՀՀ Շիրակի մարզի համայնքների (մասամբ) միկրոռեգիոնալ մակարդակի` համակցված տարածական պլանավորման թվով 4 փաստաթղթերի նախագծի մշակում (տարածքային հատակագծման նախագծի և փորձաքննությունների մասով)</t>
  </si>
  <si>
    <t>ՀՀ շրջակա միջավայրի նախարարության անտառային կոմիտե</t>
  </si>
  <si>
    <t>Հավելված N6</t>
  </si>
  <si>
    <t>Հավելված  N 13</t>
  </si>
  <si>
    <t>Հավելված N 3</t>
  </si>
  <si>
    <t>Հավելված  N 14</t>
  </si>
  <si>
    <t>Հավելված N 15</t>
  </si>
  <si>
    <t>Հավելված N 16</t>
  </si>
  <si>
    <t>ՀՀ կառավարության 2020 թվականի</t>
  </si>
  <si>
    <t>________ N ____ որոշման</t>
  </si>
  <si>
    <t>ՀԱՅԱՍՏԱՆԻ ՀԱՆՐԱՊԵՏՈՒԹՅԱՆ ԿԱՌԱՎԱՐՈՒԹՅԱՆ 2020 ԹՎԱԿԱՆԻ ԴԵԿՏԵՄԲԵՐԻ 30-Ի N 2215-Ն ՈՐՈՇՄԱՆ N 10 ՀԱՎԵԼՎԱԾՈՒՄ  ԿԱՏԱՐՎՈՂ ՓՈՓՈԽՈՒԹՅՈՒՆՆԵՐԸ</t>
  </si>
  <si>
    <t>Կոդը</t>
  </si>
  <si>
    <t>Անվանումը</t>
  </si>
  <si>
    <t xml:space="preserve">Գնման ձևը </t>
  </si>
  <si>
    <t>Չափման միավորը</t>
  </si>
  <si>
    <t xml:space="preserve">Ցուցանիշների փոփոխությունը (ավելացումները նշված են դրական նշանով, իսկ նվազեցումները` փակագծերում)                                                                                                                        </t>
  </si>
  <si>
    <t>միավորի գինը  (դրամով)</t>
  </si>
  <si>
    <t>քանակը</t>
  </si>
  <si>
    <t>գումարը  
(հազար դրամով)</t>
  </si>
  <si>
    <t>ՀՀ Ազգային ժողով</t>
  </si>
  <si>
    <t xml:space="preserve">Բաժին N01 </t>
  </si>
  <si>
    <t>Խումբ N01 Դաս N01</t>
  </si>
  <si>
    <t>Օրենսդիր և գործադիր մարմիններ, պետական կառավարում</t>
  </si>
  <si>
    <t>1024  11001</t>
  </si>
  <si>
    <t>ՀՀ Ազգային ժողովի գործունեության ապահովում, օրենսդրական, վերլուծական և ներկայացուցչական ծառայություններ</t>
  </si>
  <si>
    <t>ՄԱՍ I. ԱՊՐԱՆՔՆԵՐ</t>
  </si>
  <si>
    <t>09132200-1</t>
  </si>
  <si>
    <t>բենզին, ռեգուլյար</t>
  </si>
  <si>
    <t>ԳՀ</t>
  </si>
  <si>
    <t>լիտր</t>
  </si>
  <si>
    <t>ՄԱՍ III. ԾԱՌԱՅՈՒԹՅՈՒՆՆԵՐ</t>
  </si>
  <si>
    <t>65211100-1</t>
  </si>
  <si>
    <t>գազի բաշխում</t>
  </si>
  <si>
    <t>ՄԱ</t>
  </si>
  <si>
    <t>դրամ</t>
  </si>
  <si>
    <t>65311100-1</t>
  </si>
  <si>
    <t>էլեկտրականության բաշխում</t>
  </si>
  <si>
    <t>48211210-1</t>
  </si>
  <si>
    <t>ցանցային զանազան համակարգչային ծրագրային փաթեթներ</t>
  </si>
  <si>
    <t>48211210-3</t>
  </si>
  <si>
    <t>72211134-1</t>
  </si>
  <si>
    <t>ցանցային զանազան համակարգչային ծրագրային փաթեթների մշակման ծառայություններ</t>
  </si>
  <si>
    <t>ՀՀ Վարչապետի աշխատակազմ</t>
  </si>
  <si>
    <t>Խումբ N03 Դաս N03</t>
  </si>
  <si>
    <t>Ընդհանուր բնույթի այլ ծառայություններ</t>
  </si>
  <si>
    <t>1156  11013</t>
  </si>
  <si>
    <t>Հայրենադարձության ինտեգրման կենտրոն</t>
  </si>
  <si>
    <t>22451180-1</t>
  </si>
  <si>
    <t>պատվերով տպագրվող նյութեր</t>
  </si>
  <si>
    <t>հատ</t>
  </si>
  <si>
    <t>22451180-2</t>
  </si>
  <si>
    <t>22451180-3</t>
  </si>
  <si>
    <t>22451180-4</t>
  </si>
  <si>
    <t>22451180-5</t>
  </si>
  <si>
    <t>22811180-1</t>
  </si>
  <si>
    <t>օրագրեր</t>
  </si>
  <si>
    <t>30192121-1</t>
  </si>
  <si>
    <t>գրիչ գնդիկավոր</t>
  </si>
  <si>
    <t>30197230-1</t>
  </si>
  <si>
    <t>թղթապանակ</t>
  </si>
  <si>
    <t>30197230-2</t>
  </si>
  <si>
    <t>30197622-1</t>
  </si>
  <si>
    <t>թուղթ, A4 ֆորմատի</t>
  </si>
  <si>
    <t>կգ</t>
  </si>
  <si>
    <t>39263100-1</t>
  </si>
  <si>
    <t>գրասենյակային լրակազմ</t>
  </si>
  <si>
    <t>65111100-1</t>
  </si>
  <si>
    <t>խմելու ջրի բաշխում</t>
  </si>
  <si>
    <t>64211100-1</t>
  </si>
  <si>
    <t>հանրային հեռախոսային ծառայություններ</t>
  </si>
  <si>
    <t>79951100-1</t>
  </si>
  <si>
    <t>միջոցառումների հետ կապված ծառայություններ</t>
  </si>
  <si>
    <t>50311120-1</t>
  </si>
  <si>
    <t>համակարգչային սարքերի պահպանման և վերանորոգման ծառայություններ</t>
  </si>
  <si>
    <t xml:space="preserve">Բաժին N10 </t>
  </si>
  <si>
    <t>ՀՀ հաշվեքննիչ պալատ</t>
  </si>
  <si>
    <t>1161  11001</t>
  </si>
  <si>
    <t>Հաշվեքննիչ պալատի գործունեություն և հաշվեքննության իրականացման ծառայություններ</t>
  </si>
  <si>
    <t>30121460-13</t>
  </si>
  <si>
    <t>տոներային քարտրիջներ</t>
  </si>
  <si>
    <t>30121460-14</t>
  </si>
  <si>
    <t>30121460-15</t>
  </si>
  <si>
    <t>30141200-1</t>
  </si>
  <si>
    <t>հաշվասարք, գրասենյակային</t>
  </si>
  <si>
    <t>30192112-4</t>
  </si>
  <si>
    <t xml:space="preserve">թանաք տպագրական մեքենաների համար </t>
  </si>
  <si>
    <t>30192128-1</t>
  </si>
  <si>
    <t>գրիչ գելային</t>
  </si>
  <si>
    <t>30192130-1</t>
  </si>
  <si>
    <t>մատիտներ</t>
  </si>
  <si>
    <t>30192710-1</t>
  </si>
  <si>
    <t>սոսնձամատիտ, գրասենյակային</t>
  </si>
  <si>
    <t>30192720-1</t>
  </si>
  <si>
    <t>գծանշիչ</t>
  </si>
  <si>
    <t>30197230-3</t>
  </si>
  <si>
    <t>30197231-1</t>
  </si>
  <si>
    <t>թղթապանակ, պոլիմերային թաղանթ, ֆայլ</t>
  </si>
  <si>
    <t>30197322-1</t>
  </si>
  <si>
    <t>կարիչ, 20-50 թերթի համար</t>
  </si>
  <si>
    <t>30197323-1</t>
  </si>
  <si>
    <t>կարիչ, 50-ից ավելի թերթի համար</t>
  </si>
  <si>
    <t>30199230-1</t>
  </si>
  <si>
    <t>նամակի ծրար, A5 ձևաչափի</t>
  </si>
  <si>
    <t>30199232-1</t>
  </si>
  <si>
    <t>նամակի ծրար, A4 ձևաչափի</t>
  </si>
  <si>
    <t>30199400-1</t>
  </si>
  <si>
    <t>սոսնձապատված կամ կպչուն թուղթ</t>
  </si>
  <si>
    <t>30199400-2</t>
  </si>
  <si>
    <t>30199431-2</t>
  </si>
  <si>
    <t>թուղթ նշումների, տրցակներով</t>
  </si>
  <si>
    <t>տուփ</t>
  </si>
  <si>
    <t>34351200-1</t>
  </si>
  <si>
    <t xml:space="preserve">ավտոմեքենաների անիվներ </t>
  </si>
  <si>
    <t>34351200-3</t>
  </si>
  <si>
    <t>66511170-1</t>
  </si>
  <si>
    <t>փոխադրամիջոցների հետ կապված ապահովագրական ծառայություններ</t>
  </si>
  <si>
    <t>Խումբ N01 Դաս N02</t>
  </si>
  <si>
    <t>Ֆինանսական և հարկաբյուջետային հարաբերություններ</t>
  </si>
  <si>
    <t>1108   11001</t>
  </si>
  <si>
    <t xml:space="preserve"> Պլանավորում՝ բյուջետավորում՝ գանձապետական ծառայություններ՝ պետական պարտքի կառավարում՝ տնտեսական և հարկաբյուջետային քաղաքականության մշակում և մոնիտորինգ</t>
  </si>
  <si>
    <t>90671100-1</t>
  </si>
  <si>
    <t>ախտահանման և մակաբույծների ոչնչացման</t>
  </si>
  <si>
    <t>64111200-1</t>
  </si>
  <si>
    <t>փոստային ծառայություններ` կապված նամակների հետ</t>
  </si>
  <si>
    <t>79341210-502</t>
  </si>
  <si>
    <t xml:space="preserve"> հաճախորդների սպասարկման ծառայություններ</t>
  </si>
  <si>
    <t>ԷԱՃ</t>
  </si>
  <si>
    <t>50531200-3</t>
  </si>
  <si>
    <t xml:space="preserve"> էլեկտրական սարքերի, սարքավորումների վերանորոգման և պահպանման ծառայություններ</t>
  </si>
  <si>
    <t>1006   11003</t>
  </si>
  <si>
    <t>ՀՀ պետական պարտքի կառավարման գործընթացի հրապարակայնության ապահովում</t>
  </si>
  <si>
    <t>64235180-503</t>
  </si>
  <si>
    <t>հեռուստահաղորդումների հեռարձակման ծառայություններ</t>
  </si>
  <si>
    <t>79821170-504</t>
  </si>
  <si>
    <t xml:space="preserve"> տպագրական և առաքման ծառայություններ</t>
  </si>
  <si>
    <t>92211100-502</t>
  </si>
  <si>
    <t xml:space="preserve"> ռադիոարտադրանքի հետ կապված ծառայություններ</t>
  </si>
  <si>
    <t>92221100-502</t>
  </si>
  <si>
    <t xml:space="preserve"> հեռուստատեսային արտադրանքի հետ կապված ծառայություններ</t>
  </si>
  <si>
    <t>1031   11001</t>
  </si>
  <si>
    <t xml:space="preserve"> Հանրային հատվածի ֆինանսական ոլորտի մասնագետների վերապատրաստում </t>
  </si>
  <si>
    <t>79631200-5</t>
  </si>
  <si>
    <t>աշխատակիցների վերապատրաստման ծառայություններ</t>
  </si>
  <si>
    <t xml:space="preserve">Բաժին N04 </t>
  </si>
  <si>
    <t>Խումբ N02 Դաս N02</t>
  </si>
  <si>
    <t>Անտառային տնտեսություն</t>
  </si>
  <si>
    <t>1173   32002</t>
  </si>
  <si>
    <t>77231300-1</t>
  </si>
  <si>
    <t>անտառկառավարման պլանների կազմում</t>
  </si>
  <si>
    <t>ԲՄ</t>
  </si>
  <si>
    <t>ՀՀ տարածքային կառավարման և ենթակառուցվածքների նախարարության պետական գույքի կառավարման կոմիտե</t>
  </si>
  <si>
    <t>1079   11001</t>
  </si>
  <si>
    <t>72261160-1</t>
  </si>
  <si>
    <t>ծրագրային ապահովման սպասարկման ծառայություններ</t>
  </si>
  <si>
    <t>72261160-2</t>
  </si>
  <si>
    <t>92421100-1</t>
  </si>
  <si>
    <t>թերթերում հայտարարությունների տպագրման ծառայություն</t>
  </si>
  <si>
    <t>79211180-1</t>
  </si>
  <si>
    <t>ներքին աուդիտի ծառայություններ</t>
  </si>
  <si>
    <t>71251100-1</t>
  </si>
  <si>
    <t>ճարտարապետական ― շենքերի չափագրման ծառայություններ</t>
  </si>
  <si>
    <t>71351380-1</t>
  </si>
  <si>
    <t>սեյսմիկ ծառայություններ</t>
  </si>
  <si>
    <t>ՀՀ տարածքային կառավարման և ենթակառուցվածքների նախարարության քաղաքացիական ավիացիայի կոմիտե</t>
  </si>
  <si>
    <t>Խումբ N05 Դաս N04</t>
  </si>
  <si>
    <t>Օդային տրանսպորտ</t>
  </si>
  <si>
    <t>1176   11001</t>
  </si>
  <si>
    <t>09132100-1</t>
  </si>
  <si>
    <t>բենզին, պրեմիում</t>
  </si>
  <si>
    <t>64211130-1</t>
  </si>
  <si>
    <t>բջջային հեռախոսների ծառայություններ</t>
  </si>
  <si>
    <t>72211125-4</t>
  </si>
  <si>
    <t>ցանցային համակարգչային ծրագրային փաթեթների մշակման ծառայություններ</t>
  </si>
  <si>
    <t>ՀՀ տարածքային կառավարման և ենթակառուցվածքների նախարարության միգրացիոն ծառայություն</t>
  </si>
  <si>
    <t>Խումբ N09 Դաս N01</t>
  </si>
  <si>
    <t>Սոցիալական պաշտպանություն (այլ դասերին չպատկանող)</t>
  </si>
  <si>
    <t>1106   11001</t>
  </si>
  <si>
    <t>Միգրացիոն բնագավառում պետական քաղաքականության մշակում և իրականացում</t>
  </si>
  <si>
    <t>72211125-1</t>
  </si>
  <si>
    <t>1070   11003</t>
  </si>
  <si>
    <t>80571100-1</t>
  </si>
  <si>
    <t>ՀՀ քննչական կոմիտե</t>
  </si>
  <si>
    <t xml:space="preserve">Բաժին N03 </t>
  </si>
  <si>
    <t>Խումբ N07 Դաս N01</t>
  </si>
  <si>
    <t>Նախաքննություն</t>
  </si>
  <si>
    <t>1180   11001</t>
  </si>
  <si>
    <t>Քրեական գործերով վարույթի իրականացում</t>
  </si>
  <si>
    <t>39263520-1</t>
  </si>
  <si>
    <t>սեղմակ, միջին</t>
  </si>
  <si>
    <t>30197646-1</t>
  </si>
  <si>
    <t>թուղթ` A3 ֆորմատի</t>
  </si>
  <si>
    <t>30121460-12</t>
  </si>
  <si>
    <t>30121460-17</t>
  </si>
  <si>
    <t>30121460-9</t>
  </si>
  <si>
    <t>30121460-4</t>
  </si>
  <si>
    <t>30121460-18</t>
  </si>
  <si>
    <t>30121460-11</t>
  </si>
  <si>
    <t>30121460-10</t>
  </si>
  <si>
    <t>30121460-8</t>
  </si>
  <si>
    <t>30121460-16</t>
  </si>
  <si>
    <t>30121460-6</t>
  </si>
  <si>
    <t>39241210-1</t>
  </si>
  <si>
    <t>մկրատ, գրասենյակային</t>
  </si>
  <si>
    <t>39292510-1</t>
  </si>
  <si>
    <t>քանոն, պլաստիկ</t>
  </si>
  <si>
    <t>30192100-1</t>
  </si>
  <si>
    <t>ռետին հասարակ</t>
  </si>
  <si>
    <t>39263510-1</t>
  </si>
  <si>
    <t>սեղմակ, փոքր</t>
  </si>
  <si>
    <t>35811190-1</t>
  </si>
  <si>
    <t>ուսադիր</t>
  </si>
  <si>
    <t>զույգ</t>
  </si>
  <si>
    <t>30234300-1</t>
  </si>
  <si>
    <t>դատարկ սկավառակ, առանց տուփի, CD</t>
  </si>
  <si>
    <t>35811170-9</t>
  </si>
  <si>
    <t>համազգեստ</t>
  </si>
  <si>
    <t>լրակազմ</t>
  </si>
  <si>
    <t>30192114-1</t>
  </si>
  <si>
    <t>թանաք, կնիքի բարձիկի համար</t>
  </si>
  <si>
    <t>30192125-1</t>
  </si>
  <si>
    <t>մարկերներ</t>
  </si>
  <si>
    <t>30197234-1</t>
  </si>
  <si>
    <t>թղթապանակ, կոշտ կազմով</t>
  </si>
  <si>
    <t>30199270-1</t>
  </si>
  <si>
    <t>հատուկ Ա5 ծրար</t>
  </si>
  <si>
    <t>30121470-1</t>
  </si>
  <si>
    <t>տոներ լազերային տպիչների/հեռապատճենահանող մեքենաների համար</t>
  </si>
  <si>
    <t>30121600-1</t>
  </si>
  <si>
    <t>բազմաֆունկցիոնալ սարքի մասեր</t>
  </si>
  <si>
    <t>18331200-2</t>
  </si>
  <si>
    <t>վերնաշապիկներ</t>
  </si>
  <si>
    <t>30199234-1</t>
  </si>
  <si>
    <t>նամակի ծրար, A3 ձևաչափի</t>
  </si>
  <si>
    <t>39241141-1</t>
  </si>
  <si>
    <t>դանակ՝ գրասենյակային</t>
  </si>
  <si>
    <t>30197340-1</t>
  </si>
  <si>
    <t>ապակարիչ</t>
  </si>
  <si>
    <t>30197323-2</t>
  </si>
  <si>
    <t>39263420-1</t>
  </si>
  <si>
    <t>ամրակ, մեծ</t>
  </si>
  <si>
    <t>39263410-1</t>
  </si>
  <si>
    <t>ամրակ, փոքր</t>
  </si>
  <si>
    <t>30199420-1</t>
  </si>
  <si>
    <t>թուղթ նշումների համար, սոսնձվածքով</t>
  </si>
  <si>
    <t>39263530-1</t>
  </si>
  <si>
    <t>սեղմակ, մեծ</t>
  </si>
  <si>
    <t>30199238-1</t>
  </si>
  <si>
    <t>նամակի ծրար, A6 ձևաչափի</t>
  </si>
  <si>
    <t>30234640-1</t>
  </si>
  <si>
    <t>ֆլեշ հիշողություն, 16GB</t>
  </si>
  <si>
    <t>18331200-4</t>
  </si>
  <si>
    <t>18331200-3</t>
  </si>
  <si>
    <t>39292530-1</t>
  </si>
  <si>
    <t>քանոն՝ մետաղյա</t>
  </si>
  <si>
    <t>18441100-1</t>
  </si>
  <si>
    <t>գլխարկներ</t>
  </si>
  <si>
    <t>30192920-1</t>
  </si>
  <si>
    <t>ուղղիչ հեղուկներ</t>
  </si>
  <si>
    <t>30197100-2</t>
  </si>
  <si>
    <t>կարիչի մետաղալարե կապեր, մեծ</t>
  </si>
  <si>
    <t>30192111-1</t>
  </si>
  <si>
    <t>թանաքի բարձիկներ</t>
  </si>
  <si>
    <t>18331200-1</t>
  </si>
  <si>
    <t>30192133-1</t>
  </si>
  <si>
    <t>սրիչներ</t>
  </si>
  <si>
    <t>30197332-2</t>
  </si>
  <si>
    <t>դակիչ միջին</t>
  </si>
  <si>
    <t>34351200-14</t>
  </si>
  <si>
    <t>ավտոմեքենաների անիվներ</t>
  </si>
  <si>
    <t>34351200-16</t>
  </si>
  <si>
    <t>34351200-17</t>
  </si>
  <si>
    <t>34351200-21</t>
  </si>
  <si>
    <t>39224530-1</t>
  </si>
  <si>
    <t>կարի ասեղներ</t>
  </si>
  <si>
    <t>31531630-2</t>
  </si>
  <si>
    <t>կոմպակտ ֆլուորեսցենտ խողովակաձ― լամպեր</t>
  </si>
  <si>
    <t>39831245-2</t>
  </si>
  <si>
    <t>օճառ, հեղուկ</t>
  </si>
  <si>
    <t>18141100-1</t>
  </si>
  <si>
    <t>աշխատանքային ձեռնոցներ</t>
  </si>
  <si>
    <t>39812410-1</t>
  </si>
  <si>
    <t>կահույքի փայլեցման միջոց</t>
  </si>
  <si>
    <t>39831240-1</t>
  </si>
  <si>
    <t>մաքրող նյութեր</t>
  </si>
  <si>
    <t>39522340-1</t>
  </si>
  <si>
    <t>փայլեցնող կտորներ</t>
  </si>
  <si>
    <t>19641000-1</t>
  </si>
  <si>
    <t>պոլիէթիլենային պարկ, աղբի համար</t>
  </si>
  <si>
    <t>39811300-1</t>
  </si>
  <si>
    <t>հոտազերծիչ, օդի</t>
  </si>
  <si>
    <t>19641000-3</t>
  </si>
  <si>
    <t>39839100-1</t>
  </si>
  <si>
    <t>գոգաթիակ, աղբը հավաքելու համար, ձողով</t>
  </si>
  <si>
    <t>39831273-1</t>
  </si>
  <si>
    <t>հատակի մաքրման նյութեր</t>
  </si>
  <si>
    <t>44521120-1</t>
  </si>
  <si>
    <t>դռան փականներ</t>
  </si>
  <si>
    <t>19641000-2</t>
  </si>
  <si>
    <t>18511180-4</t>
  </si>
  <si>
    <t>մեդալներ, կրծքանշաններ</t>
  </si>
  <si>
    <t>32421100-1</t>
  </si>
  <si>
    <t>ցանցային մալուխներ</t>
  </si>
  <si>
    <t>մետր</t>
  </si>
  <si>
    <t>18511180-5</t>
  </si>
  <si>
    <t>18511180-3</t>
  </si>
  <si>
    <t>18511180-1</t>
  </si>
  <si>
    <t>18511180-10</t>
  </si>
  <si>
    <t>18511180-6</t>
  </si>
  <si>
    <t>18511180-7</t>
  </si>
  <si>
    <t>18511180-2</t>
  </si>
  <si>
    <t>44423400-1</t>
  </si>
  <si>
    <t>ցուցանակներ եւ հարակից առարկաներ</t>
  </si>
  <si>
    <t>32421200-2</t>
  </si>
  <si>
    <t>ցանցային բաղադրիչներ</t>
  </si>
  <si>
    <t>30237411-1</t>
  </si>
  <si>
    <t>մկնիկ, համակարգչային, լարով</t>
  </si>
  <si>
    <t>30237460-1</t>
  </si>
  <si>
    <t>համակարգչային ստեղնաշարեր</t>
  </si>
  <si>
    <t>32421200-3</t>
  </si>
  <si>
    <t>31221230-1</t>
  </si>
  <si>
    <t>միացման մալուխներ</t>
  </si>
  <si>
    <t>22451200-1</t>
  </si>
  <si>
    <t>վկայականներ</t>
  </si>
  <si>
    <t>22451180-6</t>
  </si>
  <si>
    <t>22851200-1</t>
  </si>
  <si>
    <t>թղթապանակներ</t>
  </si>
  <si>
    <t>22451290-1</t>
  </si>
  <si>
    <t>շնորհակալագիր</t>
  </si>
  <si>
    <t>ախտահանման ― մակաբույծների ոչնչացման ծառայություններ քաղաքային կամ գյուղական վայրերում</t>
  </si>
  <si>
    <t>72261120-1</t>
  </si>
  <si>
    <t>ծրագրային ապահովման կիրարկման ծառայություններ</t>
  </si>
  <si>
    <t>48781300-1</t>
  </si>
  <si>
    <t>բովանդակության կառավարման համակարգչային ծրագրային փաթեթներ</t>
  </si>
  <si>
    <t>79991160-2</t>
  </si>
  <si>
    <t>արխիվացման ծառայություններ</t>
  </si>
  <si>
    <t>50711100-1</t>
  </si>
  <si>
    <t>շենքերում տեղակայված էլեկտրական սարքերի վերանորոգման ― պահպանման ծառայություններ</t>
  </si>
  <si>
    <t>1180   11002</t>
  </si>
  <si>
    <t>Վերապատրաստման և պատրաստման կազմակերպում</t>
  </si>
  <si>
    <t>80521100-1</t>
  </si>
  <si>
    <t>ուսուցման ծրագրերի հետ կապված ծառայություններ</t>
  </si>
  <si>
    <t>Բաժին N04</t>
  </si>
  <si>
    <t>Խումբ N04 Դաս N03</t>
  </si>
  <si>
    <t>Շինարարություն</t>
  </si>
  <si>
    <t>1103   11002</t>
  </si>
  <si>
    <t>71241200-1</t>
  </si>
  <si>
    <t>նախագծերի պատրաստում, ծախսերի գնահատում</t>
  </si>
  <si>
    <t>71241200-2</t>
  </si>
  <si>
    <t>71241200-3</t>
  </si>
  <si>
    <t>71241200-4</t>
  </si>
  <si>
    <t>71241200-5</t>
  </si>
  <si>
    <t>71241200-626</t>
  </si>
  <si>
    <t>71241200-7</t>
  </si>
  <si>
    <t>71241200-8</t>
  </si>
  <si>
    <t>71241200-9</t>
  </si>
  <si>
    <t>71241200-10</t>
  </si>
  <si>
    <t>71241200-11</t>
  </si>
  <si>
    <t>71241200-12</t>
  </si>
  <si>
    <t>71241200-13</t>
  </si>
  <si>
    <t>71241200-14</t>
  </si>
  <si>
    <t>71241200-15</t>
  </si>
  <si>
    <t>71241200-16</t>
  </si>
  <si>
    <t>71241200-17</t>
  </si>
  <si>
    <t>71241200-18</t>
  </si>
  <si>
    <t>71241200-19</t>
  </si>
  <si>
    <t>71241200-20</t>
  </si>
  <si>
    <t>Բաժին N06</t>
  </si>
  <si>
    <t>Խումբ N02 Դաս N01</t>
  </si>
  <si>
    <t>Համայնքային զարգացում</t>
  </si>
  <si>
    <t>1103   11003</t>
  </si>
  <si>
    <t>ՀՀ Վայոց ձորի մարզպետարան</t>
  </si>
  <si>
    <t>1051   11001</t>
  </si>
  <si>
    <t xml:space="preserve">ՀՀ Վայոց ձորի մարզպետարանի կողմից տարածքային պետական կառավարման ապահովում </t>
  </si>
  <si>
    <t>48441300-1</t>
  </si>
  <si>
    <t>հաշվապահական համակարգչային ծրագրային փաթեթներ</t>
  </si>
  <si>
    <t>ՀՀ Տավուշի մարզպետարան</t>
  </si>
  <si>
    <t>1055   11001</t>
  </si>
  <si>
    <t xml:space="preserve">ՀՀ Տավուշի մարզպետարանի կողմից տարածքային պետական կառավարման ապահովում </t>
  </si>
  <si>
    <t>64211120-1</t>
  </si>
  <si>
    <t>միջքաղաքային հեռախոսային ծառայություններ</t>
  </si>
  <si>
    <t>ՀՀ Լոռու մարզպետարան</t>
  </si>
  <si>
    <t>1030   11001</t>
  </si>
  <si>
    <t xml:space="preserve">ՀՀ Լոռու մարզպետարանի կողմից տարածքային պետական կառավարման ապահովում </t>
  </si>
  <si>
    <t>70221100-1</t>
  </si>
  <si>
    <t>ոչ բնակելի անշարժ գույքի վարձակալության կամ լիզինգի ծառայություններ</t>
  </si>
  <si>
    <t>Հավելված 17</t>
  </si>
  <si>
    <t xml:space="preserve">ՀՀ կառավարության  2021թվականի </t>
  </si>
  <si>
    <t>հազար դրամ</t>
  </si>
  <si>
    <t>Բյուջետային հատկացումների գլխավոր կարգադրիչների, ծրագրերի, միջոցառումների, ծախսային ուղղությունների անվանումները</t>
  </si>
  <si>
    <t>Միջոցառումները կատարող պետական մարմինների և դրամաշնորհ ստացող տնտեսվարող սուբյեկտների անվանումները</t>
  </si>
  <si>
    <t xml:space="preserve">Ցուցանիշների փոփոխությունը </t>
  </si>
  <si>
    <t>ՀՀ արտաքին գործերի նախարարություն</t>
  </si>
  <si>
    <t>Միջազգային հարաբերությունների և դիվանագիտության ոլորտում մասնագետների պատրաստում և վերապատրաստում</t>
  </si>
  <si>
    <t>«Հայաստանի Հանրապետության արտաքին գործերի նախարարության դիվանագիտական դպրոց ՊՈԱԿ</t>
  </si>
  <si>
    <t>Տոների և հիշատակի օրերի ծրագիր</t>
  </si>
  <si>
    <t>Քաղաքացու օրվան նվիրված միջոցառումներ</t>
  </si>
  <si>
    <t>Մրցույթով ընտրված կազմակերպություն</t>
  </si>
  <si>
    <t xml:space="preserve"> Աղյուսակ 9.2</t>
  </si>
  <si>
    <t xml:space="preserve"> Աղյուսակ 9.7</t>
  </si>
  <si>
    <t xml:space="preserve"> Աղյուսակ 9.8</t>
  </si>
  <si>
    <t xml:space="preserve"> Աղյուսակ 9.12</t>
  </si>
  <si>
    <t xml:space="preserve"> Աղյուսակ 9.22</t>
  </si>
  <si>
    <t xml:space="preserve"> Աղյուսակ 9.26</t>
  </si>
  <si>
    <t xml:space="preserve"> Աղյուսակ 9.30</t>
  </si>
  <si>
    <t xml:space="preserve"> Աղյուսակ 9.33</t>
  </si>
  <si>
    <t xml:space="preserve"> Աղյուսակ 9.41</t>
  </si>
  <si>
    <t xml:space="preserve"> Աղյուսակ 9.44</t>
  </si>
  <si>
    <t xml:space="preserve"> Աղյուսակ 9.45</t>
  </si>
  <si>
    <t xml:space="preserve"> Աղյուսակ 9.46</t>
  </si>
  <si>
    <t xml:space="preserve"> Աղյուսակ 9.47</t>
  </si>
  <si>
    <t xml:space="preserve"> ՀՀ Ազգային ժողով </t>
  </si>
  <si>
    <t xml:space="preserve"> 1024 </t>
  </si>
  <si>
    <t xml:space="preserve"> ՀՀ Ազգային ժողովի լիազորությունների իրականացման ապահովում </t>
  </si>
  <si>
    <t xml:space="preserve"> ՀՀ Ազգային ժողովի գործունեության ապահովում, օրենսդրական, վերլուծական և ներկայացուցչական ծառայություններ </t>
  </si>
  <si>
    <t xml:space="preserve"> Իրավական ակտերի նախագծերի մասնագիտական փորձաքննություն, արտաքին կապերի կառավարում, տեղեկատվության և խորհրդատվության տրամադրում </t>
  </si>
  <si>
    <t xml:space="preserve"> Ծառայություն մատուցող կազմակերպության անվանումը </t>
  </si>
  <si>
    <t xml:space="preserve"> ՀՀ վարչապետի աշխատակազմ </t>
  </si>
  <si>
    <t xml:space="preserve"> 1136 </t>
  </si>
  <si>
    <t xml:space="preserve"> ՀՀ Վարչապետի լիազորությունների իրականացման ապահովում </t>
  </si>
  <si>
    <t xml:space="preserve"> 31003 </t>
  </si>
  <si>
    <t xml:space="preserve"> Համաշխարհային բանկի աջակցությամբ իրականացվող առևտրի և ենթակառուցվածքների զարգացման ծրագրի շրջանակներում շենքերի և շինությունների շինարարություն և հիմնանորոգում </t>
  </si>
  <si>
    <t xml:space="preserve"> Ակտիվն օգտագործող կազմակերպության անվանումը՛ </t>
  </si>
  <si>
    <t xml:space="preserve"> Միջոցառման վրա կատարված ծախսը (հազար դրամ) </t>
  </si>
  <si>
    <t xml:space="preserve"> 1156 </t>
  </si>
  <si>
    <t xml:space="preserve"> Հայաստան-Սփյուռք գործակցության ծրագիր </t>
  </si>
  <si>
    <t xml:space="preserve"> 11013 </t>
  </si>
  <si>
    <t xml:space="preserve"> Հայրենադարձության ինտեգրման կենտրոն </t>
  </si>
  <si>
    <t xml:space="preserve"> «Մեկ պատուհան»-ի սկզբունքով համապարփակ ռեսուրս, որը ՀՀ-ում ինտեգրման հարցում աջակցություն կցուցաբերի պոտենցիալ հայրենադարձներին </t>
  </si>
  <si>
    <t xml:space="preserve"> Ծառայությունը մատուցող կազմակերպության անվանումը </t>
  </si>
  <si>
    <t xml:space="preserve"> Սպասարկվող (այց, նամակագրություն, զանգեր, հարցումներ)  անձանց քանակ, մարդ </t>
  </si>
  <si>
    <t xml:space="preserve"> 1221 </t>
  </si>
  <si>
    <t xml:space="preserve"> Տոների և հիշատակի օրերի ծրագիր </t>
  </si>
  <si>
    <t xml:space="preserve"> 11002 </t>
  </si>
  <si>
    <t xml:space="preserve"> Քաղաքացու օրվան նվիրված միջոցառումներ </t>
  </si>
  <si>
    <t xml:space="preserve"> Քաղաքացու օրվան նվիրված միջոցառումների կազմակերպում և իրականացում </t>
  </si>
  <si>
    <t xml:space="preserve"> Ծառայությունը մատուցող կազմակերպությունների անվանումները՛ </t>
  </si>
  <si>
    <t xml:space="preserve"> Մասնագիտացված կազմակերպություն </t>
  </si>
  <si>
    <t xml:space="preserve"> ՀՀ հատուկ քննչական ծառայություն </t>
  </si>
  <si>
    <t xml:space="preserve"> 1062 </t>
  </si>
  <si>
    <t xml:space="preserve"> ՀՀ հատուկ քննչական ծառայություններ </t>
  </si>
  <si>
    <t xml:space="preserve"> Քրեական վարույթի իրականացում </t>
  </si>
  <si>
    <t xml:space="preserve"> ՀՀ քրեական դատավարության օրենսգրքով ՀՀ հատուկ քննչական ծառայության ենթակայությանը վերապահված քրեական գործերի օբյեկտիվ`արդյունավետ նախաքննություն </t>
  </si>
  <si>
    <t xml:space="preserve"> Ծառայությունը մատուցող կազմակերպության(ների) անվանում(ներ)ը </t>
  </si>
  <si>
    <t xml:space="preserve"> 1070 </t>
  </si>
  <si>
    <t xml:space="preserve"> Աջակցություն փախստականների ինտեգրմանը </t>
  </si>
  <si>
    <t xml:space="preserve"> 11003 </t>
  </si>
  <si>
    <t xml:space="preserve"> ՀՀ-ում փախստական ճանաչված և ապաստան ստացած անձանց համար քաղաքացիական կողմնորոշման դասընթացների կազմակերպում </t>
  </si>
  <si>
    <t xml:space="preserve"> ՀՀ-ում փախստական ճանաչված և ապաստան ստացած անձանց հասարակության մեջ ինտեգրման նպատակով քաղաքացիական կողմնորոշման դասընթացների կազմակերպում </t>
  </si>
  <si>
    <t xml:space="preserve"> Միջոցառումն իրականացնողի անվանումը? </t>
  </si>
  <si>
    <t xml:space="preserve"> «Գնումների մասին» ՀՀ օրենքի համաձայն ընտրված կազմակերպություն </t>
  </si>
  <si>
    <t xml:space="preserve"> Շահառուների թիվ, մարդ </t>
  </si>
  <si>
    <t xml:space="preserve"> Դասընթացների քանակ, հատ </t>
  </si>
  <si>
    <t xml:space="preserve"> Վերապատրաստման դասընթացներում ընդգրկված թեմաների քանակ, հատ </t>
  </si>
  <si>
    <t xml:space="preserve"> Մեկ խմբի վերապատրաստման դասընթացի տևողություն, ժամ </t>
  </si>
  <si>
    <t xml:space="preserve"> 1079 </t>
  </si>
  <si>
    <t xml:space="preserve"> Պետական գույքի կառավարում </t>
  </si>
  <si>
    <t xml:space="preserve"> Պետական գույքի կառավարման համակարգման, խորհրդատվության և մոնիտորինգի ծառայություններ </t>
  </si>
  <si>
    <t xml:space="preserve"> Պետական գույքի հաշվառում, գույքագրում, աճուրդների կազմակերպում, մասնավորեցվող գույքի վերաբերյալ տեղեկատվության հրապարակում </t>
  </si>
  <si>
    <t xml:space="preserve"> ՀՀ տարածքային  կառավարման և ենթակառուցվածքների նախարարության պետական գույքի կառավարման կոմիտե </t>
  </si>
  <si>
    <t xml:space="preserve"> 1106 </t>
  </si>
  <si>
    <t xml:space="preserve"> Միգրացիոն բնագավառում պետական քաղաքականության մշակում և իրականացում </t>
  </si>
  <si>
    <t xml:space="preserve"> Միգրացիոն գործընթացների քաղաքականության մշակում, իրականացում,օտարերկրյա քաղաքացիներին, քաղաքացիություն չունեցող անձանց ապաստանի տրամադրում, բռնագաղթած փախստականներին, տեղաշարժված այլ անձանց հասարակության մեջ ինտեգրում,ռեադմիսիոն գործառույթների իրականացում </t>
  </si>
  <si>
    <t xml:space="preserve"> ՀՀ տարածքային կառավարման և ենթակառուցվածքների նախարարության միգրացիոն ծառայություն </t>
  </si>
  <si>
    <t xml:space="preserve"> 1176 </t>
  </si>
  <si>
    <t xml:space="preserve"> Ավիացիայի բնագավառում վերահսկողության և կանոնակարգման ապահովում </t>
  </si>
  <si>
    <t xml:space="preserve"> Ավիացիայի բնագավառում վերահսկողության և կանոնակարգման ծառայություններ </t>
  </si>
  <si>
    <t xml:space="preserve"> ՀՀ  քաղաքացիական ավիացիայի համակարգի ենթակառուցվածքների գործունեության կանոնակարգման ու զարգացման ծառայությունների մատուցում, այդ թվում՛ մասնակցություն պետական քաղաքականության շրջանակներում ուղևորահոսքի ծավալների աճի համար նախադրյալների ստեղծմանը </t>
  </si>
  <si>
    <t xml:space="preserve"> ՀՀ տարածքային կառավարման և ենթակառուցվածքների նախարարության քաղաքացիական ավիացիայի կոմիտե </t>
  </si>
  <si>
    <t xml:space="preserve"> Աշխատակազմի մասնագիտական կարողությունների զարգացում </t>
  </si>
  <si>
    <t xml:space="preserve"> Աշխատակազմի մասնագիտական վերապատրաստումներ, գործուղումներ և որակավորման բարձրացման ծառայություններ </t>
  </si>
  <si>
    <t xml:space="preserve"> Ծառայությունը մատուցող կազմակերպության(ների) անվանում(ներ)ը? </t>
  </si>
  <si>
    <t xml:space="preserve"> ՀՀ արտաքին գործերի  նախարարություն </t>
  </si>
  <si>
    <t xml:space="preserve"> 1050 </t>
  </si>
  <si>
    <t xml:space="preserve"> Միջազգային հարաբերությունների և դիվանագիտության ոլորտում մասնագետների պատրաստում և վերապատրաստում </t>
  </si>
  <si>
    <t xml:space="preserve"> Ուսումնական գործընթացի կազմակերպում </t>
  </si>
  <si>
    <t xml:space="preserve"> 1128 </t>
  </si>
  <si>
    <t xml:space="preserve"> Օտարերկրյա պետություններում ՀՀ դիվանագիտական ծառայության մարմինների գործունեության կազմակերպում և իրականացում </t>
  </si>
  <si>
    <t xml:space="preserve"> Օտարերկրյա պետություններում և միջազգային կազմակերպություններում հավատարմագրված ՀՀ դիվանագիտական ծառայության մարմինների գործունեության իրականացում </t>
  </si>
  <si>
    <t xml:space="preserve"> Օտարերկրյա պետություններում և միջազգային կազմակերպություններում դիվանագիտական գործունեության միջոցով արտաքին գործերի բնագավառում ՀՀ Կառավարության քաղաքականության իրականացում, հյուպատոսական ծառայության մատուցում </t>
  </si>
  <si>
    <t xml:space="preserve"> Օտարերկրյա պետություններում ՀՀ դիվանագիտական ծառայության մարմիններ </t>
  </si>
  <si>
    <t xml:space="preserve"> 1071 </t>
  </si>
  <si>
    <t xml:space="preserve"> Շրջակա միջավայրի ոլորտում պետական քաղաքականության մշակում, ծրագրերի համակարգում և մոնիտորինգ </t>
  </si>
  <si>
    <t xml:space="preserve"> Շրջակա միջավայրի ոլորտում քաղաքականության մշակում, ծրագրերի համակարգում և մոնիտորինգ </t>
  </si>
  <si>
    <t xml:space="preserve"> Շրջակա միջավայրի պահպանությանն ուղղված օրենսդրական դաշտի բարելավում, իրականացվող ծրագրերի արդյունավետության  ապահովում </t>
  </si>
  <si>
    <t xml:space="preserve"> Շրջակա միջավայրի նախարարություն </t>
  </si>
  <si>
    <t xml:space="preserve"> 1155 </t>
  </si>
  <si>
    <t xml:space="preserve"> Բնական պաշարների և բնության հատուկ պահպանվող տարածքների կառավարում և պահպանում </t>
  </si>
  <si>
    <t xml:space="preserve"> 1173 </t>
  </si>
  <si>
    <t xml:space="preserve"> Անտառների կառավարում </t>
  </si>
  <si>
    <t xml:space="preserve"> 32002 </t>
  </si>
  <si>
    <t xml:space="preserve"> Անտառկառավարման պլանների կազմում </t>
  </si>
  <si>
    <t xml:space="preserve"> Անտառկառավարման պլանների կազմման աշխատանքների իրականացում </t>
  </si>
  <si>
    <t xml:space="preserve"> Շրջակա միջավայրի նախարարության Անտառային կոմիտե </t>
  </si>
  <si>
    <t xml:space="preserve"> Անտառտնտեսությունների անտառկառավարման պլաններ, հատ </t>
  </si>
  <si>
    <t xml:space="preserve"> Անտառկառավարման պլաններ ունեցող անտառտնտեսությունների տարածքները, հա </t>
  </si>
  <si>
    <t xml:space="preserve">  Անտառկառավարման պլաններ ունեցող տարածքների մասնաբաժինը կառավարվող անտառային տարածքներում, տոկոս </t>
  </si>
  <si>
    <t xml:space="preserve"> ՀՀ ֆինանսների նախարարություն </t>
  </si>
  <si>
    <t xml:space="preserve"> 1006 </t>
  </si>
  <si>
    <t xml:space="preserve"> Պետական պարտքի կառավարում </t>
  </si>
  <si>
    <t xml:space="preserve"> ՀՀ պետական պարտքի կառավարման գործընթացի հրապարակայնության ապահովում </t>
  </si>
  <si>
    <t xml:space="preserve"> ՊԳՊ-երի թողարկման, պետբյուջեի պակասուրդի ֆինանսավորման և ԳՊ համակարգի վերաբերյալ  հեռուստատեսային և ռադիո հաղորդումների, հայտարարությունների հեռարձակում, ՀՀ պետական պարտքի տարեկան հաշվետվութան և պետական բյուջեի կատարման հաշվետվությունների հրապարակում: </t>
  </si>
  <si>
    <t xml:space="preserve"> Մրցույթում հաղթող ճանաչված կազմակերպություններ </t>
  </si>
  <si>
    <t xml:space="preserve"> 1031 </t>
  </si>
  <si>
    <t xml:space="preserve"> Հանրային հատվածի որակավորված գնումների համակարգողների և ներքին աուդիտորների շարունակական մասնագիտական վերապատրաստում, հանրային ծրագրերի ֆինանսական և ծրագրային պատասխանատուների ԾԲ կարողությունների բարելավման դասընթացների կազմակերպում </t>
  </si>
  <si>
    <t xml:space="preserve"> Պետական գնումների սահմանված կարգով մրցույթում հաղթող ճանաչված կազմակերպություն </t>
  </si>
  <si>
    <t xml:space="preserve"> 1108 </t>
  </si>
  <si>
    <t xml:space="preserve"> Հանրային ֆինանսների կառավարման բնագավառում պետական քաղաքականության մշակում, ծրագրերի համակարգում և մոնիտորինգ </t>
  </si>
  <si>
    <t xml:space="preserve"> Պլանավորում, բյուջետավորում, գանձապետական ծառայություններ, պետական պարտքի կառավարում, տնտեսական և հարկաբյուջետային քաղաքականության մշակում և մոնիտորինգ </t>
  </si>
  <si>
    <t xml:space="preserve"> Քաղաքականության մշակման և դրա կատարման համակարգման, պետական ծրագրերի պլանավորման, մշակման, իրականացման և մոնիտորինգի (վերահսկման) ծառայություններ </t>
  </si>
  <si>
    <t xml:space="preserve"> ՀՀ ֆինանսների նախարարության </t>
  </si>
  <si>
    <t xml:space="preserve"> ՀՀ կենտրոնական ընտրական հանձնաժողով </t>
  </si>
  <si>
    <t xml:space="preserve"> 1096 </t>
  </si>
  <si>
    <t xml:space="preserve"> Ընտրական գործընթացների համակարգում,կանոնակարգում և տեղեկատվության տրամադրում </t>
  </si>
  <si>
    <t xml:space="preserve"> Կենտրոնական ընտրական հանձնաժողովի գործունեության ապահովում և ընտրական ծրագրերի համակարգման, կազմակերպման, անցկացման, մոնիտորինգի ծառայություններ </t>
  </si>
  <si>
    <t xml:space="preserve"> Ընտրական գործընթացների համակարգում, նախապարաստում,  իրականացում, հաշվետվական համակարգի կազմակերպում, վերլուծություն ընտրական պաշտոնյաների  վերապատրաստում,  տեղեկատվություն, քաղաքացիների դիմումների  և  բողոքների քննարկում </t>
  </si>
  <si>
    <t xml:space="preserve"> ՀՀ  կենտրոնական ընտրական հանձնաժողով </t>
  </si>
  <si>
    <t xml:space="preserve"> ՀՀ պետական եկամուտների կոմիտե </t>
  </si>
  <si>
    <t xml:space="preserve"> Հարկային և մաքսային ծառայություններ </t>
  </si>
  <si>
    <t xml:space="preserve"> Ակտիվն օգտագործող կազմակերպությունների անվանումը </t>
  </si>
  <si>
    <t xml:space="preserve"> -500,000.00 </t>
  </si>
  <si>
    <t xml:space="preserve"> -156,002.40 </t>
  </si>
  <si>
    <t xml:space="preserve"> ՀՀ հաշվեքննիչ պալատ </t>
  </si>
  <si>
    <t xml:space="preserve"> 1161 </t>
  </si>
  <si>
    <t xml:space="preserve"> Հանրային ֆինանսների և սեփականության ոլորտում հաշվեքննություն </t>
  </si>
  <si>
    <t xml:space="preserve"> Հաշվեքննիչ պալատի գործունեություն և հաշվեքննության իրականացման ծառայություններ </t>
  </si>
  <si>
    <t xml:space="preserve"> Հաշվեքննիչ պալատի բնականոն գործունեության ապահովմանն և հանրային ֆինանսների և սեփականության ոլորտում օրենքով սահմանված կարգով հաշվեքննության իրականցմանն ուղղված միջոցառումներ </t>
  </si>
  <si>
    <t xml:space="preserve"> ՀՀ քննչական կոմիտե </t>
  </si>
  <si>
    <t xml:space="preserve"> 1180 </t>
  </si>
  <si>
    <t xml:space="preserve"> ՀՀ քննչական ծառայություններ </t>
  </si>
  <si>
    <t xml:space="preserve"> Քրեական գործերով վարույթի իրականացում </t>
  </si>
  <si>
    <t xml:space="preserve"> Հայաստանի Հանրապետության քրեական դատավարության օրենսգրքով ՀՀ քննչական կոմիտեի իրավասությանը վերապահված` ենթադրյալ հանցագործությունների կապակցությամբ նախաքննություն </t>
  </si>
  <si>
    <t xml:space="preserve"> Վերապատրաստման և պատրաստման կազմակերպում </t>
  </si>
  <si>
    <t xml:space="preserve"> Քննչական ծառայողների և ՀՀ քննչական կոմիտեի դեպարտամենտի պետական ծառայողների վերապատրաստման, քննչական ծառայողների թեկնածությունների ցուցակում ընդգրկված անձանց մասնագիտական պատրաստման ծառայություններ </t>
  </si>
  <si>
    <t xml:space="preserve"> Վերապատրաստվող ծառայողների թիվը անձ </t>
  </si>
  <si>
    <t xml:space="preserve"> 12001 </t>
  </si>
  <si>
    <t xml:space="preserve"> Մասնագիտական վերապատրաստում անցնող ունկնդիրներին կրթաթոշակի տրամադրում </t>
  </si>
  <si>
    <t xml:space="preserve"> Քննիչների թեկնածությունների ցուցակում ընդգրկված անձանց մասնագիտական պատրաստման ընթացքում տրվող կրթաթոշակ </t>
  </si>
  <si>
    <t xml:space="preserve"> Տրանսֆերտների տրամադրում </t>
  </si>
  <si>
    <t xml:space="preserve"> Շահառուների ընտրության չափանիշները </t>
  </si>
  <si>
    <t xml:space="preserve"> ,Արդարադատության ակդեմիաե ՊՈԱԿ-ում ուսուցում ստացող ունկնդիրներ </t>
  </si>
  <si>
    <t xml:space="preserve"> Մասնագիտական պատրաստման ընթացքում, կրթաթոշակի տրամադրման տևողությունը, ամիս </t>
  </si>
  <si>
    <t xml:space="preserve"> ՀՀ քաղաքաշինության կոմիտե </t>
  </si>
  <si>
    <t xml:space="preserve"> 1103 </t>
  </si>
  <si>
    <t xml:space="preserve"> Քաղաքաշինության և ճարտարապետության բնագավառում պետական քաղաքականության իրականացում և կանոնակարգում </t>
  </si>
  <si>
    <t xml:space="preserve"> Նորմատիվատեխնիկական փաստաթղթերի մշակում  և տեղայնացում </t>
  </si>
  <si>
    <t xml:space="preserve"> Միջպետական (տարածաշրջանային), միջազգային և եվրոպական նորմերին ու ստանդարտներին համահունչ ազգային քաղաքաշինական նորմատիվ փաստաթղթերի մշակում, տեղայնացում, արդիականացում և բազայի համալրում </t>
  </si>
  <si>
    <t xml:space="preserve"> Միկրոռեգիոնալ մակարդակի համակցված տարածական պլանավորման փաստաթղթերի մշակում </t>
  </si>
  <si>
    <t xml:space="preserve"> Միկրոռեգիոնների տարածքային հատակագծման նախագծերի և բնակավայրերի գոտևորման նախագծերի մշակում: Նշված փաստաթղթերը համարժեք են համայնքի գլխավոր հատակագծին և հիմք են  հողօգտագործման գործառույթներն իրականացնելու համար </t>
  </si>
  <si>
    <t xml:space="preserve">  ՀՀ Գեղարքունիքի մարզի համայնքների (մասամբ) համակցված տարածական պլանավորման փաստաթղթերի նախագծերի մշակման  համար ձևավորված միկրոռեգիոնալ միավորների քանակ, հատ </t>
  </si>
  <si>
    <t xml:space="preserve"> ՀՀ Լոռու մարզպետարան </t>
  </si>
  <si>
    <t xml:space="preserve"> 1030 </t>
  </si>
  <si>
    <t xml:space="preserve"> ՀՀ Լոռու մարզում տարածքային պետական կառավարում </t>
  </si>
  <si>
    <t xml:space="preserve"> ՀՀ Լոռու մարզպետարանի կողմից տարածքային պետական կառավարման ապահովում </t>
  </si>
  <si>
    <t xml:space="preserve"> Մարզպետարանի ենթակայության հիմնարկների կառավարում, կրթության, ճանապարհաշինության, քաղաքաշինության և այլ ոլորտներում հասարակական պատվերի տեղաբաշխում, տնտեսության և սոցիալական տարբեր ոլորտներում մարզային միջոցառումների համակարգում </t>
  </si>
  <si>
    <t xml:space="preserve"> ՀՀ Սյունիքի մարզպետարան </t>
  </si>
  <si>
    <t xml:space="preserve"> 1047 </t>
  </si>
  <si>
    <t xml:space="preserve"> ՀՀ Սյունիքի մարզում տարածքային պետական կառավարում </t>
  </si>
  <si>
    <t xml:space="preserve"> ՀՀ Սյունիքի մարզպետարանի կողմից տարածքային պետական կառավարման ապահովում </t>
  </si>
  <si>
    <t xml:space="preserve"> ՀՀ Վայոց ձորի մարզպետարան </t>
  </si>
  <si>
    <t xml:space="preserve"> 1051 </t>
  </si>
  <si>
    <t xml:space="preserve"> ՀՀ Վայոց ձորի մարզում տարածքային պետական կառավարում </t>
  </si>
  <si>
    <t xml:space="preserve"> ՀՀ Վայոց ձորի մարզպետարանի կողմից տարածքային պետական կառավարման ապահովում </t>
  </si>
  <si>
    <t xml:space="preserve"> ՀՀ Տավուշի մարզպետարան </t>
  </si>
  <si>
    <t xml:space="preserve"> 1055 </t>
  </si>
  <si>
    <t xml:space="preserve"> ՀՀ Տավուշի մարզում տարածքային պետական կառավարում </t>
  </si>
  <si>
    <t xml:space="preserve"> ՀՀ Տավուշի մարզպետարանի կողմից տարածքային պետական կառավարման ապահովում </t>
  </si>
  <si>
    <t xml:space="preserve"> Աղյուսակ 9.18</t>
  </si>
  <si>
    <t xml:space="preserve"> Աղյուսակ 9.3</t>
  </si>
  <si>
    <t xml:space="preserve"> Աղյուսակ 9.34</t>
  </si>
  <si>
    <t xml:space="preserve"> ՀԱՅԱՍՏԱՆԻ ՀԱՆՐԱՊԵՏՈՒԹՅԱՆ ԿԱՌԱՎԱՐՈՒԹՅԱՆ 2020 ԹՎԱԿԱՆԻ ԴԵԿՏԵՄԲԵՐԻ 30-Ի N 2215-Ն ՈՐՈՇՄԱՆ N 4 ՀԱՎԵԼՎԱԾԻ ԱՂՅՈՒՍԱԿՆԵՐՈՒՄ ԿԱՏԱՐՎՈՂ ՓՈՓՈԽՈՒԹՅՈՒՆՆԵՐԸ</t>
  </si>
  <si>
    <t xml:space="preserve"> ՀՀ տարածքային կառավարման և ենթակառուցվածքների  նախարարության  պետական գույքի կառավարման կոմիտե </t>
  </si>
  <si>
    <t xml:space="preserve"> ՀՀ  տարածքային կառավարման և ենթակառուցվածքների նախարարության միգրացիոն ծառայություն </t>
  </si>
  <si>
    <t xml:space="preserve"> ՀՀ շրջակա միջավայրի նախարարության անտառային կոմիտե </t>
  </si>
  <si>
    <t xml:space="preserve"> Աղյուսակ 9.1.2</t>
  </si>
  <si>
    <t xml:space="preserve"> Աղյուսակ 9.1.3</t>
  </si>
  <si>
    <t xml:space="preserve"> Աղյուսակ 9.1.7</t>
  </si>
  <si>
    <t xml:space="preserve"> Աղյուսակ 9.1.8</t>
  </si>
  <si>
    <t xml:space="preserve"> Աղյուսակ 9.1.12</t>
  </si>
  <si>
    <t xml:space="preserve"> Աղյուսակ 9.1.18</t>
  </si>
  <si>
    <t xml:space="preserve"> Աղյուսակ 9.1.23</t>
  </si>
  <si>
    <t xml:space="preserve"> Աղյուսակ 9.1.28</t>
  </si>
  <si>
    <t xml:space="preserve"> Աղյուսակ 9.1.37</t>
  </si>
  <si>
    <t xml:space="preserve"> Աղյուսակ 9.1.41</t>
  </si>
  <si>
    <t xml:space="preserve"> Աղյուսակ 9.1.42</t>
  </si>
  <si>
    <t xml:space="preserve"> Աղյուսակ 9.1.52</t>
  </si>
  <si>
    <t xml:space="preserve"> Աղյուսակ 9.1.55</t>
  </si>
  <si>
    <t xml:space="preserve"> Աղյուսակ 9.1.56</t>
  </si>
  <si>
    <t xml:space="preserve"> Աղյուսակ 9.1.57</t>
  </si>
  <si>
    <t xml:space="preserve"> Աղյուսակ 9.1.58</t>
  </si>
  <si>
    <t xml:space="preserve"> Աղյուսակ 9.1.46</t>
  </si>
  <si>
    <t xml:space="preserve"> Աղյուսակ 9.1.34</t>
  </si>
  <si>
    <t xml:space="preserve"> Աղյուսակ 9.1.35</t>
  </si>
  <si>
    <t xml:space="preserve"> Աղյուսակ 9.1.30</t>
  </si>
  <si>
    <t>Ցուցանիշների փոփոխությունը
(ավելացումները նշված են
դրական նշանով)</t>
  </si>
  <si>
    <t>Ցուցանիշների փոփոխությունը
(նվազեցումները նշված են
փակագծերում)</t>
  </si>
  <si>
    <t>Հավելված N 9</t>
  </si>
  <si>
    <t>Հավելված 12</t>
  </si>
  <si>
    <t xml:space="preserve">«ՀԱՅԱՍՏԱՆԻ ՀԱՆՐԱՊԵՏՈՒԹՅԱՆ 2021 ԹՎԱԿԱՆԻ ՊԵՏԱԿԱՆ ԲՅՈՒՋԵԻ ՄԱՍԻՆ» ՕՐԵՆՔԻ N 3 ՀԱՎԵԼՎԱԾԻ N 1.1 ԱՂՅՈՒՍԱԿՈՒՄ ԵՎ ՀԱՅԱՍՏԱՆԻ ՀԱՆՐԱՊԵՏՈՒԹՅԱՆ ԿԱՌԱՎԱՐՈՒԹՅԱՆ 2020 ԹՎԱԿԱՆԻ ԴԵԿՏԵՄԲԵՐԻ 30-Ի N 2215-Ն ՈՐՈՇՄԱՆ N1 ՀԱՎԵԼՎԱԾԻ N2 ԱՂՅՈՒՍԱԿՈՒՄ ԿԱՏԱՐՎՈՂ ՓՈՓՈԽՈՒԹՅՈՒՆՆԵՐԸ  </t>
  </si>
  <si>
    <t xml:space="preserve">ՀԱՅԱՍՏԱՆԻ ՀԱՆՐԱՊԵՏՈՒԹՅԱՆ ԿԱՌԱՎԱՐՈՒԹՅԱՆ 2020 ԹՎԱԿԱՆԻ ԴԵԿՏԵՄԲԵՐԻ 30-Ի N 2215-Ն ՈՐՈՇՄԱՆ N1 ՀԱՎԵԼՎԱԾԻ N 5 ԱՂՅՈՒՍԱԿՈՒՄ ԿԱՏԱՐՎՈՂ ՓՈՓՈԽՈՒԹՅՈՒՆՆԵՐԸ </t>
  </si>
  <si>
    <t xml:space="preserve">«ՀԱՅԱՍՏԱՆԻ ՀԱՆՐԱՊԵՏՈՒԹՅԱՆ 2021 ԹՎԱԿԱՆԻ ՊԵՏԱԿԱՆ ԲՅՈՒՋԵԻ ՄԱՍԻՆ» ՕՐԵՆՔԻ N 3 ՀԱՎԵԼՎԱԾԻ N 1.1.1 ԱՂՅՈՒՍԱԿՈՒՄ  ԵՎ ՀԱՅԱՍՏԱՆԻ ՀԱՆՐԱՊԵՏՈՒԹՅԱՆ ԿԱՌԱՎԱՐՈՒԹՅԱՆ 2020 ԹՎԱԿԱՆԻ ԴԵԿՏԵՄԲԵՐԻ 30-Ի N 2215-Ն ՈՐՈՇՄԱՆ N 1 ՀԱՎԵԼՎԱԾԻ N3 ԱՂՅՈՒՍԱԿՈՒՄ ԿԱՏԱՐՎՈՂ ՓՈՓՈԽՈՒԹՅՈՒՆՆԵՐԸ </t>
  </si>
  <si>
    <t xml:space="preserve"> Հերթական նստաշրջանների նիստերի թիվ, հատ </t>
  </si>
  <si>
    <t xml:space="preserve"> Հանձնաժողովների հերթական և արտահերթ նիստերի թիվ, հատ </t>
  </si>
  <si>
    <t xml:space="preserve"> Խմբակցությունների նիստերի թիվ, հատ </t>
  </si>
  <si>
    <t xml:space="preserve"> Խորհրդարանական լսումների թիվ, հատ </t>
  </si>
  <si>
    <t xml:space="preserve"> Խորհրդարանական բրիֆինգների թիվ, հատ </t>
  </si>
  <si>
    <t xml:space="preserve"> Շրջանառության մեջ դրված նախագծերի (կամ նախագծերի փաթեթների) և միջազգային պայմանագրերի թիվ, հատ </t>
  </si>
  <si>
    <t xml:space="preserve"> Ընդունված օրենքների ,Ազգային ժողովի որոշումների թիվ, հատ </t>
  </si>
  <si>
    <t xml:space="preserve"> Օրենքների և որոշումների նախագծերի մասնագիտական փորձաքննության անցկացում և եզրակացությունների պատրաստում, նախագծերի թիվը, հատ </t>
  </si>
  <si>
    <t xml:space="preserve"> Պաշտոնական պատվիրակությունների ընդունելությունների թիվ, հատ </t>
  </si>
  <si>
    <t xml:space="preserve"> ՀՀ Ազգային ժողովի նախագահի, աշխատակազմի ղեկավար-գլխավոր քարտուղարի և բարեկամական խմբերի այցերի և պատգամավորների գործուղումների թիվ, հատ </t>
  </si>
  <si>
    <t xml:space="preserve"> Միջազգային կազմակերպությունների նստաշրջանների, հանձնաժողովների նիստերի մասնակցությանն օժանդակում, միջոցառումների թիվ, հատ </t>
  </si>
  <si>
    <t xml:space="preserve"> Միջխորհրդարանական հանձնաժողովների թիվ, հատ </t>
  </si>
  <si>
    <t xml:space="preserve"> Բարեկամական խմբերի թիվ, հատ </t>
  </si>
  <si>
    <t xml:space="preserve"> Խորհրդարանական շաբաթ հեռուստահաղորդաշարի և այլ հաղորդումների արտադրություն, հաղորդումների թիվ, հատ </t>
  </si>
  <si>
    <t xml:space="preserve"> Ազգային ժողովի պաշտոնական վեբ կայքից օգտվողների թիվ, դեպք </t>
  </si>
  <si>
    <t xml:space="preserve"> Գործարար գործընթացների իրականացման թիվ, հատ </t>
  </si>
  <si>
    <t xml:space="preserve"> Քաղաքացիներից ստացված նամակների թիվ, հատ </t>
  </si>
  <si>
    <t xml:space="preserve"> Քաղաքացիների ընդունելությունների թիվը </t>
  </si>
  <si>
    <t xml:space="preserve"> Հերթական նստաշրջանների տևողություն, օր </t>
  </si>
  <si>
    <t xml:space="preserve"> Կայացած քլաստերային զարգացման և հետազոտությունների ու հմտությունների զարգացման ՊՄԳ-ների թիվ, հատ </t>
  </si>
  <si>
    <t xml:space="preserve"> ՍՉԱՄ-ի լաբորատորիաների և այլ տարածքների վերանորոգում </t>
  </si>
  <si>
    <t xml:space="preserve"> Ինժեներական քաղաքի տարածքի բարեկարգում և ենթակառուցվածքների կառուցում </t>
  </si>
  <si>
    <t xml:space="preserve"> Ինժեներական բիզնես Աքսելատորի շենքի կառուցում </t>
  </si>
  <si>
    <t xml:space="preserve"> Արդյունաբերական հետազոտությունների առաջատար լաբորատորիաների կառուցում </t>
  </si>
  <si>
    <t xml:space="preserve"> Կայացած հետազոտությունների ու հմտությունների զարգացման ՊՄԳ-ների թիվ` Հայաստանի ազգային պոլիտեխնիկական համալսարանի Գյումրու մասնաճյուղի հիմնանորոգում </t>
  </si>
  <si>
    <t xml:space="preserve"> Կենտրոնի աշխատանքի վերաբերյալ դրական արձագանքներ՛ սպասարկվող սփյուռքահայերի կողմից, տոկոս </t>
  </si>
  <si>
    <t xml:space="preserve"> Հայրենադարձված սփյուռքահայերի թվում կանանց և տղամարդկանց հարաբերակցություն, տոկոս </t>
  </si>
  <si>
    <t xml:space="preserve"> Բարձրացված խնդիրներին տրված լուծումներ (միջին ժամկետ), օր </t>
  </si>
  <si>
    <t xml:space="preserve"> Հայրենադարձների քաղաքացիության կամ կացության կարգավիճակի ձեռք բերման, ՀՀ-ում լիարժեք ինտեգրման համար անհրաժեշտ գործընթացների առավելագույն ժամկետ, ամիս </t>
  </si>
  <si>
    <t xml:space="preserve"> Միջոցառումների թիվ, հատ </t>
  </si>
  <si>
    <t xml:space="preserve"> Քրեական գործերի ընդհանուր թիվը, այդ թվում՛ </t>
  </si>
  <si>
    <t xml:space="preserve"> ՀՀ քրեական դատավարության օրենսգրքով ՀՀ հատուկ քննչական ծառայության ենթակայությանը վերապահված`  հարուցված քրեական գործերի թիվ, հատ, /բացառությամբ կոռուպցիոն և ընտրական հանցագործության/ </t>
  </si>
  <si>
    <t xml:space="preserve"> Կոռուպցիոն բնույթի հացագործություններով քրեական գործերի թիվ, հատ </t>
  </si>
  <si>
    <t xml:space="preserve"> Ընտրական գործընթացների հետ կապված քրեական գործերի թիվ, հատ </t>
  </si>
  <si>
    <t xml:space="preserve"> Նախապատրաստվող նյութերի թիվ, հատ </t>
  </si>
  <si>
    <t xml:space="preserve"> Դիմումների և բողոքների թիվ, հատ </t>
  </si>
  <si>
    <t xml:space="preserve"> Դիմումների և բողոքների քննարկման միջին տևողություն,օր </t>
  </si>
  <si>
    <t xml:space="preserve"> ՀՀ հատուկ քննչական ծառայության քննիչի գործողությունների և որոշումների բողոքարկում, քանակ, հատ </t>
  </si>
  <si>
    <t xml:space="preserve"> քննիչի գործողությունները և որոշումները դատախազին բողոքարկելու արդյունքում  բողոքը բավարարելու (այդ թվում` վերացված որոշումեր) դեպքերի տոկոս, որից` </t>
  </si>
  <si>
    <t xml:space="preserve"> լրացուցիչ գործողությունների արդյունքում քննիչի կողմից կայացված և ուժի մեջ թողնված նմանատիպ /նույնաբովանդակ/ որոշումների տոկոս </t>
  </si>
  <si>
    <t xml:space="preserve"> քննիչի գործողությունները և որոշումները դատախազին բողոքարկելու արդյունքում  բողոքը մերժելու դեպքերի տոկոս </t>
  </si>
  <si>
    <t xml:space="preserve"> քննիչի գործողությունների և որոշումների դատական կարգով բողոքարկման արդյունքում խախտումը վերացնելու վերաբերյալ որոշումների տոկոս, որից </t>
  </si>
  <si>
    <t xml:space="preserve"> դատարանի կողմից պարտավորեցնելուց հետո քննիչի կողմից կայացված և ուժի մեջ թողնված  նմանատիպ /նույնաբովանդակ/ որոշումների տոկոս </t>
  </si>
  <si>
    <t xml:space="preserve"> քննիչի գործողությունների և որոշումների դատական կարգով բողոքարկման արդյունքում բողոքը մերժելու վերաբերյալ որոշումների տոկոս </t>
  </si>
  <si>
    <t xml:space="preserve"> Ծառայութան հաստիքային միավորների ընդհանուր թվի մեջ կին/տղամարդ հարաբերակցություն, տոկոս </t>
  </si>
  <si>
    <t xml:space="preserve"> Կոմիտեի հաշվեկշռում հաշվառված պետական սեփականություն համարվող շենքերի-շինությունների ընդհանուր մակերեսը, ք. մ. </t>
  </si>
  <si>
    <t xml:space="preserve"> Կոմիտեի հաշվեկշռում հաշվառված պետական սեփականություն համարվող շենքերի-շինությունների կողմից զբաղեցված և օգտագործման համար անհրաժեշտ հողամասերի մակերեսը, հա </t>
  </si>
  <si>
    <t xml:space="preserve"> Կոմիտեի հաշվեկշռում հաշվառված վթարայնություն ունեցող շենքերի-շինությունների ընդհանուր մակերեսը, ք. մ. </t>
  </si>
  <si>
    <t xml:space="preserve"> Կոմիտեի հաշվեկշռում հաշվառված վթարայնություն ունեցող շենքերի-շինությունների քանակը, հատ </t>
  </si>
  <si>
    <t xml:space="preserve"> Օգտագործման տրամադրվող տարածքների մակերեսները (ք. մ.) </t>
  </si>
  <si>
    <t xml:space="preserve"> Տրամադրվող ենթադրամաշնորհի քանակ, հատ </t>
  </si>
  <si>
    <t xml:space="preserve"> Վերապատրաստման ծրագրերի թիվ, հատ </t>
  </si>
  <si>
    <t xml:space="preserve"> «Դիվանագիտական կադրերի պատրաստում» ծրագրերի շրջանավարտների քանակ, մարդ </t>
  </si>
  <si>
    <t xml:space="preserve"> «Դիվանագիտական կադրերի պատրաստում» ծրագրերի շրջանավարտների կին/տղամարդ հարաբերակցություն, տոկոս </t>
  </si>
  <si>
    <t xml:space="preserve"> Դիվանագետների և այլ գերատեսչությունների արտաքին կապերի ստորաբաժանումների վերապատրաստվող աշխատակիցներ, վերապատրաստվող լրագրողների քանակ,մարդ </t>
  </si>
  <si>
    <t xml:space="preserve"> Դիվանագետների և այլ գերատեսչությունների արտաքին կապերի ստորաբաժանումների վերապատրաստվող աշխատակիցներ, վերապատրաստվող լրագրողների  կին/տղամարդ հարաբերակցություն, տոկոս </t>
  </si>
  <si>
    <t xml:space="preserve"> «Հյուպատոսական գործունեություն» դիվանագետների վերապատրաստման դասընթացների  մասնակիցներ. կին/տղամարդ հարաբերակցություն, տոկոս </t>
  </si>
  <si>
    <t xml:space="preserve"> «Դիվանագիտական կադրերի պատրաստում» ծրագրի շրջանավատների վկայական ստացողների քանակ, տոկոս </t>
  </si>
  <si>
    <t xml:space="preserve"> «Դիվանագիտական կադրերի պատրաստում» ծրագրի շրջանավատների վկայական ստացողների  կին/տղամարդ հարաբերակցություն, տոկոս </t>
  </si>
  <si>
    <t xml:space="preserve"> «Հյուպատոսական գործունեություն» դիվանագետների վերապատրաստման դասընթացների ավարտական վկայական ստացողների քանակ, տոկոս, </t>
  </si>
  <si>
    <t xml:space="preserve"> «Հյուպատոսական գործունեություն» դիվանագետների վերապատրաստման դասընթացների ավարտական վկայական ստացողների  կին/տղամարդ հարաբերակցություն, տոկոս </t>
  </si>
  <si>
    <t xml:space="preserve"> Վերապատրաստման դասընթացների ավարտական վկայական ստացողների քանակ, տոկոս </t>
  </si>
  <si>
    <t xml:space="preserve"> Վերապատրաստման դասընթացների ավարտական վկայական ստացողների  կին/տղամարդ հարաբերակցություն, տոկոս </t>
  </si>
  <si>
    <t xml:space="preserve"> Կրտսեր (ապագա) դիվանագետների համար ծրագրի շրջանավարտների տեսական գիտելիքների գործնական հմտությունների համապատասխանություն գնահատման միավորների 60 (վաթսուն) և ավելի տոկոսին, տոկոս </t>
  </si>
  <si>
    <t xml:space="preserve"> Կրտսեր (ապագա) դիվանագետների համար ծրագրի շրջանավարտների տեսական գիտելիքների գործնական հմտությունների համապատասխանություն գնահատման միավորների 60 (վաթսուն) և ավելի տոկոսին,  կին/տղամարդ հարաբերակցություն, տոկոս </t>
  </si>
  <si>
    <t xml:space="preserve"> Վերապատրաստման ծրագրերի մասնակիցների` 75 (յոթանասունհինգ) և ավելի տոկոս արդյունքներ հյուպատոսական ծրագրերում, տոկոս </t>
  </si>
  <si>
    <t xml:space="preserve"> Վերապատրաստման ծրագրերի մասնակիցների` 75 (յոթանասունհինգ) և ավելի տոկոս արդյունքներ հյուպատոսական ծրագրերում,  կին/տղամարդ հարաբերակցություն, տոկոս </t>
  </si>
  <si>
    <t xml:space="preserve"> Վերապատրաստման ծրագրերի մասնակիցների մասնակցության 75 (յոթանասունհինգ) և ավելի տոկոս այլ ծրագրերում, տոկոս </t>
  </si>
  <si>
    <t xml:space="preserve"> Վերապատրաստման ծրագրերի մասնակիցների մասնակցության 75 (յոթանասունհինգ) և ավելի տոկոս այլ ծրագրերում,  կին/տղամարդ հարաբերակցություն, տոկոս </t>
  </si>
  <si>
    <t xml:space="preserve"> ԱԳՆ աշխատանքի ընդունված Դիվանագիտական դպրոցի շրջանավարտներ. կին/տղամարդ հարաբերակցություն, տոկոս </t>
  </si>
  <si>
    <t xml:space="preserve"> Տարեկան վերապատրաստման ենթակա դիվանագետների և վերապատրաստումն անցած դիվանագետների հարաբերակցությունը, տոկոս </t>
  </si>
  <si>
    <t xml:space="preserve"> Դիվանագետների վերապատրաստման ծրագրին մասնակցած դիվանագետների կին/տղամարդ հարաբերակցություն, տոկոս </t>
  </si>
  <si>
    <t xml:space="preserve"> «Դիվանագիտական կադրերի պատրաստում» ծրագրի տևողությունը, ամիս </t>
  </si>
  <si>
    <t xml:space="preserve"> «Հյուպատոսական գործունեություն» վերապատրաստման դասընթացի տևողություն, օր </t>
  </si>
  <si>
    <t xml:space="preserve"> Վերապատրաստման այլ դասընթացների միջին տևողություն, օր </t>
  </si>
  <si>
    <t xml:space="preserve"> Օտարերկրյա պետություններում գործող ՀՀ դիվանագիտական ծառայության մարմիններ (բացառությամբ մասնագիտացված միջազգային կազմակերպություններում ՀՀ ներկայացուցիչների և ներկայացուցչությունների), հատ </t>
  </si>
  <si>
    <t xml:space="preserve"> Օտարերկրյա պետություններում գործող դիվանագիտական ծառայության մարմինների կողմից սպասարկված ՀՀ քաղաքացիների և իրավաբանական անձանց իրավունքների ու օրինական շահերի պաշտպանություն, հյուպատոսական սպասարկում ստացած անձինք </t>
  </si>
  <si>
    <t xml:space="preserve"> Դիվգ ծառայության մարմնի մասնակցությամբ հավատարմագրման պետության (միջազգային կազմակերպության) լրատվամիջոցներում Հայաստանի մասին հրապարակումներ, ներկայացուցչության ղեկավարի՛ տեղական և հայաստանյան լրատվամիջոցներին տրված հարցազրույցներ, հատ </t>
  </si>
  <si>
    <t xml:space="preserve"> Դիվգ ծառայության մարմնի ղեկավարի (ներկայացուցչի) հանդիպումներ, ելույթներ, դասախոսություններ հավատարմագրման պետության ուսումնական և գիտական հաստատություններում, հատ </t>
  </si>
  <si>
    <t xml:space="preserve"> Դիվգ ծառայության մարմնի ղեկավարի (ներկայացուցչի) հանդիպումներ, ելույթներ հավատարմագրման պետությունում գործող արտաքին քաղաքականության ոլորտի ոչ-կառավարական կազմակերպությունների, Think tank-երի միջոցառումներին, հատ </t>
  </si>
  <si>
    <t xml:space="preserve"> Հայաստանի տնտեսական հնարավորությունների մասին իրազեկվածության բարձրացմանը և առևտրատնտեսական ոլորտին նվիրված միջոցառումներ, հատ </t>
  </si>
  <si>
    <t xml:space="preserve"> Հավատարմագրման պետությունում Հայաստանի և Արցախի մասին իրազեկվածության բարձրացմանն ուղղված միջոցառումներ (ցուցահանդես, ֆիլմերի ցուցադրություն և այլն), հատ </t>
  </si>
  <si>
    <t xml:space="preserve"> Հավատարմագրման պետության և Հայաստանի տարածքային կառավարման և ինքնակառավարման մարմինների միջև համագործակցության հաստատում (համագործակցող ՏԿ և ՏԻՄ քանակ), հատ </t>
  </si>
  <si>
    <t xml:space="preserve"> Միջազգային կազմակերպությունների շրջանակներում Հայաստանի քաղաքական օրակարգի հետ ուղղակի կամ անուղղակի առնչություն ունեցող նախաձեռնություններ, հատ </t>
  </si>
  <si>
    <t xml:space="preserve"> Միջազգային կազմակերպությունների արդյունավետության բարձրացմանն ուղղված նախաձեռնություններ, հատ </t>
  </si>
  <si>
    <t xml:space="preserve"> ՀՀ ԱԳՆ մասնակցությամբ՛ գենդերային հավասարությանը և կանանց իրավունքների պաշտպանությանն ուղղված միջազգային նախաձեռնություններ (այդ թվում միջազգային կոնֆերանսների և սեմինարների մասնակցություն), հատ </t>
  </si>
  <si>
    <t xml:space="preserve"> Օտարերկրյա պետություններում դիվանագիտական ծառայության մարմիններում աշխատկիցների կին/տղամարդ հարաբերակցություն, տոկոս </t>
  </si>
  <si>
    <t xml:space="preserve"> Արտերկրում հավատարմագրված ՀՀ դեսպաններ. կին/տղամարդ հարաբերակցություն, տոկոս </t>
  </si>
  <si>
    <t xml:space="preserve"> Միջազգային կազմակերպություններում ՀՀ մշտական ներկայացուցչությունների  ղեկավարներ. կին/տղամարդ հարաբերակցություն, տոկոս </t>
  </si>
  <si>
    <t xml:space="preserve"> Արտերկրում  ՀՀ գլխավոր հյուպատոսությունների ղեկավարներ. կին/տղամարդ հարաբերակցություն, տոկոս </t>
  </si>
  <si>
    <t xml:space="preserve"> Դեսպանընկալ պետության իշխանությունների և այդ պետությունում հավատարմագրված դեսպանությունների ու միջազգային կազմակերպությունների հետ հարաբերություններում ներգրավվածության ապահովում, տոկոս </t>
  </si>
  <si>
    <t xml:space="preserve"> Օտարերկրյա պետություններում գործող դիվանագիտական ծառայության մարմինների կողմից սպասարկված ՀՀ քաղաքացիների և իրավաբանական անձանց իրավունքների ու օրինական շահերի պաշտպանություն, սպասարկված անձանց քանակ, տոկոս </t>
  </si>
  <si>
    <t xml:space="preserve"> Աղյուսակ 15.6 </t>
  </si>
  <si>
    <t xml:space="preserve"> Համակարգվող, իրականացվող և վերահսկման ենթարկվող ծրագրերի քանակ, հատ </t>
  </si>
  <si>
    <t xml:space="preserve"> Համակարգվող, իրականացվող և վերահսկման ենթարկվող միջոցառումների քանակ, հատ </t>
  </si>
  <si>
    <t xml:space="preserve"> Կանանց ներգրավվածությունը կառավարման ոլորտում, տոկոս </t>
  </si>
  <si>
    <t xml:space="preserve"> Թիրախային 7 պահպանվող տարածքների աշխատակիցների վերապատրաստման դասընթացների կազմակերպում,դասընթացների թիվը, հատ </t>
  </si>
  <si>
    <t xml:space="preserve"> Ծրագրի թիրախային ՊՏ-ների կառավարման պլանների կազմման նպատակով  ելակետային տվյալների ուսումնասիրություն, ուսումնասիրության ենթակա ՊՏ-ների թիվը, հատ </t>
  </si>
  <si>
    <t xml:space="preserve"> Ծրագրի թիրախային 32 համայնքների համար էկոտուրիզմի ռազմավարության մշակում, մշակված ռազմավարական փաստաթուղթ, թիվը, հատ </t>
  </si>
  <si>
    <t xml:space="preserve"> Ծրագրի հանդեպ հանրության կողմից ընկալման ամփոփ արդյունքներով հաշվետվություն, հատ </t>
  </si>
  <si>
    <t xml:space="preserve"> Սոցիալ-տնտեսական զարգացման ծրագրերում 7 ԲՀՊՏ-ների հարակից համայնքների ընդգրկվածությունը, տոկոս </t>
  </si>
  <si>
    <t xml:space="preserve"> ՀՀ պետական պարտքի տարեկան հաշվետվություններ, հատ </t>
  </si>
  <si>
    <t xml:space="preserve"> Հեռոստատեսային հաղորդումներ, հատ </t>
  </si>
  <si>
    <t xml:space="preserve"> Հեռուստատեսային հայտարարություններ, րոպե </t>
  </si>
  <si>
    <t xml:space="preserve"> Ռադիո հայտարարություններ, րոպե </t>
  </si>
  <si>
    <t xml:space="preserve"> Հեռուստատեսային հայտարարությունները հեռարձակող հեռուստաալիքների քանակ, հատ </t>
  </si>
  <si>
    <t xml:space="preserve"> Ռադիո հայտարարությունները հեռարձակող ռադիոալիքների քանակ, հատ </t>
  </si>
  <si>
    <t xml:space="preserve"> Հեռոստատեսային հաղորդումների հեռարձակման նվազագույն ծածկույթը ՀՀ տարածքում,  տոկոս </t>
  </si>
  <si>
    <t xml:space="preserve"> Հեռուստատեսային հայտարարություններ հեռարձակող առնվազն մեկ հեռուստաալիքի հեռարձակման նվազագույն ծածկույթը ՀՀ տարածքում,  տոկոս </t>
  </si>
  <si>
    <t xml:space="preserve"> Ռադիո հայտարարություններ հեռարձակող առնվազն մեկ ռադիոալիքի հեռարձակման նվազագույն ծածկույթը ՀՀ տարածքում,  տոկոս </t>
  </si>
  <si>
    <t xml:space="preserve"> Հեռուստահաղորդումների միջին տևողություն, րոպե </t>
  </si>
  <si>
    <t xml:space="preserve"> Գնումների համակարգողների շարունակական մասնագիտական վերապատրաստման դասընթացներին մասնակցած անձանց թվաքանակ, մարդ </t>
  </si>
  <si>
    <t xml:space="preserve"> Գնումների համակարգողների շարունակական մասնագիտական վերապատրաստման դասընթացներին մասնակցած անձանց կին-տղամարդ հարաբերակցություն, տոկոս </t>
  </si>
  <si>
    <t xml:space="preserve"> Գնումների համակարգողների շարունակական մասնագիտական վերապատրաստման դասընթացների թվաքանակ, հատ </t>
  </si>
  <si>
    <t xml:space="preserve"> Գնումների համակարգողների շարունակական մասնագիտական վերապատրաստման դասընթացների արդյունավետություն՛ գնահատական 1-5 բալային համակարգում </t>
  </si>
  <si>
    <t xml:space="preserve"> Գնումների համակարգողների շարունակական մասնագիտական վերապատրաստման մեկ դասընթացի միջին տևողություն, ժամ </t>
  </si>
  <si>
    <t xml:space="preserve"> Ծրագրային բյուջետավորում թեմայով դասընթացների թվաքանակ, հատ </t>
  </si>
  <si>
    <t xml:space="preserve"> Ծրագրային բյուջետավորում դասընթացներին  մասնակցած ֆինանսական և ծրագրային մասնագետների թվաքանակ, մարդ </t>
  </si>
  <si>
    <t xml:space="preserve"> Ծրագրային բյուջետավորում դասընթացների վերապատրաստվող խմբերի միջին թվաքանակ, մարդ </t>
  </si>
  <si>
    <t xml:space="preserve"> Ծրագրային բյուջետավորման դասընթացի մոդուլների որակ, մասնագիտական գնահատական 1-5 բալային համակարգում </t>
  </si>
  <si>
    <t xml:space="preserve"> Ծրագրային բյուջետավորման դասընթացի բովանդակության համապատասխանությունը  մշակված մոդուլներին, մասնակիցների գնահատական 1-5 բալային համակարգում </t>
  </si>
  <si>
    <t xml:space="preserve"> Ծրագրային բյուջետավորում վերապատրաստման մեկ դասընթացի միջին տևողություն, ժամ </t>
  </si>
  <si>
    <t xml:space="preserve"> Ծրագրային բյուջետավորման  մասնագիտական վերապատրաստման դասընթացներին մասնակցած անձանց կին-տղամարդ հարաբերակցություն, տոկոս </t>
  </si>
  <si>
    <t xml:space="preserve"> Հանրային հատվածի ներքին աուդիտորների շարունակական մասնագիտական վերապատրաստման դասընթացների թիվ, հատ </t>
  </si>
  <si>
    <t xml:space="preserve"> Հանրային հատվածի ներքին աուդիտորների շարունակական  վերապատրաստվող ներքին աուդիտորների թվաքանակ, մարդ </t>
  </si>
  <si>
    <t xml:space="preserve"> Հանրային հատվածի ներքին աուդիտորների շարունակական  վերապատրաստվող խմբերի միջին թվաքանակ, մարդ </t>
  </si>
  <si>
    <t xml:space="preserve"> Ներքին աուդիտորների շարունակական մասնագիտական վերապատրաստման դասընթացի բովանդակության համապատասխանությունը մշակված մոդուլներին, մասնակիցների գնահատական  1-5 բալային համակարգում </t>
  </si>
  <si>
    <t xml:space="preserve"> Ներքին աուդիտորների շարունակական մասնագիտական վերապատրաստման դասընթացի բովանդակության համապատասխանությունը  մասնագիտական կարիքներին, մասնակիցների գնահատական  1-5 բալային համակարգում </t>
  </si>
  <si>
    <t xml:space="preserve"> Ներքին աուդիտորների շարունակական մասնագիտական վերապատրաստման մեկ դասընթացի միջին տևողություն, ժամ </t>
  </si>
  <si>
    <t xml:space="preserve"> Հանրային հատվածի ներքին աուդիտորների  մասնագիտական վերապատրաստման դասընթացներին մասնակցած անձանց կին-տղամարդ հարաբերակցություն, տոկոս </t>
  </si>
  <si>
    <t xml:space="preserve"> Մշակվող ռազմավարական փաստաթղթերի քանակ, հատ </t>
  </si>
  <si>
    <t xml:space="preserve"> Նորմատիվ իրավական ակտերի քանակ, հատ </t>
  </si>
  <si>
    <t xml:space="preserve"> Համակարգվող, իրականացվող և վերահսկման ենթարկվող ծրագրերի քանակ,հատ </t>
  </si>
  <si>
    <t xml:space="preserve"> Համակարգվող, իրականացվող և վերահսկման ենթարկվող միջոցառումների քանակ,հատ </t>
  </si>
  <si>
    <t xml:space="preserve"> Ընտրություններին մասնակցած միջազգային դիտորդական առաքելությունների քանակ, հատ </t>
  </si>
  <si>
    <t xml:space="preserve"> Ընտրություններին մասնակցած միջազգային դիտորդական առաքելությունները ներկայացնող երկրների քանակ, հատ </t>
  </si>
  <si>
    <t xml:space="preserve"> ՀՀ ԿԸՀ կայք-էջի միջոցով տեղեկատվության, ցուցակների, արդյունքների և  տեսահոլովակների տրամադրում, ԳԲ </t>
  </si>
  <si>
    <t xml:space="preserve"> ՀՀ ԿԸՀ կայք-էջի ծրագրերի  պարբերական թարմացում  /նոր էջերի ստեղծում, մշակում/,  անգամ </t>
  </si>
  <si>
    <t xml:space="preserve"> Միջազգային դիտորդների կողմից առանձնացված իրավախախտումների տեսակը, հատ </t>
  </si>
  <si>
    <t xml:space="preserve"> ՀՀ Կենտրոնական ընտրական հանձնաժողովի աշխատակիցների թվաքանակի  կին/տղամարդ հարաբերակցություն,  տոկոս </t>
  </si>
  <si>
    <t xml:space="preserve"> Հաշվեքննիչ պալատի գործունեության ծրագրի առաջին մասի շրջանակներում իրականացված հաշվեքննությունների քանակը </t>
  </si>
  <si>
    <t xml:space="preserve"> Հաշվեքննիչ պալատի գործունեության ծրագրի առաջին մասի շրջանակներում յուրաքանչյուր եռամսյակի ավարտից հետո՛ չորս ամվա ընթացքում տրամադրված ընթացիկ եզրակացությունների քանակը </t>
  </si>
  <si>
    <t xml:space="preserve"> Հաշվեքննիչ պալատի գործունեության ծրագրի երկրորդ մասի շրջանակներում իրականացված հաշվեքննությունների քանակը </t>
  </si>
  <si>
    <t xml:space="preserve"> Պետական բյուջեի կատարման վերաբերյալ եզրակացության տրամադրում </t>
  </si>
  <si>
    <t xml:space="preserve"> Հաշվեքննիչ պալատի գործունեության վերաբերյալ տարեկան հաղորդումների քանակ </t>
  </si>
  <si>
    <t xml:space="preserve"> Կին աշխատակիցների թիվը ընդամենը աշխատակիցների մեջ (տոկոս) </t>
  </si>
  <si>
    <t xml:space="preserve"> Տղամարդ աշխատակիցների թիվը ընդամենը աշխատակիցների մեջ (տոկոս) </t>
  </si>
  <si>
    <t xml:space="preserve"> Մշակվող նորմատիվ իրավական ակտերի նախագծերի քանակ, հատ </t>
  </si>
  <si>
    <t xml:space="preserve"> Մշակվող ներքին իրավական ակտերի (ՀՀ քննչական կոմիտեի նախագահի, նրա տեղակալների) նախագծերի քանակ, հատ </t>
  </si>
  <si>
    <t xml:space="preserve"> Վարույթում քրեական գործերի թիվ,  հատ </t>
  </si>
  <si>
    <t xml:space="preserve"> Մարդկանց թրաֆիքինգի կամ շահագործման դեպքերով վարույթում քրեական գործերի թիվ, հատ </t>
  </si>
  <si>
    <t xml:space="preserve"> Կոռուպցիոն դեպքերով վարույթում քրեական գործերի թիվ, հատ </t>
  </si>
  <si>
    <t xml:space="preserve"> Սպանության դեպքերով ավարտված քրեական գործերի թիվ. հատ </t>
  </si>
  <si>
    <t xml:space="preserve"> Սպանության դեպքերով կարճված քրեական գործերի թիվ. հատ </t>
  </si>
  <si>
    <t xml:space="preserve"> Գողության դեպքերով ավարտված քրեական գործերի թիվ. հատ </t>
  </si>
  <si>
    <t xml:space="preserve"> Գողության դեպքերով կարճված քրեական գործերի թիվ. հատ </t>
  </si>
  <si>
    <t xml:space="preserve"> Կարճված քրեական գործերի թիվ. հատ </t>
  </si>
  <si>
    <t xml:space="preserve"> Կարճումների վերացված քրեական գործերի թիվ. հատ </t>
  </si>
  <si>
    <t xml:space="preserve"> Քննիչների միջին ծանրաբեռնվածությունն առանց նյութերի թիվ. հատ </t>
  </si>
  <si>
    <t xml:space="preserve"> Քննիչների միջին ծանրաբեռնվածությունը նյութերով թիվ. հատ </t>
  </si>
  <si>
    <t xml:space="preserve"> ՀՀ քննչական կոմիտեի ծառայողների (քննիչների) կին/տղամարդ հարաբերակցություն, տոկոս </t>
  </si>
  <si>
    <t xml:space="preserve"> ՀՀ քննչական կոմիտեի դեպարտամենտի աշխատողների ընդհանուր թվի մեջ կին/տղամարդ հարաբերակցություն, տոկոս </t>
  </si>
  <si>
    <t xml:space="preserve"> Վերապատրաստվող  ծառայողների  կին/տղամարդ հարաբերակցություն, տոկոս </t>
  </si>
  <si>
    <t xml:space="preserve"> ՈՒսուցման խմբերի քանակը </t>
  </si>
  <si>
    <t xml:space="preserve"> Թեկնածուների որակավորման վկայագիր ստացողների տեսակարար կշիռ, տոկոս </t>
  </si>
  <si>
    <t xml:space="preserve"> Կրթաթոշակ ստացող ունկնդիրների թիվը անձ </t>
  </si>
  <si>
    <t xml:space="preserve"> Մշակվող նորմատիվատեխնիկական փաստաթղթերի թիվ, հատ </t>
  </si>
  <si>
    <t xml:space="preserve"> Ավարտված նորմատիվատեխնիկական փաստաթղթերի թիվ, հատ </t>
  </si>
  <si>
    <t xml:space="preserve"> ՀՀ Լոռու մարզի համայնքների (մասամբ) համակցված տարածական պլանավորման փաստաթղթերի նախագծերի մշակման  համար ձևավորված միկրոռեգիոնալ միավորների քանակ, հատ </t>
  </si>
  <si>
    <t xml:space="preserve"> ՀՀ Կոտայքի մարզի համայնքների համակցված տարածական պլանավորման փաստաթղթերի նախագծերի մշակման  համար ձևավորված միկրոռեգիոնալ միավորների քանակ, հատ </t>
  </si>
  <si>
    <t xml:space="preserve"> ՀՀ Շիրակի մարզի համայնքների (մասամբ) համակցված տարածական պլանավորման փաստաթղթերի նախագծերի մշակման  համար ձևավորված միկրոռեգիոնալ միավորների քանակ, հատ </t>
  </si>
  <si>
    <t xml:space="preserve"> Մարզային ենթակայության կրթության ՊՈԱԿ-ների թիվ, հատ </t>
  </si>
  <si>
    <t xml:space="preserve"> Մարզային ենթակայության մշակույթի ՊՈԱԿ-ների թիվ, հատ </t>
  </si>
  <si>
    <t xml:space="preserve"> Մարզային ենթակայության առողջապահության ՊՈԱԿ-ների թիվ, հատ </t>
  </si>
  <si>
    <t xml:space="preserve"> Մարզային ենթակայության առողջապահության ՓԲԸ-ների թիվ, հատ </t>
  </si>
  <si>
    <t xml:space="preserve"> Մարզում սոցիալական աջակցության տարածքային գործակալությունների թիվ, հատ </t>
  </si>
  <si>
    <t xml:space="preserve"> Մարզային ենթակայության մշակույթի ՊՈԱԿ-ների  թիվ, հատ </t>
  </si>
  <si>
    <t xml:space="preserve"> Մարզային ենթակայության առողջապահության ՊՈԱԿ-ների  թիվ, հատ </t>
  </si>
  <si>
    <t xml:space="preserve"> Մարզային ենթակայության կրթության ՊՈԱԿ-ների և ՓԲԸ-ների թիվ, հատ </t>
  </si>
  <si>
    <t xml:space="preserve"> Մարզային ենթակայության առողջապահության ՊՈԱԿ-ների և ՓԲԸ-ների թիվ, հատ </t>
  </si>
  <si>
    <t xml:space="preserve"> Մարզում ընտանիքի կենսամակարդակի բարձրացմանն ուղղված նպաստներ ստացող ընտանիքների թիվ, ընտանիք </t>
  </si>
  <si>
    <t xml:space="preserve"> Մարզային ենթակայության դպրոցներում սովորող աշակերտների թիվ, երեխա </t>
  </si>
  <si>
    <t xml:space="preserve"> Դպրոցական տարիքի երեխաների  ընդգրկվածությունը  ուսումնական հաստատություններ, տոկոս </t>
  </si>
  <si>
    <t xml:space="preserve"> Մարզի ընտանիքների ընգրկվածությունը ընտանեկան նպաստի համակարգում, տոկոս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</si>
  <si>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ՀԱՅԱՍՏԱՆԻ ՀԱՆՐԱՊԵՏՈՒԹՅԱՆ ԿԱՌԱՎԱՐՈՒԹՅԱՆ 2020 ԹՎԱԿԱՆԻ ԴԵԿՏԵՄԲԵՐԻ 30-Ի N 2215-Ն ՈՐՈՇՄԱՆ N 9 ՀԱՎԵԼՎԱԾԻ N 9.2, 9.3, 9.7, 9.8, 9.12, 9.13, 9.18, 9.22, 9.26, 9.30, 9.33, 9.34, 9.41, 9.44, 9.45, 9.46, 9.47 ԱՂՅՈՒՍԱԿՆԵՐՈՒՄ ԿԱՏԱՐՎՈՂ ՓՈՓՈԽՈՒԹՅՈՒՆՆԵՐԸ </t>
  </si>
  <si>
    <t xml:space="preserve">      ՀԱՅԱՍՏԱՆԻ ՀԱՆՐԱՊԵՏՈՒԹՅԱՆ ԿԱՌԱՎԱՐՈՒԹՅԱՆ 2020 ԹՎԱԿԱՆԻ ԴԵԿՏԵՄԲԵՐԻ 30-Ի N 2215-Ն ՈՐՈՇՄԱՆ N 9.1 ՀԱՎԵԼՎԱԾԻ N 9.1.2, 9.1.3, 9.1.7, 9.1.8, 9.1.12, 9.1.13, 9.1.18, 9.1.23, 9.1.28, 9.1.30, 9.1.34, 9.1.35, 9.1.37, 9.1.41, 9.1.42, 9.1.46, 9.1.52, 9.1.55, 9.1.56, 9.1.57, 9.1.58 ԱՂՅՈՒՍԱԿՆԵՐՈՒՄ ԿԱՏԱՐՎՈՂ ՓՈՓՈԽՈՒԹՅՈՒՆՆԵՐԸ </t>
  </si>
  <si>
    <t>ՀԱՅԱՍՏԱՆԻ ՀԱՆՐԱՊԵՏՈՒԹՅԱՆ ԿԱՌԱՎԱՐՈՒԹՅԱՆ 2020 ԹՎԱԿԱՆԻ ԴԵԿՏԵՄԲԵՐԻ 30-Ի № 2215-Ն ՈՐՈՇՄԱՆ 
  N 5 ՀԱՎԵԼՎԱԾԻ N 2 ԱՂՅՈՒՍԱԿՈՒՄ ԿԱՏԱՐՎՈՂ ՓՈՓՈԽՈՒԹՅՈՒՆՆԵՐԸ</t>
  </si>
  <si>
    <t xml:space="preserve">«ՀԱՅԱՍՏԱՆԻ ՀԱՆՐԱՊԵՏՈՒԹՅԱՆ 2021 ԹՎԱԿԱՆԻ ՊԵՏԱԿԱՆ ԲՅՈՒՋԵԻ ՄԱՍԻՆ» ՀԱՅԱՍՏԱՆԻ ՀԱՆՐԱՊԵՏՈՒԹՅԱՆ ՕՐԵՆՔԻ ՀԱՎԵԼՎԱԾ 1-Ի N 3 ԱՂՅՈՒՍԱԿՈՒՄ ԿԱՏԱՐՎՈՂ ՓՈՓՈԽՈՒԹՅՈՒՆՆԵՐԸ </t>
  </si>
  <si>
    <r>
      <t xml:space="preserve">ՀԱՅԱՍՏԱՆԻ ՀԱՆՐԱՊԵՏՈՒԹՅԱՆ ԿԱՌԱՎԱՐՈՒԹՅԱՆ 2020 ԹՎԱԿԱՆԻ ԴԵԿՏԵՄԲԵՐԻ 30-Ի N 2215-Ն ՈՐՈՇՄԱՆ N 5 ՀԱՎԵԼՎԱԾԻ N 7 ԱՂՅՈՒՍԱԿՈՒՄ  ԿԱՏԱՐՎՈՂ  </t>
    </r>
    <r>
      <rPr>
        <b/>
        <sz val="11"/>
        <rFont val="Arial Armenian"/>
        <family val="2"/>
      </rPr>
      <t xml:space="preserve">ՓՈՓՈԽՈՒԹՅՈՒՆՆԵՐԸ </t>
    </r>
  </si>
  <si>
    <t xml:space="preserve">Բաժին N09 </t>
  </si>
  <si>
    <t>Խումբ N05 Դաս N02</t>
  </si>
  <si>
    <t>Լրացուցիչ կրթություն</t>
  </si>
  <si>
    <t>անձնական զարգացման ուսուցողական ծառայություններ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</si>
</sst>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(* #,##0.00_);_(* \(#,##0.00\);_(* &quot;-&quot;??_);_(@_)"/>
    <numFmt numFmtId="164" formatCode="_-* #,##0.00\ _֏_-;\-* #,##0.00\ _֏_-;_-* &quot;-&quot;??\ _֏_-;_-@_-"/>
    <numFmt numFmtId="165" formatCode="_ * #,##0.00_)_€_ ;_ * \(#,##0.00\)_€_ ;_ * &quot;-&quot;??_)_€_ ;_ @_ "/>
    <numFmt numFmtId="166" formatCode="_(* #,##0.0_);_(* \(#,##0.0\);_(* &quot;-&quot;??_);_(@_)"/>
    <numFmt numFmtId="167" formatCode="##,##0.0;\(##,##0.0\);\-"/>
    <numFmt numFmtId="168" formatCode="_-* #,##0.00_-;\-* #,##0.00_-;_-* &quot;-&quot;??_-;_-@_-"/>
    <numFmt numFmtId="169" formatCode="_-* #,##0.00_р_._-;\-* #,##0.00_р_._-;_-* &quot;-&quot;??_р_._-;_-@_-"/>
    <numFmt numFmtId="170" formatCode="_ * #,##0.00_)\ _ _ ;_ * \(#,##0.00\)\ _ _ ;_ * &quot;-&quot;??_)\ _ _ ;_ @_ "/>
    <numFmt numFmtId="171" formatCode="_-* #,##0.00\ _դ_ր_._-;\-* #,##0.00\ _դ_ր_._-;_-* &quot;-&quot;??\ _դ_ր_._-;_-@_-"/>
    <numFmt numFmtId="172" formatCode="General_)"/>
    <numFmt numFmtId="173" formatCode="_-* #,##0.00\ _₽_-;\-* #,##0.00\ _₽_-;_-* &quot;-&quot;??\ _₽_-;_-@_-"/>
    <numFmt numFmtId="174" formatCode="_(* #,##0.0_);_(* \(#,##0.0\);_(* &quot;-&quot;?_);_(@_)"/>
    <numFmt numFmtId="175" formatCode="#,##0.0"/>
    <numFmt numFmtId="176" formatCode="#,##0.0_);\(#,##0.0\)"/>
    <numFmt numFmtId="177" formatCode="_(&quot; &quot;* #,##0.00_);_(&quot; &quot;* \(#,##0.00\);_(&quot; &quot;* &quot;-&quot;??_);_(@_)"/>
    <numFmt numFmtId="178" formatCode="_-* #,##0.0&quot; &quot;_ _-;\-* #,##0.0&quot; &quot;_ _-;_-* &quot;-&quot;??&quot; &quot;_ _-;_-@_-"/>
    <numFmt numFmtId="179" formatCode="_(&quot; &quot;* #,##0.0_);_(&quot; &quot;* \(#,##0.0\);_(&quot; &quot;* &quot;-&quot;??_);_(@_)"/>
    <numFmt numFmtId="180" formatCode="0.0"/>
    <numFmt numFmtId="181" formatCode="_(* #,##0_);_(* \(#,##0\);_(* &quot;-&quot;??_);_(@_)"/>
  </numFmts>
  <fonts count="14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GHEA Grapalat"/>
      <family val="2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11"/>
      <color theme="1"/>
      <name val="Calibri"/>
      <family val="2"/>
      <charset val="1"/>
      <scheme val="minor"/>
    </font>
    <font>
      <sz val="11"/>
      <color theme="1"/>
      <name val="GHEA Grapalat"/>
      <family val="3"/>
    </font>
    <font>
      <b/>
      <sz val="8"/>
      <name val="GHEA Grapalat"/>
      <family val="2"/>
    </font>
    <font>
      <sz val="11"/>
      <color theme="1"/>
      <name val="Calibri"/>
      <family val="2"/>
      <scheme val="minor"/>
    </font>
    <font>
      <i/>
      <sz val="11"/>
      <name val="GHEA Grapalat"/>
      <family val="3"/>
    </font>
    <font>
      <sz val="10"/>
      <name val="Arial"/>
      <family val="2"/>
    </font>
    <font>
      <sz val="11"/>
      <color theme="1"/>
      <name val="Times Armenian"/>
      <family val="2"/>
    </font>
    <font>
      <sz val="11"/>
      <color indexed="8"/>
      <name val="Calibri"/>
      <family val="2"/>
    </font>
    <font>
      <sz val="11"/>
      <color indexed="8"/>
      <name val="Times Armenian"/>
      <family val="2"/>
    </font>
    <font>
      <sz val="11"/>
      <color theme="0"/>
      <name val="Times Armenian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1"/>
      <scheme val="minor"/>
    </font>
    <font>
      <sz val="11"/>
      <color theme="0"/>
      <name val="Calibri"/>
      <family val="2"/>
      <scheme val="minor"/>
    </font>
    <font>
      <sz val="11"/>
      <color rgb="FF9C0006"/>
      <name val="Times Armenian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charset val="1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Times Armenian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1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Times Armenian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charset val="1"/>
      <scheme val="minor"/>
    </font>
    <font>
      <b/>
      <sz val="11"/>
      <color theme="0"/>
      <name val="Calibri"/>
      <family val="2"/>
      <scheme val="minor"/>
    </font>
    <font>
      <sz val="10"/>
      <name val="Arial Armenian"/>
      <family val="2"/>
    </font>
    <font>
      <sz val="10"/>
      <name val="Times Armenian"/>
      <family val="1"/>
    </font>
    <font>
      <sz val="11"/>
      <color indexed="8"/>
      <name val="Calibri"/>
      <family val="2"/>
      <charset val="1"/>
    </font>
    <font>
      <sz val="12"/>
      <color indexed="8"/>
      <name val="Times Armenian"/>
      <family val="2"/>
    </font>
    <font>
      <i/>
      <sz val="11"/>
      <color rgb="FF7F7F7F"/>
      <name val="Times Armenian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charset val="1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Times Armenian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charset val="1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Times Armeni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charset val="1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Times Armenian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charset val="1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Times Armenian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charset val="1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Times Armenian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charset val="1"/>
      <scheme val="minor"/>
    </font>
    <font>
      <sz val="11"/>
      <color rgb="FF3F3F76"/>
      <name val="Calibri"/>
      <family val="2"/>
      <scheme val="minor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rgb="FFFA7D00"/>
      <name val="Times Armenian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scheme val="minor"/>
    </font>
    <font>
      <sz val="11"/>
      <color rgb="FF9C6500"/>
      <name val="Times Armenian"/>
      <family val="2"/>
    </font>
    <font>
      <sz val="10"/>
      <color rgb="FF9C6500"/>
      <name val="Calibri"/>
      <family val="2"/>
      <scheme val="minor"/>
    </font>
    <font>
      <sz val="11"/>
      <color indexed="60"/>
      <name val="Times Armenian"/>
      <family val="2"/>
    </font>
    <font>
      <sz val="11"/>
      <color rgb="FF9C6500"/>
      <name val="Calibri"/>
      <family val="2"/>
      <charset val="1"/>
      <scheme val="minor"/>
    </font>
    <font>
      <sz val="11"/>
      <color indexed="60"/>
      <name val="Calibri"/>
      <family val="2"/>
    </font>
    <font>
      <sz val="8"/>
      <name val="Arial Armenian"/>
      <family val="2"/>
    </font>
    <font>
      <sz val="10"/>
      <color rgb="FF000000"/>
      <name val="Times New Roman"/>
      <family val="1"/>
    </font>
    <font>
      <sz val="8"/>
      <name val="GHEA Grapalat"/>
      <family val="3"/>
    </font>
    <font>
      <sz val="12"/>
      <name val="Arial Armenian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Unicode"/>
      <family val="2"/>
    </font>
    <font>
      <sz val="11"/>
      <name val="Times Armenian"/>
      <family val="1"/>
    </font>
    <font>
      <b/>
      <sz val="11"/>
      <color rgb="FF3F3F3F"/>
      <name val="Times Armenian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1"/>
      <scheme val="minor"/>
    </font>
    <font>
      <b/>
      <sz val="11"/>
      <color rgb="FF3F3F3F"/>
      <name val="Calibri"/>
      <family val="2"/>
      <scheme val="minor"/>
    </font>
    <font>
      <i/>
      <sz val="8"/>
      <name val="GHEA Grapalat"/>
      <family val="2"/>
    </font>
    <font>
      <sz val="10"/>
      <color indexed="8"/>
      <name val="MS Sans Serif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Times Armenian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Times Armenian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charset val="1"/>
      <scheme val="minor"/>
    </font>
    <font>
      <sz val="11"/>
      <color rgb="FFFF0000"/>
      <name val="Calibri"/>
      <family val="2"/>
      <scheme val="minor"/>
    </font>
    <font>
      <b/>
      <sz val="10"/>
      <color indexed="12"/>
      <name val="Arial Cyr"/>
      <family val="2"/>
      <charset val="204"/>
    </font>
    <font>
      <sz val="11"/>
      <color rgb="FF9C6500"/>
      <name val="Calibri"/>
      <family val="2"/>
      <scheme val="minor"/>
    </font>
    <font>
      <sz val="10"/>
      <name val="Arial Armenian"/>
      <family val="2"/>
    </font>
    <font>
      <sz val="10"/>
      <color indexed="8"/>
      <name val="MS Sans Serif"/>
      <family val="2"/>
      <charset val="204"/>
    </font>
    <font>
      <sz val="10"/>
      <color theme="1"/>
      <name val="GHEA Grapalat"/>
      <family val="3"/>
    </font>
    <font>
      <sz val="10"/>
      <color rgb="FF000000"/>
      <name val="GHEA Grapalat"/>
      <family val="3"/>
    </font>
    <font>
      <sz val="12"/>
      <color rgb="FF000000"/>
      <name val="GHEA Grapalat"/>
      <family val="3"/>
    </font>
    <font>
      <sz val="11"/>
      <color rgb="FF000000"/>
      <name val="GHEA Grapalat"/>
      <family val="3"/>
    </font>
    <font>
      <sz val="14"/>
      <color rgb="FF000000"/>
      <name val="GHEA Grapalat"/>
      <family val="3"/>
    </font>
    <font>
      <sz val="9"/>
      <name val="GHEA Grapalat"/>
      <family val="3"/>
    </font>
    <font>
      <i/>
      <sz val="11"/>
      <color rgb="FF000000"/>
      <name val="GHEA Grapalat"/>
      <family val="3"/>
    </font>
    <font>
      <i/>
      <sz val="10"/>
      <name val="GHEA Grapalat"/>
      <family val="3"/>
    </font>
    <font>
      <sz val="11"/>
      <color rgb="FFC00000"/>
      <name val="GHEA Grapalat"/>
      <family val="3"/>
    </font>
    <font>
      <sz val="10"/>
      <color theme="0"/>
      <name val="GHEA Grapalat"/>
      <family val="3"/>
    </font>
    <font>
      <i/>
      <sz val="10"/>
      <color theme="1"/>
      <name val="Arial Armenian"/>
      <family val="2"/>
    </font>
    <font>
      <i/>
      <sz val="8"/>
      <name val="GHEA Grapalat"/>
      <family val="3"/>
    </font>
    <font>
      <sz val="10"/>
      <name val="GHEA Grapalat"/>
      <family val="2"/>
    </font>
    <font>
      <sz val="11"/>
      <name val="GHEA Mariam"/>
      <family val="3"/>
    </font>
    <font>
      <b/>
      <sz val="12"/>
      <name val="GHEA Grapalat"/>
      <family val="3"/>
    </font>
    <font>
      <sz val="11"/>
      <color indexed="8"/>
      <name val="GHEA Grapalat"/>
      <family val="3"/>
    </font>
    <font>
      <sz val="4"/>
      <name val="GHEA Grapalat"/>
      <family val="3"/>
    </font>
    <font>
      <sz val="11"/>
      <name val="GHEA Grapalat"/>
      <family val="2"/>
    </font>
    <font>
      <b/>
      <sz val="11"/>
      <name val="GHEA Grapalat"/>
      <family val="3"/>
    </font>
    <font>
      <b/>
      <sz val="10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i/>
      <sz val="10"/>
      <name val="GHEA Grapalat"/>
      <family val="3"/>
    </font>
    <font>
      <sz val="10"/>
      <name val="Arial Cyr"/>
      <family val="2"/>
    </font>
    <font>
      <b/>
      <i/>
      <sz val="11"/>
      <name val="GHEA Grapalat"/>
      <family val="3"/>
    </font>
    <font>
      <i/>
      <sz val="10"/>
      <name val="Arial LatArm"/>
      <family val="2"/>
    </font>
    <font>
      <i/>
      <sz val="12"/>
      <color rgb="FF000000"/>
      <name val="GHEA Grapalat"/>
      <family val="3"/>
    </font>
    <font>
      <sz val="12"/>
      <color theme="1"/>
      <name val="GHEA Grapalat"/>
      <family val="3"/>
    </font>
    <font>
      <b/>
      <sz val="10"/>
      <color indexed="8"/>
      <name val="GHEA Grapalat"/>
      <family val="3"/>
    </font>
    <font>
      <b/>
      <u/>
      <sz val="12"/>
      <name val="GHEA Grapalat"/>
      <family val="3"/>
    </font>
    <font>
      <sz val="12"/>
      <name val="Times LatArm"/>
    </font>
    <font>
      <sz val="12"/>
      <color theme="1"/>
      <name val="Calibri"/>
      <family val="2"/>
      <scheme val="minor"/>
    </font>
    <font>
      <sz val="12"/>
      <name val="Times Armenian"/>
      <family val="1"/>
    </font>
    <font>
      <sz val="12"/>
      <color rgb="FF333333"/>
      <name val="GHEA Grapalat"/>
      <family val="3"/>
    </font>
    <font>
      <sz val="12"/>
      <color indexed="8"/>
      <name val="GHEA Grapalat"/>
      <family val="3"/>
    </font>
    <font>
      <sz val="11"/>
      <color theme="1"/>
      <name val="Arial Armenian"/>
      <family val="2"/>
    </font>
    <font>
      <b/>
      <sz val="11"/>
      <color theme="1"/>
      <name val="Arial Armenian"/>
      <family val="2"/>
    </font>
    <font>
      <sz val="11"/>
      <name val="Arial Armenian"/>
      <family val="2"/>
    </font>
    <font>
      <b/>
      <sz val="11"/>
      <name val="Arial Armenian"/>
      <family val="2"/>
    </font>
    <font>
      <b/>
      <sz val="10"/>
      <name val="GHEA Grapalat"/>
      <family val="2"/>
    </font>
    <font>
      <i/>
      <sz val="10"/>
      <name val="GHEA Grapalat"/>
      <family val="2"/>
    </font>
    <font>
      <b/>
      <sz val="12"/>
      <name val="GHEA Grapalat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07">
    <xf numFmtId="0" fontId="0" fillId="0" borderId="0"/>
    <xf numFmtId="0" fontId="2" fillId="0" borderId="0">
      <alignment horizontal="left" vertical="top" wrapText="1"/>
    </xf>
    <xf numFmtId="43" fontId="6" fillId="0" borderId="0" applyFont="0" applyFill="0" applyBorder="0" applyAlignment="0" applyProtection="0"/>
    <xf numFmtId="0" fontId="6" fillId="0" borderId="0"/>
    <xf numFmtId="167" fontId="8" fillId="0" borderId="0" applyFill="0" applyBorder="0" applyProtection="0">
      <alignment horizontal="right" vertical="top"/>
    </xf>
    <xf numFmtId="167" fontId="2" fillId="0" borderId="0" applyFill="0" applyBorder="0" applyProtection="0">
      <alignment horizontal="right" vertical="top"/>
    </xf>
    <xf numFmtId="0" fontId="11" fillId="0" borderId="0"/>
    <xf numFmtId="0" fontId="11" fillId="0" borderId="0"/>
    <xf numFmtId="0" fontId="12" fillId="10" borderId="0" applyNumberFormat="0" applyBorder="0" applyAlignment="0" applyProtection="0"/>
    <xf numFmtId="0" fontId="13" fillId="3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3" fillId="3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4" fillId="33" borderId="0" applyNumberFormat="0" applyBorder="0" applyAlignment="0" applyProtection="0"/>
    <xf numFmtId="0" fontId="6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3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4" fillId="34" borderId="0" applyNumberFormat="0" applyBorder="0" applyAlignment="0" applyProtection="0"/>
    <xf numFmtId="0" fontId="6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2" fillId="18" borderId="0" applyNumberFormat="0" applyBorder="0" applyAlignment="0" applyProtection="0"/>
    <xf numFmtId="0" fontId="13" fillId="3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3" fillId="3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4" fillId="35" borderId="0" applyNumberFormat="0" applyBorder="0" applyAlignment="0" applyProtection="0"/>
    <xf numFmtId="0" fontId="6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2" fillId="22" borderId="0" applyNumberFormat="0" applyBorder="0" applyAlignment="0" applyProtection="0"/>
    <xf numFmtId="0" fontId="13" fillId="3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3" fillId="3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4" fillId="36" borderId="0" applyNumberFormat="0" applyBorder="0" applyAlignment="0" applyProtection="0"/>
    <xf numFmtId="0" fontId="6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2" fillId="26" borderId="0" applyNumberFormat="0" applyBorder="0" applyAlignment="0" applyProtection="0"/>
    <xf numFmtId="0" fontId="13" fillId="37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3" fillId="37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4" fillId="37" borderId="0" applyNumberFormat="0" applyBorder="0" applyAlignment="0" applyProtection="0"/>
    <xf numFmtId="0" fontId="6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2" fillId="30" borderId="0" applyNumberFormat="0" applyBorder="0" applyAlignment="0" applyProtection="0"/>
    <xf numFmtId="0" fontId="13" fillId="38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3" fillId="38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4" fillId="38" borderId="0" applyNumberFormat="0" applyBorder="0" applyAlignment="0" applyProtection="0"/>
    <xf numFmtId="0" fontId="6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2" fillId="11" borderId="0" applyNumberFormat="0" applyBorder="0" applyAlignment="0" applyProtection="0"/>
    <xf numFmtId="0" fontId="13" fillId="3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3" fillId="3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4" fillId="39" borderId="0" applyNumberFormat="0" applyBorder="0" applyAlignment="0" applyProtection="0"/>
    <xf numFmtId="0" fontId="6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2" fillId="15" borderId="0" applyNumberFormat="0" applyBorder="0" applyAlignment="0" applyProtection="0"/>
    <xf numFmtId="0" fontId="13" fillId="4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4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4" fillId="40" borderId="0" applyNumberFormat="0" applyBorder="0" applyAlignment="0" applyProtection="0"/>
    <xf numFmtId="0" fontId="6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2" fillId="19" borderId="0" applyNumberFormat="0" applyBorder="0" applyAlignment="0" applyProtection="0"/>
    <xf numFmtId="0" fontId="13" fillId="4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3" fillId="4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41" borderId="0" applyNumberFormat="0" applyBorder="0" applyAlignment="0" applyProtection="0"/>
    <xf numFmtId="0" fontId="6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3" borderId="0" applyNumberFormat="0" applyBorder="0" applyAlignment="0" applyProtection="0"/>
    <xf numFmtId="0" fontId="13" fillId="36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36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4" fillId="36" borderId="0" applyNumberFormat="0" applyBorder="0" applyAlignment="0" applyProtection="0"/>
    <xf numFmtId="0" fontId="6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27" borderId="0" applyNumberFormat="0" applyBorder="0" applyAlignment="0" applyProtection="0"/>
    <xf numFmtId="0" fontId="13" fillId="39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3" fillId="39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4" fillId="39" borderId="0" applyNumberFormat="0" applyBorder="0" applyAlignment="0" applyProtection="0"/>
    <xf numFmtId="0" fontId="6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2" fillId="31" borderId="0" applyNumberFormat="0" applyBorder="0" applyAlignment="0" applyProtection="0"/>
    <xf numFmtId="0" fontId="13" fillId="42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3" fillId="42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4" fillId="42" borderId="0" applyNumberFormat="0" applyBorder="0" applyAlignment="0" applyProtection="0"/>
    <xf numFmtId="0" fontId="6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5" fillId="1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5" fillId="16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5" fillId="2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5" fillId="2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5" fillId="32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5" fillId="9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5" fillId="17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5" fillId="21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5" fillId="2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5" borderId="0" applyNumberFormat="0" applyBorder="0" applyAlignment="0" applyProtection="0"/>
    <xf numFmtId="0" fontId="18" fillId="25" borderId="0" applyNumberFormat="0" applyBorder="0" applyAlignment="0" applyProtection="0"/>
    <xf numFmtId="0" fontId="15" fillId="29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6" borderId="4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5" fillId="6" borderId="4" applyNumberFormat="0" applyAlignment="0" applyProtection="0"/>
    <xf numFmtId="0" fontId="26" fillId="6" borderId="4" applyNumberFormat="0" applyAlignment="0" applyProtection="0"/>
    <xf numFmtId="0" fontId="27" fillId="7" borderId="7" applyNumberFormat="0" applyAlignment="0" applyProtection="0"/>
    <xf numFmtId="0" fontId="28" fillId="52" borderId="16" applyNumberFormat="0" applyAlignment="0" applyProtection="0"/>
    <xf numFmtId="0" fontId="28" fillId="52" borderId="16" applyNumberFormat="0" applyAlignment="0" applyProtection="0"/>
    <xf numFmtId="0" fontId="29" fillId="7" borderId="7" applyNumberFormat="0" applyAlignment="0" applyProtection="0"/>
    <xf numFmtId="0" fontId="30" fillId="7" borderId="7" applyNumberFormat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2" fillId="0" borderId="0" applyFont="0" applyFill="0" applyBorder="0" applyAlignment="0" applyProtection="0">
      <alignment horizontal="left" vertical="top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2" fillId="0" borderId="0" applyFont="0" applyFill="0" applyBorder="0" applyAlignment="0" applyProtection="0">
      <alignment horizontal="left" vertical="top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3" fillId="0" borderId="1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5" fillId="0" borderId="1" applyNumberFormat="0" applyFill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9" fillId="0" borderId="2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5" borderId="4" applyNumberFormat="0" applyAlignment="0" applyProtection="0"/>
    <xf numFmtId="0" fontId="56" fillId="38" borderId="20" applyNumberFormat="0" applyAlignment="0" applyProtection="0"/>
    <xf numFmtId="0" fontId="56" fillId="38" borderId="20" applyNumberFormat="0" applyAlignment="0" applyProtection="0"/>
    <xf numFmtId="0" fontId="57" fillId="5" borderId="4" applyNumberFormat="0" applyAlignment="0" applyProtection="0"/>
    <xf numFmtId="0" fontId="58" fillId="5" borderId="4" applyNumberFormat="0" applyAlignment="0" applyProtection="0"/>
    <xf numFmtId="38" fontId="59" fillId="0" borderId="0"/>
    <xf numFmtId="38" fontId="60" fillId="0" borderId="0"/>
    <xf numFmtId="38" fontId="61" fillId="0" borderId="0"/>
    <xf numFmtId="38" fontId="62" fillId="0" borderId="0"/>
    <xf numFmtId="0" fontId="63" fillId="0" borderId="0"/>
    <xf numFmtId="0" fontId="63" fillId="0" borderId="0"/>
    <xf numFmtId="0" fontId="64" fillId="0" borderId="0"/>
    <xf numFmtId="0" fontId="65" fillId="0" borderId="6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9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1" fillId="53" borderId="0" applyNumberFormat="0" applyBorder="0" applyAlignment="0" applyProtection="0"/>
    <xf numFmtId="0" fontId="72" fillId="4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4" fillId="0" borderId="0">
      <alignment horizontal="left" vertical="top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>
      <alignment horizontal="left" vertical="top" wrapText="1"/>
    </xf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2" fillId="0" borderId="0">
      <alignment horizontal="left" vertical="top" wrapText="1"/>
    </xf>
    <xf numFmtId="0" fontId="7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6" fillId="0" borderId="0"/>
    <xf numFmtId="0" fontId="76" fillId="0" borderId="0"/>
    <xf numFmtId="0" fontId="11" fillId="0" borderId="0"/>
    <xf numFmtId="0" fontId="11" fillId="0" borderId="0"/>
    <xf numFmtId="1" fontId="77" fillId="0" borderId="0"/>
    <xf numFmtId="1" fontId="77" fillId="0" borderId="0"/>
    <xf numFmtId="1" fontId="77" fillId="0" borderId="0"/>
    <xf numFmtId="1" fontId="77" fillId="0" borderId="0"/>
    <xf numFmtId="0" fontId="31" fillId="0" borderId="0"/>
    <xf numFmtId="0" fontId="6" fillId="0" borderId="0"/>
    <xf numFmtId="0" fontId="76" fillId="0" borderId="0"/>
    <xf numFmtId="0" fontId="11" fillId="0" borderId="0"/>
    <xf numFmtId="0" fontId="11" fillId="0" borderId="0"/>
    <xf numFmtId="0" fontId="2" fillId="0" borderId="0">
      <alignment horizontal="left" vertical="top" wrapText="1"/>
    </xf>
    <xf numFmtId="1" fontId="77" fillId="0" borderId="0"/>
    <xf numFmtId="1" fontId="77" fillId="0" borderId="0"/>
    <xf numFmtId="0" fontId="78" fillId="0" borderId="0"/>
    <xf numFmtId="0" fontId="32" fillId="0" borderId="0"/>
    <xf numFmtId="0" fontId="11" fillId="0" borderId="0"/>
    <xf numFmtId="0" fontId="32" fillId="0" borderId="0"/>
    <xf numFmtId="0" fontId="6" fillId="0" borderId="0"/>
    <xf numFmtId="0" fontId="31" fillId="0" borderId="0"/>
    <xf numFmtId="0" fontId="12" fillId="0" borderId="0"/>
    <xf numFmtId="0" fontId="6" fillId="0" borderId="0"/>
    <xf numFmtId="0" fontId="31" fillId="0" borderId="0"/>
    <xf numFmtId="0" fontId="11" fillId="0" borderId="0"/>
    <xf numFmtId="0" fontId="11" fillId="0" borderId="0"/>
    <xf numFmtId="0" fontId="78" fillId="0" borderId="0"/>
    <xf numFmtId="0" fontId="31" fillId="0" borderId="0"/>
    <xf numFmtId="0" fontId="1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32" fillId="0" borderId="0"/>
    <xf numFmtId="0" fontId="11" fillId="0" borderId="0"/>
    <xf numFmtId="0" fontId="79" fillId="0" borderId="0"/>
    <xf numFmtId="0" fontId="79" fillId="0" borderId="0"/>
    <xf numFmtId="0" fontId="11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1" fillId="0" borderId="0"/>
    <xf numFmtId="0" fontId="12" fillId="8" borderId="8" applyNumberFormat="0" applyFont="0" applyAlignment="0" applyProtection="0"/>
    <xf numFmtId="0" fontId="31" fillId="54" borderId="22" applyNumberFormat="0" applyFont="0" applyAlignment="0" applyProtection="0"/>
    <xf numFmtId="0" fontId="31" fillId="54" borderId="22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82" fillId="6" borderId="5" applyNumberFormat="0" applyAlignment="0" applyProtection="0"/>
    <xf numFmtId="0" fontId="83" fillId="51" borderId="23" applyNumberFormat="0" applyAlignment="0" applyProtection="0"/>
    <xf numFmtId="0" fontId="83" fillId="51" borderId="23" applyNumberFormat="0" applyAlignment="0" applyProtection="0"/>
    <xf numFmtId="0" fontId="83" fillId="51" borderId="23" applyNumberFormat="0" applyAlignment="0" applyProtection="0"/>
    <xf numFmtId="0" fontId="84" fillId="6" borderId="5" applyNumberFormat="0" applyAlignment="0" applyProtection="0"/>
    <xf numFmtId="0" fontId="85" fillId="6" borderId="5" applyNumberFormat="0" applyAlignment="0" applyProtection="0"/>
    <xf numFmtId="9" fontId="7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7" fontId="86" fillId="0" borderId="0" applyFill="0" applyBorder="0" applyProtection="0">
      <alignment horizontal="right" vertical="top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3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172" fontId="79" fillId="0" borderId="25">
      <protection locked="0"/>
    </xf>
    <xf numFmtId="0" fontId="58" fillId="5" borderId="4" applyNumberFormat="0" applyAlignment="0" applyProtection="0"/>
    <xf numFmtId="0" fontId="85" fillId="6" borderId="5" applyNumberFormat="0" applyAlignment="0" applyProtection="0"/>
    <xf numFmtId="0" fontId="26" fillId="6" borderId="4" applyNumberFormat="0" applyAlignment="0" applyProtection="0"/>
    <xf numFmtId="0" fontId="46" fillId="0" borderId="1" applyNumberFormat="0" applyFill="0" applyAlignment="0" applyProtection="0"/>
    <xf numFmtId="0" fontId="50" fillId="0" borderId="2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172" fontId="99" fillId="55" borderId="25"/>
    <xf numFmtId="0" fontId="94" fillId="0" borderId="9" applyNumberFormat="0" applyFill="0" applyAlignment="0" applyProtection="0"/>
    <xf numFmtId="0" fontId="30" fillId="7" borderId="7" applyNumberFormat="0" applyAlignment="0" applyProtection="0"/>
    <xf numFmtId="0" fontId="9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0" fillId="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" fontId="77" fillId="0" borderId="0"/>
    <xf numFmtId="1" fontId="77" fillId="0" borderId="0"/>
    <xf numFmtId="0" fontId="78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31" fillId="0" borderId="0"/>
    <xf numFmtId="0" fontId="2" fillId="0" borderId="0">
      <alignment horizontal="left" vertical="top" wrapText="1"/>
    </xf>
    <xf numFmtId="0" fontId="32" fillId="0" borderId="0"/>
    <xf numFmtId="0" fontId="75" fillId="0" borderId="0"/>
    <xf numFmtId="0" fontId="1" fillId="0" borderId="0"/>
    <xf numFmtId="0" fontId="6" fillId="0" borderId="0"/>
    <xf numFmtId="0" fontId="101" fillId="0" borderId="0"/>
    <xf numFmtId="0" fontId="22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9" fillId="8" borderId="8" applyNumberFormat="0" applyFont="0" applyAlignment="0" applyProtection="0"/>
    <xf numFmtId="0" fontId="6" fillId="8" borderId="8" applyNumberFormat="0" applyFont="0" applyAlignment="0" applyProtection="0"/>
    <xf numFmtId="0" fontId="68" fillId="0" borderId="6" applyNumberFormat="0" applyFill="0" applyAlignment="0" applyProtection="0"/>
    <xf numFmtId="0" fontId="102" fillId="0" borderId="0"/>
    <xf numFmtId="0" fontId="98" fillId="0" borderId="0" applyNumberFormat="0" applyFill="0" applyBorder="0" applyAlignment="0" applyProtection="0"/>
    <xf numFmtId="169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78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2" fillId="2" borderId="0" applyNumberFormat="0" applyBorder="0" applyAlignment="0" applyProtection="0"/>
    <xf numFmtId="0" fontId="31" fillId="0" borderId="0"/>
    <xf numFmtId="43" fontId="9" fillId="0" borderId="0" applyFont="0" applyFill="0" applyBorder="0" applyAlignment="0" applyProtection="0"/>
    <xf numFmtId="0" fontId="6" fillId="0" borderId="0"/>
    <xf numFmtId="0" fontId="9" fillId="0" borderId="0"/>
    <xf numFmtId="173" fontId="9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4" fillId="51" borderId="33" applyNumberFormat="0" applyAlignment="0" applyProtection="0"/>
    <xf numFmtId="0" fontId="24" fillId="51" borderId="33" applyNumberFormat="0" applyAlignment="0" applyProtection="0"/>
    <xf numFmtId="0" fontId="24" fillId="51" borderId="33" applyNumberFormat="0" applyAlignment="0" applyProtection="0"/>
    <xf numFmtId="0" fontId="24" fillId="51" borderId="33" applyNumberFormat="0" applyAlignment="0" applyProtection="0"/>
    <xf numFmtId="0" fontId="24" fillId="51" borderId="33" applyNumberFormat="0" applyAlignment="0" applyProtection="0"/>
    <xf numFmtId="0" fontId="24" fillId="51" borderId="33" applyNumberFormat="0" applyAlignment="0" applyProtection="0"/>
    <xf numFmtId="0" fontId="24" fillId="51" borderId="33" applyNumberFormat="0" applyAlignment="0" applyProtection="0"/>
    <xf numFmtId="0" fontId="24" fillId="51" borderId="33" applyNumberFormat="0" applyAlignment="0" applyProtection="0"/>
    <xf numFmtId="0" fontId="24" fillId="51" borderId="33" applyNumberFormat="0" applyAlignment="0" applyProtection="0"/>
    <xf numFmtId="0" fontId="24" fillId="51" borderId="33" applyNumberFormat="0" applyAlignment="0" applyProtection="0"/>
    <xf numFmtId="0" fontId="24" fillId="51" borderId="33" applyNumberFormat="0" applyAlignment="0" applyProtection="0"/>
    <xf numFmtId="0" fontId="24" fillId="51" borderId="33" applyNumberFormat="0" applyAlignment="0" applyProtection="0"/>
    <xf numFmtId="0" fontId="24" fillId="51" borderId="33" applyNumberFormat="0" applyAlignment="0" applyProtection="0"/>
    <xf numFmtId="0" fontId="24" fillId="51" borderId="33" applyNumberFormat="0" applyAlignment="0" applyProtection="0"/>
    <xf numFmtId="0" fontId="24" fillId="51" borderId="33" applyNumberFormat="0" applyAlignment="0" applyProtection="0"/>
    <xf numFmtId="0" fontId="24" fillId="51" borderId="33" applyNumberFormat="0" applyAlignment="0" applyProtection="0"/>
    <xf numFmtId="0" fontId="24" fillId="51" borderId="33" applyNumberFormat="0" applyAlignment="0" applyProtection="0"/>
    <xf numFmtId="0" fontId="24" fillId="51" borderId="33" applyNumberFormat="0" applyAlignment="0" applyProtection="0"/>
    <xf numFmtId="0" fontId="24" fillId="51" borderId="33" applyNumberFormat="0" applyAlignment="0" applyProtection="0"/>
    <xf numFmtId="0" fontId="24" fillId="51" borderId="33" applyNumberFormat="0" applyAlignment="0" applyProtection="0"/>
    <xf numFmtId="0" fontId="24" fillId="51" borderId="33" applyNumberFormat="0" applyAlignment="0" applyProtection="0"/>
    <xf numFmtId="0" fontId="24" fillId="51" borderId="33" applyNumberFormat="0" applyAlignment="0" applyProtection="0"/>
    <xf numFmtId="0" fontId="24" fillId="51" borderId="33" applyNumberFormat="0" applyAlignment="0" applyProtection="0"/>
    <xf numFmtId="0" fontId="24" fillId="51" borderId="33" applyNumberFormat="0" applyAlignment="0" applyProtection="0"/>
    <xf numFmtId="0" fontId="24" fillId="51" borderId="33" applyNumberFormat="0" applyAlignment="0" applyProtection="0"/>
    <xf numFmtId="0" fontId="24" fillId="51" borderId="33" applyNumberFormat="0" applyAlignment="0" applyProtection="0"/>
    <xf numFmtId="0" fontId="24" fillId="51" borderId="33" applyNumberFormat="0" applyAlignment="0" applyProtection="0"/>
    <xf numFmtId="0" fontId="24" fillId="51" borderId="33" applyNumberFormat="0" applyAlignment="0" applyProtection="0"/>
    <xf numFmtId="0" fontId="24" fillId="51" borderId="33" applyNumberFormat="0" applyAlignment="0" applyProtection="0"/>
    <xf numFmtId="0" fontId="24" fillId="51" borderId="33" applyNumberFormat="0" applyAlignment="0" applyProtection="0"/>
    <xf numFmtId="0" fontId="24" fillId="51" borderId="33" applyNumberFormat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56" fillId="38" borderId="33" applyNumberFormat="0" applyAlignment="0" applyProtection="0"/>
    <xf numFmtId="0" fontId="56" fillId="38" borderId="33" applyNumberFormat="0" applyAlignment="0" applyProtection="0"/>
    <xf numFmtId="0" fontId="56" fillId="38" borderId="33" applyNumberFormat="0" applyAlignment="0" applyProtection="0"/>
    <xf numFmtId="0" fontId="56" fillId="38" borderId="33" applyNumberFormat="0" applyAlignment="0" applyProtection="0"/>
    <xf numFmtId="0" fontId="56" fillId="38" borderId="33" applyNumberFormat="0" applyAlignment="0" applyProtection="0"/>
    <xf numFmtId="0" fontId="56" fillId="38" borderId="33" applyNumberFormat="0" applyAlignment="0" applyProtection="0"/>
    <xf numFmtId="0" fontId="56" fillId="38" borderId="33" applyNumberFormat="0" applyAlignment="0" applyProtection="0"/>
    <xf numFmtId="0" fontId="56" fillId="38" borderId="33" applyNumberFormat="0" applyAlignment="0" applyProtection="0"/>
    <xf numFmtId="0" fontId="56" fillId="38" borderId="33" applyNumberFormat="0" applyAlignment="0" applyProtection="0"/>
    <xf numFmtId="0" fontId="56" fillId="38" borderId="33" applyNumberFormat="0" applyAlignment="0" applyProtection="0"/>
    <xf numFmtId="0" fontId="56" fillId="38" borderId="33" applyNumberFormat="0" applyAlignment="0" applyProtection="0"/>
    <xf numFmtId="0" fontId="56" fillId="38" borderId="33" applyNumberFormat="0" applyAlignment="0" applyProtection="0"/>
    <xf numFmtId="0" fontId="56" fillId="38" borderId="33" applyNumberFormat="0" applyAlignment="0" applyProtection="0"/>
    <xf numFmtId="0" fontId="56" fillId="38" borderId="33" applyNumberFormat="0" applyAlignment="0" applyProtection="0"/>
    <xf numFmtId="0" fontId="56" fillId="38" borderId="33" applyNumberFormat="0" applyAlignment="0" applyProtection="0"/>
    <xf numFmtId="0" fontId="56" fillId="38" borderId="33" applyNumberFormat="0" applyAlignment="0" applyProtection="0"/>
    <xf numFmtId="0" fontId="56" fillId="38" borderId="33" applyNumberFormat="0" applyAlignment="0" applyProtection="0"/>
    <xf numFmtId="0" fontId="56" fillId="38" borderId="33" applyNumberFormat="0" applyAlignment="0" applyProtection="0"/>
    <xf numFmtId="0" fontId="56" fillId="38" borderId="33" applyNumberFormat="0" applyAlignment="0" applyProtection="0"/>
    <xf numFmtId="0" fontId="56" fillId="38" borderId="33" applyNumberFormat="0" applyAlignment="0" applyProtection="0"/>
    <xf numFmtId="0" fontId="56" fillId="38" borderId="33" applyNumberFormat="0" applyAlignment="0" applyProtection="0"/>
    <xf numFmtId="0" fontId="56" fillId="38" borderId="33" applyNumberFormat="0" applyAlignment="0" applyProtection="0"/>
    <xf numFmtId="0" fontId="56" fillId="38" borderId="33" applyNumberFormat="0" applyAlignment="0" applyProtection="0"/>
    <xf numFmtId="0" fontId="56" fillId="38" borderId="33" applyNumberFormat="0" applyAlignment="0" applyProtection="0"/>
    <xf numFmtId="0" fontId="56" fillId="38" borderId="33" applyNumberFormat="0" applyAlignment="0" applyProtection="0"/>
    <xf numFmtId="0" fontId="56" fillId="38" borderId="33" applyNumberFormat="0" applyAlignment="0" applyProtection="0"/>
    <xf numFmtId="0" fontId="56" fillId="38" borderId="33" applyNumberFormat="0" applyAlignment="0" applyProtection="0"/>
    <xf numFmtId="0" fontId="56" fillId="38" borderId="33" applyNumberFormat="0" applyAlignment="0" applyProtection="0"/>
    <xf numFmtId="0" fontId="56" fillId="38" borderId="33" applyNumberFormat="0" applyAlignment="0" applyProtection="0"/>
    <xf numFmtId="0" fontId="56" fillId="38" borderId="33" applyNumberFormat="0" applyAlignment="0" applyProtection="0"/>
    <xf numFmtId="0" fontId="56" fillId="38" borderId="33" applyNumberFormat="0" applyAlignment="0" applyProtection="0"/>
    <xf numFmtId="0" fontId="31" fillId="0" borderId="0"/>
    <xf numFmtId="0" fontId="1" fillId="0" borderId="0"/>
    <xf numFmtId="0" fontId="31" fillId="0" borderId="0"/>
    <xf numFmtId="0" fontId="126" fillId="0" borderId="0"/>
    <xf numFmtId="0" fontId="11" fillId="0" borderId="0"/>
    <xf numFmtId="0" fontId="31" fillId="54" borderId="34" applyNumberFormat="0" applyFont="0" applyAlignment="0" applyProtection="0"/>
    <xf numFmtId="0" fontId="31" fillId="54" borderId="34" applyNumberFormat="0" applyFont="0" applyAlignment="0" applyProtection="0"/>
    <xf numFmtId="0" fontId="31" fillId="54" borderId="34" applyNumberFormat="0" applyFont="0" applyAlignment="0" applyProtection="0"/>
    <xf numFmtId="0" fontId="31" fillId="54" borderId="34" applyNumberFormat="0" applyFont="0" applyAlignment="0" applyProtection="0"/>
    <xf numFmtId="0" fontId="31" fillId="54" borderId="34" applyNumberFormat="0" applyFont="0" applyAlignment="0" applyProtection="0"/>
    <xf numFmtId="0" fontId="31" fillId="54" borderId="34" applyNumberFormat="0" applyFont="0" applyAlignment="0" applyProtection="0"/>
    <xf numFmtId="0" fontId="31" fillId="54" borderId="34" applyNumberFormat="0" applyFont="0" applyAlignment="0" applyProtection="0"/>
    <xf numFmtId="0" fontId="31" fillId="54" borderId="34" applyNumberFormat="0" applyFont="0" applyAlignment="0" applyProtection="0"/>
    <xf numFmtId="0" fontId="31" fillId="54" borderId="34" applyNumberFormat="0" applyFont="0" applyAlignment="0" applyProtection="0"/>
    <xf numFmtId="0" fontId="31" fillId="54" borderId="34" applyNumberFormat="0" applyFont="0" applyAlignment="0" applyProtection="0"/>
    <xf numFmtId="0" fontId="31" fillId="54" borderId="34" applyNumberFormat="0" applyFont="0" applyAlignment="0" applyProtection="0"/>
    <xf numFmtId="0" fontId="31" fillId="54" borderId="34" applyNumberFormat="0" applyFont="0" applyAlignment="0" applyProtection="0"/>
    <xf numFmtId="0" fontId="31" fillId="54" borderId="34" applyNumberFormat="0" applyFont="0" applyAlignment="0" applyProtection="0"/>
    <xf numFmtId="0" fontId="31" fillId="54" borderId="34" applyNumberFormat="0" applyFont="0" applyAlignment="0" applyProtection="0"/>
    <xf numFmtId="0" fontId="31" fillId="54" borderId="34" applyNumberFormat="0" applyFont="0" applyAlignment="0" applyProtection="0"/>
    <xf numFmtId="0" fontId="31" fillId="54" borderId="34" applyNumberFormat="0" applyFont="0" applyAlignment="0" applyProtection="0"/>
    <xf numFmtId="0" fontId="31" fillId="54" borderId="34" applyNumberFormat="0" applyFont="0" applyAlignment="0" applyProtection="0"/>
    <xf numFmtId="0" fontId="31" fillId="54" borderId="34" applyNumberFormat="0" applyFont="0" applyAlignment="0" applyProtection="0"/>
    <xf numFmtId="0" fontId="31" fillId="54" borderId="34" applyNumberFormat="0" applyFont="0" applyAlignment="0" applyProtection="0"/>
    <xf numFmtId="0" fontId="31" fillId="54" borderId="34" applyNumberFormat="0" applyFont="0" applyAlignment="0" applyProtection="0"/>
    <xf numFmtId="0" fontId="31" fillId="54" borderId="34" applyNumberFormat="0" applyFont="0" applyAlignment="0" applyProtection="0"/>
    <xf numFmtId="0" fontId="31" fillId="54" borderId="34" applyNumberFormat="0" applyFont="0" applyAlignment="0" applyProtection="0"/>
    <xf numFmtId="0" fontId="31" fillId="54" borderId="34" applyNumberFormat="0" applyFont="0" applyAlignment="0" applyProtection="0"/>
    <xf numFmtId="0" fontId="31" fillId="54" borderId="34" applyNumberFormat="0" applyFont="0" applyAlignment="0" applyProtection="0"/>
    <xf numFmtId="0" fontId="31" fillId="54" borderId="34" applyNumberFormat="0" applyFont="0" applyAlignment="0" applyProtection="0"/>
    <xf numFmtId="0" fontId="31" fillId="54" borderId="34" applyNumberFormat="0" applyFont="0" applyAlignment="0" applyProtection="0"/>
    <xf numFmtId="0" fontId="31" fillId="54" borderId="34" applyNumberFormat="0" applyFont="0" applyAlignment="0" applyProtection="0"/>
    <xf numFmtId="0" fontId="31" fillId="54" borderId="34" applyNumberFormat="0" applyFont="0" applyAlignment="0" applyProtection="0"/>
    <xf numFmtId="0" fontId="31" fillId="54" borderId="34" applyNumberFormat="0" applyFont="0" applyAlignment="0" applyProtection="0"/>
    <xf numFmtId="0" fontId="31" fillId="54" borderId="34" applyNumberFormat="0" applyFont="0" applyAlignment="0" applyProtection="0"/>
    <xf numFmtId="0" fontId="31" fillId="54" borderId="34" applyNumberFormat="0" applyFont="0" applyAlignment="0" applyProtection="0"/>
    <xf numFmtId="0" fontId="31" fillId="54" borderId="34" applyNumberFormat="0" applyFont="0" applyAlignment="0" applyProtection="0"/>
    <xf numFmtId="0" fontId="83" fillId="51" borderId="35" applyNumberFormat="0" applyAlignment="0" applyProtection="0"/>
    <xf numFmtId="0" fontId="83" fillId="51" borderId="35" applyNumberFormat="0" applyAlignment="0" applyProtection="0"/>
    <xf numFmtId="0" fontId="83" fillId="51" borderId="35" applyNumberFormat="0" applyAlignment="0" applyProtection="0"/>
    <xf numFmtId="0" fontId="83" fillId="51" borderId="35" applyNumberFormat="0" applyAlignment="0" applyProtection="0"/>
    <xf numFmtId="0" fontId="83" fillId="51" borderId="35" applyNumberFormat="0" applyAlignment="0" applyProtection="0"/>
    <xf numFmtId="0" fontId="83" fillId="51" borderId="35" applyNumberFormat="0" applyAlignment="0" applyProtection="0"/>
    <xf numFmtId="0" fontId="83" fillId="51" borderId="35" applyNumberFormat="0" applyAlignment="0" applyProtection="0"/>
    <xf numFmtId="0" fontId="83" fillId="51" borderId="35" applyNumberFormat="0" applyAlignment="0" applyProtection="0"/>
    <xf numFmtId="0" fontId="83" fillId="51" borderId="35" applyNumberFormat="0" applyAlignment="0" applyProtection="0"/>
    <xf numFmtId="0" fontId="83" fillId="51" borderId="35" applyNumberFormat="0" applyAlignment="0" applyProtection="0"/>
    <xf numFmtId="0" fontId="83" fillId="51" borderId="35" applyNumberFormat="0" applyAlignment="0" applyProtection="0"/>
    <xf numFmtId="0" fontId="83" fillId="51" borderId="35" applyNumberFormat="0" applyAlignment="0" applyProtection="0"/>
    <xf numFmtId="0" fontId="83" fillId="51" borderId="35" applyNumberFormat="0" applyAlignment="0" applyProtection="0"/>
    <xf numFmtId="0" fontId="83" fillId="51" borderId="35" applyNumberFormat="0" applyAlignment="0" applyProtection="0"/>
    <xf numFmtId="0" fontId="83" fillId="51" borderId="35" applyNumberFormat="0" applyAlignment="0" applyProtection="0"/>
    <xf numFmtId="0" fontId="83" fillId="51" borderId="35" applyNumberFormat="0" applyAlignment="0" applyProtection="0"/>
    <xf numFmtId="0" fontId="83" fillId="51" borderId="35" applyNumberFormat="0" applyAlignment="0" applyProtection="0"/>
    <xf numFmtId="0" fontId="83" fillId="51" borderId="35" applyNumberFormat="0" applyAlignment="0" applyProtection="0"/>
    <xf numFmtId="0" fontId="83" fillId="51" borderId="35" applyNumberFormat="0" applyAlignment="0" applyProtection="0"/>
    <xf numFmtId="0" fontId="83" fillId="51" borderId="35" applyNumberFormat="0" applyAlignment="0" applyProtection="0"/>
    <xf numFmtId="0" fontId="83" fillId="51" borderId="35" applyNumberFormat="0" applyAlignment="0" applyProtection="0"/>
    <xf numFmtId="0" fontId="83" fillId="51" borderId="35" applyNumberFormat="0" applyAlignment="0" applyProtection="0"/>
    <xf numFmtId="0" fontId="83" fillId="51" borderId="35" applyNumberFormat="0" applyAlignment="0" applyProtection="0"/>
    <xf numFmtId="0" fontId="83" fillId="51" borderId="35" applyNumberFormat="0" applyAlignment="0" applyProtection="0"/>
    <xf numFmtId="0" fontId="83" fillId="51" borderId="35" applyNumberFormat="0" applyAlignment="0" applyProtection="0"/>
    <xf numFmtId="0" fontId="83" fillId="51" borderId="35" applyNumberFormat="0" applyAlignment="0" applyProtection="0"/>
    <xf numFmtId="0" fontId="83" fillId="51" borderId="35" applyNumberFormat="0" applyAlignment="0" applyProtection="0"/>
    <xf numFmtId="0" fontId="83" fillId="51" borderId="35" applyNumberFormat="0" applyAlignment="0" applyProtection="0"/>
    <xf numFmtId="0" fontId="83" fillId="51" borderId="35" applyNumberFormat="0" applyAlignment="0" applyProtection="0"/>
    <xf numFmtId="0" fontId="83" fillId="51" borderId="35" applyNumberFormat="0" applyAlignment="0" applyProtection="0"/>
    <xf numFmtId="0" fontId="83" fillId="51" borderId="35" applyNumberFormat="0" applyAlignment="0" applyProtection="0"/>
    <xf numFmtId="9" fontId="76" fillId="0" borderId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" fontId="77" fillId="0" borderId="0"/>
    <xf numFmtId="1" fontId="77" fillId="0" borderId="0"/>
    <xf numFmtId="1" fontId="77" fillId="0" borderId="0"/>
    <xf numFmtId="1" fontId="77" fillId="0" borderId="0"/>
    <xf numFmtId="1" fontId="77" fillId="0" borderId="0"/>
    <xf numFmtId="1" fontId="77" fillId="0" borderId="0"/>
    <xf numFmtId="1" fontId="77" fillId="0" borderId="0"/>
    <xf numFmtId="1" fontId="77" fillId="0" borderId="0"/>
    <xf numFmtId="1" fontId="77" fillId="0" borderId="0"/>
    <xf numFmtId="1" fontId="77" fillId="0" borderId="0"/>
    <xf numFmtId="0" fontId="11" fillId="0" borderId="0"/>
    <xf numFmtId="1" fontId="77" fillId="0" borderId="0"/>
    <xf numFmtId="1" fontId="77" fillId="0" borderId="0"/>
    <xf numFmtId="1" fontId="77" fillId="0" borderId="0"/>
    <xf numFmtId="1" fontId="77" fillId="0" borderId="0"/>
    <xf numFmtId="1" fontId="77" fillId="0" borderId="0"/>
    <xf numFmtId="1" fontId="77" fillId="0" borderId="0"/>
    <xf numFmtId="1" fontId="77" fillId="0" borderId="0"/>
    <xf numFmtId="1" fontId="77" fillId="0" borderId="0"/>
    <xf numFmtId="1" fontId="77" fillId="0" borderId="0"/>
    <xf numFmtId="1" fontId="77" fillId="0" borderId="0"/>
    <xf numFmtId="0" fontId="11" fillId="0" borderId="0"/>
    <xf numFmtId="0" fontId="11" fillId="0" borderId="0"/>
    <xf numFmtId="1" fontId="77" fillId="0" borderId="0"/>
    <xf numFmtId="1" fontId="77" fillId="0" borderId="0"/>
    <xf numFmtId="1" fontId="77" fillId="0" borderId="0"/>
    <xf numFmtId="1" fontId="77" fillId="0" borderId="0"/>
    <xf numFmtId="1" fontId="77" fillId="0" borderId="0"/>
    <xf numFmtId="1" fontId="77" fillId="0" borderId="0"/>
    <xf numFmtId="1" fontId="77" fillId="0" borderId="0"/>
    <xf numFmtId="1" fontId="77" fillId="0" borderId="0"/>
    <xf numFmtId="1" fontId="77" fillId="0" borderId="0"/>
    <xf numFmtId="1" fontId="77" fillId="0" borderId="0"/>
    <xf numFmtId="1" fontId="77" fillId="0" borderId="0"/>
    <xf numFmtId="1" fontId="77" fillId="0" borderId="0"/>
    <xf numFmtId="1" fontId="7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>
      <alignment horizontal="left" vertical="top" wrapText="1"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43" fontId="6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6" fillId="0" borderId="1" applyNumberFormat="0" applyFill="0" applyAlignment="0" applyProtection="0"/>
    <xf numFmtId="0" fontId="50" fillId="0" borderId="2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22" fillId="3" borderId="0" applyNumberFormat="0" applyBorder="0" applyAlignment="0" applyProtection="0"/>
    <xf numFmtId="0" fontId="100" fillId="4" borderId="0" applyNumberFormat="0" applyBorder="0" applyAlignment="0" applyProtection="0"/>
    <xf numFmtId="0" fontId="58" fillId="5" borderId="4" applyNumberFormat="0" applyAlignment="0" applyProtection="0"/>
    <xf numFmtId="0" fontId="85" fillId="6" borderId="5" applyNumberFormat="0" applyAlignment="0" applyProtection="0"/>
    <xf numFmtId="0" fontId="26" fillId="6" borderId="4" applyNumberFormat="0" applyAlignment="0" applyProtection="0"/>
    <xf numFmtId="0" fontId="68" fillId="0" borderId="6" applyNumberFormat="0" applyFill="0" applyAlignment="0" applyProtection="0"/>
    <xf numFmtId="0" fontId="30" fillId="7" borderId="7" applyNumberFormat="0" applyAlignment="0" applyProtection="0"/>
    <xf numFmtId="0" fontId="98" fillId="0" borderId="0" applyNumberFormat="0" applyFill="0" applyBorder="0" applyAlignment="0" applyProtection="0"/>
    <xf numFmtId="0" fontId="9" fillId="8" borderId="8" applyNumberFormat="0" applyFont="0" applyAlignment="0" applyProtection="0"/>
    <xf numFmtId="0" fontId="38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1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8" fillId="32" borderId="0" applyNumberFormat="0" applyBorder="0" applyAlignment="0" applyProtection="0"/>
    <xf numFmtId="0" fontId="133" fillId="0" borderId="0"/>
    <xf numFmtId="0" fontId="13" fillId="0" borderId="0"/>
    <xf numFmtId="0" fontId="11" fillId="0" borderId="0"/>
    <xf numFmtId="0" fontId="135" fillId="0" borderId="0"/>
    <xf numFmtId="0" fontId="102" fillId="0" borderId="0"/>
  </cellStyleXfs>
  <cellXfs count="520">
    <xf numFmtId="0" fontId="0" fillId="0" borderId="0" xfId="0"/>
    <xf numFmtId="0" fontId="103" fillId="0" borderId="0" xfId="672" applyFont="1" applyFill="1"/>
    <xf numFmtId="0" fontId="5" fillId="0" borderId="0" xfId="672" applyFont="1" applyFill="1"/>
    <xf numFmtId="0" fontId="4" fillId="0" borderId="0" xfId="672" applyFont="1" applyFill="1"/>
    <xf numFmtId="0" fontId="4" fillId="0" borderId="0" xfId="538" applyFont="1" applyFill="1" applyBorder="1" applyAlignment="1">
      <alignment horizontal="right"/>
    </xf>
    <xf numFmtId="0" fontId="4" fillId="0" borderId="0" xfId="538" applyFont="1" applyFill="1" applyAlignment="1">
      <alignment horizontal="right"/>
    </xf>
    <xf numFmtId="174" fontId="104" fillId="0" borderId="0" xfId="666" applyNumberFormat="1" applyFont="1" applyFill="1" applyBorder="1" applyAlignment="1">
      <alignment horizontal="left" vertical="center"/>
    </xf>
    <xf numFmtId="0" fontId="104" fillId="0" borderId="0" xfId="666" applyNumberFormat="1" applyFont="1" applyFill="1" applyBorder="1" applyAlignment="1">
      <alignment vertical="center" wrapText="1"/>
    </xf>
    <xf numFmtId="0" fontId="104" fillId="0" borderId="0" xfId="666" applyNumberFormat="1" applyFont="1" applyFill="1" applyBorder="1" applyAlignment="1">
      <alignment horizontal="center" vertical="center" wrapText="1"/>
    </xf>
    <xf numFmtId="49" fontId="104" fillId="0" borderId="0" xfId="666" applyNumberFormat="1" applyFont="1" applyFill="1" applyBorder="1" applyAlignment="1">
      <alignment vertical="center" wrapText="1"/>
    </xf>
    <xf numFmtId="174" fontId="104" fillId="0" borderId="0" xfId="666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center" vertical="center" wrapText="1"/>
    </xf>
    <xf numFmtId="43" fontId="104" fillId="0" borderId="0" xfId="0" applyNumberFormat="1" applyFont="1" applyFill="1" applyBorder="1" applyAlignment="1">
      <alignment horizontal="left" vertical="center"/>
    </xf>
    <xf numFmtId="166" fontId="4" fillId="0" borderId="0" xfId="358" applyNumberFormat="1" applyFont="1" applyFill="1" applyBorder="1" applyAlignment="1">
      <alignment horizontal="center" vertical="center" wrapText="1"/>
    </xf>
    <xf numFmtId="43" fontId="105" fillId="0" borderId="0" xfId="0" applyNumberFormat="1" applyFont="1" applyFill="1" applyBorder="1" applyAlignment="1">
      <alignment horizontal="left" vertical="center"/>
    </xf>
    <xf numFmtId="49" fontId="106" fillId="0" borderId="26" xfId="0" applyNumberFormat="1" applyFont="1" applyFill="1" applyBorder="1" applyAlignment="1">
      <alignment horizontal="left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3" fontId="106" fillId="0" borderId="27" xfId="0" applyNumberFormat="1" applyFont="1" applyFill="1" applyBorder="1" applyAlignment="1">
      <alignment horizontal="center" vertical="center" wrapText="1"/>
    </xf>
    <xf numFmtId="166" fontId="106" fillId="0" borderId="27" xfId="0" applyNumberFormat="1" applyFont="1" applyFill="1" applyBorder="1" applyAlignment="1">
      <alignment horizontal="right" vertical="center" shrinkToFit="1"/>
    </xf>
    <xf numFmtId="166" fontId="107" fillId="0" borderId="0" xfId="0" applyNumberFormat="1" applyFont="1" applyFill="1" applyBorder="1" applyAlignment="1">
      <alignment horizontal="right" vertical="center" shrinkToFit="1"/>
    </xf>
    <xf numFmtId="49" fontId="106" fillId="0" borderId="28" xfId="0" applyNumberFormat="1" applyFont="1" applyFill="1" applyBorder="1" applyAlignment="1">
      <alignment horizontal="left" vertical="center" wrapText="1"/>
    </xf>
    <xf numFmtId="43" fontId="106" fillId="0" borderId="11" xfId="0" applyNumberFormat="1" applyFont="1" applyFill="1" applyBorder="1" applyAlignment="1">
      <alignment vertical="center" wrapText="1"/>
    </xf>
    <xf numFmtId="166" fontId="106" fillId="0" borderId="11" xfId="0" applyNumberFormat="1" applyFont="1" applyFill="1" applyBorder="1" applyAlignment="1">
      <alignment horizontal="right" vertical="center" shrinkToFit="1"/>
    </xf>
    <xf numFmtId="166" fontId="5" fillId="0" borderId="11" xfId="497" applyNumberFormat="1" applyFont="1" applyFill="1" applyBorder="1" applyAlignment="1">
      <alignment horizontal="right" vertical="center" shrinkToFit="1"/>
    </xf>
    <xf numFmtId="166" fontId="3" fillId="0" borderId="0" xfId="497" applyNumberFormat="1" applyFont="1" applyFill="1" applyBorder="1" applyAlignment="1">
      <alignment horizontal="right" vertical="center" shrinkToFit="1"/>
    </xf>
    <xf numFmtId="49" fontId="106" fillId="0" borderId="28" xfId="0" applyNumberFormat="1" applyFont="1" applyFill="1" applyBorder="1" applyAlignment="1">
      <alignment horizontal="center" vertical="center" shrinkToFit="1"/>
    </xf>
    <xf numFmtId="43" fontId="5" fillId="0" borderId="11" xfId="0" applyNumberFormat="1" applyFont="1" applyFill="1" applyBorder="1" applyAlignment="1">
      <alignment horizontal="left" vertical="center" wrapText="1"/>
    </xf>
    <xf numFmtId="43" fontId="108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shrinkToFit="1"/>
    </xf>
    <xf numFmtId="166" fontId="5" fillId="0" borderId="11" xfId="0" applyNumberFormat="1" applyFont="1" applyFill="1" applyBorder="1" applyAlignment="1">
      <alignment horizontal="right" vertical="center" shrinkToFit="1"/>
    </xf>
    <xf numFmtId="166" fontId="5" fillId="0" borderId="11" xfId="0" applyNumberFormat="1" applyFont="1" applyFill="1" applyBorder="1" applyAlignment="1">
      <alignment horizontal="left" vertical="center" wrapText="1"/>
    </xf>
    <xf numFmtId="166" fontId="10" fillId="0" borderId="11" xfId="0" applyNumberFormat="1" applyFont="1" applyFill="1" applyBorder="1" applyAlignment="1">
      <alignment horizontal="right" vertical="center" shrinkToFit="1"/>
    </xf>
    <xf numFmtId="43" fontId="5" fillId="0" borderId="11" xfId="0" quotePrefix="1" applyNumberFormat="1" applyFont="1" applyFill="1" applyBorder="1" applyAlignment="1">
      <alignment horizontal="left" vertical="center" wrapText="1"/>
    </xf>
    <xf numFmtId="49" fontId="5" fillId="0" borderId="11" xfId="0" quotePrefix="1" applyNumberFormat="1" applyFont="1" applyFill="1" applyBorder="1" applyAlignment="1">
      <alignment horizontal="left" vertical="center" wrapText="1"/>
    </xf>
    <xf numFmtId="0" fontId="104" fillId="0" borderId="0" xfId="666" applyNumberFormat="1" applyFont="1" applyFill="1" applyBorder="1" applyAlignment="1">
      <alignment horizontal="left" vertical="center"/>
    </xf>
    <xf numFmtId="0" fontId="104" fillId="0" borderId="0" xfId="666" applyNumberFormat="1" applyFont="1" applyFill="1" applyBorder="1" applyAlignment="1">
      <alignment horizontal="center" vertical="center"/>
    </xf>
    <xf numFmtId="49" fontId="104" fillId="0" borderId="0" xfId="666" applyNumberFormat="1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66" fontId="106" fillId="0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166" fontId="109" fillId="0" borderId="11" xfId="0" applyNumberFormat="1" applyFont="1" applyFill="1" applyBorder="1" applyAlignment="1">
      <alignment horizontal="right" vertical="center" shrinkToFit="1"/>
    </xf>
    <xf numFmtId="0" fontId="4" fillId="0" borderId="0" xfId="0" applyFont="1" applyFill="1"/>
    <xf numFmtId="0" fontId="5" fillId="0" borderId="0" xfId="0" applyFont="1" applyFill="1" applyAlignment="1">
      <alignment vertical="center" wrapText="1"/>
    </xf>
    <xf numFmtId="0" fontId="5" fillId="0" borderId="0" xfId="510" applyFont="1" applyFill="1"/>
    <xf numFmtId="0" fontId="7" fillId="0" borderId="0" xfId="510" applyFont="1" applyFill="1"/>
    <xf numFmtId="0" fontId="111" fillId="0" borderId="0" xfId="510" applyFont="1" applyFill="1"/>
    <xf numFmtId="166" fontId="5" fillId="0" borderId="0" xfId="510" applyNumberFormat="1" applyFont="1" applyFill="1"/>
    <xf numFmtId="0" fontId="4" fillId="0" borderId="0" xfId="510" applyFont="1" applyFill="1"/>
    <xf numFmtId="0" fontId="103" fillId="0" borderId="0" xfId="510" applyFont="1" applyFill="1"/>
    <xf numFmtId="174" fontId="5" fillId="0" borderId="0" xfId="510" applyNumberFormat="1" applyFont="1" applyFill="1"/>
    <xf numFmtId="43" fontId="5" fillId="0" borderId="0" xfId="510" applyNumberFormat="1" applyFont="1" applyFill="1"/>
    <xf numFmtId="174" fontId="5" fillId="0" borderId="0" xfId="510" applyNumberFormat="1" applyFont="1" applyFill="1" applyBorder="1"/>
    <xf numFmtId="49" fontId="5" fillId="0" borderId="11" xfId="581" applyNumberFormat="1" applyFont="1" applyFill="1" applyBorder="1" applyAlignment="1">
      <alignment horizontal="left" vertical="center" wrapText="1"/>
    </xf>
    <xf numFmtId="0" fontId="7" fillId="0" borderId="11" xfId="510" applyFont="1" applyFill="1" applyBorder="1" applyAlignment="1">
      <alignment wrapText="1"/>
    </xf>
    <xf numFmtId="174" fontId="5" fillId="0" borderId="11" xfId="355" applyNumberFormat="1" applyFont="1" applyFill="1" applyBorder="1" applyAlignment="1">
      <alignment horizontal="center" vertical="center" wrapText="1"/>
    </xf>
    <xf numFmtId="174" fontId="3" fillId="0" borderId="0" xfId="581" applyNumberFormat="1" applyFont="1" applyFill="1" applyBorder="1" applyAlignment="1">
      <alignment vertical="center" wrapText="1"/>
    </xf>
    <xf numFmtId="49" fontId="10" fillId="0" borderId="11" xfId="581" applyNumberFormat="1" applyFont="1" applyFill="1" applyBorder="1" applyAlignment="1">
      <alignment horizontal="left" vertical="center" wrapText="1"/>
    </xf>
    <xf numFmtId="0" fontId="4" fillId="0" borderId="0" xfId="51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174" fontId="5" fillId="0" borderId="0" xfId="539" applyNumberFormat="1" applyFont="1" applyFill="1" applyBorder="1"/>
    <xf numFmtId="174" fontId="5" fillId="0" borderId="0" xfId="539" applyNumberFormat="1" applyFont="1" applyFill="1" applyBorder="1" applyAlignment="1">
      <alignment vertical="center" wrapText="1"/>
    </xf>
    <xf numFmtId="174" fontId="112" fillId="0" borderId="0" xfId="539" applyNumberFormat="1" applyFont="1" applyFill="1" applyBorder="1" applyAlignment="1">
      <alignment vertical="center" wrapText="1"/>
    </xf>
    <xf numFmtId="174" fontId="4" fillId="0" borderId="0" xfId="539" applyNumberFormat="1" applyFont="1" applyFill="1" applyBorder="1"/>
    <xf numFmtId="174" fontId="4" fillId="0" borderId="11" xfId="539" applyNumberFormat="1" applyFont="1" applyFill="1" applyBorder="1" applyAlignment="1">
      <alignment vertical="center" wrapText="1"/>
    </xf>
    <xf numFmtId="174" fontId="4" fillId="0" borderId="0" xfId="539" applyNumberFormat="1" applyFont="1" applyFill="1" applyBorder="1" applyAlignment="1">
      <alignment vertical="center" wrapText="1"/>
    </xf>
    <xf numFmtId="49" fontId="4" fillId="0" borderId="11" xfId="539" applyNumberFormat="1" applyFont="1" applyFill="1" applyBorder="1" applyAlignment="1" applyProtection="1">
      <alignment horizontal="center" vertical="center" wrapText="1"/>
      <protection locked="0"/>
    </xf>
    <xf numFmtId="174" fontId="4" fillId="0" borderId="11" xfId="581" applyNumberFormat="1" applyFont="1" applyFill="1" applyBorder="1" applyAlignment="1">
      <alignment vertical="center" wrapText="1"/>
    </xf>
    <xf numFmtId="174" fontId="3" fillId="0" borderId="0" xfId="539" applyNumberFormat="1" applyFont="1" applyFill="1" applyBorder="1" applyAlignment="1">
      <alignment vertical="center"/>
    </xf>
    <xf numFmtId="174" fontId="5" fillId="0" borderId="0" xfId="539" applyNumberFormat="1" applyFont="1" applyFill="1" applyBorder="1" applyAlignment="1">
      <alignment horizontal="center" vertical="center" wrapText="1"/>
    </xf>
    <xf numFmtId="174" fontId="5" fillId="0" borderId="11" xfId="539" applyNumberFormat="1" applyFont="1" applyFill="1" applyBorder="1" applyAlignment="1">
      <alignment vertical="center" wrapText="1"/>
    </xf>
    <xf numFmtId="174" fontId="10" fillId="0" borderId="11" xfId="360" applyNumberFormat="1" applyFont="1" applyFill="1" applyBorder="1" applyAlignment="1">
      <alignment horizontal="center" vertical="center" wrapText="1"/>
    </xf>
    <xf numFmtId="49" fontId="4" fillId="0" borderId="11" xfId="539" applyNumberFormat="1" applyFont="1" applyFill="1" applyBorder="1" applyAlignment="1"/>
    <xf numFmtId="174" fontId="4" fillId="0" borderId="11" xfId="539" applyNumberFormat="1" applyFont="1" applyFill="1" applyBorder="1" applyAlignment="1"/>
    <xf numFmtId="174" fontId="4" fillId="0" borderId="11" xfId="581" applyNumberFormat="1" applyFont="1" applyFill="1" applyBorder="1" applyAlignment="1">
      <alignment horizontal="left" vertical="center" wrapText="1"/>
    </xf>
    <xf numFmtId="174" fontId="4" fillId="0" borderId="11" xfId="539" applyNumberFormat="1" applyFont="1" applyFill="1" applyBorder="1" applyAlignment="1">
      <alignment horizontal="center"/>
    </xf>
    <xf numFmtId="174" fontId="4" fillId="0" borderId="11" xfId="521" applyNumberFormat="1" applyFont="1" applyFill="1" applyBorder="1" applyAlignment="1">
      <alignment horizontal="left" vertical="center"/>
    </xf>
    <xf numFmtId="174" fontId="4" fillId="0" borderId="11" xfId="521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0" xfId="691" applyFont="1" applyFill="1"/>
    <xf numFmtId="0" fontId="4" fillId="0" borderId="0" xfId="691" applyFont="1" applyFill="1"/>
    <xf numFmtId="0" fontId="4" fillId="0" borderId="11" xfId="691" applyFont="1" applyFill="1" applyBorder="1" applyAlignment="1">
      <alignment vertical="top" wrapText="1"/>
    </xf>
    <xf numFmtId="0" fontId="110" fillId="0" borderId="11" xfId="691" applyFont="1" applyFill="1" applyBorder="1" applyAlignment="1">
      <alignment vertical="top" wrapText="1"/>
    </xf>
    <xf numFmtId="177" fontId="4" fillId="0" borderId="0" xfId="691" applyNumberFormat="1" applyFont="1" applyFill="1"/>
    <xf numFmtId="43" fontId="112" fillId="0" borderId="0" xfId="691" applyNumberFormat="1" applyFont="1" applyFill="1"/>
    <xf numFmtId="43" fontId="5" fillId="0" borderId="0" xfId="691" applyNumberFormat="1" applyFont="1" applyFill="1"/>
    <xf numFmtId="0" fontId="110" fillId="0" borderId="11" xfId="691" applyFont="1" applyFill="1" applyBorder="1" applyAlignment="1">
      <alignment horizontal="left" vertical="top" wrapText="1"/>
    </xf>
    <xf numFmtId="0" fontId="4" fillId="0" borderId="11" xfId="691" applyFont="1" applyFill="1" applyBorder="1" applyAlignment="1">
      <alignment wrapText="1"/>
    </xf>
    <xf numFmtId="0" fontId="110" fillId="0" borderId="27" xfId="691" applyFont="1" applyFill="1" applyBorder="1" applyAlignment="1">
      <alignment vertical="top" wrapText="1"/>
    </xf>
    <xf numFmtId="0" fontId="4" fillId="0" borderId="29" xfId="691" applyFont="1" applyFill="1" applyBorder="1" applyAlignment="1">
      <alignment vertical="top" wrapText="1"/>
    </xf>
    <xf numFmtId="0" fontId="4" fillId="0" borderId="12" xfId="691" applyFont="1" applyFill="1" applyBorder="1" applyAlignment="1">
      <alignment vertical="top" wrapText="1"/>
    </xf>
    <xf numFmtId="0" fontId="4" fillId="0" borderId="14" xfId="691" applyFont="1" applyFill="1" applyBorder="1" applyAlignment="1">
      <alignment vertical="top" wrapText="1"/>
    </xf>
    <xf numFmtId="0" fontId="4" fillId="0" borderId="27" xfId="691" applyFont="1" applyFill="1" applyBorder="1" applyAlignment="1">
      <alignment vertical="top" wrapText="1"/>
    </xf>
    <xf numFmtId="0" fontId="110" fillId="0" borderId="11" xfId="691" applyFont="1" applyFill="1" applyBorder="1" applyAlignment="1">
      <alignment horizontal="center" wrapText="1"/>
    </xf>
    <xf numFmtId="0" fontId="4" fillId="0" borderId="12" xfId="691" applyFont="1" applyFill="1" applyBorder="1" applyAlignment="1">
      <alignment horizontal="left" vertical="top"/>
    </xf>
    <xf numFmtId="0" fontId="4" fillId="0" borderId="14" xfId="691" applyFont="1" applyFill="1" applyBorder="1" applyAlignment="1">
      <alignment horizontal="left" vertical="top"/>
    </xf>
    <xf numFmtId="176" fontId="110" fillId="0" borderId="11" xfId="691" applyNumberFormat="1" applyFont="1" applyFill="1" applyBorder="1" applyAlignment="1">
      <alignment horizontal="center" wrapText="1"/>
    </xf>
    <xf numFmtId="0" fontId="5" fillId="0" borderId="0" xfId="691" applyFont="1" applyFill="1" applyAlignment="1">
      <alignment wrapText="1"/>
    </xf>
    <xf numFmtId="0" fontId="113" fillId="0" borderId="11" xfId="691" applyFont="1" applyFill="1" applyBorder="1" applyAlignment="1">
      <alignment horizontal="justify" wrapText="1"/>
    </xf>
    <xf numFmtId="0" fontId="4" fillId="0" borderId="0" xfId="691" applyFont="1" applyFill="1" applyBorder="1" applyAlignment="1">
      <alignment horizontal="left" vertical="top"/>
    </xf>
    <xf numFmtId="175" fontId="110" fillId="0" borderId="0" xfId="691" applyNumberFormat="1" applyFont="1" applyFill="1" applyBorder="1" applyAlignment="1">
      <alignment horizontal="center" wrapText="1"/>
    </xf>
    <xf numFmtId="0" fontId="5" fillId="0" borderId="0" xfId="691" applyFont="1" applyFill="1" applyBorder="1"/>
    <xf numFmtId="0" fontId="4" fillId="0" borderId="0" xfId="691" applyFont="1" applyFill="1" applyBorder="1" applyAlignment="1">
      <alignment vertical="top" wrapText="1"/>
    </xf>
    <xf numFmtId="0" fontId="4" fillId="0" borderId="0" xfId="1" applyFont="1" applyFill="1" applyAlignment="1">
      <alignment vertical="center" wrapText="1"/>
    </xf>
    <xf numFmtId="0" fontId="4" fillId="0" borderId="11" xfId="691" applyFont="1" applyFill="1" applyBorder="1" applyAlignment="1">
      <alignment horizontal="center" vertical="center" wrapText="1"/>
    </xf>
    <xf numFmtId="174" fontId="4" fillId="0" borderId="12" xfId="539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/>
    </xf>
    <xf numFmtId="166" fontId="0" fillId="0" borderId="0" xfId="0" applyNumberFormat="1" applyFill="1" applyBorder="1" applyAlignment="1">
      <alignment horizontal="left" vertical="top"/>
    </xf>
    <xf numFmtId="176" fontId="5" fillId="0" borderId="0" xfId="691" applyNumberFormat="1" applyFont="1" applyFill="1"/>
    <xf numFmtId="0" fontId="5" fillId="0" borderId="11" xfId="0" quotePrefix="1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49" fontId="4" fillId="0" borderId="11" xfId="539" applyNumberFormat="1" applyFont="1" applyFill="1" applyBorder="1" applyAlignment="1" applyProtection="1">
      <alignment horizontal="center" vertical="top" wrapText="1"/>
      <protection locked="0"/>
    </xf>
    <xf numFmtId="0" fontId="110" fillId="0" borderId="11" xfId="0" applyFont="1" applyFill="1" applyBorder="1" applyAlignment="1">
      <alignment horizontal="left" vertical="top" wrapText="1"/>
    </xf>
    <xf numFmtId="43" fontId="104" fillId="0" borderId="0" xfId="666" applyNumberFormat="1" applyFont="1" applyFill="1" applyBorder="1" applyAlignment="1">
      <alignment horizontal="left" vertical="center"/>
    </xf>
    <xf numFmtId="49" fontId="4" fillId="0" borderId="0" xfId="539" applyNumberFormat="1" applyFont="1" applyFill="1" applyBorder="1" applyAlignment="1" applyProtection="1">
      <alignment horizontal="center" vertical="top" wrapText="1"/>
      <protection locked="0"/>
    </xf>
    <xf numFmtId="166" fontId="4" fillId="0" borderId="11" xfId="364" applyNumberFormat="1" applyFont="1" applyFill="1" applyBorder="1" applyAlignment="1">
      <alignment horizontal="center" vertical="center" wrapText="1"/>
    </xf>
    <xf numFmtId="174" fontId="117" fillId="0" borderId="0" xfId="581" applyNumberFormat="1" applyFont="1" applyFill="1" applyBorder="1" applyAlignment="1">
      <alignment vertical="center" wrapText="1"/>
    </xf>
    <xf numFmtId="174" fontId="121" fillId="0" borderId="0" xfId="581" applyNumberFormat="1" applyFont="1" applyFill="1" applyBorder="1" applyAlignment="1">
      <alignment vertical="center" wrapText="1"/>
    </xf>
    <xf numFmtId="174" fontId="121" fillId="0" borderId="39" xfId="581" applyNumberFormat="1" applyFont="1" applyFill="1" applyBorder="1" applyAlignment="1">
      <alignment vertical="center" wrapText="1"/>
    </xf>
    <xf numFmtId="49" fontId="5" fillId="0" borderId="11" xfId="581" applyNumberFormat="1" applyFont="1" applyFill="1" applyBorder="1" applyAlignment="1">
      <alignment horizontal="left" vertical="top" wrapText="1"/>
    </xf>
    <xf numFmtId="49" fontId="127" fillId="0" borderId="11" xfId="581" applyNumberFormat="1" applyFont="1" applyFill="1" applyBorder="1" applyAlignment="1">
      <alignment horizontal="left" vertical="center" wrapText="1"/>
    </xf>
    <xf numFmtId="174" fontId="5" fillId="0" borderId="39" xfId="354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Alignment="1">
      <alignment vertical="center" wrapText="1"/>
    </xf>
    <xf numFmtId="174" fontId="4" fillId="0" borderId="0" xfId="0" applyNumberFormat="1" applyFont="1" applyFill="1" applyAlignment="1">
      <alignment horizontal="right" vertical="center" wrapText="1"/>
    </xf>
    <xf numFmtId="174" fontId="7" fillId="0" borderId="0" xfId="510" applyNumberFormat="1" applyFont="1" applyFill="1"/>
    <xf numFmtId="174" fontId="4" fillId="0" borderId="0" xfId="510" applyNumberFormat="1" applyFont="1" applyFill="1" applyBorder="1" applyAlignment="1">
      <alignment horizontal="right" vertical="center"/>
    </xf>
    <xf numFmtId="174" fontId="103" fillId="0" borderId="0" xfId="353" applyNumberFormat="1" applyFont="1" applyFill="1" applyAlignment="1">
      <alignment horizontal="right"/>
    </xf>
    <xf numFmtId="174" fontId="103" fillId="0" borderId="11" xfId="510" applyNumberFormat="1" applyFont="1" applyFill="1" applyBorder="1" applyAlignment="1">
      <alignment horizontal="center" vertical="center" wrapText="1"/>
    </xf>
    <xf numFmtId="174" fontId="7" fillId="0" borderId="11" xfId="51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5" fillId="0" borderId="0" xfId="0" applyFont="1" applyFill="1"/>
    <xf numFmtId="0" fontId="4" fillId="0" borderId="11" xfId="0" applyFont="1" applyFill="1" applyBorder="1" applyAlignment="1">
      <alignment wrapText="1"/>
    </xf>
    <xf numFmtId="0" fontId="110" fillId="0" borderId="27" xfId="0" applyFont="1" applyFill="1" applyBorder="1" applyAlignment="1">
      <alignment vertical="top" wrapText="1"/>
    </xf>
    <xf numFmtId="0" fontId="110" fillId="0" borderId="11" xfId="0" applyFont="1" applyFill="1" applyBorder="1" applyAlignment="1">
      <alignment vertical="top" wrapText="1"/>
    </xf>
    <xf numFmtId="0" fontId="4" fillId="0" borderId="31" xfId="0" applyFont="1" applyFill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0" fontId="110" fillId="0" borderId="11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left" vertical="top"/>
    </xf>
    <xf numFmtId="0" fontId="4" fillId="0" borderId="32" xfId="0" applyFont="1" applyFill="1" applyBorder="1" applyAlignment="1">
      <alignment horizontal="left" vertical="top"/>
    </xf>
    <xf numFmtId="176" fontId="110" fillId="0" borderId="0" xfId="691" applyNumberFormat="1" applyFont="1" applyFill="1" applyBorder="1" applyAlignment="1">
      <alignment horizontal="center" wrapText="1"/>
    </xf>
    <xf numFmtId="0" fontId="3" fillId="0" borderId="0" xfId="0" applyFont="1" applyFill="1"/>
    <xf numFmtId="0" fontId="122" fillId="0" borderId="0" xfId="0" applyFont="1" applyFill="1" applyBorder="1" applyAlignment="1">
      <alignment vertical="top" wrapText="1"/>
    </xf>
    <xf numFmtId="0" fontId="128" fillId="0" borderId="11" xfId="0" applyFont="1" applyFill="1" applyBorder="1" applyAlignment="1">
      <alignment horizontal="left" vertical="top" wrapText="1"/>
    </xf>
    <xf numFmtId="179" fontId="110" fillId="0" borderId="11" xfId="353" applyNumberFormat="1" applyFont="1" applyFill="1" applyBorder="1" applyAlignment="1">
      <alignment horizontal="justify" wrapText="1"/>
    </xf>
    <xf numFmtId="0" fontId="4" fillId="0" borderId="31" xfId="691" applyFont="1" applyFill="1" applyBorder="1" applyAlignment="1">
      <alignment horizontal="left" vertical="top"/>
    </xf>
    <xf numFmtId="0" fontId="4" fillId="0" borderId="32" xfId="691" applyFont="1" applyFill="1" applyBorder="1" applyAlignment="1">
      <alignment horizontal="left" vertical="top"/>
    </xf>
    <xf numFmtId="176" fontId="110" fillId="0" borderId="11" xfId="0" applyNumberFormat="1" applyFont="1" applyFill="1" applyBorder="1" applyAlignment="1">
      <alignment horizontal="center" wrapText="1"/>
    </xf>
    <xf numFmtId="43" fontId="5" fillId="0" borderId="0" xfId="0" applyNumberFormat="1" applyFont="1" applyFill="1"/>
    <xf numFmtId="174" fontId="122" fillId="0" borderId="11" xfId="364" applyNumberFormat="1" applyFont="1" applyFill="1" applyBorder="1" applyAlignment="1">
      <alignment horizontal="center" vertical="center" wrapText="1"/>
    </xf>
    <xf numFmtId="49" fontId="4" fillId="0" borderId="11" xfId="0" quotePrefix="1" applyNumberFormat="1" applyFont="1" applyFill="1" applyBorder="1" applyAlignment="1">
      <alignment horizontal="left" vertical="center" wrapText="1"/>
    </xf>
    <xf numFmtId="166" fontId="3" fillId="0" borderId="11" xfId="0" applyNumberFormat="1" applyFont="1" applyFill="1" applyBorder="1" applyAlignment="1">
      <alignment horizontal="left" vertical="center" wrapText="1"/>
    </xf>
    <xf numFmtId="166" fontId="105" fillId="0" borderId="11" xfId="0" applyNumberFormat="1" applyFont="1" applyFill="1" applyBorder="1" applyAlignment="1">
      <alignment horizontal="left" vertical="center" wrapText="1"/>
    </xf>
    <xf numFmtId="166" fontId="105" fillId="0" borderId="11" xfId="0" applyNumberFormat="1" applyFont="1" applyFill="1" applyBorder="1" applyAlignment="1">
      <alignment horizontal="right" vertical="center" shrinkToFit="1"/>
    </xf>
    <xf numFmtId="166" fontId="3" fillId="0" borderId="11" xfId="497" applyNumberFormat="1" applyFont="1" applyFill="1" applyBorder="1" applyAlignment="1">
      <alignment horizontal="right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110" fillId="0" borderId="11" xfId="0" applyNumberFormat="1" applyFont="1" applyFill="1" applyBorder="1" applyAlignment="1">
      <alignment horizontal="left" vertical="center" wrapText="1"/>
    </xf>
    <xf numFmtId="166" fontId="129" fillId="0" borderId="11" xfId="0" applyNumberFormat="1" applyFont="1" applyFill="1" applyBorder="1" applyAlignment="1">
      <alignment horizontal="right" vertical="center" shrinkToFit="1"/>
    </xf>
    <xf numFmtId="43" fontId="3" fillId="0" borderId="0" xfId="692" applyFont="1" applyFill="1"/>
    <xf numFmtId="43" fontId="5" fillId="0" borderId="0" xfId="691" applyNumberFormat="1" applyFont="1" applyFill="1" applyBorder="1"/>
    <xf numFmtId="43" fontId="3" fillId="0" borderId="0" xfId="0" applyNumberFormat="1" applyFont="1" applyFill="1"/>
    <xf numFmtId="176" fontId="110" fillId="0" borderId="41" xfId="0" applyNumberFormat="1" applyFont="1" applyFill="1" applyBorder="1" applyAlignment="1">
      <alignment horizontal="center" wrapText="1"/>
    </xf>
    <xf numFmtId="176" fontId="110" fillId="0" borderId="32" xfId="0" applyNumberFormat="1" applyFont="1" applyFill="1" applyBorder="1" applyAlignment="1">
      <alignment horizontal="center" wrapText="1"/>
    </xf>
    <xf numFmtId="176" fontId="110" fillId="0" borderId="41" xfId="691" applyNumberFormat="1" applyFont="1" applyFill="1" applyBorder="1" applyAlignment="1">
      <alignment horizontal="center" wrapText="1"/>
    </xf>
    <xf numFmtId="176" fontId="110" fillId="0" borderId="32" xfId="691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/>
    </xf>
    <xf numFmtId="174" fontId="125" fillId="0" borderId="11" xfId="521" applyNumberFormat="1" applyFont="1" applyFill="1" applyBorder="1" applyAlignment="1">
      <alignment horizontal="left" vertical="center" wrapText="1"/>
    </xf>
    <xf numFmtId="0" fontId="122" fillId="0" borderId="11" xfId="0" applyFont="1" applyFill="1" applyBorder="1" applyAlignment="1">
      <alignment horizontal="center" vertical="center"/>
    </xf>
    <xf numFmtId="174" fontId="122" fillId="0" borderId="11" xfId="521" applyNumberFormat="1" applyFont="1" applyFill="1" applyBorder="1" applyAlignment="1">
      <alignment horizontal="left" vertical="center" wrapText="1"/>
    </xf>
    <xf numFmtId="166" fontId="122" fillId="0" borderId="11" xfId="364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/>
    </xf>
    <xf numFmtId="166" fontId="125" fillId="0" borderId="11" xfId="364" applyNumberFormat="1" applyFont="1" applyFill="1" applyBorder="1" applyAlignment="1">
      <alignment horizontal="center" vertical="center" wrapText="1"/>
    </xf>
    <xf numFmtId="0" fontId="13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5" fontId="117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5" fontId="3" fillId="0" borderId="11" xfId="0" applyNumberFormat="1" applyFont="1" applyFill="1" applyBorder="1" applyAlignment="1">
      <alignment horizontal="center" vertical="center" wrapText="1"/>
    </xf>
    <xf numFmtId="0" fontId="117" fillId="0" borderId="11" xfId="0" applyFont="1" applyFill="1" applyBorder="1" applyAlignment="1">
      <alignment horizontal="center" vertical="center" wrapText="1"/>
    </xf>
    <xf numFmtId="0" fontId="117" fillId="0" borderId="11" xfId="0" applyFont="1" applyFill="1" applyBorder="1" applyAlignment="1">
      <alignment horizontal="left" vertical="center" wrapText="1"/>
    </xf>
    <xf numFmtId="0" fontId="117" fillId="0" borderId="0" xfId="0" applyFont="1" applyFill="1" applyAlignment="1">
      <alignment vertical="center" wrapText="1"/>
    </xf>
    <xf numFmtId="174" fontId="5" fillId="0" borderId="32" xfId="581" quotePrefix="1" applyNumberFormat="1" applyFont="1" applyFill="1" applyBorder="1" applyAlignment="1">
      <alignment vertical="center" wrapText="1"/>
    </xf>
    <xf numFmtId="0" fontId="4" fillId="0" borderId="0" xfId="1" applyFont="1" applyFill="1" applyAlignment="1">
      <alignment vertical="center"/>
    </xf>
    <xf numFmtId="0" fontId="110" fillId="0" borderId="0" xfId="0" applyFont="1" applyFill="1" applyAlignment="1"/>
    <xf numFmtId="0" fontId="110" fillId="0" borderId="0" xfId="0" applyFont="1" applyFill="1" applyBorder="1" applyAlignment="1"/>
    <xf numFmtId="0" fontId="138" fillId="0" borderId="0" xfId="518" applyFont="1" applyFill="1"/>
    <xf numFmtId="0" fontId="138" fillId="0" borderId="0" xfId="518" applyFont="1" applyFill="1" applyAlignment="1"/>
    <xf numFmtId="0" fontId="139" fillId="0" borderId="0" xfId="518" applyFont="1" applyFill="1" applyAlignment="1">
      <alignment horizontal="center" wrapText="1"/>
    </xf>
    <xf numFmtId="167" fontId="141" fillId="0" borderId="32" xfId="518" applyNumberFormat="1" applyFont="1" applyFill="1" applyBorder="1" applyAlignment="1">
      <alignment horizontal="center" vertical="center" wrapText="1"/>
    </xf>
    <xf numFmtId="0" fontId="122" fillId="0" borderId="31" xfId="0" applyFont="1" applyFill="1" applyBorder="1" applyAlignment="1">
      <alignment vertical="center" wrapText="1"/>
    </xf>
    <xf numFmtId="0" fontId="122" fillId="0" borderId="13" xfId="0" applyFont="1" applyFill="1" applyBorder="1" applyAlignment="1">
      <alignment vertical="center" wrapText="1"/>
    </xf>
    <xf numFmtId="0" fontId="122" fillId="0" borderId="11" xfId="0" applyFont="1" applyFill="1" applyBorder="1" applyAlignment="1">
      <alignment horizontal="center" vertical="center" wrapText="1"/>
    </xf>
    <xf numFmtId="0" fontId="122" fillId="0" borderId="52" xfId="0" applyFont="1" applyFill="1" applyBorder="1" applyAlignment="1">
      <alignment horizontal="center" vertical="center"/>
    </xf>
    <xf numFmtId="0" fontId="138" fillId="0" borderId="0" xfId="518" applyFont="1" applyFill="1" applyAlignment="1">
      <alignment horizontal="center" wrapText="1"/>
    </xf>
    <xf numFmtId="0" fontId="4" fillId="0" borderId="0" xfId="1" applyFont="1" applyFill="1" applyBorder="1" applyAlignment="1">
      <alignment wrapText="1"/>
    </xf>
    <xf numFmtId="166" fontId="117" fillId="0" borderId="11" xfId="692" applyNumberFormat="1" applyFont="1" applyFill="1" applyBorder="1" applyAlignment="1">
      <alignment horizontal="center" vertical="center" wrapText="1"/>
    </xf>
    <xf numFmtId="166" fontId="3" fillId="0" borderId="11" xfId="692" applyNumberFormat="1" applyFont="1" applyFill="1" applyBorder="1" applyAlignment="1">
      <alignment horizontal="center" vertical="center" wrapText="1"/>
    </xf>
    <xf numFmtId="166" fontId="117" fillId="0" borderId="11" xfId="692" applyNumberFormat="1" applyFont="1" applyFill="1" applyBorder="1" applyAlignment="1">
      <alignment vertical="center" wrapText="1"/>
    </xf>
    <xf numFmtId="0" fontId="117" fillId="0" borderId="0" xfId="0" applyFont="1" applyFill="1" applyAlignment="1">
      <alignment horizontal="center" vertical="center" wrapText="1"/>
    </xf>
    <xf numFmtId="0" fontId="103" fillId="0" borderId="11" xfId="51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166" fontId="4" fillId="0" borderId="11" xfId="358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38" fillId="0" borderId="0" xfId="518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115" fillId="0" borderId="0" xfId="503" applyFont="1" applyFill="1" applyAlignment="1">
      <alignment horizontal="left" vertical="top"/>
    </xf>
    <xf numFmtId="0" fontId="110" fillId="0" borderId="0" xfId="0" applyFont="1" applyFill="1" applyBorder="1" applyAlignment="1">
      <alignment horizontal="centerContinuous"/>
    </xf>
    <xf numFmtId="0" fontId="110" fillId="0" borderId="0" xfId="0" applyFont="1" applyFill="1" applyBorder="1" applyAlignment="1">
      <alignment horizontal="right" vertical="center"/>
    </xf>
    <xf numFmtId="49" fontId="131" fillId="0" borderId="50" xfId="0" applyNumberFormat="1" applyFont="1" applyFill="1" applyBorder="1" applyAlignment="1">
      <alignment horizontal="center" vertical="center" textRotation="90" wrapText="1"/>
    </xf>
    <xf numFmtId="0" fontId="117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517" applyFont="1" applyFill="1" applyBorder="1" applyAlignment="1">
      <alignment horizontal="center" vertical="center" wrapText="1"/>
    </xf>
    <xf numFmtId="0" fontId="130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top" wrapText="1"/>
    </xf>
    <xf numFmtId="0" fontId="115" fillId="0" borderId="0" xfId="0" applyFont="1" applyFill="1" applyAlignment="1">
      <alignment horizontal="right" vertical="center" wrapText="1"/>
    </xf>
    <xf numFmtId="0" fontId="116" fillId="0" borderId="0" xfId="0" applyFont="1" applyFill="1" applyAlignment="1">
      <alignment horizontal="left" vertical="center" wrapText="1"/>
    </xf>
    <xf numFmtId="0" fontId="11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14" fillId="0" borderId="10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166" fontId="118" fillId="0" borderId="11" xfId="0" applyNumberFormat="1" applyFont="1" applyFill="1" applyBorder="1" applyAlignment="1">
      <alignment horizontal="center" vertical="center"/>
    </xf>
    <xf numFmtId="166" fontId="118" fillId="0" borderId="11" xfId="0" applyNumberFormat="1" applyFont="1" applyFill="1" applyBorder="1" applyAlignment="1">
      <alignment vertical="center"/>
    </xf>
    <xf numFmtId="166" fontId="0" fillId="0" borderId="0" xfId="0" applyNumberForma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74" fontId="76" fillId="0" borderId="0" xfId="0" applyNumberFormat="1" applyFont="1" applyFill="1" applyAlignment="1">
      <alignment horizontal="left" vertical="center" wrapText="1"/>
    </xf>
    <xf numFmtId="0" fontId="116" fillId="0" borderId="0" xfId="0" applyFont="1" applyFill="1" applyAlignment="1">
      <alignment horizontal="left" vertical="top" wrapText="1"/>
    </xf>
    <xf numFmtId="0" fontId="7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119" fillId="0" borderId="0" xfId="0" applyFont="1" applyFill="1" applyAlignment="1">
      <alignment horizontal="right" vertical="center" wrapText="1"/>
    </xf>
    <xf numFmtId="0" fontId="76" fillId="0" borderId="3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49" fontId="5" fillId="0" borderId="27" xfId="581" applyNumberFormat="1" applyFont="1" applyFill="1" applyBorder="1" applyAlignment="1">
      <alignment horizontal="left" vertical="center" wrapText="1"/>
    </xf>
    <xf numFmtId="178" fontId="110" fillId="0" borderId="11" xfId="353" applyNumberFormat="1" applyFont="1" applyFill="1" applyBorder="1" applyAlignment="1">
      <alignment wrapText="1"/>
    </xf>
    <xf numFmtId="0" fontId="2" fillId="0" borderId="0" xfId="503" applyFont="1" applyFill="1" applyAlignment="1">
      <alignment horizontal="left" vertical="top" wrapText="1"/>
    </xf>
    <xf numFmtId="0" fontId="2" fillId="0" borderId="0" xfId="503" applyFill="1">
      <alignment horizontal="left" vertical="top" wrapText="1"/>
    </xf>
    <xf numFmtId="0" fontId="115" fillId="0" borderId="11" xfId="503" applyFont="1" applyFill="1" applyBorder="1" applyAlignment="1">
      <alignment horizontal="center" vertical="top" wrapText="1"/>
    </xf>
    <xf numFmtId="0" fontId="115" fillId="0" borderId="11" xfId="503" applyFont="1" applyFill="1" applyBorder="1" applyAlignment="1">
      <alignment horizontal="center" vertical="center" wrapText="1"/>
    </xf>
    <xf numFmtId="176" fontId="2" fillId="0" borderId="0" xfId="503" applyNumberFormat="1" applyFill="1">
      <alignment horizontal="left" vertical="top" wrapText="1"/>
    </xf>
    <xf numFmtId="0" fontId="115" fillId="0" borderId="11" xfId="503" applyFont="1" applyFill="1" applyBorder="1">
      <alignment horizontal="left" vertical="top" wrapText="1"/>
    </xf>
    <xf numFmtId="0" fontId="115" fillId="0" borderId="11" xfId="503" applyFont="1" applyFill="1" applyBorder="1" applyAlignment="1">
      <alignment horizontal="left" vertical="top" wrapText="1"/>
    </xf>
    <xf numFmtId="167" fontId="115" fillId="0" borderId="11" xfId="5" applyNumberFormat="1" applyFont="1" applyFill="1" applyBorder="1" applyAlignment="1">
      <alignment horizontal="right" vertical="top"/>
    </xf>
    <xf numFmtId="0" fontId="142" fillId="0" borderId="11" xfId="503" applyFont="1" applyFill="1" applyBorder="1" applyAlignment="1">
      <alignment horizontal="left" vertical="top" wrapText="1"/>
    </xf>
    <xf numFmtId="167" fontId="142" fillId="0" borderId="11" xfId="4" applyNumberFormat="1" applyFont="1" applyFill="1" applyBorder="1" applyAlignment="1">
      <alignment horizontal="right" vertical="top"/>
    </xf>
    <xf numFmtId="0" fontId="143" fillId="0" borderId="11" xfId="503" applyFont="1" applyFill="1" applyBorder="1">
      <alignment horizontal="left" vertical="top" wrapText="1"/>
    </xf>
    <xf numFmtId="166" fontId="4" fillId="0" borderId="0" xfId="692" applyNumberFormat="1" applyFont="1" applyFill="1" applyAlignment="1">
      <alignment horizontal="right" vertical="center"/>
    </xf>
    <xf numFmtId="0" fontId="2" fillId="0" borderId="0" xfId="503" applyFont="1" applyFill="1" applyAlignment="1">
      <alignment horizontal="right" vertical="top" wrapText="1"/>
    </xf>
    <xf numFmtId="167" fontId="2" fillId="0" borderId="0" xfId="503" applyNumberFormat="1" applyFill="1">
      <alignment horizontal="left" vertical="top" wrapText="1"/>
    </xf>
    <xf numFmtId="166" fontId="4" fillId="0" borderId="0" xfId="692" applyNumberFormat="1" applyFont="1" applyFill="1" applyBorder="1" applyAlignment="1">
      <alignment horizontal="right" vertical="center"/>
    </xf>
    <xf numFmtId="0" fontId="143" fillId="0" borderId="11" xfId="503" applyFont="1" applyFill="1" applyBorder="1" applyAlignment="1">
      <alignment horizontal="left" vertical="top" wrapText="1"/>
    </xf>
    <xf numFmtId="167" fontId="143" fillId="0" borderId="11" xfId="607" applyNumberFormat="1" applyFont="1" applyFill="1" applyBorder="1" applyAlignment="1">
      <alignment horizontal="right" vertical="top"/>
    </xf>
    <xf numFmtId="0" fontId="138" fillId="0" borderId="0" xfId="518" applyFont="1" applyFill="1" applyBorder="1"/>
    <xf numFmtId="0" fontId="140" fillId="0" borderId="11" xfId="1" applyFont="1" applyFill="1" applyBorder="1" applyAlignment="1">
      <alignment horizontal="center" vertical="center" wrapText="1"/>
    </xf>
    <xf numFmtId="0" fontId="140" fillId="0" borderId="0" xfId="1" applyFont="1" applyFill="1">
      <alignment horizontal="left" vertical="top" wrapText="1"/>
    </xf>
    <xf numFmtId="176" fontId="122" fillId="0" borderId="11" xfId="0" applyNumberFormat="1" applyFont="1" applyFill="1" applyBorder="1" applyAlignment="1">
      <alignment horizontal="center" vertical="center"/>
    </xf>
    <xf numFmtId="0" fontId="122" fillId="0" borderId="11" xfId="0" applyFont="1" applyFill="1" applyBorder="1" applyAlignment="1">
      <alignment vertical="center" wrapText="1"/>
    </xf>
    <xf numFmtId="0" fontId="122" fillId="0" borderId="10" xfId="0" applyFont="1" applyFill="1" applyBorder="1" applyAlignment="1">
      <alignment horizontal="left" vertical="center" wrapText="1"/>
    </xf>
    <xf numFmtId="0" fontId="110" fillId="0" borderId="27" xfId="0" applyFont="1" applyFill="1" applyBorder="1" applyAlignment="1">
      <alignment horizontal="left" vertical="center" wrapText="1"/>
    </xf>
    <xf numFmtId="176" fontId="110" fillId="0" borderId="11" xfId="0" applyNumberFormat="1" applyFont="1" applyFill="1" applyBorder="1" applyAlignment="1">
      <alignment horizontal="center" vertical="center"/>
    </xf>
    <xf numFmtId="167" fontId="141" fillId="0" borderId="11" xfId="5" applyNumberFormat="1" applyFont="1" applyFill="1" applyBorder="1" applyAlignment="1">
      <alignment horizontal="center" vertical="center"/>
    </xf>
    <xf numFmtId="0" fontId="141" fillId="0" borderId="31" xfId="518" applyFont="1" applyFill="1" applyBorder="1" applyAlignment="1">
      <alignment horizontal="center" vertical="center"/>
    </xf>
    <xf numFmtId="0" fontId="140" fillId="0" borderId="11" xfId="1" applyFont="1" applyFill="1" applyBorder="1">
      <alignment horizontal="left" vertical="top" wrapText="1"/>
    </xf>
    <xf numFmtId="0" fontId="141" fillId="0" borderId="11" xfId="518" applyFont="1" applyFill="1" applyBorder="1" applyAlignment="1">
      <alignment horizontal="center" vertical="center"/>
    </xf>
    <xf numFmtId="0" fontId="138" fillId="0" borderId="11" xfId="518" applyFont="1" applyFill="1" applyBorder="1" applyAlignment="1">
      <alignment vertical="center" wrapText="1"/>
    </xf>
    <xf numFmtId="167" fontId="140" fillId="0" borderId="11" xfId="5" applyNumberFormat="1" applyFont="1" applyFill="1" applyBorder="1" applyAlignment="1">
      <alignment horizontal="center" vertical="center"/>
    </xf>
    <xf numFmtId="0" fontId="140" fillId="0" borderId="0" xfId="1" applyFont="1" applyFill="1" applyAlignment="1">
      <alignment horizontal="left" vertical="top" wrapText="1"/>
    </xf>
    <xf numFmtId="0" fontId="4" fillId="0" borderId="0" xfId="0" applyFont="1" applyFill="1" applyAlignment="1">
      <alignment wrapText="1"/>
    </xf>
    <xf numFmtId="176" fontId="131" fillId="0" borderId="5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180" fontId="3" fillId="0" borderId="11" xfId="0" applyNumberFormat="1" applyFont="1" applyFill="1" applyBorder="1" applyAlignment="1">
      <alignment vertical="center" wrapText="1"/>
    </xf>
    <xf numFmtId="0" fontId="122" fillId="0" borderId="0" xfId="0" applyFont="1" applyFill="1" applyBorder="1" applyAlignment="1">
      <alignment horizontal="center" vertical="center" wrapText="1"/>
    </xf>
    <xf numFmtId="0" fontId="122" fillId="0" borderId="0" xfId="0" applyFont="1" applyFill="1" applyBorder="1" applyAlignment="1">
      <alignment horizontal="left" vertical="center" wrapText="1"/>
    </xf>
    <xf numFmtId="166" fontId="122" fillId="0" borderId="0" xfId="692" applyNumberFormat="1" applyFont="1" applyFill="1" applyBorder="1" applyAlignment="1">
      <alignment vertical="center" wrapText="1"/>
    </xf>
    <xf numFmtId="0" fontId="115" fillId="0" borderId="0" xfId="503" applyFont="1" applyFill="1" applyAlignment="1">
      <alignment horizontal="left" vertical="top" wrapText="1"/>
    </xf>
    <xf numFmtId="0" fontId="115" fillId="0" borderId="0" xfId="503" applyFont="1" applyFill="1">
      <alignment horizontal="left" vertical="top" wrapText="1"/>
    </xf>
    <xf numFmtId="49" fontId="117" fillId="56" borderId="11" xfId="2403" applyNumberFormat="1" applyFont="1" applyFill="1" applyBorder="1" applyAlignment="1" applyProtection="1">
      <alignment horizontal="left" vertical="center" wrapText="1"/>
      <protection locked="0"/>
    </xf>
    <xf numFmtId="166" fontId="117" fillId="56" borderId="11" xfId="692" applyNumberFormat="1" applyFont="1" applyFill="1" applyBorder="1" applyAlignment="1">
      <alignment horizontal="center" vertical="center" wrapText="1"/>
    </xf>
    <xf numFmtId="0" fontId="5" fillId="56" borderId="0" xfId="2403" applyFont="1" applyFill="1" applyAlignment="1">
      <alignment vertical="center" wrapText="1"/>
    </xf>
    <xf numFmtId="0" fontId="5" fillId="56" borderId="0" xfId="2403" applyFont="1" applyFill="1" applyAlignment="1">
      <alignment horizontal="center" vertical="center" wrapText="1"/>
    </xf>
    <xf numFmtId="176" fontId="4" fillId="56" borderId="0" xfId="2403" applyNumberFormat="1" applyFont="1" applyFill="1" applyAlignment="1">
      <alignment vertical="center" wrapText="1"/>
    </xf>
    <xf numFmtId="0" fontId="3" fillId="56" borderId="0" xfId="2402" applyFont="1" applyFill="1" applyAlignment="1">
      <alignment horizontal="center" vertical="center" wrapText="1"/>
    </xf>
    <xf numFmtId="0" fontId="3" fillId="56" borderId="0" xfId="2403" applyFont="1" applyFill="1" applyAlignment="1">
      <alignment vertical="center" wrapText="1"/>
    </xf>
    <xf numFmtId="176" fontId="5" fillId="56" borderId="0" xfId="2403" applyNumberFormat="1" applyFont="1" applyFill="1" applyAlignment="1">
      <alignment vertical="center" wrapText="1"/>
    </xf>
    <xf numFmtId="176" fontId="4" fillId="56" borderId="0" xfId="2402" applyNumberFormat="1" applyFont="1" applyFill="1" applyAlignment="1">
      <alignment horizontal="center" vertical="center" wrapText="1"/>
    </xf>
    <xf numFmtId="0" fontId="4" fillId="56" borderId="0" xfId="2403" applyFont="1" applyFill="1" applyAlignment="1">
      <alignment vertical="center" wrapText="1"/>
    </xf>
    <xf numFmtId="176" fontId="3" fillId="56" borderId="0" xfId="2402" applyNumberFormat="1" applyFont="1" applyFill="1" applyAlignment="1">
      <alignment horizontal="center" vertical="center" wrapText="1"/>
    </xf>
    <xf numFmtId="0" fontId="3" fillId="56" borderId="0" xfId="2403" applyFont="1" applyFill="1" applyAlignment="1">
      <alignment horizontal="center" vertical="center" wrapText="1"/>
    </xf>
    <xf numFmtId="176" fontId="3" fillId="56" borderId="0" xfId="2403" applyNumberFormat="1" applyFont="1" applyFill="1" applyAlignment="1">
      <alignment vertical="center" wrapText="1"/>
    </xf>
    <xf numFmtId="175" fontId="3" fillId="56" borderId="0" xfId="2403" applyNumberFormat="1" applyFont="1" applyFill="1" applyAlignment="1">
      <alignment vertical="center" wrapText="1"/>
    </xf>
    <xf numFmtId="0" fontId="3" fillId="56" borderId="52" xfId="2404" applyFont="1" applyFill="1" applyBorder="1" applyAlignment="1">
      <alignment horizontal="center" vertical="center" wrapText="1"/>
    </xf>
    <xf numFmtId="0" fontId="3" fillId="56" borderId="27" xfId="2404" applyFont="1" applyFill="1" applyBorder="1" applyAlignment="1">
      <alignment horizontal="center" vertical="center" wrapText="1"/>
    </xf>
    <xf numFmtId="175" fontId="3" fillId="56" borderId="11" xfId="2404" applyNumberFormat="1" applyFont="1" applyFill="1" applyBorder="1" applyAlignment="1">
      <alignment horizontal="center" vertical="center" wrapText="1"/>
    </xf>
    <xf numFmtId="0" fontId="134" fillId="56" borderId="48" xfId="0" applyFont="1" applyFill="1" applyBorder="1"/>
    <xf numFmtId="0" fontId="3" fillId="56" borderId="10" xfId="2404" applyFont="1" applyFill="1" applyBorder="1" applyAlignment="1">
      <alignment horizontal="center" vertical="center" wrapText="1"/>
    </xf>
    <xf numFmtId="175" fontId="3" fillId="56" borderId="13" xfId="2404" applyNumberFormat="1" applyFont="1" applyFill="1" applyBorder="1" applyAlignment="1">
      <alignment horizontal="center" vertical="center" wrapText="1"/>
    </xf>
    <xf numFmtId="175" fontId="3" fillId="56" borderId="32" xfId="2404" applyNumberFormat="1" applyFont="1" applyFill="1" applyBorder="1" applyAlignment="1">
      <alignment horizontal="center" vertical="center" wrapText="1"/>
    </xf>
    <xf numFmtId="166" fontId="5" fillId="56" borderId="0" xfId="2403" applyNumberFormat="1" applyFont="1" applyFill="1" applyAlignment="1">
      <alignment horizontal="center" vertical="center" wrapText="1"/>
    </xf>
    <xf numFmtId="0" fontId="117" fillId="56" borderId="27" xfId="2404" applyFont="1" applyFill="1" applyBorder="1" applyAlignment="1">
      <alignment horizontal="center" vertical="center" wrapText="1"/>
    </xf>
    <xf numFmtId="0" fontId="124" fillId="56" borderId="48" xfId="0" applyFont="1" applyFill="1" applyBorder="1"/>
    <xf numFmtId="0" fontId="117" fillId="56" borderId="10" xfId="2404" applyFont="1" applyFill="1" applyBorder="1" applyAlignment="1">
      <alignment horizontal="center" vertical="center" wrapText="1"/>
    </xf>
    <xf numFmtId="175" fontId="117" fillId="56" borderId="13" xfId="2404" applyNumberFormat="1" applyFont="1" applyFill="1" applyBorder="1" applyAlignment="1">
      <alignment horizontal="center" vertical="center" wrapText="1"/>
    </xf>
    <xf numFmtId="175" fontId="117" fillId="56" borderId="32" xfId="2404" applyNumberFormat="1" applyFont="1" applyFill="1" applyBorder="1" applyAlignment="1">
      <alignment horizontal="center" vertical="center" wrapText="1"/>
    </xf>
    <xf numFmtId="0" fontId="117" fillId="56" borderId="11" xfId="2403" applyNumberFormat="1" applyFont="1" applyFill="1" applyBorder="1" applyAlignment="1" applyProtection="1">
      <alignment horizontal="center" vertical="center" wrapText="1"/>
    </xf>
    <xf numFmtId="0" fontId="117" fillId="56" borderId="11" xfId="2405" applyFont="1" applyFill="1" applyBorder="1" applyAlignment="1">
      <alignment vertical="center" wrapText="1"/>
    </xf>
    <xf numFmtId="0" fontId="127" fillId="56" borderId="0" xfId="2403" applyFont="1" applyFill="1" applyAlignment="1">
      <alignment horizontal="center" vertical="center" wrapText="1"/>
    </xf>
    <xf numFmtId="0" fontId="3" fillId="56" borderId="13" xfId="2405" applyFont="1" applyFill="1" applyBorder="1" applyAlignment="1">
      <alignment horizontal="left" vertical="center" wrapText="1"/>
    </xf>
    <xf numFmtId="0" fontId="3" fillId="56" borderId="32" xfId="2405" applyFont="1" applyFill="1" applyBorder="1" applyAlignment="1">
      <alignment horizontal="left" vertical="center" wrapText="1"/>
    </xf>
    <xf numFmtId="49" fontId="3" fillId="56" borderId="11" xfId="2403" applyNumberFormat="1" applyFont="1" applyFill="1" applyBorder="1" applyAlignment="1">
      <alignment horizontal="left" vertical="center" wrapText="1"/>
    </xf>
    <xf numFmtId="0" fontId="3" fillId="56" borderId="31" xfId="2403" applyFont="1" applyFill="1" applyBorder="1" applyAlignment="1">
      <alignment horizontal="left" vertical="center" wrapText="1"/>
    </xf>
    <xf numFmtId="0" fontId="3" fillId="56" borderId="11" xfId="2403" applyFont="1" applyFill="1" applyBorder="1" applyAlignment="1">
      <alignment horizontal="center" vertical="center"/>
    </xf>
    <xf numFmtId="0" fontId="3" fillId="56" borderId="11" xfId="2403" applyFont="1" applyFill="1" applyBorder="1" applyAlignment="1">
      <alignment horizontal="center" vertical="center" wrapText="1"/>
    </xf>
    <xf numFmtId="181" fontId="3" fillId="56" borderId="11" xfId="692" applyNumberFormat="1" applyFont="1" applyFill="1" applyBorder="1" applyAlignment="1">
      <alignment horizontal="center" vertical="center" wrapText="1"/>
    </xf>
    <xf numFmtId="166" fontId="3" fillId="56" borderId="11" xfId="692" applyNumberFormat="1" applyFont="1" applyFill="1" applyBorder="1" applyAlignment="1">
      <alignment horizontal="center" vertical="center" wrapText="1"/>
    </xf>
    <xf numFmtId="0" fontId="3" fillId="56" borderId="31" xfId="2405" applyFont="1" applyFill="1" applyBorder="1" applyAlignment="1">
      <alignment horizontal="left" vertical="center" wrapText="1"/>
    </xf>
    <xf numFmtId="0" fontId="3" fillId="56" borderId="31" xfId="2403" applyFont="1" applyFill="1" applyBorder="1" applyAlignment="1">
      <alignment vertical="center" wrapText="1"/>
    </xf>
    <xf numFmtId="0" fontId="121" fillId="56" borderId="0" xfId="2403" applyFont="1" applyFill="1" applyAlignment="1">
      <alignment horizontal="center" vertical="center" wrapText="1"/>
    </xf>
    <xf numFmtId="43" fontId="121" fillId="56" borderId="0" xfId="2403" applyNumberFormat="1" applyFont="1" applyFill="1" applyAlignment="1">
      <alignment horizontal="center" vertical="center" wrapText="1"/>
    </xf>
    <xf numFmtId="0" fontId="3" fillId="56" borderId="13" xfId="2403" applyFont="1" applyFill="1" applyBorder="1" applyAlignment="1">
      <alignment horizontal="center" vertical="center"/>
    </xf>
    <xf numFmtId="0" fontId="3" fillId="56" borderId="13" xfId="2403" applyFont="1" applyFill="1" applyBorder="1" applyAlignment="1">
      <alignment horizontal="center" vertical="center" wrapText="1"/>
    </xf>
    <xf numFmtId="181" fontId="3" fillId="56" borderId="13" xfId="692" applyNumberFormat="1" applyFont="1" applyFill="1" applyBorder="1" applyAlignment="1">
      <alignment horizontal="center" vertical="center" wrapText="1"/>
    </xf>
    <xf numFmtId="181" fontId="3" fillId="56" borderId="32" xfId="692" applyNumberFormat="1" applyFont="1" applyFill="1" applyBorder="1" applyAlignment="1">
      <alignment horizontal="center" vertical="center" wrapText="1"/>
    </xf>
    <xf numFmtId="0" fontId="136" fillId="56" borderId="0" xfId="0" applyFont="1" applyFill="1" applyAlignment="1">
      <alignment wrapText="1"/>
    </xf>
    <xf numFmtId="0" fontId="136" fillId="56" borderId="0" xfId="0" applyFont="1" applyFill="1"/>
    <xf numFmtId="49" fontId="3" fillId="56" borderId="27" xfId="2403" applyNumberFormat="1" applyFont="1" applyFill="1" applyBorder="1" applyAlignment="1">
      <alignment horizontal="left" vertical="center" wrapText="1"/>
    </xf>
    <xf numFmtId="0" fontId="3" fillId="56" borderId="11" xfId="2403" applyNumberFormat="1" applyFont="1" applyFill="1" applyBorder="1" applyAlignment="1" applyProtection="1">
      <alignment horizontal="left" vertical="center" wrapText="1"/>
    </xf>
    <xf numFmtId="0" fontId="3" fillId="56" borderId="48" xfId="2403" applyFont="1" applyFill="1" applyBorder="1" applyAlignment="1">
      <alignment vertical="center" wrapText="1"/>
    </xf>
    <xf numFmtId="0" fontId="3" fillId="56" borderId="10" xfId="2403" applyFont="1" applyFill="1" applyBorder="1" applyAlignment="1">
      <alignment horizontal="center" vertical="center"/>
    </xf>
    <xf numFmtId="0" fontId="3" fillId="56" borderId="10" xfId="2403" applyFont="1" applyFill="1" applyBorder="1" applyAlignment="1">
      <alignment horizontal="center" vertical="center" wrapText="1"/>
    </xf>
    <xf numFmtId="0" fontId="105" fillId="56" borderId="11" xfId="0" applyFont="1" applyFill="1" applyBorder="1" applyAlignment="1">
      <alignment horizontal="center"/>
    </xf>
    <xf numFmtId="0" fontId="3" fillId="56" borderId="11" xfId="0" applyFont="1" applyFill="1" applyBorder="1" applyAlignment="1">
      <alignment wrapText="1"/>
    </xf>
    <xf numFmtId="0" fontId="3" fillId="56" borderId="11" xfId="0" applyFont="1" applyFill="1" applyBorder="1" applyAlignment="1">
      <alignment horizontal="center" vertical="center" wrapText="1"/>
    </xf>
    <xf numFmtId="1" fontId="137" fillId="56" borderId="31" xfId="0" applyNumberFormat="1" applyFont="1" applyFill="1" applyBorder="1" applyAlignment="1">
      <alignment horizontal="center" vertical="center"/>
    </xf>
    <xf numFmtId="0" fontId="3" fillId="56" borderId="11" xfId="0" applyFont="1" applyFill="1" applyBorder="1" applyAlignment="1">
      <alignment horizontal="center" vertical="center"/>
    </xf>
    <xf numFmtId="0" fontId="3" fillId="56" borderId="11" xfId="2406" applyFont="1" applyFill="1" applyBorder="1" applyAlignment="1" applyProtection="1">
      <alignment horizontal="left" vertical="center" wrapText="1"/>
      <protection locked="0"/>
    </xf>
    <xf numFmtId="0" fontId="3" fillId="56" borderId="11" xfId="0" applyFont="1" applyFill="1" applyBorder="1" applyAlignment="1">
      <alignment vertical="center" wrapText="1"/>
    </xf>
    <xf numFmtId="174" fontId="121" fillId="56" borderId="0" xfId="2403" applyNumberFormat="1" applyFont="1" applyFill="1" applyAlignment="1">
      <alignment horizontal="center" vertical="center" wrapText="1"/>
    </xf>
    <xf numFmtId="49" fontId="3" fillId="56" borderId="11" xfId="2403" applyNumberFormat="1" applyFont="1" applyFill="1" applyBorder="1" applyAlignment="1" applyProtection="1">
      <alignment horizontal="left" vertical="center" wrapText="1"/>
      <protection locked="0"/>
    </xf>
    <xf numFmtId="166" fontId="117" fillId="56" borderId="11" xfId="692" applyNumberFormat="1" applyFont="1" applyFill="1" applyBorder="1" applyAlignment="1">
      <alignment vertical="center" wrapText="1"/>
    </xf>
    <xf numFmtId="0" fontId="136" fillId="56" borderId="0" xfId="0" applyFont="1" applyFill="1" applyAlignment="1">
      <alignment horizontal="left" vertical="top" wrapText="1"/>
    </xf>
    <xf numFmtId="0" fontId="117" fillId="56" borderId="31" xfId="2405" applyFont="1" applyFill="1" applyBorder="1" applyAlignment="1">
      <alignment horizontal="left" vertical="center" wrapText="1"/>
    </xf>
    <xf numFmtId="0" fontId="117" fillId="56" borderId="13" xfId="2405" applyFont="1" applyFill="1" applyBorder="1" applyAlignment="1">
      <alignment horizontal="left" vertical="center" wrapText="1"/>
    </xf>
    <xf numFmtId="0" fontId="117" fillId="56" borderId="32" xfId="2405" applyFont="1" applyFill="1" applyBorder="1" applyAlignment="1">
      <alignment horizontal="left" vertical="center" wrapText="1"/>
    </xf>
    <xf numFmtId="0" fontId="136" fillId="56" borderId="0" xfId="0" applyFont="1" applyFill="1" applyAlignment="1">
      <alignment vertical="center" wrapText="1"/>
    </xf>
    <xf numFmtId="0" fontId="3" fillId="56" borderId="11" xfId="2405" applyFont="1" applyFill="1" applyBorder="1" applyAlignment="1">
      <alignment horizontal="center" vertical="center" wrapText="1"/>
    </xf>
    <xf numFmtId="0" fontId="3" fillId="56" borderId="13" xfId="2405" applyFont="1" applyFill="1" applyBorder="1" applyAlignment="1">
      <alignment horizontal="center" vertical="center" wrapText="1"/>
    </xf>
    <xf numFmtId="43" fontId="5" fillId="56" borderId="0" xfId="2403" applyNumberFormat="1" applyFont="1" applyFill="1" applyAlignment="1">
      <alignment vertical="center" wrapText="1"/>
    </xf>
    <xf numFmtId="176" fontId="115" fillId="0" borderId="0" xfId="503" applyNumberFormat="1" applyFont="1" applyFill="1" applyAlignment="1">
      <alignment horizontal="left" vertical="top" wrapText="1"/>
    </xf>
    <xf numFmtId="176" fontId="115" fillId="0" borderId="0" xfId="503" applyNumberFormat="1" applyFont="1" applyFill="1" applyAlignment="1">
      <alignment horizontal="left" vertical="top"/>
    </xf>
    <xf numFmtId="176" fontId="115" fillId="0" borderId="11" xfId="503" applyNumberFormat="1" applyFont="1" applyFill="1" applyBorder="1" applyAlignment="1">
      <alignment horizontal="left" vertical="top" wrapText="1"/>
    </xf>
    <xf numFmtId="176" fontId="115" fillId="0" borderId="11" xfId="503" applyNumberFormat="1" applyFont="1" applyFill="1" applyBorder="1" applyAlignment="1">
      <alignment horizontal="center" vertical="top" wrapText="1"/>
    </xf>
    <xf numFmtId="176" fontId="143" fillId="0" borderId="11" xfId="503" applyNumberFormat="1" applyFont="1" applyFill="1" applyBorder="1" applyAlignment="1">
      <alignment horizontal="right" vertical="top" wrapText="1"/>
    </xf>
    <xf numFmtId="176" fontId="115" fillId="0" borderId="11" xfId="5" applyNumberFormat="1" applyFont="1" applyFill="1" applyBorder="1" applyAlignment="1">
      <alignment horizontal="right" vertical="top"/>
    </xf>
    <xf numFmtId="43" fontId="5" fillId="56" borderId="0" xfId="353" applyFont="1" applyFill="1" applyAlignment="1">
      <alignment horizontal="right" wrapText="1"/>
    </xf>
    <xf numFmtId="166" fontId="4" fillId="56" borderId="0" xfId="353" applyNumberFormat="1" applyFont="1" applyFill="1" applyBorder="1"/>
    <xf numFmtId="0" fontId="4" fillId="56" borderId="0" xfId="0" applyFont="1" applyFill="1" applyAlignment="1">
      <alignment vertical="center" wrapText="1"/>
    </xf>
    <xf numFmtId="43" fontId="4" fillId="56" borderId="0" xfId="353" applyFont="1" applyFill="1"/>
    <xf numFmtId="43" fontId="5" fillId="56" borderId="0" xfId="353" applyFont="1" applyFill="1" applyAlignment="1">
      <alignment wrapText="1"/>
    </xf>
    <xf numFmtId="0" fontId="76" fillId="56" borderId="0" xfId="0" applyFont="1" applyFill="1" applyAlignment="1">
      <alignment vertical="center" wrapText="1"/>
    </xf>
    <xf numFmtId="43" fontId="5" fillId="56" borderId="0" xfId="353" applyFont="1" applyFill="1" applyAlignment="1">
      <alignment horizontal="center" wrapText="1"/>
    </xf>
    <xf numFmtId="166" fontId="7" fillId="56" borderId="0" xfId="353" applyNumberFormat="1" applyFont="1" applyFill="1" applyAlignment="1">
      <alignment horizontal="right"/>
    </xf>
    <xf numFmtId="166" fontId="121" fillId="56" borderId="11" xfId="353" applyNumberFormat="1" applyFont="1" applyFill="1" applyBorder="1" applyAlignment="1">
      <alignment horizontal="center" vertical="center"/>
    </xf>
    <xf numFmtId="43" fontId="5" fillId="56" borderId="0" xfId="353" applyFont="1" applyFill="1" applyAlignment="1">
      <alignment horizontal="center" vertical="center"/>
    </xf>
    <xf numFmtId="43" fontId="121" fillId="56" borderId="11" xfId="353" applyFont="1" applyFill="1" applyBorder="1" applyAlignment="1">
      <alignment wrapText="1"/>
    </xf>
    <xf numFmtId="166" fontId="121" fillId="56" borderId="27" xfId="353" applyNumberFormat="1" applyFont="1" applyFill="1" applyBorder="1" applyAlignment="1">
      <alignment horizontal="center" vertical="center"/>
    </xf>
    <xf numFmtId="43" fontId="5" fillId="56" borderId="0" xfId="353" applyFont="1" applyFill="1"/>
    <xf numFmtId="43" fontId="5" fillId="56" borderId="11" xfId="353" applyFont="1" applyFill="1" applyBorder="1" applyAlignment="1">
      <alignment vertical="center" wrapText="1"/>
    </xf>
    <xf numFmtId="166" fontId="5" fillId="56" borderId="11" xfId="353" applyNumberFormat="1" applyFont="1" applyFill="1" applyBorder="1" applyAlignment="1">
      <alignment horizontal="center" vertical="center"/>
    </xf>
    <xf numFmtId="43" fontId="5" fillId="56" borderId="0" xfId="572" applyNumberFormat="1" applyFont="1" applyFill="1" applyBorder="1"/>
    <xf numFmtId="43" fontId="121" fillId="56" borderId="11" xfId="353" applyFont="1" applyFill="1" applyBorder="1" applyAlignment="1">
      <alignment vertical="center" wrapText="1"/>
    </xf>
    <xf numFmtId="166" fontId="121" fillId="56" borderId="11" xfId="353" applyNumberFormat="1" applyFont="1" applyFill="1" applyBorder="1" applyAlignment="1">
      <alignment horizontal="left" vertical="center"/>
    </xf>
    <xf numFmtId="166" fontId="5" fillId="56" borderId="11" xfId="353" applyNumberFormat="1" applyFont="1" applyFill="1" applyBorder="1" applyAlignment="1">
      <alignment horizontal="left" vertical="center"/>
    </xf>
    <xf numFmtId="43" fontId="5" fillId="56" borderId="11" xfId="353" applyFont="1" applyFill="1" applyBorder="1" applyAlignment="1">
      <alignment horizontal="left" vertical="center" wrapText="1"/>
    </xf>
    <xf numFmtId="166" fontId="5" fillId="56" borderId="11" xfId="353" applyNumberFormat="1" applyFont="1" applyFill="1" applyBorder="1" applyAlignment="1">
      <alignment horizontal="left" vertical="center" wrapText="1"/>
    </xf>
    <xf numFmtId="43" fontId="121" fillId="56" borderId="31" xfId="353" applyFont="1" applyFill="1" applyBorder="1" applyAlignment="1">
      <alignment vertical="center" wrapText="1"/>
    </xf>
    <xf numFmtId="43" fontId="5" fillId="56" borderId="0" xfId="353" applyFont="1" applyFill="1" applyBorder="1"/>
    <xf numFmtId="166" fontId="5" fillId="56" borderId="11" xfId="353" applyNumberFormat="1" applyFont="1" applyFill="1" applyBorder="1"/>
    <xf numFmtId="43" fontId="4" fillId="56" borderId="0" xfId="353" applyFont="1" applyFill="1" applyBorder="1" applyAlignment="1">
      <alignment wrapText="1"/>
    </xf>
    <xf numFmtId="166" fontId="4" fillId="56" borderId="0" xfId="353" applyNumberFormat="1" applyFont="1" applyFill="1"/>
    <xf numFmtId="43" fontId="4" fillId="56" borderId="0" xfId="353" applyFont="1" applyFill="1" applyAlignment="1">
      <alignment wrapText="1"/>
    </xf>
    <xf numFmtId="43" fontId="2" fillId="0" borderId="0" xfId="692" applyFont="1" applyFill="1" applyAlignment="1">
      <alignment horizontal="left" vertical="top" wrapText="1"/>
    </xf>
    <xf numFmtId="0" fontId="117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76" fillId="0" borderId="0" xfId="0" applyFont="1" applyFill="1" applyAlignment="1">
      <alignment horizontal="right" vertical="center" wrapText="1"/>
    </xf>
    <xf numFmtId="0" fontId="114" fillId="0" borderId="10" xfId="0" applyFont="1" applyFill="1" applyBorder="1" applyAlignment="1">
      <alignment horizontal="right" wrapText="1"/>
    </xf>
    <xf numFmtId="0" fontId="120" fillId="0" borderId="31" xfId="0" applyFont="1" applyFill="1" applyBorder="1" applyAlignment="1">
      <alignment horizontal="center" vertical="center" wrapText="1"/>
    </xf>
    <xf numFmtId="0" fontId="120" fillId="0" borderId="32" xfId="0" applyFont="1" applyFill="1" applyBorder="1" applyAlignment="1">
      <alignment horizontal="center" vertical="center" wrapText="1"/>
    </xf>
    <xf numFmtId="43" fontId="121" fillId="56" borderId="11" xfId="353" applyFont="1" applyFill="1" applyBorder="1" applyAlignment="1">
      <alignment horizontal="center" vertical="center" wrapText="1"/>
    </xf>
    <xf numFmtId="0" fontId="117" fillId="56" borderId="0" xfId="570" applyFont="1" applyFill="1" applyAlignment="1">
      <alignment horizontal="center" vertical="center" wrapText="1"/>
    </xf>
    <xf numFmtId="0" fontId="4" fillId="56" borderId="31" xfId="691" applyFont="1" applyFill="1" applyBorder="1" applyAlignment="1">
      <alignment horizontal="center" vertical="center" wrapText="1"/>
    </xf>
    <xf numFmtId="0" fontId="4" fillId="56" borderId="41" xfId="691" applyFont="1" applyFill="1" applyBorder="1" applyAlignment="1">
      <alignment horizontal="center" vertical="center" wrapText="1"/>
    </xf>
    <xf numFmtId="174" fontId="5" fillId="0" borderId="37" xfId="692" applyNumberFormat="1" applyFont="1" applyFill="1" applyBorder="1" applyAlignment="1">
      <alignment horizontal="center" vertical="center" wrapText="1"/>
    </xf>
    <xf numFmtId="174" fontId="5" fillId="0" borderId="29" xfId="692" applyNumberFormat="1" applyFont="1" applyFill="1" applyBorder="1" applyAlignment="1">
      <alignment horizontal="center" vertical="center" wrapText="1"/>
    </xf>
    <xf numFmtId="174" fontId="5" fillId="0" borderId="27" xfId="692" applyNumberFormat="1" applyFont="1" applyFill="1" applyBorder="1" applyAlignment="1">
      <alignment horizontal="center" vertical="center" wrapText="1"/>
    </xf>
    <xf numFmtId="174" fontId="5" fillId="0" borderId="11" xfId="354" applyNumberFormat="1" applyFont="1" applyFill="1" applyBorder="1" applyAlignment="1">
      <alignment horizontal="center" vertical="center" wrapText="1"/>
    </xf>
    <xf numFmtId="49" fontId="5" fillId="0" borderId="37" xfId="518" applyNumberFormat="1" applyFont="1" applyFill="1" applyBorder="1" applyAlignment="1" applyProtection="1">
      <alignment horizontal="center" vertical="center" wrapText="1"/>
      <protection locked="0"/>
    </xf>
    <xf numFmtId="49" fontId="5" fillId="0" borderId="29" xfId="518" applyNumberFormat="1" applyFont="1" applyFill="1" applyBorder="1" applyAlignment="1" applyProtection="1">
      <alignment horizontal="center" vertical="center" wrapText="1"/>
      <protection locked="0"/>
    </xf>
    <xf numFmtId="49" fontId="5" fillId="0" borderId="27" xfId="518" applyNumberFormat="1" applyFont="1" applyFill="1" applyBorder="1" applyAlignment="1" applyProtection="1">
      <alignment horizontal="center" vertical="center" wrapText="1"/>
      <protection locked="0"/>
    </xf>
    <xf numFmtId="174" fontId="5" fillId="0" borderId="37" xfId="518" applyNumberFormat="1" applyFont="1" applyFill="1" applyBorder="1" applyAlignment="1">
      <alignment horizontal="left" vertical="center" wrapText="1"/>
    </xf>
    <xf numFmtId="174" fontId="5" fillId="0" borderId="27" xfId="518" applyNumberFormat="1" applyFont="1" applyFill="1" applyBorder="1" applyAlignment="1">
      <alignment horizontal="left" vertical="center" wrapText="1"/>
    </xf>
    <xf numFmtId="49" fontId="5" fillId="0" borderId="11" xfId="51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510" applyNumberFormat="1" applyFont="1" applyFill="1" applyBorder="1" applyAlignment="1">
      <alignment horizontal="left" vertical="center" wrapText="1"/>
    </xf>
    <xf numFmtId="49" fontId="5" fillId="0" borderId="11" xfId="581" applyNumberFormat="1" applyFont="1" applyFill="1" applyBorder="1" applyAlignment="1">
      <alignment horizontal="center" vertical="center" wrapText="1"/>
    </xf>
    <xf numFmtId="0" fontId="124" fillId="0" borderId="0" xfId="510" applyFont="1" applyFill="1" applyAlignment="1">
      <alignment horizontal="center" vertical="center" wrapText="1"/>
    </xf>
    <xf numFmtId="0" fontId="103" fillId="0" borderId="11" xfId="510" applyFont="1" applyFill="1" applyBorder="1" applyAlignment="1">
      <alignment horizontal="center" vertical="center" wrapText="1"/>
    </xf>
    <xf numFmtId="49" fontId="5" fillId="0" borderId="40" xfId="510" applyNumberFormat="1" applyFont="1" applyFill="1" applyBorder="1" applyAlignment="1">
      <alignment horizontal="center"/>
    </xf>
    <xf numFmtId="49" fontId="5" fillId="0" borderId="0" xfId="510" applyNumberFormat="1" applyFont="1" applyFill="1" applyBorder="1" applyAlignment="1">
      <alignment horizontal="center"/>
    </xf>
    <xf numFmtId="174" fontId="121" fillId="0" borderId="40" xfId="581" applyNumberFormat="1" applyFont="1" applyFill="1" applyBorder="1" applyAlignment="1">
      <alignment horizontal="center" vertical="center" wrapText="1"/>
    </xf>
    <xf numFmtId="174" fontId="121" fillId="0" borderId="0" xfId="581" applyNumberFormat="1" applyFont="1" applyFill="1" applyBorder="1" applyAlignment="1">
      <alignment horizontal="center" vertical="center" wrapText="1"/>
    </xf>
    <xf numFmtId="49" fontId="5" fillId="0" borderId="31" xfId="581" applyNumberFormat="1" applyFont="1" applyFill="1" applyBorder="1" applyAlignment="1">
      <alignment horizontal="left" vertical="center" wrapText="1"/>
    </xf>
    <xf numFmtId="49" fontId="5" fillId="0" borderId="41" xfId="581" applyNumberFormat="1" applyFont="1" applyFill="1" applyBorder="1" applyAlignment="1">
      <alignment horizontal="left" vertical="center" wrapText="1"/>
    </xf>
    <xf numFmtId="49" fontId="5" fillId="0" borderId="32" xfId="581" applyNumberFormat="1" applyFont="1" applyFill="1" applyBorder="1" applyAlignment="1">
      <alignment horizontal="left" vertical="center" wrapText="1"/>
    </xf>
    <xf numFmtId="0" fontId="4" fillId="0" borderId="31" xfId="691" applyFont="1" applyFill="1" applyBorder="1" applyAlignment="1">
      <alignment horizontal="center" vertical="center" wrapText="1"/>
    </xf>
    <xf numFmtId="0" fontId="4" fillId="0" borderId="32" xfId="691" applyFont="1" applyFill="1" applyBorder="1" applyAlignment="1">
      <alignment horizontal="center" vertical="center" wrapText="1"/>
    </xf>
    <xf numFmtId="0" fontId="4" fillId="0" borderId="13" xfId="691" applyFont="1" applyFill="1" applyBorder="1" applyAlignment="1">
      <alignment horizontal="center" vertical="center" wrapText="1"/>
    </xf>
    <xf numFmtId="0" fontId="4" fillId="0" borderId="14" xfId="691" applyFont="1" applyFill="1" applyBorder="1" applyAlignment="1">
      <alignment horizontal="center" vertical="center" wrapText="1"/>
    </xf>
    <xf numFmtId="0" fontId="110" fillId="0" borderId="31" xfId="0" applyFont="1" applyFill="1" applyBorder="1" applyAlignment="1">
      <alignment horizontal="center" vertical="top" wrapText="1"/>
    </xf>
    <xf numFmtId="0" fontId="110" fillId="0" borderId="3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3" fillId="0" borderId="0" xfId="691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166" fontId="4" fillId="0" borderId="11" xfId="358" applyNumberFormat="1" applyFont="1" applyFill="1" applyBorder="1" applyAlignment="1">
      <alignment horizontal="center" vertical="center" wrapText="1"/>
    </xf>
    <xf numFmtId="166" fontId="4" fillId="0" borderId="12" xfId="358" applyNumberFormat="1" applyFont="1" applyFill="1" applyBorder="1" applyAlignment="1">
      <alignment horizontal="center" vertical="center" wrapText="1"/>
    </xf>
    <xf numFmtId="166" fontId="4" fillId="0" borderId="14" xfId="358" applyNumberFormat="1" applyFont="1" applyFill="1" applyBorder="1" applyAlignment="1">
      <alignment horizontal="center" vertical="center" wrapText="1"/>
    </xf>
    <xf numFmtId="49" fontId="4" fillId="0" borderId="38" xfId="539" applyNumberFormat="1" applyFont="1" applyFill="1" applyBorder="1" applyAlignment="1" applyProtection="1">
      <alignment horizontal="center" vertical="top" wrapText="1"/>
      <protection locked="0"/>
    </xf>
    <xf numFmtId="49" fontId="4" fillId="0" borderId="39" xfId="539" applyNumberFormat="1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>
      <alignment horizontal="center" vertical="top"/>
    </xf>
    <xf numFmtId="49" fontId="3" fillId="0" borderId="0" xfId="539" applyNumberFormat="1" applyFont="1" applyFill="1" applyBorder="1" applyAlignment="1">
      <alignment horizontal="center" vertical="center" wrapText="1"/>
    </xf>
    <xf numFmtId="174" fontId="4" fillId="0" borderId="0" xfId="539" applyNumberFormat="1" applyFont="1" applyFill="1" applyBorder="1" applyAlignment="1">
      <alignment horizontal="right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166" fontId="4" fillId="0" borderId="13" xfId="666" applyNumberFormat="1" applyFont="1" applyFill="1" applyBorder="1" applyAlignment="1">
      <alignment horizontal="center" vertical="center" wrapText="1"/>
    </xf>
    <xf numFmtId="166" fontId="4" fillId="0" borderId="13" xfId="666" applyNumberFormat="1" applyFont="1" applyFill="1" applyBorder="1" applyAlignment="1">
      <alignment horizontal="center" vertical="center"/>
    </xf>
    <xf numFmtId="166" fontId="4" fillId="0" borderId="14" xfId="666" applyNumberFormat="1" applyFont="1" applyFill="1" applyBorder="1" applyAlignment="1">
      <alignment horizontal="center" vertical="center"/>
    </xf>
    <xf numFmtId="174" fontId="4" fillId="0" borderId="11" xfId="360" applyNumberFormat="1" applyFont="1" applyFill="1" applyBorder="1" applyAlignment="1">
      <alignment horizontal="center" vertical="center" wrapText="1"/>
    </xf>
    <xf numFmtId="174" fontId="4" fillId="0" borderId="11" xfId="539" applyNumberFormat="1" applyFont="1" applyFill="1" applyBorder="1" applyAlignment="1">
      <alignment horizontal="center" vertical="center" wrapText="1"/>
    </xf>
    <xf numFmtId="0" fontId="115" fillId="0" borderId="11" xfId="503" applyFont="1" applyFill="1" applyBorder="1" applyAlignment="1">
      <alignment horizontal="center" vertical="top" wrapText="1"/>
    </xf>
    <xf numFmtId="0" fontId="4" fillId="0" borderId="0" xfId="1" applyFont="1" applyFill="1" applyAlignment="1">
      <alignment horizontal="right" vertical="center" wrapText="1"/>
    </xf>
    <xf numFmtId="0" fontId="117" fillId="0" borderId="0" xfId="0" applyFont="1" applyFill="1" applyBorder="1" applyAlignment="1">
      <alignment horizontal="center" vertical="center" wrapText="1"/>
    </xf>
    <xf numFmtId="0" fontId="115" fillId="0" borderId="31" xfId="503" applyFont="1" applyFill="1" applyBorder="1" applyAlignment="1">
      <alignment horizontal="center" vertical="top" wrapText="1"/>
    </xf>
    <xf numFmtId="0" fontId="115" fillId="0" borderId="32" xfId="503" applyFont="1" applyFill="1" applyBorder="1" applyAlignment="1">
      <alignment horizontal="center" vertical="top" wrapText="1"/>
    </xf>
    <xf numFmtId="0" fontId="115" fillId="0" borderId="11" xfId="503" applyFont="1" applyFill="1" applyBorder="1" applyAlignment="1">
      <alignment horizontal="center" vertical="center" wrapText="1"/>
    </xf>
    <xf numFmtId="0" fontId="117" fillId="0" borderId="0" xfId="67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3" fontId="4" fillId="0" borderId="11" xfId="0" applyNumberFormat="1" applyFont="1" applyFill="1" applyBorder="1" applyAlignment="1">
      <alignment horizontal="center" vertical="center" wrapText="1"/>
    </xf>
    <xf numFmtId="166" fontId="4" fillId="0" borderId="31" xfId="666" applyNumberFormat="1" applyFont="1" applyFill="1" applyBorder="1" applyAlignment="1">
      <alignment horizontal="center" vertical="center" wrapText="1"/>
    </xf>
    <xf numFmtId="166" fontId="4" fillId="0" borderId="41" xfId="666" applyNumberFormat="1" applyFont="1" applyFill="1" applyBorder="1" applyAlignment="1">
      <alignment horizontal="center" vertical="center" wrapText="1"/>
    </xf>
    <xf numFmtId="166" fontId="4" fillId="0" borderId="32" xfId="666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23" fillId="0" borderId="31" xfId="0" applyFont="1" applyFill="1" applyBorder="1" applyAlignment="1">
      <alignment horizontal="center" vertical="center"/>
    </xf>
    <xf numFmtId="0" fontId="123" fillId="0" borderId="13" xfId="0" applyFont="1" applyFill="1" applyBorder="1" applyAlignment="1">
      <alignment horizontal="center" vertical="center"/>
    </xf>
    <xf numFmtId="0" fontId="123" fillId="0" borderId="32" xfId="0" applyFont="1" applyFill="1" applyBorder="1" applyAlignment="1">
      <alignment horizontal="center" vertical="center"/>
    </xf>
    <xf numFmtId="0" fontId="140" fillId="0" borderId="11" xfId="518" applyFont="1" applyFill="1" applyBorder="1" applyAlignment="1">
      <alignment horizontal="center" vertical="center" wrapText="1"/>
    </xf>
    <xf numFmtId="0" fontId="138" fillId="0" borderId="0" xfId="518" applyFont="1" applyFill="1" applyAlignment="1">
      <alignment horizontal="right"/>
    </xf>
    <xf numFmtId="0" fontId="140" fillId="0" borderId="11" xfId="1" applyFont="1" applyFill="1" applyBorder="1" applyAlignment="1">
      <alignment horizontal="center" vertical="center" wrapText="1"/>
    </xf>
    <xf numFmtId="0" fontId="140" fillId="0" borderId="52" xfId="1" applyFont="1" applyFill="1" applyBorder="1" applyAlignment="1">
      <alignment horizontal="center" vertical="center" wrapText="1"/>
    </xf>
    <xf numFmtId="0" fontId="140" fillId="0" borderId="27" xfId="1" applyFont="1" applyFill="1" applyBorder="1" applyAlignment="1">
      <alignment horizontal="center" vertical="center" wrapText="1"/>
    </xf>
    <xf numFmtId="49" fontId="131" fillId="0" borderId="42" xfId="0" applyNumberFormat="1" applyFont="1" applyFill="1" applyBorder="1" applyAlignment="1">
      <alignment horizontal="center" vertical="center" wrapText="1"/>
    </xf>
    <xf numFmtId="49" fontId="131" fillId="0" borderId="43" xfId="0" applyNumberFormat="1" applyFont="1" applyFill="1" applyBorder="1" applyAlignment="1">
      <alignment horizontal="center" vertical="center" wrapText="1"/>
    </xf>
    <xf numFmtId="49" fontId="131" fillId="0" borderId="48" xfId="0" applyNumberFormat="1" applyFont="1" applyFill="1" applyBorder="1" applyAlignment="1">
      <alignment horizontal="center" vertical="center" wrapText="1"/>
    </xf>
    <xf numFmtId="49" fontId="131" fillId="0" borderId="49" xfId="0" applyNumberFormat="1" applyFont="1" applyFill="1" applyBorder="1" applyAlignment="1">
      <alignment horizontal="center" vertical="center" wrapText="1"/>
    </xf>
    <xf numFmtId="0" fontId="131" fillId="0" borderId="44" xfId="0" applyNumberFormat="1" applyFont="1" applyFill="1" applyBorder="1" applyAlignment="1">
      <alignment horizontal="center" vertical="center" wrapText="1"/>
    </xf>
    <xf numFmtId="0" fontId="131" fillId="0" borderId="29" xfId="0" applyNumberFormat="1" applyFont="1" applyFill="1" applyBorder="1" applyAlignment="1">
      <alignment horizontal="center" vertical="center" wrapText="1"/>
    </xf>
    <xf numFmtId="0" fontId="131" fillId="0" borderId="27" xfId="0" applyNumberFormat="1" applyFont="1" applyFill="1" applyBorder="1" applyAlignment="1">
      <alignment horizontal="center" vertical="center" wrapText="1"/>
    </xf>
    <xf numFmtId="176" fontId="122" fillId="0" borderId="45" xfId="0" applyNumberFormat="1" applyFont="1" applyFill="1" applyBorder="1" applyAlignment="1">
      <alignment horizontal="center" vertical="center" wrapText="1"/>
    </xf>
    <xf numFmtId="176" fontId="122" fillId="0" borderId="46" xfId="0" applyNumberFormat="1" applyFont="1" applyFill="1" applyBorder="1" applyAlignment="1">
      <alignment horizontal="center" vertical="center" wrapText="1"/>
    </xf>
    <xf numFmtId="176" fontId="122" fillId="0" borderId="47" xfId="0" applyNumberFormat="1" applyFont="1" applyFill="1" applyBorder="1" applyAlignment="1">
      <alignment horizontal="center" vertical="center" wrapText="1"/>
    </xf>
    <xf numFmtId="176" fontId="131" fillId="0" borderId="43" xfId="0" applyNumberFormat="1" applyFont="1" applyFill="1" applyBorder="1" applyAlignment="1">
      <alignment horizontal="center" vertical="center" wrapText="1"/>
    </xf>
    <xf numFmtId="176" fontId="131" fillId="0" borderId="49" xfId="0" applyNumberFormat="1" applyFont="1" applyFill="1" applyBorder="1" applyAlignment="1">
      <alignment horizontal="center" vertical="center" wrapText="1"/>
    </xf>
    <xf numFmtId="176" fontId="131" fillId="0" borderId="45" xfId="0" applyNumberFormat="1" applyFont="1" applyFill="1" applyBorder="1" applyAlignment="1">
      <alignment horizontal="center" vertical="center" wrapText="1"/>
    </xf>
    <xf numFmtId="176" fontId="131" fillId="0" borderId="46" xfId="0" applyNumberFormat="1" applyFont="1" applyFill="1" applyBorder="1" applyAlignment="1">
      <alignment horizontal="center" vertical="center" wrapText="1"/>
    </xf>
    <xf numFmtId="176" fontId="131" fillId="0" borderId="47" xfId="0" applyNumberFormat="1" applyFont="1" applyFill="1" applyBorder="1" applyAlignment="1">
      <alignment horizontal="center" vertical="center" wrapText="1"/>
    </xf>
    <xf numFmtId="0" fontId="122" fillId="0" borderId="42" xfId="0" applyFont="1" applyFill="1" applyBorder="1" applyAlignment="1">
      <alignment horizontal="center" vertical="center" wrapText="1"/>
    </xf>
    <xf numFmtId="0" fontId="122" fillId="0" borderId="43" xfId="0" applyFont="1" applyFill="1" applyBorder="1" applyAlignment="1">
      <alignment horizontal="center" vertical="center" wrapText="1"/>
    </xf>
    <xf numFmtId="0" fontId="122" fillId="0" borderId="48" xfId="0" applyFont="1" applyFill="1" applyBorder="1" applyAlignment="1">
      <alignment horizontal="center" vertical="center" wrapText="1"/>
    </xf>
    <xf numFmtId="0" fontId="122" fillId="0" borderId="49" xfId="0" applyFont="1" applyFill="1" applyBorder="1" applyAlignment="1">
      <alignment horizontal="center" vertical="center" wrapText="1"/>
    </xf>
    <xf numFmtId="0" fontId="122" fillId="0" borderId="44" xfId="0" applyFont="1" applyFill="1" applyBorder="1" applyAlignment="1">
      <alignment horizontal="center" vertical="center" wrapText="1"/>
    </xf>
    <xf numFmtId="0" fontId="122" fillId="0" borderId="29" xfId="0" applyFont="1" applyFill="1" applyBorder="1" applyAlignment="1">
      <alignment horizontal="center" vertical="center" wrapText="1"/>
    </xf>
    <xf numFmtId="0" fontId="122" fillId="0" borderId="27" xfId="0" applyFont="1" applyFill="1" applyBorder="1" applyAlignment="1">
      <alignment horizontal="center" vertical="center" wrapText="1"/>
    </xf>
    <xf numFmtId="0" fontId="122" fillId="0" borderId="51" xfId="0" applyFont="1" applyFill="1" applyBorder="1" applyAlignment="1">
      <alignment horizontal="center" vertical="center" wrapText="1"/>
    </xf>
    <xf numFmtId="0" fontId="122" fillId="0" borderId="10" xfId="0" applyFont="1" applyFill="1" applyBorder="1" applyAlignment="1">
      <alignment horizontal="center" vertical="center" wrapText="1"/>
    </xf>
    <xf numFmtId="0" fontId="115" fillId="0" borderId="0" xfId="503" applyFont="1" applyFill="1" applyAlignment="1">
      <alignment horizontal="left" vertical="top" wrapText="1"/>
    </xf>
    <xf numFmtId="0" fontId="142" fillId="0" borderId="0" xfId="503" applyFont="1" applyFill="1" applyAlignment="1">
      <alignment horizontal="center" vertical="top"/>
    </xf>
    <xf numFmtId="0" fontId="142" fillId="0" borderId="0" xfId="503" applyFont="1" applyFill="1" applyAlignment="1">
      <alignment horizontal="left" vertical="top" wrapText="1"/>
    </xf>
    <xf numFmtId="0" fontId="142" fillId="0" borderId="11" xfId="503" applyFont="1" applyFill="1" applyBorder="1" applyAlignment="1">
      <alignment horizontal="left" vertical="top" wrapText="1"/>
    </xf>
    <xf numFmtId="0" fontId="143" fillId="0" borderId="11" xfId="503" applyFont="1" applyFill="1" applyBorder="1" applyAlignment="1">
      <alignment horizontal="left" vertical="top" wrapText="1"/>
    </xf>
    <xf numFmtId="176" fontId="115" fillId="0" borderId="11" xfId="503" applyNumberFormat="1" applyFont="1" applyFill="1" applyBorder="1" applyAlignment="1">
      <alignment horizontal="center" vertical="top" wrapText="1"/>
    </xf>
    <xf numFmtId="0" fontId="115" fillId="0" borderId="11" xfId="503" applyFont="1" applyFill="1" applyBorder="1" applyAlignment="1">
      <alignment horizontal="left" vertical="top" wrapText="1"/>
    </xf>
    <xf numFmtId="0" fontId="144" fillId="0" borderId="0" xfId="0" applyFont="1" applyFill="1" applyBorder="1" applyAlignment="1">
      <alignment horizontal="center" vertical="center" wrapText="1"/>
    </xf>
    <xf numFmtId="176" fontId="115" fillId="0" borderId="10" xfId="503" applyNumberFormat="1" applyFont="1" applyFill="1" applyBorder="1" applyAlignment="1">
      <alignment horizontal="center" vertical="top" wrapText="1"/>
    </xf>
    <xf numFmtId="0" fontId="117" fillId="56" borderId="31" xfId="2405" applyFont="1" applyFill="1" applyBorder="1" applyAlignment="1">
      <alignment horizontal="left" vertical="center" wrapText="1"/>
    </xf>
    <xf numFmtId="0" fontId="117" fillId="56" borderId="13" xfId="2405" applyFont="1" applyFill="1" applyBorder="1" applyAlignment="1">
      <alignment horizontal="left" vertical="center" wrapText="1"/>
    </xf>
    <xf numFmtId="0" fontId="117" fillId="56" borderId="32" xfId="2405" applyFont="1" applyFill="1" applyBorder="1" applyAlignment="1">
      <alignment horizontal="left" vertical="center" wrapText="1"/>
    </xf>
    <xf numFmtId="0" fontId="3" fillId="56" borderId="31" xfId="2405" applyFont="1" applyFill="1" applyBorder="1" applyAlignment="1">
      <alignment horizontal="left" vertical="center" wrapText="1"/>
    </xf>
    <xf numFmtId="0" fontId="0" fillId="56" borderId="13" xfId="0" applyFill="1" applyBorder="1" applyAlignment="1">
      <alignment horizontal="left" vertical="center" wrapText="1"/>
    </xf>
    <xf numFmtId="0" fontId="0" fillId="56" borderId="32" xfId="0" applyFill="1" applyBorder="1" applyAlignment="1">
      <alignment horizontal="left" vertical="center" wrapText="1"/>
    </xf>
    <xf numFmtId="0" fontId="117" fillId="56" borderId="31" xfId="2403" applyFont="1" applyFill="1" applyBorder="1" applyAlignment="1">
      <alignment horizontal="left" vertical="center" wrapText="1"/>
    </xf>
    <xf numFmtId="0" fontId="117" fillId="56" borderId="13" xfId="2403" applyFont="1" applyFill="1" applyBorder="1" applyAlignment="1">
      <alignment horizontal="left" vertical="center" wrapText="1"/>
    </xf>
    <xf numFmtId="0" fontId="117" fillId="56" borderId="32" xfId="2403" applyFont="1" applyFill="1" applyBorder="1" applyAlignment="1">
      <alignment horizontal="left" vertical="center" wrapText="1"/>
    </xf>
    <xf numFmtId="49" fontId="117" fillId="56" borderId="11" xfId="0" applyNumberFormat="1" applyFont="1" applyFill="1" applyBorder="1" applyAlignment="1">
      <alignment horizontal="left" vertical="center" wrapText="1"/>
    </xf>
    <xf numFmtId="0" fontId="4" fillId="56" borderId="0" xfId="2403" applyFont="1" applyFill="1" applyAlignment="1">
      <alignment horizontal="right" vertical="center" wrapText="1"/>
    </xf>
    <xf numFmtId="176" fontId="4" fillId="56" borderId="0" xfId="2402" applyNumberFormat="1" applyFont="1" applyFill="1" applyAlignment="1">
      <alignment horizontal="right" vertical="center"/>
    </xf>
    <xf numFmtId="0" fontId="117" fillId="56" borderId="0" xfId="2402" applyFont="1" applyFill="1" applyAlignment="1">
      <alignment horizontal="center" vertical="center" wrapText="1"/>
    </xf>
    <xf numFmtId="0" fontId="3" fillId="56" borderId="53" xfId="2404" applyFont="1" applyFill="1" applyBorder="1" applyAlignment="1">
      <alignment horizontal="center" vertical="center" wrapText="1"/>
    </xf>
    <xf numFmtId="0" fontId="134" fillId="56" borderId="48" xfId="0" applyFont="1" applyFill="1" applyBorder="1"/>
    <xf numFmtId="0" fontId="3" fillId="56" borderId="52" xfId="2404" applyFont="1" applyFill="1" applyBorder="1" applyAlignment="1">
      <alignment horizontal="center" vertical="center" wrapText="1"/>
    </xf>
    <xf numFmtId="0" fontId="3" fillId="56" borderId="27" xfId="2404" applyFont="1" applyFill="1" applyBorder="1" applyAlignment="1">
      <alignment horizontal="center" vertical="center" wrapText="1"/>
    </xf>
    <xf numFmtId="0" fontId="3" fillId="56" borderId="31" xfId="2404" applyFont="1" applyFill="1" applyBorder="1" applyAlignment="1">
      <alignment horizontal="center" vertical="center" wrapText="1"/>
    </xf>
    <xf numFmtId="0" fontId="3" fillId="56" borderId="13" xfId="2404" applyFont="1" applyFill="1" applyBorder="1" applyAlignment="1">
      <alignment horizontal="center" vertical="center" wrapText="1"/>
    </xf>
    <xf numFmtId="0" fontId="3" fillId="56" borderId="32" xfId="2404" applyFont="1" applyFill="1" applyBorder="1" applyAlignment="1">
      <alignment horizontal="center" vertical="center" wrapText="1"/>
    </xf>
  </cellXfs>
  <cellStyles count="2407">
    <cellStyle name="_artabyuje" xfId="6"/>
    <cellStyle name="_artabyuje_3.Havelvacner_N1_12 23.01.2018" xfId="7"/>
    <cellStyle name="20% - Accent1" xfId="2379" builtinId="30" customBuiltin="1"/>
    <cellStyle name="20% - Accent1 2" xfId="8"/>
    <cellStyle name="20% - Accent1 2 2" xfId="9"/>
    <cellStyle name="20% - Accent1 2 2 2" xfId="10"/>
    <cellStyle name="20% - Accent1 2 2 2 2" xfId="11"/>
    <cellStyle name="20% - Accent1 2 2 2 3" xfId="12"/>
    <cellStyle name="20% - Accent1 2 2 3" xfId="13"/>
    <cellStyle name="20% - Accent1 2 2 4" xfId="14"/>
    <cellStyle name="20% - Accent1 2 2 5" xfId="15"/>
    <cellStyle name="20% - Accent1 2 3" xfId="16"/>
    <cellStyle name="20% - Accent1 2 3 2" xfId="17"/>
    <cellStyle name="20% - Accent1 2 3 3" xfId="18"/>
    <cellStyle name="20% - Accent1 2 4" xfId="19"/>
    <cellStyle name="20% - Accent1 2 4 2" xfId="20"/>
    <cellStyle name="20% - Accent1 2 4 3" xfId="21"/>
    <cellStyle name="20% - Accent1 2 5" xfId="22"/>
    <cellStyle name="20% - Accent1 2 6" xfId="23"/>
    <cellStyle name="20% - Accent1 2 7" xfId="24"/>
    <cellStyle name="20% - Accent1 2 8" xfId="25"/>
    <cellStyle name="20% - Accent1 3" xfId="26"/>
    <cellStyle name="20% - Accent1 4" xfId="27"/>
    <cellStyle name="20% - Accent2" xfId="2383" builtinId="34" customBuiltin="1"/>
    <cellStyle name="20% - Accent2 2" xfId="28"/>
    <cellStyle name="20% - Accent2 2 2" xfId="29"/>
    <cellStyle name="20% - Accent2 2 2 2" xfId="30"/>
    <cellStyle name="20% - Accent2 2 2 2 2" xfId="31"/>
    <cellStyle name="20% - Accent2 2 2 2 3" xfId="32"/>
    <cellStyle name="20% - Accent2 2 2 3" xfId="33"/>
    <cellStyle name="20% - Accent2 2 2 4" xfId="34"/>
    <cellStyle name="20% - Accent2 2 2 5" xfId="35"/>
    <cellStyle name="20% - Accent2 2 3" xfId="36"/>
    <cellStyle name="20% - Accent2 2 3 2" xfId="37"/>
    <cellStyle name="20% - Accent2 2 3 3" xfId="38"/>
    <cellStyle name="20% - Accent2 2 4" xfId="39"/>
    <cellStyle name="20% - Accent2 2 4 2" xfId="40"/>
    <cellStyle name="20% - Accent2 2 4 3" xfId="41"/>
    <cellStyle name="20% - Accent2 2 5" xfId="42"/>
    <cellStyle name="20% - Accent2 2 6" xfId="43"/>
    <cellStyle name="20% - Accent2 2 7" xfId="44"/>
    <cellStyle name="20% - Accent2 2 8" xfId="45"/>
    <cellStyle name="20% - Accent2 3" xfId="46"/>
    <cellStyle name="20% - Accent2 4" xfId="47"/>
    <cellStyle name="20% - Accent3" xfId="2387" builtinId="38" customBuiltin="1"/>
    <cellStyle name="20% - Accent3 2" xfId="48"/>
    <cellStyle name="20% - Accent3 2 2" xfId="49"/>
    <cellStyle name="20% - Accent3 2 2 2" xfId="50"/>
    <cellStyle name="20% - Accent3 2 2 2 2" xfId="51"/>
    <cellStyle name="20% - Accent3 2 2 2 3" xfId="52"/>
    <cellStyle name="20% - Accent3 2 2 3" xfId="53"/>
    <cellStyle name="20% - Accent3 2 2 4" xfId="54"/>
    <cellStyle name="20% - Accent3 2 2 5" xfId="55"/>
    <cellStyle name="20% - Accent3 2 3" xfId="56"/>
    <cellStyle name="20% - Accent3 2 3 2" xfId="57"/>
    <cellStyle name="20% - Accent3 2 3 3" xfId="58"/>
    <cellStyle name="20% - Accent3 2 4" xfId="59"/>
    <cellStyle name="20% - Accent3 2 4 2" xfId="60"/>
    <cellStyle name="20% - Accent3 2 4 3" xfId="61"/>
    <cellStyle name="20% - Accent3 2 5" xfId="62"/>
    <cellStyle name="20% - Accent3 2 6" xfId="63"/>
    <cellStyle name="20% - Accent3 2 7" xfId="64"/>
    <cellStyle name="20% - Accent3 2 8" xfId="65"/>
    <cellStyle name="20% - Accent3 3" xfId="66"/>
    <cellStyle name="20% - Accent3 4" xfId="67"/>
    <cellStyle name="20% - Accent4" xfId="2391" builtinId="42" customBuiltin="1"/>
    <cellStyle name="20% - Accent4 2" xfId="68"/>
    <cellStyle name="20% - Accent4 2 2" xfId="69"/>
    <cellStyle name="20% - Accent4 2 2 2" xfId="70"/>
    <cellStyle name="20% - Accent4 2 2 2 2" xfId="71"/>
    <cellStyle name="20% - Accent4 2 2 2 3" xfId="72"/>
    <cellStyle name="20% - Accent4 2 2 3" xfId="73"/>
    <cellStyle name="20% - Accent4 2 2 4" xfId="74"/>
    <cellStyle name="20% - Accent4 2 2 5" xfId="75"/>
    <cellStyle name="20% - Accent4 2 3" xfId="76"/>
    <cellStyle name="20% - Accent4 2 3 2" xfId="77"/>
    <cellStyle name="20% - Accent4 2 3 3" xfId="78"/>
    <cellStyle name="20% - Accent4 2 4" xfId="79"/>
    <cellStyle name="20% - Accent4 2 4 2" xfId="80"/>
    <cellStyle name="20% - Accent4 2 4 3" xfId="81"/>
    <cellStyle name="20% - Accent4 2 5" xfId="82"/>
    <cellStyle name="20% - Accent4 2 6" xfId="83"/>
    <cellStyle name="20% - Accent4 2 7" xfId="84"/>
    <cellStyle name="20% - Accent4 2 8" xfId="85"/>
    <cellStyle name="20% - Accent4 3" xfId="86"/>
    <cellStyle name="20% - Accent4 4" xfId="87"/>
    <cellStyle name="20% - Accent5" xfId="2395" builtinId="46" customBuiltin="1"/>
    <cellStyle name="20% - Accent5 2" xfId="88"/>
    <cellStyle name="20% - Accent5 2 2" xfId="89"/>
    <cellStyle name="20% - Accent5 2 2 2" xfId="90"/>
    <cellStyle name="20% - Accent5 2 2 2 2" xfId="91"/>
    <cellStyle name="20% - Accent5 2 2 2 3" xfId="92"/>
    <cellStyle name="20% - Accent5 2 2 3" xfId="93"/>
    <cellStyle name="20% - Accent5 2 2 4" xfId="94"/>
    <cellStyle name="20% - Accent5 2 2 5" xfId="95"/>
    <cellStyle name="20% - Accent5 2 3" xfId="96"/>
    <cellStyle name="20% - Accent5 2 3 2" xfId="97"/>
    <cellStyle name="20% - Accent5 2 3 3" xfId="98"/>
    <cellStyle name="20% - Accent5 2 4" xfId="99"/>
    <cellStyle name="20% - Accent5 2 4 2" xfId="100"/>
    <cellStyle name="20% - Accent5 2 4 3" xfId="101"/>
    <cellStyle name="20% - Accent5 2 5" xfId="102"/>
    <cellStyle name="20% - Accent5 2 6" xfId="103"/>
    <cellStyle name="20% - Accent5 2 7" xfId="104"/>
    <cellStyle name="20% - Accent5 2 8" xfId="105"/>
    <cellStyle name="20% - Accent5 3" xfId="106"/>
    <cellStyle name="20% - Accent5 4" xfId="107"/>
    <cellStyle name="20% - Accent6" xfId="2399" builtinId="50" customBuiltin="1"/>
    <cellStyle name="20% - Accent6 2" xfId="108"/>
    <cellStyle name="20% - Accent6 2 2" xfId="109"/>
    <cellStyle name="20% - Accent6 2 2 2" xfId="110"/>
    <cellStyle name="20% - Accent6 2 2 2 2" xfId="111"/>
    <cellStyle name="20% - Accent6 2 2 2 3" xfId="112"/>
    <cellStyle name="20% - Accent6 2 2 3" xfId="113"/>
    <cellStyle name="20% - Accent6 2 2 4" xfId="114"/>
    <cellStyle name="20% - Accent6 2 2 5" xfId="115"/>
    <cellStyle name="20% - Accent6 2 3" xfId="116"/>
    <cellStyle name="20% - Accent6 2 3 2" xfId="117"/>
    <cellStyle name="20% - Accent6 2 3 3" xfId="118"/>
    <cellStyle name="20% - Accent6 2 4" xfId="119"/>
    <cellStyle name="20% - Accent6 2 4 2" xfId="120"/>
    <cellStyle name="20% - Accent6 2 4 3" xfId="121"/>
    <cellStyle name="20% - Accent6 2 5" xfId="122"/>
    <cellStyle name="20% - Accent6 2 6" xfId="123"/>
    <cellStyle name="20% - Accent6 2 7" xfId="124"/>
    <cellStyle name="20% - Accent6 2 8" xfId="125"/>
    <cellStyle name="20% - Accent6 3" xfId="126"/>
    <cellStyle name="20% - Accent6 4" xfId="127"/>
    <cellStyle name="20% - Акцент1 10" xfId="696"/>
    <cellStyle name="20% - Акцент1 11" xfId="697"/>
    <cellStyle name="20% - Акцент1 12" xfId="698"/>
    <cellStyle name="20% - Акцент1 13" xfId="699"/>
    <cellStyle name="20% - Акцент1 14" xfId="700"/>
    <cellStyle name="20% - Акцент1 15" xfId="701"/>
    <cellStyle name="20% - Акцент1 16" xfId="702"/>
    <cellStyle name="20% - Акцент1 17" xfId="703"/>
    <cellStyle name="20% - Акцент1 18" xfId="704"/>
    <cellStyle name="20% - Акцент1 19" xfId="705"/>
    <cellStyle name="20% - Акцент1 2" xfId="128"/>
    <cellStyle name="20% - Акцент1 20" xfId="706"/>
    <cellStyle name="20% - Акцент1 21" xfId="707"/>
    <cellStyle name="20% - Акцент1 22" xfId="708"/>
    <cellStyle name="20% - Акцент1 23" xfId="709"/>
    <cellStyle name="20% - Акцент1 24" xfId="710"/>
    <cellStyle name="20% - Акцент1 25" xfId="711"/>
    <cellStyle name="20% - Акцент1 26" xfId="712"/>
    <cellStyle name="20% - Акцент1 27" xfId="713"/>
    <cellStyle name="20% - Акцент1 28" xfId="714"/>
    <cellStyle name="20% - Акцент1 29" xfId="715"/>
    <cellStyle name="20% - Акцент1 3" xfId="129"/>
    <cellStyle name="20% - Акцент1 30" xfId="716"/>
    <cellStyle name="20% - Акцент1 31" xfId="717"/>
    <cellStyle name="20% - Акцент1 32" xfId="718"/>
    <cellStyle name="20% - Акцент1 33" xfId="719"/>
    <cellStyle name="20% - Акцент1 34" xfId="720"/>
    <cellStyle name="20% - Акцент1 35" xfId="721"/>
    <cellStyle name="20% - Акцент1 36" xfId="722"/>
    <cellStyle name="20% - Акцент1 4" xfId="723"/>
    <cellStyle name="20% - Акцент1 5" xfId="724"/>
    <cellStyle name="20% - Акцент1 6" xfId="725"/>
    <cellStyle name="20% - Акцент1 7" xfId="726"/>
    <cellStyle name="20% - Акцент1 8" xfId="727"/>
    <cellStyle name="20% - Акцент1 9" xfId="728"/>
    <cellStyle name="20% - Акцент2 10" xfId="729"/>
    <cellStyle name="20% - Акцент2 11" xfId="730"/>
    <cellStyle name="20% - Акцент2 12" xfId="731"/>
    <cellStyle name="20% - Акцент2 13" xfId="732"/>
    <cellStyle name="20% - Акцент2 14" xfId="733"/>
    <cellStyle name="20% - Акцент2 15" xfId="734"/>
    <cellStyle name="20% - Акцент2 16" xfId="735"/>
    <cellStyle name="20% - Акцент2 17" xfId="736"/>
    <cellStyle name="20% - Акцент2 18" xfId="737"/>
    <cellStyle name="20% - Акцент2 19" xfId="738"/>
    <cellStyle name="20% - Акцент2 2" xfId="130"/>
    <cellStyle name="20% - Акцент2 20" xfId="739"/>
    <cellStyle name="20% - Акцент2 21" xfId="740"/>
    <cellStyle name="20% - Акцент2 22" xfId="741"/>
    <cellStyle name="20% - Акцент2 23" xfId="742"/>
    <cellStyle name="20% - Акцент2 24" xfId="743"/>
    <cellStyle name="20% - Акцент2 25" xfId="744"/>
    <cellStyle name="20% - Акцент2 26" xfId="745"/>
    <cellStyle name="20% - Акцент2 27" xfId="746"/>
    <cellStyle name="20% - Акцент2 28" xfId="747"/>
    <cellStyle name="20% - Акцент2 29" xfId="748"/>
    <cellStyle name="20% - Акцент2 3" xfId="131"/>
    <cellStyle name="20% - Акцент2 30" xfId="749"/>
    <cellStyle name="20% - Акцент2 31" xfId="750"/>
    <cellStyle name="20% - Акцент2 32" xfId="751"/>
    <cellStyle name="20% - Акцент2 33" xfId="752"/>
    <cellStyle name="20% - Акцент2 34" xfId="753"/>
    <cellStyle name="20% - Акцент2 35" xfId="754"/>
    <cellStyle name="20% - Акцент2 36" xfId="755"/>
    <cellStyle name="20% - Акцент2 4" xfId="756"/>
    <cellStyle name="20% - Акцент2 5" xfId="757"/>
    <cellStyle name="20% - Акцент2 6" xfId="758"/>
    <cellStyle name="20% - Акцент2 7" xfId="759"/>
    <cellStyle name="20% - Акцент2 8" xfId="760"/>
    <cellStyle name="20% - Акцент2 9" xfId="761"/>
    <cellStyle name="20% - Акцент3 10" xfId="762"/>
    <cellStyle name="20% - Акцент3 11" xfId="763"/>
    <cellStyle name="20% - Акцент3 12" xfId="764"/>
    <cellStyle name="20% - Акцент3 13" xfId="765"/>
    <cellStyle name="20% - Акцент3 14" xfId="766"/>
    <cellStyle name="20% - Акцент3 15" xfId="767"/>
    <cellStyle name="20% - Акцент3 16" xfId="768"/>
    <cellStyle name="20% - Акцент3 17" xfId="769"/>
    <cellStyle name="20% - Акцент3 18" xfId="770"/>
    <cellStyle name="20% - Акцент3 19" xfId="771"/>
    <cellStyle name="20% - Акцент3 2" xfId="132"/>
    <cellStyle name="20% - Акцент3 20" xfId="772"/>
    <cellStyle name="20% - Акцент3 21" xfId="773"/>
    <cellStyle name="20% - Акцент3 22" xfId="774"/>
    <cellStyle name="20% - Акцент3 23" xfId="775"/>
    <cellStyle name="20% - Акцент3 24" xfId="776"/>
    <cellStyle name="20% - Акцент3 25" xfId="777"/>
    <cellStyle name="20% - Акцент3 26" xfId="778"/>
    <cellStyle name="20% - Акцент3 27" xfId="779"/>
    <cellStyle name="20% - Акцент3 28" xfId="780"/>
    <cellStyle name="20% - Акцент3 29" xfId="781"/>
    <cellStyle name="20% - Акцент3 3" xfId="133"/>
    <cellStyle name="20% - Акцент3 30" xfId="782"/>
    <cellStyle name="20% - Акцент3 31" xfId="783"/>
    <cellStyle name="20% - Акцент3 32" xfId="784"/>
    <cellStyle name="20% - Акцент3 33" xfId="785"/>
    <cellStyle name="20% - Акцент3 34" xfId="786"/>
    <cellStyle name="20% - Акцент3 35" xfId="787"/>
    <cellStyle name="20% - Акцент3 36" xfId="788"/>
    <cellStyle name="20% - Акцент3 4" xfId="789"/>
    <cellStyle name="20% - Акцент3 5" xfId="790"/>
    <cellStyle name="20% - Акцент3 6" xfId="791"/>
    <cellStyle name="20% - Акцент3 7" xfId="792"/>
    <cellStyle name="20% - Акцент3 8" xfId="793"/>
    <cellStyle name="20% - Акцент3 9" xfId="794"/>
    <cellStyle name="20% - Акцент4 10" xfId="795"/>
    <cellStyle name="20% - Акцент4 11" xfId="796"/>
    <cellStyle name="20% - Акцент4 12" xfId="797"/>
    <cellStyle name="20% - Акцент4 13" xfId="798"/>
    <cellStyle name="20% - Акцент4 14" xfId="799"/>
    <cellStyle name="20% - Акцент4 15" xfId="800"/>
    <cellStyle name="20% - Акцент4 16" xfId="801"/>
    <cellStyle name="20% - Акцент4 17" xfId="802"/>
    <cellStyle name="20% - Акцент4 18" xfId="803"/>
    <cellStyle name="20% - Акцент4 19" xfId="804"/>
    <cellStyle name="20% - Акцент4 2" xfId="134"/>
    <cellStyle name="20% - Акцент4 20" xfId="805"/>
    <cellStyle name="20% - Акцент4 21" xfId="806"/>
    <cellStyle name="20% - Акцент4 22" xfId="807"/>
    <cellStyle name="20% - Акцент4 23" xfId="808"/>
    <cellStyle name="20% - Акцент4 24" xfId="809"/>
    <cellStyle name="20% - Акцент4 25" xfId="810"/>
    <cellStyle name="20% - Акцент4 26" xfId="811"/>
    <cellStyle name="20% - Акцент4 27" xfId="812"/>
    <cellStyle name="20% - Акцент4 28" xfId="813"/>
    <cellStyle name="20% - Акцент4 29" xfId="814"/>
    <cellStyle name="20% - Акцент4 3" xfId="135"/>
    <cellStyle name="20% - Акцент4 30" xfId="815"/>
    <cellStyle name="20% - Акцент4 31" xfId="816"/>
    <cellStyle name="20% - Акцент4 32" xfId="817"/>
    <cellStyle name="20% - Акцент4 33" xfId="818"/>
    <cellStyle name="20% - Акцент4 34" xfId="819"/>
    <cellStyle name="20% - Акцент4 35" xfId="820"/>
    <cellStyle name="20% - Акцент4 36" xfId="821"/>
    <cellStyle name="20% - Акцент4 4" xfId="822"/>
    <cellStyle name="20% - Акцент4 5" xfId="823"/>
    <cellStyle name="20% - Акцент4 6" xfId="824"/>
    <cellStyle name="20% - Акцент4 7" xfId="825"/>
    <cellStyle name="20% - Акцент4 8" xfId="826"/>
    <cellStyle name="20% - Акцент4 9" xfId="827"/>
    <cellStyle name="20% - Акцент5 10" xfId="828"/>
    <cellStyle name="20% - Акцент5 11" xfId="829"/>
    <cellStyle name="20% - Акцент5 12" xfId="830"/>
    <cellStyle name="20% - Акцент5 13" xfId="831"/>
    <cellStyle name="20% - Акцент5 14" xfId="832"/>
    <cellStyle name="20% - Акцент5 15" xfId="833"/>
    <cellStyle name="20% - Акцент5 16" xfId="834"/>
    <cellStyle name="20% - Акцент5 17" xfId="835"/>
    <cellStyle name="20% - Акцент5 18" xfId="836"/>
    <cellStyle name="20% - Акцент5 19" xfId="837"/>
    <cellStyle name="20% - Акцент5 2" xfId="136"/>
    <cellStyle name="20% - Акцент5 20" xfId="838"/>
    <cellStyle name="20% - Акцент5 21" xfId="839"/>
    <cellStyle name="20% - Акцент5 22" xfId="840"/>
    <cellStyle name="20% - Акцент5 23" xfId="841"/>
    <cellStyle name="20% - Акцент5 24" xfId="842"/>
    <cellStyle name="20% - Акцент5 25" xfId="843"/>
    <cellStyle name="20% - Акцент5 26" xfId="844"/>
    <cellStyle name="20% - Акцент5 27" xfId="845"/>
    <cellStyle name="20% - Акцент5 28" xfId="846"/>
    <cellStyle name="20% - Акцент5 29" xfId="847"/>
    <cellStyle name="20% - Акцент5 3" xfId="137"/>
    <cellStyle name="20% - Акцент5 30" xfId="848"/>
    <cellStyle name="20% - Акцент5 31" xfId="849"/>
    <cellStyle name="20% - Акцент5 32" xfId="850"/>
    <cellStyle name="20% - Акцент5 33" xfId="851"/>
    <cellStyle name="20% - Акцент5 34" xfId="852"/>
    <cellStyle name="20% - Акцент5 35" xfId="853"/>
    <cellStyle name="20% - Акцент5 36" xfId="854"/>
    <cellStyle name="20% - Акцент5 4" xfId="855"/>
    <cellStyle name="20% - Акцент5 5" xfId="856"/>
    <cellStyle name="20% - Акцент5 6" xfId="857"/>
    <cellStyle name="20% - Акцент5 7" xfId="858"/>
    <cellStyle name="20% - Акцент5 8" xfId="859"/>
    <cellStyle name="20% - Акцент5 9" xfId="860"/>
    <cellStyle name="20% - Акцент6 10" xfId="861"/>
    <cellStyle name="20% - Акцент6 11" xfId="862"/>
    <cellStyle name="20% - Акцент6 12" xfId="863"/>
    <cellStyle name="20% - Акцент6 13" xfId="864"/>
    <cellStyle name="20% - Акцент6 14" xfId="865"/>
    <cellStyle name="20% - Акцент6 15" xfId="866"/>
    <cellStyle name="20% - Акцент6 16" xfId="867"/>
    <cellStyle name="20% - Акцент6 17" xfId="868"/>
    <cellStyle name="20% - Акцент6 18" xfId="869"/>
    <cellStyle name="20% - Акцент6 19" xfId="870"/>
    <cellStyle name="20% - Акцент6 2" xfId="138"/>
    <cellStyle name="20% - Акцент6 20" xfId="871"/>
    <cellStyle name="20% - Акцент6 21" xfId="872"/>
    <cellStyle name="20% - Акцент6 22" xfId="873"/>
    <cellStyle name="20% - Акцент6 23" xfId="874"/>
    <cellStyle name="20% - Акцент6 24" xfId="875"/>
    <cellStyle name="20% - Акцент6 25" xfId="876"/>
    <cellStyle name="20% - Акцент6 26" xfId="877"/>
    <cellStyle name="20% - Акцент6 27" xfId="878"/>
    <cellStyle name="20% - Акцент6 28" xfId="879"/>
    <cellStyle name="20% - Акцент6 29" xfId="880"/>
    <cellStyle name="20% - Акцент6 3" xfId="139"/>
    <cellStyle name="20% - Акцент6 30" xfId="881"/>
    <cellStyle name="20% - Акцент6 31" xfId="882"/>
    <cellStyle name="20% - Акцент6 32" xfId="883"/>
    <cellStyle name="20% - Акцент6 33" xfId="884"/>
    <cellStyle name="20% - Акцент6 34" xfId="885"/>
    <cellStyle name="20% - Акцент6 35" xfId="886"/>
    <cellStyle name="20% - Акцент6 36" xfId="887"/>
    <cellStyle name="20% - Акцент6 4" xfId="888"/>
    <cellStyle name="20% - Акцент6 5" xfId="889"/>
    <cellStyle name="20% - Акцент6 6" xfId="890"/>
    <cellStyle name="20% - Акцент6 7" xfId="891"/>
    <cellStyle name="20% - Акцент6 8" xfId="892"/>
    <cellStyle name="20% - Акцент6 9" xfId="893"/>
    <cellStyle name="40% - Accent1" xfId="2380" builtinId="31" customBuiltin="1"/>
    <cellStyle name="40% - Accent1 2" xfId="140"/>
    <cellStyle name="40% - Accent1 2 2" xfId="141"/>
    <cellStyle name="40% - Accent1 2 2 2" xfId="142"/>
    <cellStyle name="40% - Accent1 2 2 2 2" xfId="143"/>
    <cellStyle name="40% - Accent1 2 2 2 3" xfId="144"/>
    <cellStyle name="40% - Accent1 2 2 3" xfId="145"/>
    <cellStyle name="40% - Accent1 2 2 4" xfId="146"/>
    <cellStyle name="40% - Accent1 2 2 5" xfId="147"/>
    <cellStyle name="40% - Accent1 2 3" xfId="148"/>
    <cellStyle name="40% - Accent1 2 3 2" xfId="149"/>
    <cellStyle name="40% - Accent1 2 3 3" xfId="150"/>
    <cellStyle name="40% - Accent1 2 4" xfId="151"/>
    <cellStyle name="40% - Accent1 2 4 2" xfId="152"/>
    <cellStyle name="40% - Accent1 2 4 3" xfId="153"/>
    <cellStyle name="40% - Accent1 2 5" xfId="154"/>
    <cellStyle name="40% - Accent1 2 6" xfId="155"/>
    <cellStyle name="40% - Accent1 2 7" xfId="156"/>
    <cellStyle name="40% - Accent1 2 8" xfId="157"/>
    <cellStyle name="40% - Accent1 3" xfId="158"/>
    <cellStyle name="40% - Accent1 4" xfId="159"/>
    <cellStyle name="40% - Accent2" xfId="2384" builtinId="35" customBuiltin="1"/>
    <cellStyle name="40% - Accent2 2" xfId="160"/>
    <cellStyle name="40% - Accent2 2 2" xfId="161"/>
    <cellStyle name="40% - Accent2 2 2 2" xfId="162"/>
    <cellStyle name="40% - Accent2 2 2 2 2" xfId="163"/>
    <cellStyle name="40% - Accent2 2 2 2 3" xfId="164"/>
    <cellStyle name="40% - Accent2 2 2 3" xfId="165"/>
    <cellStyle name="40% - Accent2 2 2 4" xfId="166"/>
    <cellStyle name="40% - Accent2 2 2 5" xfId="167"/>
    <cellStyle name="40% - Accent2 2 3" xfId="168"/>
    <cellStyle name="40% - Accent2 2 3 2" xfId="169"/>
    <cellStyle name="40% - Accent2 2 3 3" xfId="170"/>
    <cellStyle name="40% - Accent2 2 4" xfId="171"/>
    <cellStyle name="40% - Accent2 2 4 2" xfId="172"/>
    <cellStyle name="40% - Accent2 2 4 3" xfId="173"/>
    <cellStyle name="40% - Accent2 2 5" xfId="174"/>
    <cellStyle name="40% - Accent2 2 6" xfId="175"/>
    <cellStyle name="40% - Accent2 2 7" xfId="176"/>
    <cellStyle name="40% - Accent2 2 8" xfId="177"/>
    <cellStyle name="40% - Accent2 3" xfId="178"/>
    <cellStyle name="40% - Accent2 4" xfId="179"/>
    <cellStyle name="40% - Accent3" xfId="2388" builtinId="39" customBuiltin="1"/>
    <cellStyle name="40% - Accent3 2" xfId="180"/>
    <cellStyle name="40% - Accent3 2 2" xfId="181"/>
    <cellStyle name="40% - Accent3 2 2 2" xfId="182"/>
    <cellStyle name="40% - Accent3 2 2 2 2" xfId="183"/>
    <cellStyle name="40% - Accent3 2 2 2 3" xfId="184"/>
    <cellStyle name="40% - Accent3 2 2 3" xfId="185"/>
    <cellStyle name="40% - Accent3 2 2 4" xfId="186"/>
    <cellStyle name="40% - Accent3 2 2 5" xfId="187"/>
    <cellStyle name="40% - Accent3 2 3" xfId="188"/>
    <cellStyle name="40% - Accent3 2 3 2" xfId="189"/>
    <cellStyle name="40% - Accent3 2 3 3" xfId="190"/>
    <cellStyle name="40% - Accent3 2 4" xfId="191"/>
    <cellStyle name="40% - Accent3 2 4 2" xfId="192"/>
    <cellStyle name="40% - Accent3 2 4 3" xfId="193"/>
    <cellStyle name="40% - Accent3 2 5" xfId="194"/>
    <cellStyle name="40% - Accent3 2 6" xfId="195"/>
    <cellStyle name="40% - Accent3 2 7" xfId="196"/>
    <cellStyle name="40% - Accent3 2 8" xfId="197"/>
    <cellStyle name="40% - Accent3 3" xfId="198"/>
    <cellStyle name="40% - Accent3 4" xfId="199"/>
    <cellStyle name="40% - Accent4" xfId="2392" builtinId="43" customBuiltin="1"/>
    <cellStyle name="40% - Accent4 2" xfId="200"/>
    <cellStyle name="40% - Accent4 2 2" xfId="201"/>
    <cellStyle name="40% - Accent4 2 2 2" xfId="202"/>
    <cellStyle name="40% - Accent4 2 2 2 2" xfId="203"/>
    <cellStyle name="40% - Accent4 2 2 2 3" xfId="204"/>
    <cellStyle name="40% - Accent4 2 2 3" xfId="205"/>
    <cellStyle name="40% - Accent4 2 2 4" xfId="206"/>
    <cellStyle name="40% - Accent4 2 2 5" xfId="207"/>
    <cellStyle name="40% - Accent4 2 3" xfId="208"/>
    <cellStyle name="40% - Accent4 2 3 2" xfId="209"/>
    <cellStyle name="40% - Accent4 2 3 3" xfId="210"/>
    <cellStyle name="40% - Accent4 2 4" xfId="211"/>
    <cellStyle name="40% - Accent4 2 4 2" xfId="212"/>
    <cellStyle name="40% - Accent4 2 4 3" xfId="213"/>
    <cellStyle name="40% - Accent4 2 5" xfId="214"/>
    <cellStyle name="40% - Accent4 2 6" xfId="215"/>
    <cellStyle name="40% - Accent4 2 7" xfId="216"/>
    <cellStyle name="40% - Accent4 2 8" xfId="217"/>
    <cellStyle name="40% - Accent4 3" xfId="218"/>
    <cellStyle name="40% - Accent4 4" xfId="219"/>
    <cellStyle name="40% - Accent5" xfId="2396" builtinId="47" customBuiltin="1"/>
    <cellStyle name="40% - Accent5 2" xfId="220"/>
    <cellStyle name="40% - Accent5 2 2" xfId="221"/>
    <cellStyle name="40% - Accent5 2 2 2" xfId="222"/>
    <cellStyle name="40% - Accent5 2 2 2 2" xfId="223"/>
    <cellStyle name="40% - Accent5 2 2 2 3" xfId="224"/>
    <cellStyle name="40% - Accent5 2 2 3" xfId="225"/>
    <cellStyle name="40% - Accent5 2 2 4" xfId="226"/>
    <cellStyle name="40% - Accent5 2 2 5" xfId="227"/>
    <cellStyle name="40% - Accent5 2 3" xfId="228"/>
    <cellStyle name="40% - Accent5 2 3 2" xfId="229"/>
    <cellStyle name="40% - Accent5 2 3 3" xfId="230"/>
    <cellStyle name="40% - Accent5 2 4" xfId="231"/>
    <cellStyle name="40% - Accent5 2 4 2" xfId="232"/>
    <cellStyle name="40% - Accent5 2 4 3" xfId="233"/>
    <cellStyle name="40% - Accent5 2 5" xfId="234"/>
    <cellStyle name="40% - Accent5 2 6" xfId="235"/>
    <cellStyle name="40% - Accent5 2 7" xfId="236"/>
    <cellStyle name="40% - Accent5 2 8" xfId="237"/>
    <cellStyle name="40% - Accent5 3" xfId="238"/>
    <cellStyle name="40% - Accent5 4" xfId="239"/>
    <cellStyle name="40% - Accent6" xfId="2400" builtinId="51" customBuiltin="1"/>
    <cellStyle name="40% - Accent6 2" xfId="240"/>
    <cellStyle name="40% - Accent6 2 2" xfId="241"/>
    <cellStyle name="40% - Accent6 2 2 2" xfId="242"/>
    <cellStyle name="40% - Accent6 2 2 2 2" xfId="243"/>
    <cellStyle name="40% - Accent6 2 2 2 3" xfId="244"/>
    <cellStyle name="40% - Accent6 2 2 3" xfId="245"/>
    <cellStyle name="40% - Accent6 2 2 4" xfId="246"/>
    <cellStyle name="40% - Accent6 2 2 5" xfId="247"/>
    <cellStyle name="40% - Accent6 2 3" xfId="248"/>
    <cellStyle name="40% - Accent6 2 3 2" xfId="249"/>
    <cellStyle name="40% - Accent6 2 3 3" xfId="250"/>
    <cellStyle name="40% - Accent6 2 4" xfId="251"/>
    <cellStyle name="40% - Accent6 2 4 2" xfId="252"/>
    <cellStyle name="40% - Accent6 2 4 3" xfId="253"/>
    <cellStyle name="40% - Accent6 2 5" xfId="254"/>
    <cellStyle name="40% - Accent6 2 6" xfId="255"/>
    <cellStyle name="40% - Accent6 2 7" xfId="256"/>
    <cellStyle name="40% - Accent6 2 8" xfId="257"/>
    <cellStyle name="40% - Accent6 3" xfId="258"/>
    <cellStyle name="40% - Accent6 4" xfId="259"/>
    <cellStyle name="40% - Акцент1 10" xfId="894"/>
    <cellStyle name="40% - Акцент1 11" xfId="895"/>
    <cellStyle name="40% - Акцент1 12" xfId="896"/>
    <cellStyle name="40% - Акцент1 13" xfId="897"/>
    <cellStyle name="40% - Акцент1 14" xfId="898"/>
    <cellStyle name="40% - Акцент1 15" xfId="899"/>
    <cellStyle name="40% - Акцент1 16" xfId="900"/>
    <cellStyle name="40% - Акцент1 17" xfId="901"/>
    <cellStyle name="40% - Акцент1 18" xfId="902"/>
    <cellStyle name="40% - Акцент1 19" xfId="903"/>
    <cellStyle name="40% - Акцент1 2" xfId="260"/>
    <cellStyle name="40% - Акцент1 20" xfId="904"/>
    <cellStyle name="40% - Акцент1 21" xfId="905"/>
    <cellStyle name="40% - Акцент1 22" xfId="906"/>
    <cellStyle name="40% - Акцент1 23" xfId="907"/>
    <cellStyle name="40% - Акцент1 24" xfId="908"/>
    <cellStyle name="40% - Акцент1 25" xfId="909"/>
    <cellStyle name="40% - Акцент1 26" xfId="910"/>
    <cellStyle name="40% - Акцент1 27" xfId="911"/>
    <cellStyle name="40% - Акцент1 28" xfId="912"/>
    <cellStyle name="40% - Акцент1 29" xfId="913"/>
    <cellStyle name="40% - Акцент1 3" xfId="261"/>
    <cellStyle name="40% - Акцент1 30" xfId="914"/>
    <cellStyle name="40% - Акцент1 31" xfId="915"/>
    <cellStyle name="40% - Акцент1 32" xfId="916"/>
    <cellStyle name="40% - Акцент1 33" xfId="917"/>
    <cellStyle name="40% - Акцент1 34" xfId="918"/>
    <cellStyle name="40% - Акцент1 35" xfId="919"/>
    <cellStyle name="40% - Акцент1 36" xfId="920"/>
    <cellStyle name="40% - Акцент1 4" xfId="921"/>
    <cellStyle name="40% - Акцент1 5" xfId="922"/>
    <cellStyle name="40% - Акцент1 6" xfId="923"/>
    <cellStyle name="40% - Акцент1 7" xfId="924"/>
    <cellStyle name="40% - Акцент1 8" xfId="925"/>
    <cellStyle name="40% - Акцент1 9" xfId="926"/>
    <cellStyle name="40% - Акцент2 10" xfId="927"/>
    <cellStyle name="40% - Акцент2 11" xfId="928"/>
    <cellStyle name="40% - Акцент2 12" xfId="929"/>
    <cellStyle name="40% - Акцент2 13" xfId="930"/>
    <cellStyle name="40% - Акцент2 14" xfId="931"/>
    <cellStyle name="40% - Акцент2 15" xfId="932"/>
    <cellStyle name="40% - Акцент2 16" xfId="933"/>
    <cellStyle name="40% - Акцент2 17" xfId="934"/>
    <cellStyle name="40% - Акцент2 18" xfId="935"/>
    <cellStyle name="40% - Акцент2 19" xfId="936"/>
    <cellStyle name="40% - Акцент2 2" xfId="262"/>
    <cellStyle name="40% - Акцент2 20" xfId="937"/>
    <cellStyle name="40% - Акцент2 21" xfId="938"/>
    <cellStyle name="40% - Акцент2 22" xfId="939"/>
    <cellStyle name="40% - Акцент2 23" xfId="940"/>
    <cellStyle name="40% - Акцент2 24" xfId="941"/>
    <cellStyle name="40% - Акцент2 25" xfId="942"/>
    <cellStyle name="40% - Акцент2 26" xfId="943"/>
    <cellStyle name="40% - Акцент2 27" xfId="944"/>
    <cellStyle name="40% - Акцент2 28" xfId="945"/>
    <cellStyle name="40% - Акцент2 29" xfId="946"/>
    <cellStyle name="40% - Акцент2 3" xfId="263"/>
    <cellStyle name="40% - Акцент2 30" xfId="947"/>
    <cellStyle name="40% - Акцент2 31" xfId="948"/>
    <cellStyle name="40% - Акцент2 32" xfId="949"/>
    <cellStyle name="40% - Акцент2 33" xfId="950"/>
    <cellStyle name="40% - Акцент2 34" xfId="951"/>
    <cellStyle name="40% - Акцент2 35" xfId="952"/>
    <cellStyle name="40% - Акцент2 36" xfId="953"/>
    <cellStyle name="40% - Акцент2 4" xfId="954"/>
    <cellStyle name="40% - Акцент2 5" xfId="955"/>
    <cellStyle name="40% - Акцент2 6" xfId="956"/>
    <cellStyle name="40% - Акцент2 7" xfId="957"/>
    <cellStyle name="40% - Акцент2 8" xfId="958"/>
    <cellStyle name="40% - Акцент2 9" xfId="959"/>
    <cellStyle name="40% - Акцент3 10" xfId="960"/>
    <cellStyle name="40% - Акцент3 11" xfId="961"/>
    <cellStyle name="40% - Акцент3 12" xfId="962"/>
    <cellStyle name="40% - Акцент3 13" xfId="963"/>
    <cellStyle name="40% - Акцент3 14" xfId="964"/>
    <cellStyle name="40% - Акцент3 15" xfId="965"/>
    <cellStyle name="40% - Акцент3 16" xfId="966"/>
    <cellStyle name="40% - Акцент3 17" xfId="967"/>
    <cellStyle name="40% - Акцент3 18" xfId="968"/>
    <cellStyle name="40% - Акцент3 19" xfId="969"/>
    <cellStyle name="40% - Акцент3 2" xfId="264"/>
    <cellStyle name="40% - Акцент3 20" xfId="970"/>
    <cellStyle name="40% - Акцент3 21" xfId="971"/>
    <cellStyle name="40% - Акцент3 22" xfId="972"/>
    <cellStyle name="40% - Акцент3 23" xfId="973"/>
    <cellStyle name="40% - Акцент3 24" xfId="974"/>
    <cellStyle name="40% - Акцент3 25" xfId="975"/>
    <cellStyle name="40% - Акцент3 26" xfId="976"/>
    <cellStyle name="40% - Акцент3 27" xfId="977"/>
    <cellStyle name="40% - Акцент3 28" xfId="978"/>
    <cellStyle name="40% - Акцент3 29" xfId="979"/>
    <cellStyle name="40% - Акцент3 3" xfId="265"/>
    <cellStyle name="40% - Акцент3 30" xfId="980"/>
    <cellStyle name="40% - Акцент3 31" xfId="981"/>
    <cellStyle name="40% - Акцент3 32" xfId="982"/>
    <cellStyle name="40% - Акцент3 33" xfId="983"/>
    <cellStyle name="40% - Акцент3 34" xfId="984"/>
    <cellStyle name="40% - Акцент3 35" xfId="985"/>
    <cellStyle name="40% - Акцент3 36" xfId="986"/>
    <cellStyle name="40% - Акцент3 4" xfId="987"/>
    <cellStyle name="40% - Акцент3 5" xfId="988"/>
    <cellStyle name="40% - Акцент3 6" xfId="989"/>
    <cellStyle name="40% - Акцент3 7" xfId="990"/>
    <cellStyle name="40% - Акцент3 8" xfId="991"/>
    <cellStyle name="40% - Акцент3 9" xfId="992"/>
    <cellStyle name="40% - Акцент4 10" xfId="993"/>
    <cellStyle name="40% - Акцент4 11" xfId="994"/>
    <cellStyle name="40% - Акцент4 12" xfId="995"/>
    <cellStyle name="40% - Акцент4 13" xfId="996"/>
    <cellStyle name="40% - Акцент4 14" xfId="997"/>
    <cellStyle name="40% - Акцент4 15" xfId="998"/>
    <cellStyle name="40% - Акцент4 16" xfId="999"/>
    <cellStyle name="40% - Акцент4 17" xfId="1000"/>
    <cellStyle name="40% - Акцент4 18" xfId="1001"/>
    <cellStyle name="40% - Акцент4 19" xfId="1002"/>
    <cellStyle name="40% - Акцент4 2" xfId="266"/>
    <cellStyle name="40% - Акцент4 20" xfId="1003"/>
    <cellStyle name="40% - Акцент4 21" xfId="1004"/>
    <cellStyle name="40% - Акцент4 22" xfId="1005"/>
    <cellStyle name="40% - Акцент4 23" xfId="1006"/>
    <cellStyle name="40% - Акцент4 24" xfId="1007"/>
    <cellStyle name="40% - Акцент4 25" xfId="1008"/>
    <cellStyle name="40% - Акцент4 26" xfId="1009"/>
    <cellStyle name="40% - Акцент4 27" xfId="1010"/>
    <cellStyle name="40% - Акцент4 28" xfId="1011"/>
    <cellStyle name="40% - Акцент4 29" xfId="1012"/>
    <cellStyle name="40% - Акцент4 3" xfId="267"/>
    <cellStyle name="40% - Акцент4 30" xfId="1013"/>
    <cellStyle name="40% - Акцент4 31" xfId="1014"/>
    <cellStyle name="40% - Акцент4 32" xfId="1015"/>
    <cellStyle name="40% - Акцент4 33" xfId="1016"/>
    <cellStyle name="40% - Акцент4 34" xfId="1017"/>
    <cellStyle name="40% - Акцент4 35" xfId="1018"/>
    <cellStyle name="40% - Акцент4 36" xfId="1019"/>
    <cellStyle name="40% - Акцент4 4" xfId="1020"/>
    <cellStyle name="40% - Акцент4 5" xfId="1021"/>
    <cellStyle name="40% - Акцент4 6" xfId="1022"/>
    <cellStyle name="40% - Акцент4 7" xfId="1023"/>
    <cellStyle name="40% - Акцент4 8" xfId="1024"/>
    <cellStyle name="40% - Акцент4 9" xfId="1025"/>
    <cellStyle name="40% - Акцент5 10" xfId="1026"/>
    <cellStyle name="40% - Акцент5 11" xfId="1027"/>
    <cellStyle name="40% - Акцент5 12" xfId="1028"/>
    <cellStyle name="40% - Акцент5 13" xfId="1029"/>
    <cellStyle name="40% - Акцент5 14" xfId="1030"/>
    <cellStyle name="40% - Акцент5 15" xfId="1031"/>
    <cellStyle name="40% - Акцент5 16" xfId="1032"/>
    <cellStyle name="40% - Акцент5 17" xfId="1033"/>
    <cellStyle name="40% - Акцент5 18" xfId="1034"/>
    <cellStyle name="40% - Акцент5 19" xfId="1035"/>
    <cellStyle name="40% - Акцент5 2" xfId="268"/>
    <cellStyle name="40% - Акцент5 20" xfId="1036"/>
    <cellStyle name="40% - Акцент5 21" xfId="1037"/>
    <cellStyle name="40% - Акцент5 22" xfId="1038"/>
    <cellStyle name="40% - Акцент5 23" xfId="1039"/>
    <cellStyle name="40% - Акцент5 24" xfId="1040"/>
    <cellStyle name="40% - Акцент5 25" xfId="1041"/>
    <cellStyle name="40% - Акцент5 26" xfId="1042"/>
    <cellStyle name="40% - Акцент5 27" xfId="1043"/>
    <cellStyle name="40% - Акцент5 28" xfId="1044"/>
    <cellStyle name="40% - Акцент5 29" xfId="1045"/>
    <cellStyle name="40% - Акцент5 3" xfId="269"/>
    <cellStyle name="40% - Акцент5 30" xfId="1046"/>
    <cellStyle name="40% - Акцент5 31" xfId="1047"/>
    <cellStyle name="40% - Акцент5 32" xfId="1048"/>
    <cellStyle name="40% - Акцент5 33" xfId="1049"/>
    <cellStyle name="40% - Акцент5 34" xfId="1050"/>
    <cellStyle name="40% - Акцент5 35" xfId="1051"/>
    <cellStyle name="40% - Акцент5 36" xfId="1052"/>
    <cellStyle name="40% - Акцент5 4" xfId="1053"/>
    <cellStyle name="40% - Акцент5 5" xfId="1054"/>
    <cellStyle name="40% - Акцент5 6" xfId="1055"/>
    <cellStyle name="40% - Акцент5 7" xfId="1056"/>
    <cellStyle name="40% - Акцент5 8" xfId="1057"/>
    <cellStyle name="40% - Акцент5 9" xfId="1058"/>
    <cellStyle name="40% - Акцент6 10" xfId="1059"/>
    <cellStyle name="40% - Акцент6 11" xfId="1060"/>
    <cellStyle name="40% - Акцент6 12" xfId="1061"/>
    <cellStyle name="40% - Акцент6 13" xfId="1062"/>
    <cellStyle name="40% - Акцент6 14" xfId="1063"/>
    <cellStyle name="40% - Акцент6 15" xfId="1064"/>
    <cellStyle name="40% - Акцент6 16" xfId="1065"/>
    <cellStyle name="40% - Акцент6 17" xfId="1066"/>
    <cellStyle name="40% - Акцент6 18" xfId="1067"/>
    <cellStyle name="40% - Акцент6 19" xfId="1068"/>
    <cellStyle name="40% - Акцент6 2" xfId="270"/>
    <cellStyle name="40% - Акцент6 20" xfId="1069"/>
    <cellStyle name="40% - Акцент6 21" xfId="1070"/>
    <cellStyle name="40% - Акцент6 22" xfId="1071"/>
    <cellStyle name="40% - Акцент6 23" xfId="1072"/>
    <cellStyle name="40% - Акцент6 24" xfId="1073"/>
    <cellStyle name="40% - Акцент6 25" xfId="1074"/>
    <cellStyle name="40% - Акцент6 26" xfId="1075"/>
    <cellStyle name="40% - Акцент6 27" xfId="1076"/>
    <cellStyle name="40% - Акцент6 28" xfId="1077"/>
    <cellStyle name="40% - Акцент6 29" xfId="1078"/>
    <cellStyle name="40% - Акцент6 3" xfId="271"/>
    <cellStyle name="40% - Акцент6 30" xfId="1079"/>
    <cellStyle name="40% - Акцент6 31" xfId="1080"/>
    <cellStyle name="40% - Акцент6 32" xfId="1081"/>
    <cellStyle name="40% - Акцент6 33" xfId="1082"/>
    <cellStyle name="40% - Акцент6 34" xfId="1083"/>
    <cellStyle name="40% - Акцент6 35" xfId="1084"/>
    <cellStyle name="40% - Акцент6 36" xfId="1085"/>
    <cellStyle name="40% - Акцент6 4" xfId="1086"/>
    <cellStyle name="40% - Акцент6 5" xfId="1087"/>
    <cellStyle name="40% - Акцент6 6" xfId="1088"/>
    <cellStyle name="40% - Акцент6 7" xfId="1089"/>
    <cellStyle name="40% - Акцент6 8" xfId="1090"/>
    <cellStyle name="40% - Акцент6 9" xfId="1091"/>
    <cellStyle name="60% - Accent1" xfId="2381" builtinId="32" customBuiltin="1"/>
    <cellStyle name="60% - Accent1 2" xfId="272"/>
    <cellStyle name="60% - Accent1 2 2" xfId="273"/>
    <cellStyle name="60% - Accent1 2 2 2" xfId="274"/>
    <cellStyle name="60% - Accent1 2 3" xfId="275"/>
    <cellStyle name="60% - Accent1 3" xfId="276"/>
    <cellStyle name="60% - Accent2" xfId="2385" builtinId="36" customBuiltin="1"/>
    <cellStyle name="60% - Accent2 2" xfId="277"/>
    <cellStyle name="60% - Accent2 2 2" xfId="278"/>
    <cellStyle name="60% - Accent2 2 2 2" xfId="279"/>
    <cellStyle name="60% - Accent2 2 3" xfId="280"/>
    <cellStyle name="60% - Accent2 3" xfId="281"/>
    <cellStyle name="60% - Accent3" xfId="2389" builtinId="40" customBuiltin="1"/>
    <cellStyle name="60% - Accent3 2" xfId="282"/>
    <cellStyle name="60% - Accent3 2 2" xfId="283"/>
    <cellStyle name="60% - Accent3 2 2 2" xfId="284"/>
    <cellStyle name="60% - Accent3 2 3" xfId="285"/>
    <cellStyle name="60% - Accent3 3" xfId="286"/>
    <cellStyle name="60% - Accent4" xfId="2393" builtinId="44" customBuiltin="1"/>
    <cellStyle name="60% - Accent4 2" xfId="287"/>
    <cellStyle name="60% - Accent4 2 2" xfId="288"/>
    <cellStyle name="60% - Accent4 2 2 2" xfId="289"/>
    <cellStyle name="60% - Accent4 2 3" xfId="290"/>
    <cellStyle name="60% - Accent4 3" xfId="291"/>
    <cellStyle name="60% - Accent5" xfId="2397" builtinId="48" customBuiltin="1"/>
    <cellStyle name="60% - Accent5 2" xfId="292"/>
    <cellStyle name="60% - Accent5 2 2" xfId="293"/>
    <cellStyle name="60% - Accent5 2 2 2" xfId="294"/>
    <cellStyle name="60% - Accent5 2 3" xfId="295"/>
    <cellStyle name="60% - Accent5 3" xfId="296"/>
    <cellStyle name="60% - Accent6" xfId="2401" builtinId="52" customBuiltin="1"/>
    <cellStyle name="60% - Accent6 2" xfId="297"/>
    <cellStyle name="60% - Accent6 2 2" xfId="298"/>
    <cellStyle name="60% - Accent6 2 2 2" xfId="299"/>
    <cellStyle name="60% - Accent6 2 3" xfId="300"/>
    <cellStyle name="60% - Accent6 3" xfId="301"/>
    <cellStyle name="60% - Акцент1 10" xfId="1092"/>
    <cellStyle name="60% - Акцент1 11" xfId="1093"/>
    <cellStyle name="60% - Акцент1 12" xfId="1094"/>
    <cellStyle name="60% - Акцент1 13" xfId="1095"/>
    <cellStyle name="60% - Акцент1 14" xfId="1096"/>
    <cellStyle name="60% - Акцент1 15" xfId="1097"/>
    <cellStyle name="60% - Акцент1 16" xfId="1098"/>
    <cellStyle name="60% - Акцент1 17" xfId="1099"/>
    <cellStyle name="60% - Акцент1 18" xfId="1100"/>
    <cellStyle name="60% - Акцент1 19" xfId="1101"/>
    <cellStyle name="60% - Акцент1 2" xfId="302"/>
    <cellStyle name="60% - Акцент1 20" xfId="1102"/>
    <cellStyle name="60% - Акцент1 21" xfId="1103"/>
    <cellStyle name="60% - Акцент1 22" xfId="1104"/>
    <cellStyle name="60% - Акцент1 23" xfId="1105"/>
    <cellStyle name="60% - Акцент1 24" xfId="1106"/>
    <cellStyle name="60% - Акцент1 25" xfId="1107"/>
    <cellStyle name="60% - Акцент1 26" xfId="1108"/>
    <cellStyle name="60% - Акцент1 27" xfId="1109"/>
    <cellStyle name="60% - Акцент1 28" xfId="1110"/>
    <cellStyle name="60% - Акцент1 29" xfId="1111"/>
    <cellStyle name="60% - Акцент1 3" xfId="1112"/>
    <cellStyle name="60% - Акцент1 30" xfId="1113"/>
    <cellStyle name="60% - Акцент1 31" xfId="1114"/>
    <cellStyle name="60% - Акцент1 32" xfId="1115"/>
    <cellStyle name="60% - Акцент1 33" xfId="1116"/>
    <cellStyle name="60% - Акцент1 34" xfId="1117"/>
    <cellStyle name="60% - Акцент1 35" xfId="1118"/>
    <cellStyle name="60% - Акцент1 36" xfId="1119"/>
    <cellStyle name="60% - Акцент1 4" xfId="1120"/>
    <cellStyle name="60% - Акцент1 5" xfId="1121"/>
    <cellStyle name="60% - Акцент1 6" xfId="1122"/>
    <cellStyle name="60% - Акцент1 7" xfId="1123"/>
    <cellStyle name="60% - Акцент1 8" xfId="1124"/>
    <cellStyle name="60% - Акцент1 9" xfId="1125"/>
    <cellStyle name="60% - Акцент2 10" xfId="1126"/>
    <cellStyle name="60% - Акцент2 11" xfId="1127"/>
    <cellStyle name="60% - Акцент2 12" xfId="1128"/>
    <cellStyle name="60% - Акцент2 13" xfId="1129"/>
    <cellStyle name="60% - Акцент2 14" xfId="1130"/>
    <cellStyle name="60% - Акцент2 15" xfId="1131"/>
    <cellStyle name="60% - Акцент2 16" xfId="1132"/>
    <cellStyle name="60% - Акцент2 17" xfId="1133"/>
    <cellStyle name="60% - Акцент2 18" xfId="1134"/>
    <cellStyle name="60% - Акцент2 19" xfId="1135"/>
    <cellStyle name="60% - Акцент2 2" xfId="303"/>
    <cellStyle name="60% - Акцент2 20" xfId="1136"/>
    <cellStyle name="60% - Акцент2 21" xfId="1137"/>
    <cellStyle name="60% - Акцент2 22" xfId="1138"/>
    <cellStyle name="60% - Акцент2 23" xfId="1139"/>
    <cellStyle name="60% - Акцент2 24" xfId="1140"/>
    <cellStyle name="60% - Акцент2 25" xfId="1141"/>
    <cellStyle name="60% - Акцент2 26" xfId="1142"/>
    <cellStyle name="60% - Акцент2 27" xfId="1143"/>
    <cellStyle name="60% - Акцент2 28" xfId="1144"/>
    <cellStyle name="60% - Акцент2 29" xfId="1145"/>
    <cellStyle name="60% - Акцент2 3" xfId="1146"/>
    <cellStyle name="60% - Акцент2 30" xfId="1147"/>
    <cellStyle name="60% - Акцент2 31" xfId="1148"/>
    <cellStyle name="60% - Акцент2 32" xfId="1149"/>
    <cellStyle name="60% - Акцент2 33" xfId="1150"/>
    <cellStyle name="60% - Акцент2 34" xfId="1151"/>
    <cellStyle name="60% - Акцент2 35" xfId="1152"/>
    <cellStyle name="60% - Акцент2 36" xfId="1153"/>
    <cellStyle name="60% - Акцент2 4" xfId="1154"/>
    <cellStyle name="60% - Акцент2 5" xfId="1155"/>
    <cellStyle name="60% - Акцент2 6" xfId="1156"/>
    <cellStyle name="60% - Акцент2 7" xfId="1157"/>
    <cellStyle name="60% - Акцент2 8" xfId="1158"/>
    <cellStyle name="60% - Акцент2 9" xfId="1159"/>
    <cellStyle name="60% - Акцент3 10" xfId="1160"/>
    <cellStyle name="60% - Акцент3 11" xfId="1161"/>
    <cellStyle name="60% - Акцент3 12" xfId="1162"/>
    <cellStyle name="60% - Акцент3 13" xfId="1163"/>
    <cellStyle name="60% - Акцент3 14" xfId="1164"/>
    <cellStyle name="60% - Акцент3 15" xfId="1165"/>
    <cellStyle name="60% - Акцент3 16" xfId="1166"/>
    <cellStyle name="60% - Акцент3 17" xfId="1167"/>
    <cellStyle name="60% - Акцент3 18" xfId="1168"/>
    <cellStyle name="60% - Акцент3 19" xfId="1169"/>
    <cellStyle name="60% - Акцент3 2" xfId="304"/>
    <cellStyle name="60% - Акцент3 20" xfId="1170"/>
    <cellStyle name="60% - Акцент3 21" xfId="1171"/>
    <cellStyle name="60% - Акцент3 22" xfId="1172"/>
    <cellStyle name="60% - Акцент3 23" xfId="1173"/>
    <cellStyle name="60% - Акцент3 24" xfId="1174"/>
    <cellStyle name="60% - Акцент3 25" xfId="1175"/>
    <cellStyle name="60% - Акцент3 26" xfId="1176"/>
    <cellStyle name="60% - Акцент3 27" xfId="1177"/>
    <cellStyle name="60% - Акцент3 28" xfId="1178"/>
    <cellStyle name="60% - Акцент3 29" xfId="1179"/>
    <cellStyle name="60% - Акцент3 3" xfId="1180"/>
    <cellStyle name="60% - Акцент3 30" xfId="1181"/>
    <cellStyle name="60% - Акцент3 31" xfId="1182"/>
    <cellStyle name="60% - Акцент3 32" xfId="1183"/>
    <cellStyle name="60% - Акцент3 33" xfId="1184"/>
    <cellStyle name="60% - Акцент3 34" xfId="1185"/>
    <cellStyle name="60% - Акцент3 35" xfId="1186"/>
    <cellStyle name="60% - Акцент3 36" xfId="1187"/>
    <cellStyle name="60% - Акцент3 4" xfId="1188"/>
    <cellStyle name="60% - Акцент3 5" xfId="1189"/>
    <cellStyle name="60% - Акцент3 6" xfId="1190"/>
    <cellStyle name="60% - Акцент3 7" xfId="1191"/>
    <cellStyle name="60% - Акцент3 8" xfId="1192"/>
    <cellStyle name="60% - Акцент3 9" xfId="1193"/>
    <cellStyle name="60% - Акцент4 10" xfId="1194"/>
    <cellStyle name="60% - Акцент4 11" xfId="1195"/>
    <cellStyle name="60% - Акцент4 12" xfId="1196"/>
    <cellStyle name="60% - Акцент4 13" xfId="1197"/>
    <cellStyle name="60% - Акцент4 14" xfId="1198"/>
    <cellStyle name="60% - Акцент4 15" xfId="1199"/>
    <cellStyle name="60% - Акцент4 16" xfId="1200"/>
    <cellStyle name="60% - Акцент4 17" xfId="1201"/>
    <cellStyle name="60% - Акцент4 18" xfId="1202"/>
    <cellStyle name="60% - Акцент4 19" xfId="1203"/>
    <cellStyle name="60% - Акцент4 2" xfId="305"/>
    <cellStyle name="60% - Акцент4 20" xfId="1204"/>
    <cellStyle name="60% - Акцент4 21" xfId="1205"/>
    <cellStyle name="60% - Акцент4 22" xfId="1206"/>
    <cellStyle name="60% - Акцент4 23" xfId="1207"/>
    <cellStyle name="60% - Акцент4 24" xfId="1208"/>
    <cellStyle name="60% - Акцент4 25" xfId="1209"/>
    <cellStyle name="60% - Акцент4 26" xfId="1210"/>
    <cellStyle name="60% - Акцент4 27" xfId="1211"/>
    <cellStyle name="60% - Акцент4 28" xfId="1212"/>
    <cellStyle name="60% - Акцент4 29" xfId="1213"/>
    <cellStyle name="60% - Акцент4 3" xfId="1214"/>
    <cellStyle name="60% - Акцент4 30" xfId="1215"/>
    <cellStyle name="60% - Акцент4 31" xfId="1216"/>
    <cellStyle name="60% - Акцент4 32" xfId="1217"/>
    <cellStyle name="60% - Акцент4 33" xfId="1218"/>
    <cellStyle name="60% - Акцент4 34" xfId="1219"/>
    <cellStyle name="60% - Акцент4 35" xfId="1220"/>
    <cellStyle name="60% - Акцент4 36" xfId="1221"/>
    <cellStyle name="60% - Акцент4 4" xfId="1222"/>
    <cellStyle name="60% - Акцент4 5" xfId="1223"/>
    <cellStyle name="60% - Акцент4 6" xfId="1224"/>
    <cellStyle name="60% - Акцент4 7" xfId="1225"/>
    <cellStyle name="60% - Акцент4 8" xfId="1226"/>
    <cellStyle name="60% - Акцент4 9" xfId="1227"/>
    <cellStyle name="60% - Акцент5 10" xfId="1228"/>
    <cellStyle name="60% - Акцент5 11" xfId="1229"/>
    <cellStyle name="60% - Акцент5 12" xfId="1230"/>
    <cellStyle name="60% - Акцент5 13" xfId="1231"/>
    <cellStyle name="60% - Акцент5 14" xfId="1232"/>
    <cellStyle name="60% - Акцент5 15" xfId="1233"/>
    <cellStyle name="60% - Акцент5 16" xfId="1234"/>
    <cellStyle name="60% - Акцент5 17" xfId="1235"/>
    <cellStyle name="60% - Акцент5 18" xfId="1236"/>
    <cellStyle name="60% - Акцент5 19" xfId="1237"/>
    <cellStyle name="60% - Акцент5 2" xfId="306"/>
    <cellStyle name="60% - Акцент5 20" xfId="1238"/>
    <cellStyle name="60% - Акцент5 21" xfId="1239"/>
    <cellStyle name="60% - Акцент5 22" xfId="1240"/>
    <cellStyle name="60% - Акцент5 23" xfId="1241"/>
    <cellStyle name="60% - Акцент5 24" xfId="1242"/>
    <cellStyle name="60% - Акцент5 25" xfId="1243"/>
    <cellStyle name="60% - Акцент5 26" xfId="1244"/>
    <cellStyle name="60% - Акцент5 27" xfId="1245"/>
    <cellStyle name="60% - Акцент5 28" xfId="1246"/>
    <cellStyle name="60% - Акцент5 29" xfId="1247"/>
    <cellStyle name="60% - Акцент5 3" xfId="1248"/>
    <cellStyle name="60% - Акцент5 30" xfId="1249"/>
    <cellStyle name="60% - Акцент5 31" xfId="1250"/>
    <cellStyle name="60% - Акцент5 32" xfId="1251"/>
    <cellStyle name="60% - Акцент5 33" xfId="1252"/>
    <cellStyle name="60% - Акцент5 34" xfId="1253"/>
    <cellStyle name="60% - Акцент5 35" xfId="1254"/>
    <cellStyle name="60% - Акцент5 36" xfId="1255"/>
    <cellStyle name="60% - Акцент5 4" xfId="1256"/>
    <cellStyle name="60% - Акцент5 5" xfId="1257"/>
    <cellStyle name="60% - Акцент5 6" xfId="1258"/>
    <cellStyle name="60% - Акцент5 7" xfId="1259"/>
    <cellStyle name="60% - Акцент5 8" xfId="1260"/>
    <cellStyle name="60% - Акцент5 9" xfId="1261"/>
    <cellStyle name="60% - Акцент6 10" xfId="1262"/>
    <cellStyle name="60% - Акцент6 11" xfId="1263"/>
    <cellStyle name="60% - Акцент6 12" xfId="1264"/>
    <cellStyle name="60% - Акцент6 13" xfId="1265"/>
    <cellStyle name="60% - Акцент6 14" xfId="1266"/>
    <cellStyle name="60% - Акцент6 15" xfId="1267"/>
    <cellStyle name="60% - Акцент6 16" xfId="1268"/>
    <cellStyle name="60% - Акцент6 17" xfId="1269"/>
    <cellStyle name="60% - Акцент6 18" xfId="1270"/>
    <cellStyle name="60% - Акцент6 19" xfId="1271"/>
    <cellStyle name="60% - Акцент6 2" xfId="307"/>
    <cellStyle name="60% - Акцент6 20" xfId="1272"/>
    <cellStyle name="60% - Акцент6 21" xfId="1273"/>
    <cellStyle name="60% - Акцент6 22" xfId="1274"/>
    <cellStyle name="60% - Акцент6 23" xfId="1275"/>
    <cellStyle name="60% - Акцент6 24" xfId="1276"/>
    <cellStyle name="60% - Акцент6 25" xfId="1277"/>
    <cellStyle name="60% - Акцент6 26" xfId="1278"/>
    <cellStyle name="60% - Акцент6 27" xfId="1279"/>
    <cellStyle name="60% - Акцент6 28" xfId="1280"/>
    <cellStyle name="60% - Акцент6 29" xfId="1281"/>
    <cellStyle name="60% - Акцент6 3" xfId="1282"/>
    <cellStyle name="60% - Акцент6 30" xfId="1283"/>
    <cellStyle name="60% - Акцент6 31" xfId="1284"/>
    <cellStyle name="60% - Акцент6 32" xfId="1285"/>
    <cellStyle name="60% - Акцент6 33" xfId="1286"/>
    <cellStyle name="60% - Акцент6 34" xfId="1287"/>
    <cellStyle name="60% - Акцент6 35" xfId="1288"/>
    <cellStyle name="60% - Акцент6 36" xfId="1289"/>
    <cellStyle name="60% - Акцент6 4" xfId="1290"/>
    <cellStyle name="60% - Акцент6 5" xfId="1291"/>
    <cellStyle name="60% - Акцент6 6" xfId="1292"/>
    <cellStyle name="60% - Акцент6 7" xfId="1293"/>
    <cellStyle name="60% - Акцент6 8" xfId="1294"/>
    <cellStyle name="60% - Акцент6 9" xfId="1295"/>
    <cellStyle name="Accent1" xfId="2378" builtinId="29" customBuiltin="1"/>
    <cellStyle name="Accent1 2" xfId="308"/>
    <cellStyle name="Accent1 2 2" xfId="309"/>
    <cellStyle name="Accent1 2 2 2" xfId="310"/>
    <cellStyle name="Accent1 2 3" xfId="311"/>
    <cellStyle name="Accent1 3" xfId="312"/>
    <cellStyle name="Accent2" xfId="2382" builtinId="33" customBuiltin="1"/>
    <cellStyle name="Accent2 2" xfId="313"/>
    <cellStyle name="Accent2 2 2" xfId="314"/>
    <cellStyle name="Accent2 2 2 2" xfId="315"/>
    <cellStyle name="Accent2 2 3" xfId="316"/>
    <cellStyle name="Accent2 3" xfId="317"/>
    <cellStyle name="Accent3" xfId="2386" builtinId="37" customBuiltin="1"/>
    <cellStyle name="Accent3 2" xfId="318"/>
    <cellStyle name="Accent3 2 2" xfId="319"/>
    <cellStyle name="Accent3 2 2 2" xfId="320"/>
    <cellStyle name="Accent3 2 3" xfId="321"/>
    <cellStyle name="Accent3 3" xfId="322"/>
    <cellStyle name="Accent4" xfId="2390" builtinId="41" customBuiltin="1"/>
    <cellStyle name="Accent4 2" xfId="323"/>
    <cellStyle name="Accent4 2 2" xfId="324"/>
    <cellStyle name="Accent4 2 2 2" xfId="325"/>
    <cellStyle name="Accent4 2 3" xfId="326"/>
    <cellStyle name="Accent4 3" xfId="327"/>
    <cellStyle name="Accent5" xfId="2394" builtinId="45" customBuiltin="1"/>
    <cellStyle name="Accent5 2" xfId="328"/>
    <cellStyle name="Accent5 2 2" xfId="329"/>
    <cellStyle name="Accent5 2 2 2" xfId="330"/>
    <cellStyle name="Accent5 2 3" xfId="331"/>
    <cellStyle name="Accent5 3" xfId="332"/>
    <cellStyle name="Accent6" xfId="2398" builtinId="49" customBuiltin="1"/>
    <cellStyle name="Accent6 2" xfId="333"/>
    <cellStyle name="Accent6 2 2" xfId="334"/>
    <cellStyle name="Accent6 2 2 2" xfId="335"/>
    <cellStyle name="Accent6 2 3" xfId="336"/>
    <cellStyle name="Accent6 3" xfId="337"/>
    <cellStyle name="Bad" xfId="2367" builtinId="27" customBuiltin="1"/>
    <cellStyle name="Bad 2" xfId="338"/>
    <cellStyle name="Bad 2 2" xfId="339"/>
    <cellStyle name="Bad 2 2 2" xfId="340"/>
    <cellStyle name="Bad 2 3" xfId="341"/>
    <cellStyle name="Bad 3" xfId="342"/>
    <cellStyle name="Calculation" xfId="2371" builtinId="22" customBuiltin="1"/>
    <cellStyle name="Calculation 2" xfId="343"/>
    <cellStyle name="Calculation 2 2" xfId="344"/>
    <cellStyle name="Calculation 2 2 10" xfId="1296"/>
    <cellStyle name="Calculation 2 2 11" xfId="1297"/>
    <cellStyle name="Calculation 2 2 12" xfId="1298"/>
    <cellStyle name="Calculation 2 2 13" xfId="1299"/>
    <cellStyle name="Calculation 2 2 14" xfId="1300"/>
    <cellStyle name="Calculation 2 2 15" xfId="1301"/>
    <cellStyle name="Calculation 2 2 16" xfId="1302"/>
    <cellStyle name="Calculation 2 2 17" xfId="1303"/>
    <cellStyle name="Calculation 2 2 18" xfId="1304"/>
    <cellStyle name="Calculation 2 2 19" xfId="1305"/>
    <cellStyle name="Calculation 2 2 2" xfId="345"/>
    <cellStyle name="Calculation 2 2 20" xfId="1306"/>
    <cellStyle name="Calculation 2 2 21" xfId="1307"/>
    <cellStyle name="Calculation 2 2 22" xfId="1308"/>
    <cellStyle name="Calculation 2 2 23" xfId="1309"/>
    <cellStyle name="Calculation 2 2 24" xfId="1310"/>
    <cellStyle name="Calculation 2 2 25" xfId="1311"/>
    <cellStyle name="Calculation 2 2 26" xfId="1312"/>
    <cellStyle name="Calculation 2 2 27" xfId="1313"/>
    <cellStyle name="Calculation 2 2 28" xfId="1314"/>
    <cellStyle name="Calculation 2 2 29" xfId="1315"/>
    <cellStyle name="Calculation 2 2 3" xfId="1316"/>
    <cellStyle name="Calculation 2 2 30" xfId="1317"/>
    <cellStyle name="Calculation 2 2 31" xfId="1318"/>
    <cellStyle name="Calculation 2 2 32" xfId="1319"/>
    <cellStyle name="Calculation 2 2 33" xfId="1320"/>
    <cellStyle name="Calculation 2 2 4" xfId="1321"/>
    <cellStyle name="Calculation 2 2 5" xfId="1322"/>
    <cellStyle name="Calculation 2 2 6" xfId="1323"/>
    <cellStyle name="Calculation 2 2 7" xfId="1324"/>
    <cellStyle name="Calculation 2 2 8" xfId="1325"/>
    <cellStyle name="Calculation 2 2 9" xfId="1326"/>
    <cellStyle name="Calculation 2 3" xfId="346"/>
    <cellStyle name="Calculation 3" xfId="347"/>
    <cellStyle name="Check Cell" xfId="2373" builtinId="23" customBuiltin="1"/>
    <cellStyle name="Check Cell 2" xfId="348"/>
    <cellStyle name="Check Cell 2 2" xfId="349"/>
    <cellStyle name="Check Cell 2 2 2" xfId="350"/>
    <cellStyle name="Check Cell 2 3" xfId="351"/>
    <cellStyle name="Check Cell 3" xfId="352"/>
    <cellStyle name="Comma" xfId="692" builtinId="3"/>
    <cellStyle name="Comma 10" xfId="1327"/>
    <cellStyle name="Comma 15" xfId="353"/>
    <cellStyle name="Comma 2" xfId="354"/>
    <cellStyle name="Comma 2 2" xfId="355"/>
    <cellStyle name="Comma 2 2 2" xfId="356"/>
    <cellStyle name="Comma 2 2 2 2" xfId="357"/>
    <cellStyle name="Comma 2 2 2 3" xfId="358"/>
    <cellStyle name="Comma 2 2 3" xfId="359"/>
    <cellStyle name="Comma 2 3" xfId="360"/>
    <cellStyle name="Comma 2 3 2" xfId="361"/>
    <cellStyle name="Comma 2 3 3" xfId="1328"/>
    <cellStyle name="Comma 2 4" xfId="362"/>
    <cellStyle name="Comma 2 5" xfId="363"/>
    <cellStyle name="Comma 2 6" xfId="695"/>
    <cellStyle name="Comma 3" xfId="364"/>
    <cellStyle name="Comma 3 2" xfId="365"/>
    <cellStyle name="Comma 3 2 2" xfId="366"/>
    <cellStyle name="Comma 3 2 2 2" xfId="367"/>
    <cellStyle name="Comma 3 2 2 2 2" xfId="368"/>
    <cellStyle name="Comma 3 2 2 3" xfId="369"/>
    <cellStyle name="Comma 3 2 3" xfId="370"/>
    <cellStyle name="Comma 3 2 4" xfId="371"/>
    <cellStyle name="Comma 3 2 5" xfId="372"/>
    <cellStyle name="Comma 3 3" xfId="373"/>
    <cellStyle name="Comma 3 4" xfId="374"/>
    <cellStyle name="Comma 4" xfId="375"/>
    <cellStyle name="Comma 4 2" xfId="376"/>
    <cellStyle name="Comma 4 2 2" xfId="377"/>
    <cellStyle name="Comma 4 3" xfId="378"/>
    <cellStyle name="Comma 4 3 2" xfId="379"/>
    <cellStyle name="Comma 4 4" xfId="380"/>
    <cellStyle name="Comma 4 5" xfId="381"/>
    <cellStyle name="Comma 5" xfId="382"/>
    <cellStyle name="Comma 5 2" xfId="383"/>
    <cellStyle name="Comma 5 2 2" xfId="384"/>
    <cellStyle name="Comma 5 2 3" xfId="385"/>
    <cellStyle name="Comma 5 3" xfId="386"/>
    <cellStyle name="Comma 5 3 2" xfId="387"/>
    <cellStyle name="Comma 5 4" xfId="388"/>
    <cellStyle name="Comma 6" xfId="389"/>
    <cellStyle name="Comma 6 2" xfId="390"/>
    <cellStyle name="Comma 6 2 2" xfId="391"/>
    <cellStyle name="Comma 6 3" xfId="392"/>
    <cellStyle name="Comma 6 3 2" xfId="393"/>
    <cellStyle name="Comma 6 3 2 2" xfId="394"/>
    <cellStyle name="Comma 6 3 2 3" xfId="395"/>
    <cellStyle name="Comma 6 3 3" xfId="396"/>
    <cellStyle name="Comma 6 3 4" xfId="397"/>
    <cellStyle name="Comma 6 4" xfId="398"/>
    <cellStyle name="Comma 6 4 2" xfId="399"/>
    <cellStyle name="Comma 6 4 2 2" xfId="400"/>
    <cellStyle name="Comma 6 4 2 3" xfId="401"/>
    <cellStyle name="Comma 6 4 3" xfId="402"/>
    <cellStyle name="Comma 6 4 4" xfId="403"/>
    <cellStyle name="Comma 6 5" xfId="404"/>
    <cellStyle name="Comma 6 5 2" xfId="405"/>
    <cellStyle name="Comma 6 5 3" xfId="406"/>
    <cellStyle name="Comma 6 6" xfId="407"/>
    <cellStyle name="Comma 6 6 2" xfId="408"/>
    <cellStyle name="Comma 6 6 3" xfId="409"/>
    <cellStyle name="Comma 6 7" xfId="410"/>
    <cellStyle name="Comma 6 8" xfId="411"/>
    <cellStyle name="Comma 6 9" xfId="412"/>
    <cellStyle name="Comma 7" xfId="413"/>
    <cellStyle name="Comma 7 2" xfId="414"/>
    <cellStyle name="Comma 7 2 2" xfId="415"/>
    <cellStyle name="Comma 7 3" xfId="416"/>
    <cellStyle name="Comma 8" xfId="417"/>
    <cellStyle name="Comma 8 2" xfId="418"/>
    <cellStyle name="Comma 8 3" xfId="419"/>
    <cellStyle name="Comma 9" xfId="420"/>
    <cellStyle name="Comma 9 2" xfId="421"/>
    <cellStyle name="Comma 9 3" xfId="422"/>
    <cellStyle name="Explanatory Text" xfId="2376" builtinId="53" customBuiltin="1"/>
    <cellStyle name="Explanatory Text 2" xfId="423"/>
    <cellStyle name="Explanatory Text 2 2" xfId="424"/>
    <cellStyle name="Explanatory Text 2 2 2" xfId="425"/>
    <cellStyle name="Explanatory Text 2 3" xfId="426"/>
    <cellStyle name="Explanatory Text 3" xfId="427"/>
    <cellStyle name="Good" xfId="2366" builtinId="26" customBuiltin="1"/>
    <cellStyle name="Good 2" xfId="428"/>
    <cellStyle name="Good 2 2" xfId="429"/>
    <cellStyle name="Good 2 2 2" xfId="430"/>
    <cellStyle name="Good 2 3" xfId="431"/>
    <cellStyle name="Good 3" xfId="432"/>
    <cellStyle name="Heading 1" xfId="2362" builtinId="16" customBuiltin="1"/>
    <cellStyle name="Heading 1 2" xfId="433"/>
    <cellStyle name="Heading 1 2 2" xfId="434"/>
    <cellStyle name="Heading 1 2 2 2" xfId="435"/>
    <cellStyle name="Heading 1 2 3" xfId="436"/>
    <cellStyle name="Heading 1 3" xfId="437"/>
    <cellStyle name="Heading 2" xfId="2363" builtinId="17" customBuiltin="1"/>
    <cellStyle name="Heading 2 2" xfId="438"/>
    <cellStyle name="Heading 2 2 2" xfId="439"/>
    <cellStyle name="Heading 2 2 2 2" xfId="440"/>
    <cellStyle name="Heading 2 2 3" xfId="441"/>
    <cellStyle name="Heading 2 3" xfId="442"/>
    <cellStyle name="Heading 3" xfId="2364" builtinId="18" customBuiltin="1"/>
    <cellStyle name="Heading 3 2" xfId="443"/>
    <cellStyle name="Heading 3 2 2" xfId="444"/>
    <cellStyle name="Heading 3 2 2 2" xfId="445"/>
    <cellStyle name="Heading 3 2 3" xfId="446"/>
    <cellStyle name="Heading 3 3" xfId="447"/>
    <cellStyle name="Heading 4" xfId="2365" builtinId="19" customBuiltin="1"/>
    <cellStyle name="Heading 4 2" xfId="448"/>
    <cellStyle name="Heading 4 2 2" xfId="449"/>
    <cellStyle name="Heading 4 2 2 2" xfId="450"/>
    <cellStyle name="Heading 4 2 3" xfId="451"/>
    <cellStyle name="Heading 4 3" xfId="452"/>
    <cellStyle name="Input" xfId="2369" builtinId="20" customBuiltin="1"/>
    <cellStyle name="Input 2" xfId="453"/>
    <cellStyle name="Input 2 2" xfId="454"/>
    <cellStyle name="Input 2 2 10" xfId="1329"/>
    <cellStyle name="Input 2 2 11" xfId="1330"/>
    <cellStyle name="Input 2 2 12" xfId="1331"/>
    <cellStyle name="Input 2 2 13" xfId="1332"/>
    <cellStyle name="Input 2 2 14" xfId="1333"/>
    <cellStyle name="Input 2 2 15" xfId="1334"/>
    <cellStyle name="Input 2 2 16" xfId="1335"/>
    <cellStyle name="Input 2 2 17" xfId="1336"/>
    <cellStyle name="Input 2 2 18" xfId="1337"/>
    <cellStyle name="Input 2 2 19" xfId="1338"/>
    <cellStyle name="Input 2 2 2" xfId="455"/>
    <cellStyle name="Input 2 2 20" xfId="1339"/>
    <cellStyle name="Input 2 2 21" xfId="1340"/>
    <cellStyle name="Input 2 2 22" xfId="1341"/>
    <cellStyle name="Input 2 2 23" xfId="1342"/>
    <cellStyle name="Input 2 2 24" xfId="1343"/>
    <cellStyle name="Input 2 2 25" xfId="1344"/>
    <cellStyle name="Input 2 2 26" xfId="1345"/>
    <cellStyle name="Input 2 2 27" xfId="1346"/>
    <cellStyle name="Input 2 2 28" xfId="1347"/>
    <cellStyle name="Input 2 2 29" xfId="1348"/>
    <cellStyle name="Input 2 2 3" xfId="1349"/>
    <cellStyle name="Input 2 2 30" xfId="1350"/>
    <cellStyle name="Input 2 2 31" xfId="1351"/>
    <cellStyle name="Input 2 2 32" xfId="1352"/>
    <cellStyle name="Input 2 2 33" xfId="1353"/>
    <cellStyle name="Input 2 2 4" xfId="1354"/>
    <cellStyle name="Input 2 2 5" xfId="1355"/>
    <cellStyle name="Input 2 2 6" xfId="1356"/>
    <cellStyle name="Input 2 2 7" xfId="1357"/>
    <cellStyle name="Input 2 2 8" xfId="1358"/>
    <cellStyle name="Input 2 2 9" xfId="1359"/>
    <cellStyle name="Input 2 3" xfId="456"/>
    <cellStyle name="Input 3" xfId="457"/>
    <cellStyle name="KPMG Heading 1" xfId="458"/>
    <cellStyle name="KPMG Heading 2" xfId="459"/>
    <cellStyle name="KPMG Heading 3" xfId="460"/>
    <cellStyle name="KPMG Heading 4" xfId="461"/>
    <cellStyle name="KPMG Normal" xfId="462"/>
    <cellStyle name="KPMG Normal Text" xfId="463"/>
    <cellStyle name="KPMG Normal_123" xfId="464"/>
    <cellStyle name="Linked Cell" xfId="2372" builtinId="24" customBuiltin="1"/>
    <cellStyle name="Linked Cell 2" xfId="465"/>
    <cellStyle name="Linked Cell 2 2" xfId="466"/>
    <cellStyle name="Linked Cell 2 2 2" xfId="467"/>
    <cellStyle name="Linked Cell 2 3" xfId="468"/>
    <cellStyle name="Linked Cell 3" xfId="469"/>
    <cellStyle name="Neutral" xfId="2368" builtinId="28" customBuiltin="1"/>
    <cellStyle name="Neutral 2" xfId="470"/>
    <cellStyle name="Neutral 2 2" xfId="471"/>
    <cellStyle name="Neutral 2 2 2" xfId="472"/>
    <cellStyle name="Neutral 2 3" xfId="473"/>
    <cellStyle name="Neutral 2 4" xfId="474"/>
    <cellStyle name="Neutral 2 5" xfId="475"/>
    <cellStyle name="Neutral 3" xfId="476"/>
    <cellStyle name="Neutral 3 2" xfId="477"/>
    <cellStyle name="Neutral 4" xfId="478"/>
    <cellStyle name="Neutral 4 2" xfId="479"/>
    <cellStyle name="Normal" xfId="0" builtinId="0"/>
    <cellStyle name="Normal 10" xfId="480"/>
    <cellStyle name="Normal 10 2" xfId="481"/>
    <cellStyle name="Normal 10 2 2" xfId="482"/>
    <cellStyle name="Normal 10 2 2 2" xfId="483"/>
    <cellStyle name="Normal 10 2 2 3" xfId="484"/>
    <cellStyle name="Normal 10 2 3" xfId="485"/>
    <cellStyle name="Normal 10 2 4" xfId="486"/>
    <cellStyle name="Normal 10 3" xfId="487"/>
    <cellStyle name="Normal 10 3 2" xfId="488"/>
    <cellStyle name="Normal 10 3 3" xfId="489"/>
    <cellStyle name="Normal 10 4" xfId="490"/>
    <cellStyle name="Normal 10 4 2" xfId="491"/>
    <cellStyle name="Normal 10 4 3" xfId="492"/>
    <cellStyle name="Normal 10 5" xfId="493"/>
    <cellStyle name="Normal 10 6" xfId="494"/>
    <cellStyle name="Normal 10 7" xfId="495"/>
    <cellStyle name="Normal 11" xfId="496"/>
    <cellStyle name="Normal 11 2" xfId="497"/>
    <cellStyle name="Normal 11 2 2" xfId="498"/>
    <cellStyle name="Normal 11 3" xfId="499"/>
    <cellStyle name="Normal 11 4" xfId="500"/>
    <cellStyle name="Normal 12" xfId="501"/>
    <cellStyle name="Normal 12 2" xfId="502"/>
    <cellStyle name="Normal 12 3" xfId="503"/>
    <cellStyle name="Normal 13" xfId="504"/>
    <cellStyle name="Normal 14" xfId="505"/>
    <cellStyle name="Normal 14 2" xfId="506"/>
    <cellStyle name="Normal 15" xfId="507"/>
    <cellStyle name="Normal 16" xfId="508"/>
    <cellStyle name="Normal 17" xfId="1360"/>
    <cellStyle name="Normal 18" xfId="1361"/>
    <cellStyle name="Normal 2" xfId="509"/>
    <cellStyle name="Normal 2 2" xfId="510"/>
    <cellStyle name="Normal 2 2 2" xfId="511"/>
    <cellStyle name="Normal 2 2 2 2" xfId="512"/>
    <cellStyle name="Normal 2 2 3" xfId="513"/>
    <cellStyle name="Normal 2 2 4" xfId="514"/>
    <cellStyle name="Normal 2 3" xfId="515"/>
    <cellStyle name="Normal 2 3 2" xfId="516"/>
    <cellStyle name="Normal 2 3 3" xfId="1362"/>
    <cellStyle name="Normal 2 4" xfId="517"/>
    <cellStyle name="Normal 2 4 2" xfId="1363"/>
    <cellStyle name="Normal 2 5" xfId="518"/>
    <cellStyle name="Normal 2 6" xfId="519"/>
    <cellStyle name="Normal 2 7" xfId="694"/>
    <cellStyle name="Normal 2_3.Havelvacner_N1_12 23.01.2018" xfId="520"/>
    <cellStyle name="Normal 3" xfId="521"/>
    <cellStyle name="Normal 3 2" xfId="522"/>
    <cellStyle name="Normal 3 2 2" xfId="523"/>
    <cellStyle name="Normal 3 2 2 2" xfId="524"/>
    <cellStyle name="Normal 3 2 3" xfId="525"/>
    <cellStyle name="Normal 3 3" xfId="526"/>
    <cellStyle name="Normal 3 4" xfId="527"/>
    <cellStyle name="Normal 3 5" xfId="1364"/>
    <cellStyle name="Normal 3_HavelvacN2axjusakN3" xfId="528"/>
    <cellStyle name="Normal 4" xfId="529"/>
    <cellStyle name="Normal 4 2" xfId="530"/>
    <cellStyle name="Normal 4 2 2" xfId="531"/>
    <cellStyle name="Normal 4 2 3" xfId="532"/>
    <cellStyle name="Normal 4 2 4" xfId="533"/>
    <cellStyle name="Normal 4 3" xfId="534"/>
    <cellStyle name="Normal 4 3 2" xfId="535"/>
    <cellStyle name="Normal 4 4" xfId="536"/>
    <cellStyle name="Normal 5" xfId="537"/>
    <cellStyle name="Normal 5 10" xfId="538"/>
    <cellStyle name="Normal 5 11" xfId="2402"/>
    <cellStyle name="Normal 5 2" xfId="539"/>
    <cellStyle name="Normal 5 2 2" xfId="540"/>
    <cellStyle name="Normal 5 2 2 2" xfId="541"/>
    <cellStyle name="Normal 5 2 3" xfId="542"/>
    <cellStyle name="Normal 5 2 4" xfId="543"/>
    <cellStyle name="Normal 5 2 5" xfId="544"/>
    <cellStyle name="Normal 5 2 6" xfId="2404"/>
    <cellStyle name="Normal 5 3" xfId="545"/>
    <cellStyle name="Normal 5 3 2" xfId="546"/>
    <cellStyle name="Normal 5 3 2 2" xfId="547"/>
    <cellStyle name="Normal 5 3 2 3" xfId="548"/>
    <cellStyle name="Normal 5 3 3" xfId="549"/>
    <cellStyle name="Normal 5 3 4" xfId="550"/>
    <cellStyle name="Normal 5 4" xfId="551"/>
    <cellStyle name="Normal 5 4 2" xfId="552"/>
    <cellStyle name="Normal 5 4 2 2" xfId="553"/>
    <cellStyle name="Normal 5 4 2 3" xfId="554"/>
    <cellStyle name="Normal 5 4 3" xfId="555"/>
    <cellStyle name="Normal 5 4 4" xfId="556"/>
    <cellStyle name="Normal 5 5" xfId="557"/>
    <cellStyle name="Normal 5 5 2" xfId="558"/>
    <cellStyle name="Normal 5 5 3" xfId="559"/>
    <cellStyle name="Normal 5 6" xfId="560"/>
    <cellStyle name="Normal 5 6 2" xfId="561"/>
    <cellStyle name="Normal 5 6 3" xfId="562"/>
    <cellStyle name="Normal 5 7" xfId="563"/>
    <cellStyle name="Normal 5 8" xfId="564"/>
    <cellStyle name="Normal 5 9" xfId="565"/>
    <cellStyle name="Normal 6" xfId="566"/>
    <cellStyle name="Normal 6 2" xfId="567"/>
    <cellStyle name="Normal 6 2 2" xfId="568"/>
    <cellStyle name="Normal 6 3" xfId="569"/>
    <cellStyle name="Normal 7" xfId="570"/>
    <cellStyle name="Normal 7 2" xfId="571"/>
    <cellStyle name="Normal 7 3" xfId="572"/>
    <cellStyle name="Normal 8" xfId="1"/>
    <cellStyle name="Normal 8 2" xfId="573"/>
    <cellStyle name="Normal 8 2 2" xfId="574"/>
    <cellStyle name="Normal 8 3" xfId="575"/>
    <cellStyle name="Normal 8 4" xfId="576"/>
    <cellStyle name="Normal 9" xfId="577"/>
    <cellStyle name="Normal 9 2" xfId="578"/>
    <cellStyle name="Normal 9 3" xfId="579"/>
    <cellStyle name="Normal 9 4" xfId="580"/>
    <cellStyle name="Normal_2017 PLAN VERJNAKAN.23.12.16" xfId="2403"/>
    <cellStyle name="Normal_Book1_1_2010 nax" xfId="2405"/>
    <cellStyle name="Normal_Book2" xfId="581"/>
    <cellStyle name="Normal_MVD artabyug" xfId="2406"/>
    <cellStyle name="Note" xfId="2375" builtinId="10" customBuiltin="1"/>
    <cellStyle name="Note 2" xfId="582"/>
    <cellStyle name="Note 2 2" xfId="583"/>
    <cellStyle name="Note 2 2 10" xfId="1365"/>
    <cellStyle name="Note 2 2 11" xfId="1366"/>
    <cellStyle name="Note 2 2 12" xfId="1367"/>
    <cellStyle name="Note 2 2 13" xfId="1368"/>
    <cellStyle name="Note 2 2 14" xfId="1369"/>
    <cellStyle name="Note 2 2 15" xfId="1370"/>
    <cellStyle name="Note 2 2 16" xfId="1371"/>
    <cellStyle name="Note 2 2 17" xfId="1372"/>
    <cellStyle name="Note 2 2 18" xfId="1373"/>
    <cellStyle name="Note 2 2 19" xfId="1374"/>
    <cellStyle name="Note 2 2 2" xfId="584"/>
    <cellStyle name="Note 2 2 20" xfId="1375"/>
    <cellStyle name="Note 2 2 21" xfId="1376"/>
    <cellStyle name="Note 2 2 22" xfId="1377"/>
    <cellStyle name="Note 2 2 23" xfId="1378"/>
    <cellStyle name="Note 2 2 24" xfId="1379"/>
    <cellStyle name="Note 2 2 25" xfId="1380"/>
    <cellStyle name="Note 2 2 26" xfId="1381"/>
    <cellStyle name="Note 2 2 27" xfId="1382"/>
    <cellStyle name="Note 2 2 28" xfId="1383"/>
    <cellStyle name="Note 2 2 29" xfId="1384"/>
    <cellStyle name="Note 2 2 3" xfId="1385"/>
    <cellStyle name="Note 2 2 30" xfId="1386"/>
    <cellStyle name="Note 2 2 31" xfId="1387"/>
    <cellStyle name="Note 2 2 32" xfId="1388"/>
    <cellStyle name="Note 2 2 33" xfId="1389"/>
    <cellStyle name="Note 2 2 34" xfId="1390"/>
    <cellStyle name="Note 2 2 4" xfId="1391"/>
    <cellStyle name="Note 2 2 5" xfId="1392"/>
    <cellStyle name="Note 2 2 6" xfId="1393"/>
    <cellStyle name="Note 2 2 7" xfId="1394"/>
    <cellStyle name="Note 2 2 8" xfId="1395"/>
    <cellStyle name="Note 2 2 9" xfId="1396"/>
    <cellStyle name="Note 2 3" xfId="585"/>
    <cellStyle name="Note 3" xfId="586"/>
    <cellStyle name="Note 4" xfId="587"/>
    <cellStyle name="Output" xfId="2370" builtinId="21" customBuiltin="1"/>
    <cellStyle name="Output 2" xfId="588"/>
    <cellStyle name="Output 2 2" xfId="589"/>
    <cellStyle name="Output 2 2 10" xfId="1397"/>
    <cellStyle name="Output 2 2 11" xfId="1398"/>
    <cellStyle name="Output 2 2 12" xfId="1399"/>
    <cellStyle name="Output 2 2 13" xfId="1400"/>
    <cellStyle name="Output 2 2 14" xfId="1401"/>
    <cellStyle name="Output 2 2 15" xfId="1402"/>
    <cellStyle name="Output 2 2 16" xfId="1403"/>
    <cellStyle name="Output 2 2 17" xfId="1404"/>
    <cellStyle name="Output 2 2 18" xfId="1405"/>
    <cellStyle name="Output 2 2 19" xfId="1406"/>
    <cellStyle name="Output 2 2 2" xfId="590"/>
    <cellStyle name="Output 2 2 20" xfId="1407"/>
    <cellStyle name="Output 2 2 21" xfId="1408"/>
    <cellStyle name="Output 2 2 22" xfId="1409"/>
    <cellStyle name="Output 2 2 23" xfId="1410"/>
    <cellStyle name="Output 2 2 24" xfId="1411"/>
    <cellStyle name="Output 2 2 25" xfId="1412"/>
    <cellStyle name="Output 2 2 26" xfId="1413"/>
    <cellStyle name="Output 2 2 27" xfId="1414"/>
    <cellStyle name="Output 2 2 28" xfId="1415"/>
    <cellStyle name="Output 2 2 29" xfId="1416"/>
    <cellStyle name="Output 2 2 3" xfId="591"/>
    <cellStyle name="Output 2 2 30" xfId="1417"/>
    <cellStyle name="Output 2 2 31" xfId="1418"/>
    <cellStyle name="Output 2 2 32" xfId="1419"/>
    <cellStyle name="Output 2 2 33" xfId="1420"/>
    <cellStyle name="Output 2 2 34" xfId="1421"/>
    <cellStyle name="Output 2 2 4" xfId="1422"/>
    <cellStyle name="Output 2 2 5" xfId="1423"/>
    <cellStyle name="Output 2 2 6" xfId="1424"/>
    <cellStyle name="Output 2 2 7" xfId="1425"/>
    <cellStyle name="Output 2 2 8" xfId="1426"/>
    <cellStyle name="Output 2 2 9" xfId="1427"/>
    <cellStyle name="Output 2 3" xfId="592"/>
    <cellStyle name="Output 3" xfId="593"/>
    <cellStyle name="Percent 2" xfId="594"/>
    <cellStyle name="Percent 2 2" xfId="595"/>
    <cellStyle name="Percent 2 2 2" xfId="596"/>
    <cellStyle name="Percent 2 3" xfId="597"/>
    <cellStyle name="Percent 2 4" xfId="1428"/>
    <cellStyle name="Percent 3" xfId="598"/>
    <cellStyle name="Percent 3 2" xfId="599"/>
    <cellStyle name="Percent 4" xfId="600"/>
    <cellStyle name="Percent 4 2" xfId="601"/>
    <cellStyle name="Percent 5" xfId="602"/>
    <cellStyle name="Percent 5 2" xfId="603"/>
    <cellStyle name="Percent 5 2 2" xfId="604"/>
    <cellStyle name="Percent 5 3" xfId="605"/>
    <cellStyle name="RowLevel_1_N6+artabyuje" xfId="606"/>
    <cellStyle name="SN_241" xfId="5"/>
    <cellStyle name="SN_b" xfId="4"/>
    <cellStyle name="SN_it" xfId="607"/>
    <cellStyle name="Style 1" xfId="608"/>
    <cellStyle name="Style 1 2" xfId="609"/>
    <cellStyle name="Style 1 2 2" xfId="610"/>
    <cellStyle name="Style 1_verchnakan_ax21-25_2018" xfId="611"/>
    <cellStyle name="Title 2" xfId="612"/>
    <cellStyle name="Title 2 2" xfId="613"/>
    <cellStyle name="Title 2 3" xfId="614"/>
    <cellStyle name="Title 3" xfId="615"/>
    <cellStyle name="Total" xfId="2377" builtinId="25" customBuiltin="1"/>
    <cellStyle name="Total 2" xfId="616"/>
    <cellStyle name="Total 2 2" xfId="617"/>
    <cellStyle name="Total 2 2 10" xfId="1429"/>
    <cellStyle name="Total 2 2 11" xfId="1430"/>
    <cellStyle name="Total 2 2 12" xfId="1431"/>
    <cellStyle name="Total 2 2 13" xfId="1432"/>
    <cellStyle name="Total 2 2 14" xfId="1433"/>
    <cellStyle name="Total 2 2 15" xfId="1434"/>
    <cellStyle name="Total 2 2 16" xfId="1435"/>
    <cellStyle name="Total 2 2 17" xfId="1436"/>
    <cellStyle name="Total 2 2 18" xfId="1437"/>
    <cellStyle name="Total 2 2 19" xfId="1438"/>
    <cellStyle name="Total 2 2 2" xfId="618"/>
    <cellStyle name="Total 2 2 20" xfId="1439"/>
    <cellStyle name="Total 2 2 21" xfId="1440"/>
    <cellStyle name="Total 2 2 22" xfId="1441"/>
    <cellStyle name="Total 2 2 23" xfId="1442"/>
    <cellStyle name="Total 2 2 24" xfId="1443"/>
    <cellStyle name="Total 2 2 25" xfId="1444"/>
    <cellStyle name="Total 2 2 26" xfId="1445"/>
    <cellStyle name="Total 2 2 27" xfId="1446"/>
    <cellStyle name="Total 2 2 28" xfId="1447"/>
    <cellStyle name="Total 2 2 29" xfId="1448"/>
    <cellStyle name="Total 2 2 3" xfId="619"/>
    <cellStyle name="Total 2 2 30" xfId="1449"/>
    <cellStyle name="Total 2 2 31" xfId="1450"/>
    <cellStyle name="Total 2 2 32" xfId="1451"/>
    <cellStyle name="Total 2 2 33" xfId="1452"/>
    <cellStyle name="Total 2 2 34" xfId="1453"/>
    <cellStyle name="Total 2 2 4" xfId="1454"/>
    <cellStyle name="Total 2 2 5" xfId="1455"/>
    <cellStyle name="Total 2 2 6" xfId="1456"/>
    <cellStyle name="Total 2 2 7" xfId="1457"/>
    <cellStyle name="Total 2 2 8" xfId="1458"/>
    <cellStyle name="Total 2 2 9" xfId="1459"/>
    <cellStyle name="Total 2 3" xfId="620"/>
    <cellStyle name="Total 3" xfId="621"/>
    <cellStyle name="Warning Text" xfId="2374" builtinId="11" customBuiltin="1"/>
    <cellStyle name="Warning Text 2" xfId="622"/>
    <cellStyle name="Warning Text 2 2" xfId="623"/>
    <cellStyle name="Warning Text 2 2 2" xfId="624"/>
    <cellStyle name="Warning Text 2 3" xfId="625"/>
    <cellStyle name="Warning Text 3" xfId="626"/>
    <cellStyle name="Акцент1 10" xfId="1460"/>
    <cellStyle name="Акцент1 11" xfId="1461"/>
    <cellStyle name="Акцент1 12" xfId="1462"/>
    <cellStyle name="Акцент1 13" xfId="1463"/>
    <cellStyle name="Акцент1 14" xfId="1464"/>
    <cellStyle name="Акцент1 15" xfId="1465"/>
    <cellStyle name="Акцент1 16" xfId="1466"/>
    <cellStyle name="Акцент1 17" xfId="1467"/>
    <cellStyle name="Акцент1 18" xfId="1468"/>
    <cellStyle name="Акцент1 19" xfId="1469"/>
    <cellStyle name="Акцент1 2" xfId="627"/>
    <cellStyle name="Акцент1 20" xfId="1470"/>
    <cellStyle name="Акцент1 21" xfId="1471"/>
    <cellStyle name="Акцент1 22" xfId="1472"/>
    <cellStyle name="Акцент1 23" xfId="1473"/>
    <cellStyle name="Акцент1 24" xfId="1474"/>
    <cellStyle name="Акцент1 25" xfId="1475"/>
    <cellStyle name="Акцент1 26" xfId="1476"/>
    <cellStyle name="Акцент1 27" xfId="1477"/>
    <cellStyle name="Акцент1 28" xfId="1478"/>
    <cellStyle name="Акцент1 29" xfId="1479"/>
    <cellStyle name="Акцент1 3" xfId="1480"/>
    <cellStyle name="Акцент1 30" xfId="1481"/>
    <cellStyle name="Акцент1 31" xfId="1482"/>
    <cellStyle name="Акцент1 32" xfId="1483"/>
    <cellStyle name="Акцент1 33" xfId="1484"/>
    <cellStyle name="Акцент1 34" xfId="1485"/>
    <cellStyle name="Акцент1 35" xfId="1486"/>
    <cellStyle name="Акцент1 36" xfId="1487"/>
    <cellStyle name="Акцент1 4" xfId="1488"/>
    <cellStyle name="Акцент1 5" xfId="1489"/>
    <cellStyle name="Акцент1 6" xfId="1490"/>
    <cellStyle name="Акцент1 7" xfId="1491"/>
    <cellStyle name="Акцент1 8" xfId="1492"/>
    <cellStyle name="Акцент1 9" xfId="1493"/>
    <cellStyle name="Акцент2 10" xfId="1494"/>
    <cellStyle name="Акцент2 11" xfId="1495"/>
    <cellStyle name="Акцент2 12" xfId="1496"/>
    <cellStyle name="Акцент2 13" xfId="1497"/>
    <cellStyle name="Акцент2 14" xfId="1498"/>
    <cellStyle name="Акцент2 15" xfId="1499"/>
    <cellStyle name="Акцент2 16" xfId="1500"/>
    <cellStyle name="Акцент2 17" xfId="1501"/>
    <cellStyle name="Акцент2 18" xfId="1502"/>
    <cellStyle name="Акцент2 19" xfId="1503"/>
    <cellStyle name="Акцент2 2" xfId="628"/>
    <cellStyle name="Акцент2 20" xfId="1504"/>
    <cellStyle name="Акцент2 21" xfId="1505"/>
    <cellStyle name="Акцент2 22" xfId="1506"/>
    <cellStyle name="Акцент2 23" xfId="1507"/>
    <cellStyle name="Акцент2 24" xfId="1508"/>
    <cellStyle name="Акцент2 25" xfId="1509"/>
    <cellStyle name="Акцент2 26" xfId="1510"/>
    <cellStyle name="Акцент2 27" xfId="1511"/>
    <cellStyle name="Акцент2 28" xfId="1512"/>
    <cellStyle name="Акцент2 29" xfId="1513"/>
    <cellStyle name="Акцент2 3" xfId="1514"/>
    <cellStyle name="Акцент2 30" xfId="1515"/>
    <cellStyle name="Акцент2 31" xfId="1516"/>
    <cellStyle name="Акцент2 32" xfId="1517"/>
    <cellStyle name="Акцент2 33" xfId="1518"/>
    <cellStyle name="Акцент2 34" xfId="1519"/>
    <cellStyle name="Акцент2 35" xfId="1520"/>
    <cellStyle name="Акцент2 36" xfId="1521"/>
    <cellStyle name="Акцент2 4" xfId="1522"/>
    <cellStyle name="Акцент2 5" xfId="1523"/>
    <cellStyle name="Акцент2 6" xfId="1524"/>
    <cellStyle name="Акцент2 7" xfId="1525"/>
    <cellStyle name="Акцент2 8" xfId="1526"/>
    <cellStyle name="Акцент2 9" xfId="1527"/>
    <cellStyle name="Акцент3 10" xfId="1528"/>
    <cellStyle name="Акцент3 11" xfId="1529"/>
    <cellStyle name="Акцент3 12" xfId="1530"/>
    <cellStyle name="Акцент3 13" xfId="1531"/>
    <cellStyle name="Акцент3 14" xfId="1532"/>
    <cellStyle name="Акцент3 15" xfId="1533"/>
    <cellStyle name="Акцент3 16" xfId="1534"/>
    <cellStyle name="Акцент3 17" xfId="1535"/>
    <cellStyle name="Акцент3 18" xfId="1536"/>
    <cellStyle name="Акцент3 19" xfId="1537"/>
    <cellStyle name="Акцент3 2" xfId="629"/>
    <cellStyle name="Акцент3 20" xfId="1538"/>
    <cellStyle name="Акцент3 21" xfId="1539"/>
    <cellStyle name="Акцент3 22" xfId="1540"/>
    <cellStyle name="Акцент3 23" xfId="1541"/>
    <cellStyle name="Акцент3 24" xfId="1542"/>
    <cellStyle name="Акцент3 25" xfId="1543"/>
    <cellStyle name="Акцент3 26" xfId="1544"/>
    <cellStyle name="Акцент3 27" xfId="1545"/>
    <cellStyle name="Акцент3 28" xfId="1546"/>
    <cellStyle name="Акцент3 29" xfId="1547"/>
    <cellStyle name="Акцент3 3" xfId="1548"/>
    <cellStyle name="Акцент3 30" xfId="1549"/>
    <cellStyle name="Акцент3 31" xfId="1550"/>
    <cellStyle name="Акцент3 32" xfId="1551"/>
    <cellStyle name="Акцент3 33" xfId="1552"/>
    <cellStyle name="Акцент3 34" xfId="1553"/>
    <cellStyle name="Акцент3 35" xfId="1554"/>
    <cellStyle name="Акцент3 36" xfId="1555"/>
    <cellStyle name="Акцент3 4" xfId="1556"/>
    <cellStyle name="Акцент3 5" xfId="1557"/>
    <cellStyle name="Акцент3 6" xfId="1558"/>
    <cellStyle name="Акцент3 7" xfId="1559"/>
    <cellStyle name="Акцент3 8" xfId="1560"/>
    <cellStyle name="Акцент3 9" xfId="1561"/>
    <cellStyle name="Акцент4 10" xfId="1562"/>
    <cellStyle name="Акцент4 11" xfId="1563"/>
    <cellStyle name="Акцент4 12" xfId="1564"/>
    <cellStyle name="Акцент4 13" xfId="1565"/>
    <cellStyle name="Акцент4 14" xfId="1566"/>
    <cellStyle name="Акцент4 15" xfId="1567"/>
    <cellStyle name="Акцент4 16" xfId="1568"/>
    <cellStyle name="Акцент4 17" xfId="1569"/>
    <cellStyle name="Акцент4 18" xfId="1570"/>
    <cellStyle name="Акцент4 19" xfId="1571"/>
    <cellStyle name="Акцент4 2" xfId="630"/>
    <cellStyle name="Акцент4 20" xfId="1572"/>
    <cellStyle name="Акцент4 21" xfId="1573"/>
    <cellStyle name="Акцент4 22" xfId="1574"/>
    <cellStyle name="Акцент4 23" xfId="1575"/>
    <cellStyle name="Акцент4 24" xfId="1576"/>
    <cellStyle name="Акцент4 25" xfId="1577"/>
    <cellStyle name="Акцент4 26" xfId="1578"/>
    <cellStyle name="Акцент4 27" xfId="1579"/>
    <cellStyle name="Акцент4 28" xfId="1580"/>
    <cellStyle name="Акцент4 29" xfId="1581"/>
    <cellStyle name="Акцент4 3" xfId="1582"/>
    <cellStyle name="Акцент4 30" xfId="1583"/>
    <cellStyle name="Акцент4 31" xfId="1584"/>
    <cellStyle name="Акцент4 32" xfId="1585"/>
    <cellStyle name="Акцент4 33" xfId="1586"/>
    <cellStyle name="Акцент4 34" xfId="1587"/>
    <cellStyle name="Акцент4 35" xfId="1588"/>
    <cellStyle name="Акцент4 36" xfId="1589"/>
    <cellStyle name="Акцент4 4" xfId="1590"/>
    <cellStyle name="Акцент4 5" xfId="1591"/>
    <cellStyle name="Акцент4 6" xfId="1592"/>
    <cellStyle name="Акцент4 7" xfId="1593"/>
    <cellStyle name="Акцент4 8" xfId="1594"/>
    <cellStyle name="Акцент4 9" xfId="1595"/>
    <cellStyle name="Акцент5 10" xfId="1596"/>
    <cellStyle name="Акцент5 11" xfId="1597"/>
    <cellStyle name="Акцент5 12" xfId="1598"/>
    <cellStyle name="Акцент5 13" xfId="1599"/>
    <cellStyle name="Акцент5 14" xfId="1600"/>
    <cellStyle name="Акцент5 15" xfId="1601"/>
    <cellStyle name="Акцент5 16" xfId="1602"/>
    <cellStyle name="Акцент5 17" xfId="1603"/>
    <cellStyle name="Акцент5 18" xfId="1604"/>
    <cellStyle name="Акцент5 19" xfId="1605"/>
    <cellStyle name="Акцент5 2" xfId="631"/>
    <cellStyle name="Акцент5 20" xfId="1606"/>
    <cellStyle name="Акцент5 21" xfId="1607"/>
    <cellStyle name="Акцент5 22" xfId="1608"/>
    <cellStyle name="Акцент5 23" xfId="1609"/>
    <cellStyle name="Акцент5 24" xfId="1610"/>
    <cellStyle name="Акцент5 25" xfId="1611"/>
    <cellStyle name="Акцент5 26" xfId="1612"/>
    <cellStyle name="Акцент5 27" xfId="1613"/>
    <cellStyle name="Акцент5 28" xfId="1614"/>
    <cellStyle name="Акцент5 29" xfId="1615"/>
    <cellStyle name="Акцент5 3" xfId="1616"/>
    <cellStyle name="Акцент5 30" xfId="1617"/>
    <cellStyle name="Акцент5 31" xfId="1618"/>
    <cellStyle name="Акцент5 32" xfId="1619"/>
    <cellStyle name="Акцент5 33" xfId="1620"/>
    <cellStyle name="Акцент5 34" xfId="1621"/>
    <cellStyle name="Акцент5 35" xfId="1622"/>
    <cellStyle name="Акцент5 36" xfId="1623"/>
    <cellStyle name="Акцент5 4" xfId="1624"/>
    <cellStyle name="Акцент5 5" xfId="1625"/>
    <cellStyle name="Акцент5 6" xfId="1626"/>
    <cellStyle name="Акцент5 7" xfId="1627"/>
    <cellStyle name="Акцент5 8" xfId="1628"/>
    <cellStyle name="Акцент5 9" xfId="1629"/>
    <cellStyle name="Акцент6 10" xfId="1630"/>
    <cellStyle name="Акцент6 11" xfId="1631"/>
    <cellStyle name="Акцент6 12" xfId="1632"/>
    <cellStyle name="Акцент6 13" xfId="1633"/>
    <cellStyle name="Акцент6 14" xfId="1634"/>
    <cellStyle name="Акцент6 15" xfId="1635"/>
    <cellStyle name="Акцент6 16" xfId="1636"/>
    <cellStyle name="Акцент6 17" xfId="1637"/>
    <cellStyle name="Акцент6 18" xfId="1638"/>
    <cellStyle name="Акцент6 19" xfId="1639"/>
    <cellStyle name="Акцент6 2" xfId="632"/>
    <cellStyle name="Акцент6 20" xfId="1640"/>
    <cellStyle name="Акцент6 21" xfId="1641"/>
    <cellStyle name="Акцент6 22" xfId="1642"/>
    <cellStyle name="Акцент6 23" xfId="1643"/>
    <cellStyle name="Акцент6 24" xfId="1644"/>
    <cellStyle name="Акцент6 25" xfId="1645"/>
    <cellStyle name="Акцент6 26" xfId="1646"/>
    <cellStyle name="Акцент6 27" xfId="1647"/>
    <cellStyle name="Акцент6 28" xfId="1648"/>
    <cellStyle name="Акцент6 29" xfId="1649"/>
    <cellStyle name="Акцент6 3" xfId="1650"/>
    <cellStyle name="Акцент6 30" xfId="1651"/>
    <cellStyle name="Акцент6 31" xfId="1652"/>
    <cellStyle name="Акцент6 32" xfId="1653"/>
    <cellStyle name="Акцент6 33" xfId="1654"/>
    <cellStyle name="Акцент6 34" xfId="1655"/>
    <cellStyle name="Акцент6 35" xfId="1656"/>
    <cellStyle name="Акцент6 36" xfId="1657"/>
    <cellStyle name="Акцент6 4" xfId="1658"/>
    <cellStyle name="Акцент6 5" xfId="1659"/>
    <cellStyle name="Акцент6 6" xfId="1660"/>
    <cellStyle name="Акцент6 7" xfId="1661"/>
    <cellStyle name="Акцент6 8" xfId="1662"/>
    <cellStyle name="Акцент6 9" xfId="1663"/>
    <cellStyle name="Беззащитный" xfId="633"/>
    <cellStyle name="Ввод  10" xfId="1664"/>
    <cellStyle name="Ввод  11" xfId="1665"/>
    <cellStyle name="Ввод  12" xfId="1666"/>
    <cellStyle name="Ввод  13" xfId="1667"/>
    <cellStyle name="Ввод  14" xfId="1668"/>
    <cellStyle name="Ввод  15" xfId="1669"/>
    <cellStyle name="Ввод  16" xfId="1670"/>
    <cellStyle name="Ввод  17" xfId="1671"/>
    <cellStyle name="Ввод  18" xfId="1672"/>
    <cellStyle name="Ввод  19" xfId="1673"/>
    <cellStyle name="Ввод  2" xfId="634"/>
    <cellStyle name="Ввод  20" xfId="1674"/>
    <cellStyle name="Ввод  21" xfId="1675"/>
    <cellStyle name="Ввод  22" xfId="1676"/>
    <cellStyle name="Ввод  23" xfId="1677"/>
    <cellStyle name="Ввод  24" xfId="1678"/>
    <cellStyle name="Ввод  25" xfId="1679"/>
    <cellStyle name="Ввод  26" xfId="1680"/>
    <cellStyle name="Ввод  27" xfId="1681"/>
    <cellStyle name="Ввод  28" xfId="1682"/>
    <cellStyle name="Ввод  29" xfId="1683"/>
    <cellStyle name="Ввод  3" xfId="1684"/>
    <cellStyle name="Ввод  30" xfId="1685"/>
    <cellStyle name="Ввод  31" xfId="1686"/>
    <cellStyle name="Ввод  32" xfId="1687"/>
    <cellStyle name="Ввод  33" xfId="1688"/>
    <cellStyle name="Ввод  34" xfId="1689"/>
    <cellStyle name="Ввод  35" xfId="1690"/>
    <cellStyle name="Ввод  36" xfId="1691"/>
    <cellStyle name="Ввод  4" xfId="1692"/>
    <cellStyle name="Ввод  5" xfId="1693"/>
    <cellStyle name="Ввод  6" xfId="1694"/>
    <cellStyle name="Ввод  7" xfId="1695"/>
    <cellStyle name="Ввод  8" xfId="1696"/>
    <cellStyle name="Ввод  9" xfId="1697"/>
    <cellStyle name="Вывод 10" xfId="1698"/>
    <cellStyle name="Вывод 11" xfId="1699"/>
    <cellStyle name="Вывод 12" xfId="1700"/>
    <cellStyle name="Вывод 13" xfId="1701"/>
    <cellStyle name="Вывод 14" xfId="1702"/>
    <cellStyle name="Вывод 15" xfId="1703"/>
    <cellStyle name="Вывод 16" xfId="1704"/>
    <cellStyle name="Вывод 17" xfId="1705"/>
    <cellStyle name="Вывод 18" xfId="1706"/>
    <cellStyle name="Вывод 19" xfId="1707"/>
    <cellStyle name="Вывод 2" xfId="635"/>
    <cellStyle name="Вывод 20" xfId="1708"/>
    <cellStyle name="Вывод 21" xfId="1709"/>
    <cellStyle name="Вывод 22" xfId="1710"/>
    <cellStyle name="Вывод 23" xfId="1711"/>
    <cellStyle name="Вывод 24" xfId="1712"/>
    <cellStyle name="Вывод 25" xfId="1713"/>
    <cellStyle name="Вывод 26" xfId="1714"/>
    <cellStyle name="Вывод 27" xfId="1715"/>
    <cellStyle name="Вывод 28" xfId="1716"/>
    <cellStyle name="Вывод 29" xfId="1717"/>
    <cellStyle name="Вывод 3" xfId="1718"/>
    <cellStyle name="Вывод 30" xfId="1719"/>
    <cellStyle name="Вывод 31" xfId="1720"/>
    <cellStyle name="Вывод 32" xfId="1721"/>
    <cellStyle name="Вывод 33" xfId="1722"/>
    <cellStyle name="Вывод 34" xfId="1723"/>
    <cellStyle name="Вывод 35" xfId="1724"/>
    <cellStyle name="Вывод 36" xfId="1725"/>
    <cellStyle name="Вывод 4" xfId="1726"/>
    <cellStyle name="Вывод 5" xfId="1727"/>
    <cellStyle name="Вывод 6" xfId="1728"/>
    <cellStyle name="Вывод 7" xfId="1729"/>
    <cellStyle name="Вывод 8" xfId="1730"/>
    <cellStyle name="Вывод 9" xfId="1731"/>
    <cellStyle name="Вычисление 10" xfId="1732"/>
    <cellStyle name="Вычисление 11" xfId="1733"/>
    <cellStyle name="Вычисление 12" xfId="1734"/>
    <cellStyle name="Вычисление 13" xfId="1735"/>
    <cellStyle name="Вычисление 14" xfId="1736"/>
    <cellStyle name="Вычисление 15" xfId="1737"/>
    <cellStyle name="Вычисление 16" xfId="1738"/>
    <cellStyle name="Вычисление 17" xfId="1739"/>
    <cellStyle name="Вычисление 18" xfId="1740"/>
    <cellStyle name="Вычисление 19" xfId="1741"/>
    <cellStyle name="Вычисление 2" xfId="636"/>
    <cellStyle name="Вычисление 20" xfId="1742"/>
    <cellStyle name="Вычисление 21" xfId="1743"/>
    <cellStyle name="Вычисление 22" xfId="1744"/>
    <cellStyle name="Вычисление 23" xfId="1745"/>
    <cellStyle name="Вычисление 24" xfId="1746"/>
    <cellStyle name="Вычисление 25" xfId="1747"/>
    <cellStyle name="Вычисление 26" xfId="1748"/>
    <cellStyle name="Вычисление 27" xfId="1749"/>
    <cellStyle name="Вычисление 28" xfId="1750"/>
    <cellStyle name="Вычисление 29" xfId="1751"/>
    <cellStyle name="Вычисление 3" xfId="1752"/>
    <cellStyle name="Вычисление 30" xfId="1753"/>
    <cellStyle name="Вычисление 31" xfId="1754"/>
    <cellStyle name="Вычисление 32" xfId="1755"/>
    <cellStyle name="Вычисление 33" xfId="1756"/>
    <cellStyle name="Вычисление 34" xfId="1757"/>
    <cellStyle name="Вычисление 35" xfId="1758"/>
    <cellStyle name="Вычисление 36" xfId="1759"/>
    <cellStyle name="Вычисление 4" xfId="1760"/>
    <cellStyle name="Вычисление 5" xfId="1761"/>
    <cellStyle name="Вычисление 6" xfId="1762"/>
    <cellStyle name="Вычисление 7" xfId="1763"/>
    <cellStyle name="Вычисление 8" xfId="1764"/>
    <cellStyle name="Вычисление 9" xfId="1765"/>
    <cellStyle name="Заголовок 1 10" xfId="1766"/>
    <cellStyle name="Заголовок 1 11" xfId="1767"/>
    <cellStyle name="Заголовок 1 12" xfId="1768"/>
    <cellStyle name="Заголовок 1 13" xfId="1769"/>
    <cellStyle name="Заголовок 1 14" xfId="1770"/>
    <cellStyle name="Заголовок 1 15" xfId="1771"/>
    <cellStyle name="Заголовок 1 16" xfId="1772"/>
    <cellStyle name="Заголовок 1 17" xfId="1773"/>
    <cellStyle name="Заголовок 1 18" xfId="1774"/>
    <cellStyle name="Заголовок 1 19" xfId="1775"/>
    <cellStyle name="Заголовок 1 2" xfId="637"/>
    <cellStyle name="Заголовок 1 20" xfId="1776"/>
    <cellStyle name="Заголовок 1 21" xfId="1777"/>
    <cellStyle name="Заголовок 1 22" xfId="1778"/>
    <cellStyle name="Заголовок 1 23" xfId="1779"/>
    <cellStyle name="Заголовок 1 24" xfId="1780"/>
    <cellStyle name="Заголовок 1 25" xfId="1781"/>
    <cellStyle name="Заголовок 1 26" xfId="1782"/>
    <cellStyle name="Заголовок 1 27" xfId="1783"/>
    <cellStyle name="Заголовок 1 28" xfId="1784"/>
    <cellStyle name="Заголовок 1 29" xfId="1785"/>
    <cellStyle name="Заголовок 1 3" xfId="1786"/>
    <cellStyle name="Заголовок 1 30" xfId="1787"/>
    <cellStyle name="Заголовок 1 31" xfId="1788"/>
    <cellStyle name="Заголовок 1 32" xfId="1789"/>
    <cellStyle name="Заголовок 1 33" xfId="1790"/>
    <cellStyle name="Заголовок 1 34" xfId="1791"/>
    <cellStyle name="Заголовок 1 35" xfId="1792"/>
    <cellStyle name="Заголовок 1 36" xfId="1793"/>
    <cellStyle name="Заголовок 1 4" xfId="1794"/>
    <cellStyle name="Заголовок 1 5" xfId="1795"/>
    <cellStyle name="Заголовок 1 6" xfId="1796"/>
    <cellStyle name="Заголовок 1 7" xfId="1797"/>
    <cellStyle name="Заголовок 1 8" xfId="1798"/>
    <cellStyle name="Заголовок 1 9" xfId="1799"/>
    <cellStyle name="Заголовок 2 10" xfId="1800"/>
    <cellStyle name="Заголовок 2 11" xfId="1801"/>
    <cellStyle name="Заголовок 2 12" xfId="1802"/>
    <cellStyle name="Заголовок 2 13" xfId="1803"/>
    <cellStyle name="Заголовок 2 14" xfId="1804"/>
    <cellStyle name="Заголовок 2 15" xfId="1805"/>
    <cellStyle name="Заголовок 2 16" xfId="1806"/>
    <cellStyle name="Заголовок 2 17" xfId="1807"/>
    <cellStyle name="Заголовок 2 18" xfId="1808"/>
    <cellStyle name="Заголовок 2 19" xfId="1809"/>
    <cellStyle name="Заголовок 2 2" xfId="638"/>
    <cellStyle name="Заголовок 2 20" xfId="1810"/>
    <cellStyle name="Заголовок 2 21" xfId="1811"/>
    <cellStyle name="Заголовок 2 22" xfId="1812"/>
    <cellStyle name="Заголовок 2 23" xfId="1813"/>
    <cellStyle name="Заголовок 2 24" xfId="1814"/>
    <cellStyle name="Заголовок 2 25" xfId="1815"/>
    <cellStyle name="Заголовок 2 26" xfId="1816"/>
    <cellStyle name="Заголовок 2 27" xfId="1817"/>
    <cellStyle name="Заголовок 2 28" xfId="1818"/>
    <cellStyle name="Заголовок 2 29" xfId="1819"/>
    <cellStyle name="Заголовок 2 3" xfId="1820"/>
    <cellStyle name="Заголовок 2 30" xfId="1821"/>
    <cellStyle name="Заголовок 2 31" xfId="1822"/>
    <cellStyle name="Заголовок 2 32" xfId="1823"/>
    <cellStyle name="Заголовок 2 33" xfId="1824"/>
    <cellStyle name="Заголовок 2 34" xfId="1825"/>
    <cellStyle name="Заголовок 2 35" xfId="1826"/>
    <cellStyle name="Заголовок 2 36" xfId="1827"/>
    <cellStyle name="Заголовок 2 4" xfId="1828"/>
    <cellStyle name="Заголовок 2 5" xfId="1829"/>
    <cellStyle name="Заголовок 2 6" xfId="1830"/>
    <cellStyle name="Заголовок 2 7" xfId="1831"/>
    <cellStyle name="Заголовок 2 8" xfId="1832"/>
    <cellStyle name="Заголовок 2 9" xfId="1833"/>
    <cellStyle name="Заголовок 3 10" xfId="1834"/>
    <cellStyle name="Заголовок 3 11" xfId="1835"/>
    <cellStyle name="Заголовок 3 12" xfId="1836"/>
    <cellStyle name="Заголовок 3 13" xfId="1837"/>
    <cellStyle name="Заголовок 3 14" xfId="1838"/>
    <cellStyle name="Заголовок 3 15" xfId="1839"/>
    <cellStyle name="Заголовок 3 16" xfId="1840"/>
    <cellStyle name="Заголовок 3 17" xfId="1841"/>
    <cellStyle name="Заголовок 3 18" xfId="1842"/>
    <cellStyle name="Заголовок 3 19" xfId="1843"/>
    <cellStyle name="Заголовок 3 2" xfId="639"/>
    <cellStyle name="Заголовок 3 20" xfId="1844"/>
    <cellStyle name="Заголовок 3 21" xfId="1845"/>
    <cellStyle name="Заголовок 3 22" xfId="1846"/>
    <cellStyle name="Заголовок 3 23" xfId="1847"/>
    <cellStyle name="Заголовок 3 24" xfId="1848"/>
    <cellStyle name="Заголовок 3 25" xfId="1849"/>
    <cellStyle name="Заголовок 3 26" xfId="1850"/>
    <cellStyle name="Заголовок 3 27" xfId="1851"/>
    <cellStyle name="Заголовок 3 28" xfId="1852"/>
    <cellStyle name="Заголовок 3 29" xfId="1853"/>
    <cellStyle name="Заголовок 3 3" xfId="1854"/>
    <cellStyle name="Заголовок 3 30" xfId="1855"/>
    <cellStyle name="Заголовок 3 31" xfId="1856"/>
    <cellStyle name="Заголовок 3 32" xfId="1857"/>
    <cellStyle name="Заголовок 3 33" xfId="1858"/>
    <cellStyle name="Заголовок 3 34" xfId="1859"/>
    <cellStyle name="Заголовок 3 35" xfId="1860"/>
    <cellStyle name="Заголовок 3 36" xfId="1861"/>
    <cellStyle name="Заголовок 3 4" xfId="1862"/>
    <cellStyle name="Заголовок 3 5" xfId="1863"/>
    <cellStyle name="Заголовок 3 6" xfId="1864"/>
    <cellStyle name="Заголовок 3 7" xfId="1865"/>
    <cellStyle name="Заголовок 3 8" xfId="1866"/>
    <cellStyle name="Заголовок 3 9" xfId="1867"/>
    <cellStyle name="Заголовок 4 10" xfId="1868"/>
    <cellStyle name="Заголовок 4 11" xfId="1869"/>
    <cellStyle name="Заголовок 4 12" xfId="1870"/>
    <cellStyle name="Заголовок 4 13" xfId="1871"/>
    <cellStyle name="Заголовок 4 14" xfId="1872"/>
    <cellStyle name="Заголовок 4 15" xfId="1873"/>
    <cellStyle name="Заголовок 4 16" xfId="1874"/>
    <cellStyle name="Заголовок 4 17" xfId="1875"/>
    <cellStyle name="Заголовок 4 18" xfId="1876"/>
    <cellStyle name="Заголовок 4 19" xfId="1877"/>
    <cellStyle name="Заголовок 4 2" xfId="640"/>
    <cellStyle name="Заголовок 4 20" xfId="1878"/>
    <cellStyle name="Заголовок 4 21" xfId="1879"/>
    <cellStyle name="Заголовок 4 22" xfId="1880"/>
    <cellStyle name="Заголовок 4 23" xfId="1881"/>
    <cellStyle name="Заголовок 4 24" xfId="1882"/>
    <cellStyle name="Заголовок 4 25" xfId="1883"/>
    <cellStyle name="Заголовок 4 26" xfId="1884"/>
    <cellStyle name="Заголовок 4 27" xfId="1885"/>
    <cellStyle name="Заголовок 4 28" xfId="1886"/>
    <cellStyle name="Заголовок 4 29" xfId="1887"/>
    <cellStyle name="Заголовок 4 3" xfId="1888"/>
    <cellStyle name="Заголовок 4 30" xfId="1889"/>
    <cellStyle name="Заголовок 4 31" xfId="1890"/>
    <cellStyle name="Заголовок 4 32" xfId="1891"/>
    <cellStyle name="Заголовок 4 33" xfId="1892"/>
    <cellStyle name="Заголовок 4 34" xfId="1893"/>
    <cellStyle name="Заголовок 4 35" xfId="1894"/>
    <cellStyle name="Заголовок 4 36" xfId="1895"/>
    <cellStyle name="Заголовок 4 4" xfId="1896"/>
    <cellStyle name="Заголовок 4 5" xfId="1897"/>
    <cellStyle name="Заголовок 4 6" xfId="1898"/>
    <cellStyle name="Заголовок 4 7" xfId="1899"/>
    <cellStyle name="Заголовок 4 8" xfId="1900"/>
    <cellStyle name="Заголовок 4 9" xfId="1901"/>
    <cellStyle name="Защитный" xfId="641"/>
    <cellStyle name="Итог 10" xfId="1902"/>
    <cellStyle name="Итог 11" xfId="1903"/>
    <cellStyle name="Итог 12" xfId="1904"/>
    <cellStyle name="Итог 13" xfId="1905"/>
    <cellStyle name="Итог 14" xfId="1906"/>
    <cellStyle name="Итог 15" xfId="1907"/>
    <cellStyle name="Итог 16" xfId="1908"/>
    <cellStyle name="Итог 17" xfId="1909"/>
    <cellStyle name="Итог 18" xfId="1910"/>
    <cellStyle name="Итог 19" xfId="1911"/>
    <cellStyle name="Итог 2" xfId="642"/>
    <cellStyle name="Итог 20" xfId="1912"/>
    <cellStyle name="Итог 21" xfId="1913"/>
    <cellStyle name="Итог 22" xfId="1914"/>
    <cellStyle name="Итог 23" xfId="1915"/>
    <cellStyle name="Итог 24" xfId="1916"/>
    <cellStyle name="Итог 25" xfId="1917"/>
    <cellStyle name="Итог 26" xfId="1918"/>
    <cellStyle name="Итог 27" xfId="1919"/>
    <cellStyle name="Итог 28" xfId="1920"/>
    <cellStyle name="Итог 29" xfId="1921"/>
    <cellStyle name="Итог 3" xfId="1922"/>
    <cellStyle name="Итог 30" xfId="1923"/>
    <cellStyle name="Итог 31" xfId="1924"/>
    <cellStyle name="Итог 32" xfId="1925"/>
    <cellStyle name="Итог 33" xfId="1926"/>
    <cellStyle name="Итог 34" xfId="1927"/>
    <cellStyle name="Итог 35" xfId="1928"/>
    <cellStyle name="Итог 36" xfId="1929"/>
    <cellStyle name="Итог 4" xfId="1930"/>
    <cellStyle name="Итог 5" xfId="1931"/>
    <cellStyle name="Итог 6" xfId="1932"/>
    <cellStyle name="Итог 7" xfId="1933"/>
    <cellStyle name="Итог 8" xfId="1934"/>
    <cellStyle name="Итог 9" xfId="1935"/>
    <cellStyle name="Контрольная ячейка 10" xfId="1936"/>
    <cellStyle name="Контрольная ячейка 11" xfId="1937"/>
    <cellStyle name="Контрольная ячейка 12" xfId="1938"/>
    <cellStyle name="Контрольная ячейка 13" xfId="1939"/>
    <cellStyle name="Контрольная ячейка 14" xfId="1940"/>
    <cellStyle name="Контрольная ячейка 15" xfId="1941"/>
    <cellStyle name="Контрольная ячейка 16" xfId="1942"/>
    <cellStyle name="Контрольная ячейка 17" xfId="1943"/>
    <cellStyle name="Контрольная ячейка 18" xfId="1944"/>
    <cellStyle name="Контрольная ячейка 19" xfId="1945"/>
    <cellStyle name="Контрольная ячейка 2" xfId="643"/>
    <cellStyle name="Контрольная ячейка 20" xfId="1946"/>
    <cellStyle name="Контрольная ячейка 21" xfId="1947"/>
    <cellStyle name="Контрольная ячейка 22" xfId="1948"/>
    <cellStyle name="Контрольная ячейка 23" xfId="1949"/>
    <cellStyle name="Контрольная ячейка 24" xfId="1950"/>
    <cellStyle name="Контрольная ячейка 25" xfId="1951"/>
    <cellStyle name="Контрольная ячейка 26" xfId="1952"/>
    <cellStyle name="Контрольная ячейка 27" xfId="1953"/>
    <cellStyle name="Контрольная ячейка 28" xfId="1954"/>
    <cellStyle name="Контрольная ячейка 29" xfId="1955"/>
    <cellStyle name="Контрольная ячейка 3" xfId="1956"/>
    <cellStyle name="Контрольная ячейка 30" xfId="1957"/>
    <cellStyle name="Контрольная ячейка 31" xfId="1958"/>
    <cellStyle name="Контрольная ячейка 32" xfId="1959"/>
    <cellStyle name="Контрольная ячейка 33" xfId="1960"/>
    <cellStyle name="Контрольная ячейка 34" xfId="1961"/>
    <cellStyle name="Контрольная ячейка 35" xfId="1962"/>
    <cellStyle name="Контрольная ячейка 36" xfId="1963"/>
    <cellStyle name="Контрольная ячейка 4" xfId="1964"/>
    <cellStyle name="Контрольная ячейка 5" xfId="1965"/>
    <cellStyle name="Контрольная ячейка 6" xfId="1966"/>
    <cellStyle name="Контрольная ячейка 7" xfId="1967"/>
    <cellStyle name="Контрольная ячейка 8" xfId="1968"/>
    <cellStyle name="Контрольная ячейка 9" xfId="1969"/>
    <cellStyle name="Название 2" xfId="644"/>
    <cellStyle name="Название 3" xfId="645"/>
    <cellStyle name="Нейтральный 10" xfId="1970"/>
    <cellStyle name="Нейтральный 11" xfId="1971"/>
    <cellStyle name="Нейтральный 12" xfId="1972"/>
    <cellStyle name="Нейтральный 13" xfId="1973"/>
    <cellStyle name="Нейтральный 14" xfId="1974"/>
    <cellStyle name="Нейтральный 15" xfId="1975"/>
    <cellStyle name="Нейтральный 16" xfId="1976"/>
    <cellStyle name="Нейтральный 17" xfId="1977"/>
    <cellStyle name="Нейтральный 18" xfId="1978"/>
    <cellStyle name="Нейтральный 19" xfId="1979"/>
    <cellStyle name="Нейтральный 2" xfId="646"/>
    <cellStyle name="Нейтральный 20" xfId="1980"/>
    <cellStyle name="Нейтральный 21" xfId="1981"/>
    <cellStyle name="Нейтральный 22" xfId="1982"/>
    <cellStyle name="Нейтральный 23" xfId="1983"/>
    <cellStyle name="Нейтральный 24" xfId="1984"/>
    <cellStyle name="Нейтральный 25" xfId="1985"/>
    <cellStyle name="Нейтральный 26" xfId="1986"/>
    <cellStyle name="Нейтральный 27" xfId="1987"/>
    <cellStyle name="Нейтральный 28" xfId="1988"/>
    <cellStyle name="Нейтральный 29" xfId="1989"/>
    <cellStyle name="Нейтральный 3" xfId="1990"/>
    <cellStyle name="Нейтральный 30" xfId="1991"/>
    <cellStyle name="Нейтральный 31" xfId="1992"/>
    <cellStyle name="Нейтральный 32" xfId="1993"/>
    <cellStyle name="Нейтральный 33" xfId="1994"/>
    <cellStyle name="Нейтральный 34" xfId="1995"/>
    <cellStyle name="Нейтральный 35" xfId="1996"/>
    <cellStyle name="Нейтральный 36" xfId="1997"/>
    <cellStyle name="Нейтральный 4" xfId="1998"/>
    <cellStyle name="Нейтральный 5" xfId="1999"/>
    <cellStyle name="Нейтральный 6" xfId="2000"/>
    <cellStyle name="Нейтральный 7" xfId="2001"/>
    <cellStyle name="Нейтральный 8" xfId="2002"/>
    <cellStyle name="Нейтральный 9" xfId="2003"/>
    <cellStyle name="Обычный 13" xfId="2004"/>
    <cellStyle name="Обычный 14" xfId="2005"/>
    <cellStyle name="Обычный 15" xfId="2006"/>
    <cellStyle name="Обычный 16" xfId="2007"/>
    <cellStyle name="Обычный 17" xfId="2008"/>
    <cellStyle name="Обычный 18" xfId="2009"/>
    <cellStyle name="Обычный 19" xfId="693"/>
    <cellStyle name="Обычный 2" xfId="3"/>
    <cellStyle name="Обычный 2 10" xfId="647"/>
    <cellStyle name="Обычный 2 10 2" xfId="2010"/>
    <cellStyle name="Обычный 2 11" xfId="648"/>
    <cellStyle name="Обычный 2 11 2" xfId="2011"/>
    <cellStyle name="Обычный 2 12" xfId="649"/>
    <cellStyle name="Обычный 2 12 2" xfId="2012"/>
    <cellStyle name="Обычный 2 13" xfId="650"/>
    <cellStyle name="Обычный 2 13 2" xfId="2013"/>
    <cellStyle name="Обычный 2 14" xfId="2014"/>
    <cellStyle name="Обычный 2 14 2" xfId="2015"/>
    <cellStyle name="Обычный 2 15" xfId="2016"/>
    <cellStyle name="Обычный 2 16" xfId="2017"/>
    <cellStyle name="Обычный 2 17" xfId="2018"/>
    <cellStyle name="Обычный 2 18" xfId="2019"/>
    <cellStyle name="Обычный 2 19" xfId="2020"/>
    <cellStyle name="Обычный 2 2" xfId="651"/>
    <cellStyle name="Обычный 2 2 10" xfId="2021"/>
    <cellStyle name="Обычный 2 2 11" xfId="2022"/>
    <cellStyle name="Обычный 2 2 12" xfId="2023"/>
    <cellStyle name="Обычный 2 2 13" xfId="2024"/>
    <cellStyle name="Обычный 2 2 14" xfId="2025"/>
    <cellStyle name="Обычный 2 2 15" xfId="2026"/>
    <cellStyle name="Обычный 2 2 16" xfId="2027"/>
    <cellStyle name="Обычный 2 2 17" xfId="2028"/>
    <cellStyle name="Обычный 2 2 18" xfId="2029"/>
    <cellStyle name="Обычный 2 2 19" xfId="2030"/>
    <cellStyle name="Обычный 2 2 2" xfId="652"/>
    <cellStyle name="Обычный 2 2 2 2" xfId="2031"/>
    <cellStyle name="Обычный 2 2 20" xfId="2032"/>
    <cellStyle name="Обычный 2 2 21" xfId="2033"/>
    <cellStyle name="Обычный 2 2 22" xfId="2034"/>
    <cellStyle name="Обычный 2 2 23" xfId="2035"/>
    <cellStyle name="Обычный 2 2 24" xfId="2036"/>
    <cellStyle name="Обычный 2 2 25" xfId="2037"/>
    <cellStyle name="Обычный 2 2 26" xfId="2038"/>
    <cellStyle name="Обычный 2 2 27" xfId="2039"/>
    <cellStyle name="Обычный 2 2 28" xfId="2040"/>
    <cellStyle name="Обычный 2 2 29" xfId="2041"/>
    <cellStyle name="Обычный 2 2 3" xfId="2042"/>
    <cellStyle name="Обычный 2 2 3 2" xfId="2043"/>
    <cellStyle name="Обычный 2 2 30" xfId="2044"/>
    <cellStyle name="Обычный 2 2 31" xfId="2045"/>
    <cellStyle name="Обычный 2 2 32" xfId="2046"/>
    <cellStyle name="Обычный 2 2 33" xfId="2047"/>
    <cellStyle name="Обычный 2 2 34" xfId="2048"/>
    <cellStyle name="Обычный 2 2 35" xfId="2049"/>
    <cellStyle name="Обычный 2 2 36" xfId="2050"/>
    <cellStyle name="Обычный 2 2 4" xfId="2051"/>
    <cellStyle name="Обычный 2 2 5" xfId="2052"/>
    <cellStyle name="Обычный 2 2 6" xfId="2053"/>
    <cellStyle name="Обычный 2 2 7" xfId="2054"/>
    <cellStyle name="Обычный 2 2 8" xfId="2055"/>
    <cellStyle name="Обычный 2 2 9" xfId="2056"/>
    <cellStyle name="Обычный 2 20" xfId="2057"/>
    <cellStyle name="Обычный 2 21" xfId="2058"/>
    <cellStyle name="Обычный 2 22" xfId="2059"/>
    <cellStyle name="Обычный 2 23" xfId="2060"/>
    <cellStyle name="Обычный 2 24" xfId="2061"/>
    <cellStyle name="Обычный 2 25" xfId="2062"/>
    <cellStyle name="Обычный 2 26" xfId="2063"/>
    <cellStyle name="Обычный 2 27" xfId="2064"/>
    <cellStyle name="Обычный 2 28" xfId="2065"/>
    <cellStyle name="Обычный 2 29" xfId="2066"/>
    <cellStyle name="Обычный 2 3" xfId="653"/>
    <cellStyle name="Обычный 2 30" xfId="2067"/>
    <cellStyle name="Обычный 2 31" xfId="2068"/>
    <cellStyle name="Обычный 2 32" xfId="2069"/>
    <cellStyle name="Обычный 2 33" xfId="2070"/>
    <cellStyle name="Обычный 2 34" xfId="2071"/>
    <cellStyle name="Обычный 2 35" xfId="2072"/>
    <cellStyle name="Обычный 2 36" xfId="2073"/>
    <cellStyle name="Обычный 2 37" xfId="2074"/>
    <cellStyle name="Обычный 2 4" xfId="654"/>
    <cellStyle name="Обычный 2 4 2" xfId="655"/>
    <cellStyle name="Обычный 2 5" xfId="656"/>
    <cellStyle name="Обычный 2 5 2" xfId="657"/>
    <cellStyle name="Обычный 2 6" xfId="658"/>
    <cellStyle name="Обычный 2 6 2" xfId="659"/>
    <cellStyle name="Обычный 2 7" xfId="660"/>
    <cellStyle name="Обычный 2 7 2" xfId="661"/>
    <cellStyle name="Обычный 2 8" xfId="662"/>
    <cellStyle name="Обычный 2 8 2" xfId="663"/>
    <cellStyle name="Обычный 2 9" xfId="664"/>
    <cellStyle name="Обычный 2 9 2" xfId="2075"/>
    <cellStyle name="Обычный 2_900005052015" xfId="665"/>
    <cellStyle name="Обычный 23" xfId="2076"/>
    <cellStyle name="Обычный 24" xfId="2077"/>
    <cellStyle name="Обычный 25" xfId="2078"/>
    <cellStyle name="Обычный 27" xfId="2079"/>
    <cellStyle name="Обычный 28" xfId="2080"/>
    <cellStyle name="Обычный 29" xfId="2081"/>
    <cellStyle name="Обычный 3" xfId="666"/>
    <cellStyle name="Обычный 3 2" xfId="667"/>
    <cellStyle name="Обычный 3 2 2" xfId="2082"/>
    <cellStyle name="Обычный 3 3" xfId="668"/>
    <cellStyle name="Обычный 30" xfId="2083"/>
    <cellStyle name="Обычный 31" xfId="2084"/>
    <cellStyle name="Обычный 32" xfId="2085"/>
    <cellStyle name="Обычный 34" xfId="2086"/>
    <cellStyle name="Обычный 35" xfId="2087"/>
    <cellStyle name="Обычный 36" xfId="2088"/>
    <cellStyle name="Обычный 4" xfId="669"/>
    <cellStyle name="Обычный 4 2" xfId="2089"/>
    <cellStyle name="Обычный 5" xfId="670"/>
    <cellStyle name="Обычный 6" xfId="671"/>
    <cellStyle name="Обычный 7" xfId="672"/>
    <cellStyle name="Обычный 8" xfId="673"/>
    <cellStyle name="Обычный 9" xfId="674"/>
    <cellStyle name="Обычный 9 2" xfId="691"/>
    <cellStyle name="Плохой 10" xfId="2090"/>
    <cellStyle name="Плохой 11" xfId="2091"/>
    <cellStyle name="Плохой 12" xfId="2092"/>
    <cellStyle name="Плохой 13" xfId="2093"/>
    <cellStyle name="Плохой 14" xfId="2094"/>
    <cellStyle name="Плохой 15" xfId="2095"/>
    <cellStyle name="Плохой 16" xfId="2096"/>
    <cellStyle name="Плохой 17" xfId="2097"/>
    <cellStyle name="Плохой 18" xfId="2098"/>
    <cellStyle name="Плохой 19" xfId="2099"/>
    <cellStyle name="Плохой 2" xfId="675"/>
    <cellStyle name="Плохой 20" xfId="2100"/>
    <cellStyle name="Плохой 21" xfId="2101"/>
    <cellStyle name="Плохой 22" xfId="2102"/>
    <cellStyle name="Плохой 23" xfId="2103"/>
    <cellStyle name="Плохой 24" xfId="2104"/>
    <cellStyle name="Плохой 25" xfId="2105"/>
    <cellStyle name="Плохой 26" xfId="2106"/>
    <cellStyle name="Плохой 27" xfId="2107"/>
    <cellStyle name="Плохой 28" xfId="2108"/>
    <cellStyle name="Плохой 29" xfId="2109"/>
    <cellStyle name="Плохой 3" xfId="2110"/>
    <cellStyle name="Плохой 30" xfId="2111"/>
    <cellStyle name="Плохой 31" xfId="2112"/>
    <cellStyle name="Плохой 32" xfId="2113"/>
    <cellStyle name="Плохой 33" xfId="2114"/>
    <cellStyle name="Плохой 34" xfId="2115"/>
    <cellStyle name="Плохой 35" xfId="2116"/>
    <cellStyle name="Плохой 36" xfId="2117"/>
    <cellStyle name="Плохой 4" xfId="2118"/>
    <cellStyle name="Плохой 5" xfId="2119"/>
    <cellStyle name="Плохой 6" xfId="2120"/>
    <cellStyle name="Плохой 7" xfId="2121"/>
    <cellStyle name="Плохой 8" xfId="2122"/>
    <cellStyle name="Плохой 9" xfId="2123"/>
    <cellStyle name="Пояснение 10" xfId="2124"/>
    <cellStyle name="Пояснение 11" xfId="2125"/>
    <cellStyle name="Пояснение 12" xfId="2126"/>
    <cellStyle name="Пояснение 13" xfId="2127"/>
    <cellStyle name="Пояснение 14" xfId="2128"/>
    <cellStyle name="Пояснение 15" xfId="2129"/>
    <cellStyle name="Пояснение 16" xfId="2130"/>
    <cellStyle name="Пояснение 17" xfId="2131"/>
    <cellStyle name="Пояснение 18" xfId="2132"/>
    <cellStyle name="Пояснение 19" xfId="2133"/>
    <cellStyle name="Пояснение 2" xfId="676"/>
    <cellStyle name="Пояснение 20" xfId="2134"/>
    <cellStyle name="Пояснение 21" xfId="2135"/>
    <cellStyle name="Пояснение 22" xfId="2136"/>
    <cellStyle name="Пояснение 23" xfId="2137"/>
    <cellStyle name="Пояснение 24" xfId="2138"/>
    <cellStyle name="Пояснение 25" xfId="2139"/>
    <cellStyle name="Пояснение 26" xfId="2140"/>
    <cellStyle name="Пояснение 27" xfId="2141"/>
    <cellStyle name="Пояснение 28" xfId="2142"/>
    <cellStyle name="Пояснение 29" xfId="2143"/>
    <cellStyle name="Пояснение 3" xfId="2144"/>
    <cellStyle name="Пояснение 30" xfId="2145"/>
    <cellStyle name="Пояснение 31" xfId="2146"/>
    <cellStyle name="Пояснение 32" xfId="2147"/>
    <cellStyle name="Пояснение 33" xfId="2148"/>
    <cellStyle name="Пояснение 34" xfId="2149"/>
    <cellStyle name="Пояснение 35" xfId="2150"/>
    <cellStyle name="Пояснение 36" xfId="2151"/>
    <cellStyle name="Пояснение 4" xfId="2152"/>
    <cellStyle name="Пояснение 5" xfId="2153"/>
    <cellStyle name="Пояснение 6" xfId="2154"/>
    <cellStyle name="Пояснение 7" xfId="2155"/>
    <cellStyle name="Пояснение 8" xfId="2156"/>
    <cellStyle name="Пояснение 9" xfId="2157"/>
    <cellStyle name="Примечание 10" xfId="2158"/>
    <cellStyle name="Примечание 11" xfId="2159"/>
    <cellStyle name="Примечание 12" xfId="2160"/>
    <cellStyle name="Примечание 13" xfId="2161"/>
    <cellStyle name="Примечание 14" xfId="2162"/>
    <cellStyle name="Примечание 15" xfId="2163"/>
    <cellStyle name="Примечание 16" xfId="2164"/>
    <cellStyle name="Примечание 17" xfId="2165"/>
    <cellStyle name="Примечание 18" xfId="2166"/>
    <cellStyle name="Примечание 19" xfId="2167"/>
    <cellStyle name="Примечание 2" xfId="677"/>
    <cellStyle name="Примечание 20" xfId="2168"/>
    <cellStyle name="Примечание 21" xfId="2169"/>
    <cellStyle name="Примечание 22" xfId="2170"/>
    <cellStyle name="Примечание 23" xfId="2171"/>
    <cellStyle name="Примечание 24" xfId="2172"/>
    <cellStyle name="Примечание 25" xfId="2173"/>
    <cellStyle name="Примечание 26" xfId="2174"/>
    <cellStyle name="Примечание 27" xfId="2175"/>
    <cellStyle name="Примечание 28" xfId="2176"/>
    <cellStyle name="Примечание 29" xfId="2177"/>
    <cellStyle name="Примечание 3" xfId="678"/>
    <cellStyle name="Примечание 30" xfId="2178"/>
    <cellStyle name="Примечание 31" xfId="2179"/>
    <cellStyle name="Примечание 32" xfId="2180"/>
    <cellStyle name="Примечание 33" xfId="2181"/>
    <cellStyle name="Примечание 34" xfId="2182"/>
    <cellStyle name="Примечание 35" xfId="2183"/>
    <cellStyle name="Примечание 36" xfId="2184"/>
    <cellStyle name="Примечание 4" xfId="2185"/>
    <cellStyle name="Примечание 5" xfId="2186"/>
    <cellStyle name="Примечание 6" xfId="2187"/>
    <cellStyle name="Примечание 7" xfId="2188"/>
    <cellStyle name="Примечание 8" xfId="2189"/>
    <cellStyle name="Примечание 9" xfId="2190"/>
    <cellStyle name="Связанная ячейка 10" xfId="2191"/>
    <cellStyle name="Связанная ячейка 11" xfId="2192"/>
    <cellStyle name="Связанная ячейка 12" xfId="2193"/>
    <cellStyle name="Связанная ячейка 13" xfId="2194"/>
    <cellStyle name="Связанная ячейка 14" xfId="2195"/>
    <cellStyle name="Связанная ячейка 15" xfId="2196"/>
    <cellStyle name="Связанная ячейка 16" xfId="2197"/>
    <cellStyle name="Связанная ячейка 17" xfId="2198"/>
    <cellStyle name="Связанная ячейка 18" xfId="2199"/>
    <cellStyle name="Связанная ячейка 19" xfId="2200"/>
    <cellStyle name="Связанная ячейка 2" xfId="679"/>
    <cellStyle name="Связанная ячейка 20" xfId="2201"/>
    <cellStyle name="Связанная ячейка 21" xfId="2202"/>
    <cellStyle name="Связанная ячейка 22" xfId="2203"/>
    <cellStyle name="Связанная ячейка 23" xfId="2204"/>
    <cellStyle name="Связанная ячейка 24" xfId="2205"/>
    <cellStyle name="Связанная ячейка 25" xfId="2206"/>
    <cellStyle name="Связанная ячейка 26" xfId="2207"/>
    <cellStyle name="Связанная ячейка 27" xfId="2208"/>
    <cellStyle name="Связанная ячейка 28" xfId="2209"/>
    <cellStyle name="Связанная ячейка 29" xfId="2210"/>
    <cellStyle name="Связанная ячейка 3" xfId="2211"/>
    <cellStyle name="Связанная ячейка 30" xfId="2212"/>
    <cellStyle name="Связанная ячейка 31" xfId="2213"/>
    <cellStyle name="Связанная ячейка 32" xfId="2214"/>
    <cellStyle name="Связанная ячейка 33" xfId="2215"/>
    <cellStyle name="Связанная ячейка 34" xfId="2216"/>
    <cellStyle name="Связанная ячейка 35" xfId="2217"/>
    <cellStyle name="Связанная ячейка 36" xfId="2218"/>
    <cellStyle name="Связанная ячейка 4" xfId="2219"/>
    <cellStyle name="Связанная ячейка 5" xfId="2220"/>
    <cellStyle name="Связанная ячейка 6" xfId="2221"/>
    <cellStyle name="Связанная ячейка 7" xfId="2222"/>
    <cellStyle name="Связанная ячейка 8" xfId="2223"/>
    <cellStyle name="Связанная ячейка 9" xfId="2224"/>
    <cellStyle name="Стиль 1" xfId="680"/>
    <cellStyle name="Текст предупреждения 10" xfId="2225"/>
    <cellStyle name="Текст предупреждения 11" xfId="2226"/>
    <cellStyle name="Текст предупреждения 12" xfId="2227"/>
    <cellStyle name="Текст предупреждения 13" xfId="2228"/>
    <cellStyle name="Текст предупреждения 14" xfId="2229"/>
    <cellStyle name="Текст предупреждения 15" xfId="2230"/>
    <cellStyle name="Текст предупреждения 16" xfId="2231"/>
    <cellStyle name="Текст предупреждения 17" xfId="2232"/>
    <cellStyle name="Текст предупреждения 18" xfId="2233"/>
    <cellStyle name="Текст предупреждения 19" xfId="2234"/>
    <cellStyle name="Текст предупреждения 2" xfId="681"/>
    <cellStyle name="Текст предупреждения 20" xfId="2235"/>
    <cellStyle name="Текст предупреждения 21" xfId="2236"/>
    <cellStyle name="Текст предупреждения 22" xfId="2237"/>
    <cellStyle name="Текст предупреждения 23" xfId="2238"/>
    <cellStyle name="Текст предупреждения 24" xfId="2239"/>
    <cellStyle name="Текст предупреждения 25" xfId="2240"/>
    <cellStyle name="Текст предупреждения 26" xfId="2241"/>
    <cellStyle name="Текст предупреждения 27" xfId="2242"/>
    <cellStyle name="Текст предупреждения 28" xfId="2243"/>
    <cellStyle name="Текст предупреждения 29" xfId="2244"/>
    <cellStyle name="Текст предупреждения 3" xfId="2245"/>
    <cellStyle name="Текст предупреждения 30" xfId="2246"/>
    <cellStyle name="Текст предупреждения 31" xfId="2247"/>
    <cellStyle name="Текст предупреждения 32" xfId="2248"/>
    <cellStyle name="Текст предупреждения 33" xfId="2249"/>
    <cellStyle name="Текст предупреждения 34" xfId="2250"/>
    <cellStyle name="Текст предупреждения 35" xfId="2251"/>
    <cellStyle name="Текст предупреждения 36" xfId="2252"/>
    <cellStyle name="Текст предупреждения 4" xfId="2253"/>
    <cellStyle name="Текст предупреждения 5" xfId="2254"/>
    <cellStyle name="Текст предупреждения 6" xfId="2255"/>
    <cellStyle name="Текст предупреждения 7" xfId="2256"/>
    <cellStyle name="Текст предупреждения 8" xfId="2257"/>
    <cellStyle name="Текст предупреждения 9" xfId="2258"/>
    <cellStyle name="Финансовый 16" xfId="2259"/>
    <cellStyle name="Финансовый 2" xfId="2"/>
    <cellStyle name="Финансовый 2 10" xfId="2260"/>
    <cellStyle name="Финансовый 2 11" xfId="2261"/>
    <cellStyle name="Финансовый 2 12" xfId="2262"/>
    <cellStyle name="Финансовый 2 13" xfId="2263"/>
    <cellStyle name="Финансовый 2 14" xfId="2264"/>
    <cellStyle name="Финансовый 2 15" xfId="2265"/>
    <cellStyle name="Финансовый 2 16" xfId="2266"/>
    <cellStyle name="Финансовый 2 17" xfId="2267"/>
    <cellStyle name="Финансовый 2 18" xfId="2268"/>
    <cellStyle name="Финансовый 2 19" xfId="2269"/>
    <cellStyle name="Финансовый 2 2" xfId="682"/>
    <cellStyle name="Финансовый 2 2 10" xfId="2270"/>
    <cellStyle name="Финансовый 2 2 11" xfId="2271"/>
    <cellStyle name="Финансовый 2 2 12" xfId="2272"/>
    <cellStyle name="Финансовый 2 2 13" xfId="2273"/>
    <cellStyle name="Финансовый 2 2 14" xfId="2274"/>
    <cellStyle name="Финансовый 2 2 15" xfId="2275"/>
    <cellStyle name="Финансовый 2 2 16" xfId="2276"/>
    <cellStyle name="Финансовый 2 2 17" xfId="2277"/>
    <cellStyle name="Финансовый 2 2 18" xfId="2278"/>
    <cellStyle name="Финансовый 2 2 19" xfId="2279"/>
    <cellStyle name="Финансовый 2 2 2" xfId="2280"/>
    <cellStyle name="Финансовый 2 2 20" xfId="2281"/>
    <cellStyle name="Финансовый 2 2 21" xfId="2282"/>
    <cellStyle name="Финансовый 2 2 22" xfId="2283"/>
    <cellStyle name="Финансовый 2 2 23" xfId="2284"/>
    <cellStyle name="Финансовый 2 2 24" xfId="2285"/>
    <cellStyle name="Финансовый 2 2 25" xfId="2286"/>
    <cellStyle name="Финансовый 2 2 26" xfId="2287"/>
    <cellStyle name="Финансовый 2 2 27" xfId="2288"/>
    <cellStyle name="Финансовый 2 2 28" xfId="2289"/>
    <cellStyle name="Финансовый 2 2 29" xfId="2290"/>
    <cellStyle name="Финансовый 2 2 3" xfId="2291"/>
    <cellStyle name="Финансовый 2 2 30" xfId="2292"/>
    <cellStyle name="Финансовый 2 2 31" xfId="2293"/>
    <cellStyle name="Финансовый 2 2 32" xfId="2294"/>
    <cellStyle name="Финансовый 2 2 33" xfId="2295"/>
    <cellStyle name="Финансовый 2 2 34" xfId="2296"/>
    <cellStyle name="Финансовый 2 2 35" xfId="2297"/>
    <cellStyle name="Финансовый 2 2 36" xfId="2298"/>
    <cellStyle name="Финансовый 2 2 4" xfId="2299"/>
    <cellStyle name="Финансовый 2 2 5" xfId="2300"/>
    <cellStyle name="Финансовый 2 2 6" xfId="2301"/>
    <cellStyle name="Финансовый 2 2 7" xfId="2302"/>
    <cellStyle name="Финансовый 2 2 8" xfId="2303"/>
    <cellStyle name="Финансовый 2 2 9" xfId="2304"/>
    <cellStyle name="Финансовый 2 20" xfId="2305"/>
    <cellStyle name="Финансовый 2 21" xfId="2306"/>
    <cellStyle name="Финансовый 2 22" xfId="2307"/>
    <cellStyle name="Финансовый 2 23" xfId="2308"/>
    <cellStyle name="Финансовый 2 24" xfId="2309"/>
    <cellStyle name="Финансовый 2 25" xfId="2310"/>
    <cellStyle name="Финансовый 2 26" xfId="2311"/>
    <cellStyle name="Финансовый 2 27" xfId="2312"/>
    <cellStyle name="Финансовый 2 28" xfId="2313"/>
    <cellStyle name="Финансовый 2 29" xfId="2314"/>
    <cellStyle name="Финансовый 2 3" xfId="683"/>
    <cellStyle name="Финансовый 2 30" xfId="2315"/>
    <cellStyle name="Финансовый 2 31" xfId="2316"/>
    <cellStyle name="Финансовый 2 32" xfId="2317"/>
    <cellStyle name="Финансовый 2 33" xfId="2318"/>
    <cellStyle name="Финансовый 2 34" xfId="2319"/>
    <cellStyle name="Финансовый 2 35" xfId="2320"/>
    <cellStyle name="Финансовый 2 36" xfId="2321"/>
    <cellStyle name="Финансовый 2 4" xfId="2322"/>
    <cellStyle name="Финансовый 2 5" xfId="2323"/>
    <cellStyle name="Финансовый 2 6" xfId="2324"/>
    <cellStyle name="Финансовый 2 7" xfId="2325"/>
    <cellStyle name="Финансовый 2 8" xfId="2326"/>
    <cellStyle name="Финансовый 2 9" xfId="2327"/>
    <cellStyle name="Финансовый 3" xfId="684"/>
    <cellStyle name="Финансовый 3 2" xfId="685"/>
    <cellStyle name="Финансовый 4" xfId="686"/>
    <cellStyle name="Финансовый 4 2" xfId="687"/>
    <cellStyle name="Финансовый 5" xfId="688"/>
    <cellStyle name="Финансовый 6" xfId="689"/>
    <cellStyle name="Хороший 10" xfId="2328"/>
    <cellStyle name="Хороший 11" xfId="2329"/>
    <cellStyle name="Хороший 12" xfId="2330"/>
    <cellStyle name="Хороший 13" xfId="2331"/>
    <cellStyle name="Хороший 14" xfId="2332"/>
    <cellStyle name="Хороший 15" xfId="2333"/>
    <cellStyle name="Хороший 16" xfId="2334"/>
    <cellStyle name="Хороший 17" xfId="2335"/>
    <cellStyle name="Хороший 18" xfId="2336"/>
    <cellStyle name="Хороший 19" xfId="2337"/>
    <cellStyle name="Хороший 2" xfId="690"/>
    <cellStyle name="Хороший 20" xfId="2338"/>
    <cellStyle name="Хороший 21" xfId="2339"/>
    <cellStyle name="Хороший 22" xfId="2340"/>
    <cellStyle name="Хороший 23" xfId="2341"/>
    <cellStyle name="Хороший 24" xfId="2342"/>
    <cellStyle name="Хороший 25" xfId="2343"/>
    <cellStyle name="Хороший 26" xfId="2344"/>
    <cellStyle name="Хороший 27" xfId="2345"/>
    <cellStyle name="Хороший 28" xfId="2346"/>
    <cellStyle name="Хороший 29" xfId="2347"/>
    <cellStyle name="Хороший 3" xfId="2348"/>
    <cellStyle name="Хороший 30" xfId="2349"/>
    <cellStyle name="Хороший 31" xfId="2350"/>
    <cellStyle name="Хороший 32" xfId="2351"/>
    <cellStyle name="Хороший 33" xfId="2352"/>
    <cellStyle name="Хороший 34" xfId="2353"/>
    <cellStyle name="Хороший 35" xfId="2354"/>
    <cellStyle name="Хороший 36" xfId="2355"/>
    <cellStyle name="Хороший 4" xfId="2356"/>
    <cellStyle name="Хороший 5" xfId="2357"/>
    <cellStyle name="Хороший 6" xfId="2358"/>
    <cellStyle name="Хороший 7" xfId="2359"/>
    <cellStyle name="Хороший 8" xfId="2360"/>
    <cellStyle name="Хороший 9" xfId="23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Normal="100" zoomScaleSheetLayoutView="110" workbookViewId="0">
      <selection activeCell="A7" sqref="A7:B7"/>
    </sheetView>
  </sheetViews>
  <sheetFormatPr defaultRowHeight="15"/>
  <cols>
    <col min="1" max="1" width="49" style="108" customWidth="1"/>
    <col min="2" max="2" width="51" style="108" customWidth="1"/>
    <col min="3" max="4" width="9.140625" style="108"/>
    <col min="5" max="5" width="17" style="108" customWidth="1"/>
    <col min="6" max="16384" width="9.140625" style="108"/>
  </cols>
  <sheetData>
    <row r="1" spans="1:2" s="217" customFormat="1">
      <c r="A1" s="216"/>
      <c r="B1" s="216"/>
    </row>
    <row r="2" spans="1:2" s="217" customFormat="1">
      <c r="A2" s="216"/>
      <c r="B2" s="218" t="s">
        <v>131</v>
      </c>
    </row>
    <row r="3" spans="1:2" s="217" customFormat="1">
      <c r="A3" s="216"/>
      <c r="B3" s="218" t="s">
        <v>132</v>
      </c>
    </row>
    <row r="4" spans="1:2" s="217" customFormat="1" ht="16.5">
      <c r="A4" s="219" t="s">
        <v>133</v>
      </c>
      <c r="B4" s="218" t="s">
        <v>134</v>
      </c>
    </row>
    <row r="5" spans="1:2" s="217" customFormat="1" ht="16.5">
      <c r="A5" s="220"/>
      <c r="B5" s="216"/>
    </row>
    <row r="6" spans="1:2" s="217" customFormat="1" ht="16.5">
      <c r="A6" s="220"/>
      <c r="B6" s="216"/>
    </row>
    <row r="7" spans="1:2" s="217" customFormat="1" ht="85.5" customHeight="1">
      <c r="A7" s="386" t="s">
        <v>193</v>
      </c>
      <c r="B7" s="386"/>
    </row>
    <row r="8" spans="1:2" s="217" customFormat="1" ht="17.25">
      <c r="A8" s="198"/>
      <c r="B8" s="198"/>
    </row>
    <row r="9" spans="1:2" s="217" customFormat="1" ht="16.5">
      <c r="A9" s="221"/>
      <c r="B9" s="222" t="s">
        <v>183</v>
      </c>
    </row>
    <row r="10" spans="1:2" s="217" customFormat="1" ht="27">
      <c r="A10" s="223"/>
      <c r="B10" s="224" t="s">
        <v>181</v>
      </c>
    </row>
    <row r="11" spans="1:2" s="217" customFormat="1" ht="16.5">
      <c r="A11" s="223" t="s">
        <v>135</v>
      </c>
      <c r="B11" s="225">
        <f>+'2'!C13</f>
        <v>-1383112.7</v>
      </c>
    </row>
    <row r="12" spans="1:2" s="217" customFormat="1" ht="16.5">
      <c r="A12" s="223" t="s">
        <v>136</v>
      </c>
      <c r="B12" s="226">
        <f>+'7'!E10</f>
        <v>-2282146.2999999993</v>
      </c>
    </row>
    <row r="13" spans="1:2" s="217" customFormat="1" ht="16.5">
      <c r="A13" s="223" t="s">
        <v>137</v>
      </c>
      <c r="B13" s="226">
        <f>+B12-B11</f>
        <v>-899033.59999999939</v>
      </c>
    </row>
    <row r="14" spans="1:2" s="217" customFormat="1" ht="16.5">
      <c r="A14" s="220"/>
      <c r="B14" s="216"/>
    </row>
    <row r="15" spans="1:2" s="217" customFormat="1" ht="16.5">
      <c r="A15" s="220"/>
      <c r="B15" s="227"/>
    </row>
    <row r="16" spans="1:2" s="217" customFormat="1" ht="16.5">
      <c r="A16" s="228"/>
      <c r="B16" s="221"/>
    </row>
    <row r="17" spans="1:5" s="217" customFormat="1" ht="16.5">
      <c r="A17" s="228"/>
      <c r="B17" s="229"/>
      <c r="E17" s="230" t="s">
        <v>138</v>
      </c>
    </row>
    <row r="18" spans="1:5" s="217" customFormat="1" ht="16.5">
      <c r="A18" s="228"/>
      <c r="B18" s="231"/>
    </row>
    <row r="19" spans="1:5" s="217" customFormat="1">
      <c r="A19" s="216"/>
      <c r="B19" s="216"/>
    </row>
    <row r="20" spans="1:5" s="217" customFormat="1">
      <c r="A20" s="216"/>
      <c r="B20" s="216"/>
    </row>
    <row r="21" spans="1:5" s="217" customFormat="1">
      <c r="A21" s="216"/>
      <c r="B21" s="216"/>
    </row>
    <row r="22" spans="1:5" s="217" customFormat="1">
      <c r="A22" s="216"/>
      <c r="B22" s="216"/>
    </row>
  </sheetData>
  <mergeCells count="1">
    <mergeCell ref="A7:B7"/>
  </mergeCells>
  <pageMargins left="0.7" right="0.7" top="0.75" bottom="0.75" header="0.3" footer="0.3"/>
  <pageSetup paperSize="9" orientation="landscape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zoomScaleSheetLayoutView="80" workbookViewId="0">
      <selection activeCell="D15" sqref="D15"/>
    </sheetView>
  </sheetViews>
  <sheetFormatPr defaultColWidth="9.140625" defaultRowHeight="13.5"/>
  <cols>
    <col min="1" max="1" width="8.7109375" style="34" customWidth="1"/>
    <col min="2" max="2" width="11.7109375" style="35" customWidth="1"/>
    <col min="3" max="3" width="58" style="36" customWidth="1"/>
    <col min="4" max="5" width="15.7109375" style="6" bestFit="1" customWidth="1"/>
    <col min="6" max="6" width="15.42578125" style="6" bestFit="1" customWidth="1"/>
    <col min="7" max="8" width="15.7109375" style="6" bestFit="1" customWidth="1"/>
    <col min="9" max="9" width="15.42578125" style="6" bestFit="1" customWidth="1"/>
    <col min="10" max="10" width="15.5703125" style="6" customWidth="1"/>
    <col min="11" max="11" width="19.140625" style="6" bestFit="1" customWidth="1"/>
    <col min="12" max="12" width="20" style="6" bestFit="1" customWidth="1"/>
    <col min="13" max="13" width="20.28515625" style="6" bestFit="1" customWidth="1"/>
    <col min="14" max="16384" width="9.140625" style="6"/>
  </cols>
  <sheetData>
    <row r="1" spans="1:10" s="1" customFormat="1">
      <c r="I1" s="1" t="s">
        <v>550</v>
      </c>
    </row>
    <row r="2" spans="1:10" s="3" customFormat="1" ht="16.5">
      <c r="A2" s="2"/>
      <c r="B2" s="2"/>
      <c r="C2" s="2"/>
      <c r="I2" s="4" t="s">
        <v>18</v>
      </c>
    </row>
    <row r="3" spans="1:10" s="3" customFormat="1" ht="15.75" customHeight="1">
      <c r="A3" s="2"/>
      <c r="B3" s="2"/>
      <c r="C3" s="2"/>
      <c r="I3" s="5" t="s">
        <v>19</v>
      </c>
    </row>
    <row r="4" spans="1:10" s="3" customFormat="1" ht="15.75" customHeight="1">
      <c r="A4" s="2"/>
      <c r="B4" s="2"/>
      <c r="C4" s="2"/>
    </row>
    <row r="5" spans="1:10" ht="64.5" customHeight="1">
      <c r="A5" s="450" t="s">
        <v>41</v>
      </c>
      <c r="B5" s="450"/>
      <c r="C5" s="450"/>
      <c r="D5" s="450"/>
      <c r="E5" s="450"/>
      <c r="F5" s="450"/>
      <c r="G5" s="450"/>
      <c r="H5" s="450"/>
      <c r="I5" s="450"/>
    </row>
    <row r="6" spans="1:10" ht="18" customHeight="1">
      <c r="A6" s="7"/>
      <c r="B6" s="8"/>
      <c r="C6" s="9"/>
      <c r="I6" s="10" t="s">
        <v>183</v>
      </c>
    </row>
    <row r="7" spans="1:10" ht="36" customHeight="1">
      <c r="A7" s="451" t="s">
        <v>20</v>
      </c>
      <c r="B7" s="451"/>
      <c r="C7" s="452" t="s">
        <v>21</v>
      </c>
      <c r="D7" s="453" t="s">
        <v>167</v>
      </c>
      <c r="E7" s="454"/>
      <c r="F7" s="454"/>
      <c r="G7" s="454"/>
      <c r="H7" s="454"/>
      <c r="I7" s="455"/>
    </row>
    <row r="8" spans="1:10" s="12" customFormat="1" ht="29.25" customHeight="1">
      <c r="A8" s="451"/>
      <c r="B8" s="451"/>
      <c r="C8" s="452"/>
      <c r="D8" s="438" t="s">
        <v>22</v>
      </c>
      <c r="E8" s="438"/>
      <c r="F8" s="438"/>
      <c r="G8" s="438" t="s">
        <v>23</v>
      </c>
      <c r="H8" s="438"/>
      <c r="I8" s="438"/>
      <c r="J8" s="11"/>
    </row>
    <row r="9" spans="1:10" s="14" customFormat="1" ht="19.5" customHeight="1">
      <c r="A9" s="451" t="s">
        <v>24</v>
      </c>
      <c r="B9" s="451" t="s">
        <v>25</v>
      </c>
      <c r="C9" s="452"/>
      <c r="D9" s="430" t="s">
        <v>26</v>
      </c>
      <c r="E9" s="431" t="s">
        <v>27</v>
      </c>
      <c r="F9" s="432"/>
      <c r="G9" s="430" t="s">
        <v>26</v>
      </c>
      <c r="H9" s="431" t="s">
        <v>27</v>
      </c>
      <c r="I9" s="432"/>
      <c r="J9" s="13"/>
    </row>
    <row r="10" spans="1:10" s="14" customFormat="1" ht="31.5" customHeight="1">
      <c r="A10" s="451"/>
      <c r="B10" s="451"/>
      <c r="C10" s="452"/>
      <c r="D10" s="430"/>
      <c r="E10" s="202" t="s">
        <v>28</v>
      </c>
      <c r="F10" s="202" t="s">
        <v>29</v>
      </c>
      <c r="G10" s="430"/>
      <c r="H10" s="202" t="s">
        <v>28</v>
      </c>
      <c r="I10" s="202" t="s">
        <v>29</v>
      </c>
      <c r="J10" s="13"/>
    </row>
    <row r="11" spans="1:10" s="14" customFormat="1" ht="33">
      <c r="A11" s="15"/>
      <c r="B11" s="16"/>
      <c r="C11" s="17" t="s">
        <v>30</v>
      </c>
      <c r="D11" s="18">
        <f>+E11+F11</f>
        <v>-730842.7</v>
      </c>
      <c r="E11" s="18">
        <f>+E14+E23</f>
        <v>-611473.39999999991</v>
      </c>
      <c r="F11" s="18">
        <f>+F14+F23</f>
        <v>-119369.29999999999</v>
      </c>
      <c r="G11" s="18">
        <f>+H11+I11</f>
        <v>-1074840.3</v>
      </c>
      <c r="H11" s="18">
        <f>+H14+H23</f>
        <v>-899033.59999999998</v>
      </c>
      <c r="I11" s="18">
        <f>+I14+I23</f>
        <v>-175806.7</v>
      </c>
      <c r="J11" s="19"/>
    </row>
    <row r="12" spans="1:10" s="14" customFormat="1" ht="20.25" hidden="1">
      <c r="A12" s="20"/>
      <c r="B12" s="205"/>
      <c r="C12" s="21" t="s">
        <v>31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19"/>
    </row>
    <row r="13" spans="1:10" s="14" customFormat="1" ht="20.25">
      <c r="A13" s="20"/>
      <c r="B13" s="205"/>
      <c r="C13" s="21" t="s">
        <v>32</v>
      </c>
      <c r="D13" s="22">
        <f>+E13+F13</f>
        <v>-730842.7</v>
      </c>
      <c r="E13" s="22">
        <f>+E21+E30</f>
        <v>-611473.39999999991</v>
      </c>
      <c r="F13" s="22">
        <f>+F21+F30</f>
        <v>-119369.29999999999</v>
      </c>
      <c r="G13" s="22">
        <f>+H13+I13</f>
        <v>-1074840.3</v>
      </c>
      <c r="H13" s="22">
        <f>+H21+H30</f>
        <v>-899033.59999999998</v>
      </c>
      <c r="I13" s="22">
        <f>+I21+I30</f>
        <v>-175806.7</v>
      </c>
      <c r="J13" s="19"/>
    </row>
    <row r="14" spans="1:10" s="14" customFormat="1" ht="44.25" customHeight="1">
      <c r="A14" s="20"/>
      <c r="B14" s="205"/>
      <c r="C14" s="181" t="s">
        <v>211</v>
      </c>
      <c r="D14" s="23">
        <f>+E14+F14</f>
        <v>-574840.29999999993</v>
      </c>
      <c r="E14" s="23">
        <f>+E15</f>
        <v>-479033.59999999998</v>
      </c>
      <c r="F14" s="23">
        <f>+F15</f>
        <v>-95806.7</v>
      </c>
      <c r="G14" s="23">
        <f>+H14+I14</f>
        <v>-574840.29999999993</v>
      </c>
      <c r="H14" s="23">
        <f>+H15</f>
        <v>-479033.59999999998</v>
      </c>
      <c r="I14" s="23">
        <f>+I15</f>
        <v>-95806.7</v>
      </c>
      <c r="J14" s="24"/>
    </row>
    <row r="15" spans="1:10" s="14" customFormat="1" ht="39" customHeight="1">
      <c r="A15" s="25" t="s">
        <v>212</v>
      </c>
      <c r="B15" s="205"/>
      <c r="C15" s="111" t="s">
        <v>204</v>
      </c>
      <c r="D15" s="23">
        <f>+E15+F15</f>
        <v>-574840.29999999993</v>
      </c>
      <c r="E15" s="23">
        <f>+E17</f>
        <v>-479033.59999999998</v>
      </c>
      <c r="F15" s="23">
        <f>+F17</f>
        <v>-95806.7</v>
      </c>
      <c r="G15" s="23">
        <f>+H15+I15</f>
        <v>-574840.29999999993</v>
      </c>
      <c r="H15" s="23">
        <f>+H17</f>
        <v>-479033.59999999998</v>
      </c>
      <c r="I15" s="23">
        <f>+I17</f>
        <v>-95806.7</v>
      </c>
      <c r="J15" s="24"/>
    </row>
    <row r="16" spans="1:10" s="14" customFormat="1" ht="17.25">
      <c r="A16" s="20"/>
      <c r="B16" s="205"/>
      <c r="C16" s="27" t="s">
        <v>33</v>
      </c>
      <c r="D16" s="23"/>
      <c r="E16" s="23"/>
      <c r="F16" s="23"/>
      <c r="G16" s="23"/>
      <c r="H16" s="23"/>
      <c r="I16" s="23"/>
      <c r="J16" s="24"/>
    </row>
    <row r="17" spans="1:10" s="14" customFormat="1" ht="66">
      <c r="A17" s="20"/>
      <c r="B17" s="28" t="s">
        <v>209</v>
      </c>
      <c r="C17" s="26" t="s">
        <v>206</v>
      </c>
      <c r="D17" s="29">
        <f>+E17+F17</f>
        <v>-574840.29999999993</v>
      </c>
      <c r="E17" s="29">
        <f>+E21</f>
        <v>-479033.59999999998</v>
      </c>
      <c r="F17" s="29">
        <f>+F21</f>
        <v>-95806.7</v>
      </c>
      <c r="G17" s="29">
        <f>+H17+I17</f>
        <v>-574840.29999999993</v>
      </c>
      <c r="H17" s="29">
        <f>+H21</f>
        <v>-479033.59999999998</v>
      </c>
      <c r="I17" s="29">
        <f>+I21</f>
        <v>-95806.7</v>
      </c>
      <c r="J17" s="24"/>
    </row>
    <row r="18" spans="1:10" s="14" customFormat="1" ht="17.25">
      <c r="A18" s="20"/>
      <c r="B18" s="205"/>
      <c r="C18" s="27" t="s">
        <v>34</v>
      </c>
      <c r="D18" s="30"/>
      <c r="E18" s="30"/>
      <c r="F18" s="30"/>
      <c r="G18" s="30"/>
      <c r="H18" s="30"/>
      <c r="I18" s="30"/>
      <c r="J18" s="24"/>
    </row>
    <row r="19" spans="1:10" s="14" customFormat="1" ht="31.5" customHeight="1">
      <c r="A19" s="20"/>
      <c r="B19" s="205"/>
      <c r="C19" s="112" t="s">
        <v>210</v>
      </c>
      <c r="D19" s="31">
        <f>+D17</f>
        <v>-574840.29999999993</v>
      </c>
      <c r="E19" s="31">
        <f t="shared" ref="E19:F19" si="0">+E17</f>
        <v>-479033.59999999998</v>
      </c>
      <c r="F19" s="31">
        <f t="shared" si="0"/>
        <v>-95806.7</v>
      </c>
      <c r="G19" s="31">
        <f>+G17</f>
        <v>-574840.29999999993</v>
      </c>
      <c r="H19" s="31">
        <f t="shared" ref="H19:I19" si="1">+H17</f>
        <v>-479033.59999999998</v>
      </c>
      <c r="I19" s="31">
        <f t="shared" si="1"/>
        <v>-95806.7</v>
      </c>
      <c r="J19" s="24"/>
    </row>
    <row r="20" spans="1:10" s="14" customFormat="1" ht="27">
      <c r="A20" s="20"/>
      <c r="B20" s="205"/>
      <c r="C20" s="27" t="s">
        <v>35</v>
      </c>
      <c r="D20" s="30"/>
      <c r="E20" s="30"/>
      <c r="F20" s="30"/>
      <c r="G20" s="30"/>
      <c r="H20" s="30"/>
      <c r="I20" s="30"/>
      <c r="J20" s="24"/>
    </row>
    <row r="21" spans="1:10" s="14" customFormat="1" ht="27" customHeight="1">
      <c r="A21" s="20"/>
      <c r="B21" s="205"/>
      <c r="C21" s="26" t="s">
        <v>36</v>
      </c>
      <c r="D21" s="22">
        <f>+E21+F21</f>
        <v>-574840.29999999993</v>
      </c>
      <c r="E21" s="22">
        <f>+E22</f>
        <v>-479033.59999999998</v>
      </c>
      <c r="F21" s="22">
        <f>+F22</f>
        <v>-95806.7</v>
      </c>
      <c r="G21" s="22">
        <f>+H21+I21</f>
        <v>-574840.29999999993</v>
      </c>
      <c r="H21" s="22">
        <f>+H22</f>
        <v>-479033.59999999998</v>
      </c>
      <c r="I21" s="22">
        <f>+I22</f>
        <v>-95806.7</v>
      </c>
      <c r="J21" s="24"/>
    </row>
    <row r="22" spans="1:10" s="14" customFormat="1" ht="28.5" customHeight="1">
      <c r="A22" s="20"/>
      <c r="B22" s="205"/>
      <c r="C22" s="32" t="s">
        <v>37</v>
      </c>
      <c r="D22" s="22">
        <f>+E22+F22</f>
        <v>-574840.29999999993</v>
      </c>
      <c r="E22" s="23">
        <v>-479033.59999999998</v>
      </c>
      <c r="F22" s="23">
        <v>-95806.7</v>
      </c>
      <c r="G22" s="22">
        <f>+H22+I22</f>
        <v>-574840.29999999993</v>
      </c>
      <c r="H22" s="23">
        <v>-479033.59999999998</v>
      </c>
      <c r="I22" s="23">
        <v>-95806.7</v>
      </c>
      <c r="J22" s="24"/>
    </row>
    <row r="23" spans="1:10" s="37" customFormat="1" ht="45.75" customHeight="1">
      <c r="A23" s="39"/>
      <c r="B23" s="205"/>
      <c r="C23" s="39" t="s">
        <v>201</v>
      </c>
      <c r="D23" s="22">
        <f t="shared" ref="D23:I23" si="2">+D24+D32</f>
        <v>-156002.4</v>
      </c>
      <c r="E23" s="22">
        <f t="shared" si="2"/>
        <v>-132439.79999999999</v>
      </c>
      <c r="F23" s="22">
        <f t="shared" si="2"/>
        <v>-23562.6</v>
      </c>
      <c r="G23" s="22">
        <f t="shared" si="2"/>
        <v>-500000</v>
      </c>
      <c r="H23" s="22">
        <f t="shared" si="2"/>
        <v>-420000</v>
      </c>
      <c r="I23" s="22">
        <f t="shared" si="2"/>
        <v>-80000</v>
      </c>
    </row>
    <row r="24" spans="1:10" s="37" customFormat="1" ht="45" customHeight="1">
      <c r="A24" s="28" t="s">
        <v>194</v>
      </c>
      <c r="B24" s="205"/>
      <c r="C24" s="39" t="s">
        <v>195</v>
      </c>
      <c r="D24" s="22">
        <f t="shared" ref="D24:I24" si="3">+D26</f>
        <v>-156002.4</v>
      </c>
      <c r="E24" s="22">
        <f t="shared" si="3"/>
        <v>-132439.79999999999</v>
      </c>
      <c r="F24" s="22">
        <f t="shared" si="3"/>
        <v>-23562.6</v>
      </c>
      <c r="G24" s="22">
        <f t="shared" si="3"/>
        <v>-500000</v>
      </c>
      <c r="H24" s="22">
        <f t="shared" si="3"/>
        <v>-420000</v>
      </c>
      <c r="I24" s="22">
        <f t="shared" si="3"/>
        <v>-80000</v>
      </c>
    </row>
    <row r="25" spans="1:10" s="37" customFormat="1" ht="20.25" customHeight="1">
      <c r="A25" s="39"/>
      <c r="B25" s="205"/>
      <c r="C25" s="40" t="s">
        <v>33</v>
      </c>
      <c r="D25" s="41"/>
      <c r="E25" s="41"/>
      <c r="F25" s="41"/>
      <c r="G25" s="41"/>
      <c r="H25" s="41"/>
      <c r="I25" s="41"/>
    </row>
    <row r="26" spans="1:10" s="37" customFormat="1" ht="95.25" customHeight="1">
      <c r="A26" s="39"/>
      <c r="B26" s="28" t="s">
        <v>199</v>
      </c>
      <c r="C26" s="39" t="s">
        <v>200</v>
      </c>
      <c r="D26" s="22">
        <f>+E26+F26</f>
        <v>-156002.4</v>
      </c>
      <c r="E26" s="22">
        <f>+E30</f>
        <v>-132439.79999999999</v>
      </c>
      <c r="F26" s="22">
        <f>+F30</f>
        <v>-23562.6</v>
      </c>
      <c r="G26" s="22">
        <f>+H26+I26</f>
        <v>-500000</v>
      </c>
      <c r="H26" s="22">
        <f>+H30</f>
        <v>-420000</v>
      </c>
      <c r="I26" s="22">
        <f>+I30</f>
        <v>-80000</v>
      </c>
    </row>
    <row r="27" spans="1:10" s="37" customFormat="1" ht="20.25" customHeight="1">
      <c r="A27" s="39"/>
      <c r="B27" s="205"/>
      <c r="C27" s="40" t="s">
        <v>34</v>
      </c>
      <c r="D27" s="41"/>
      <c r="E27" s="41"/>
      <c r="F27" s="41"/>
      <c r="G27" s="41"/>
      <c r="H27" s="41"/>
      <c r="I27" s="41"/>
    </row>
    <row r="28" spans="1:10" s="37" customFormat="1" ht="32.25" customHeight="1">
      <c r="A28" s="39"/>
      <c r="B28" s="205"/>
      <c r="C28" s="42" t="s">
        <v>197</v>
      </c>
      <c r="D28" s="43">
        <f>+D26</f>
        <v>-156002.4</v>
      </c>
      <c r="E28" s="43">
        <f t="shared" ref="E28:F28" si="4">+E26</f>
        <v>-132439.79999999999</v>
      </c>
      <c r="F28" s="43">
        <f t="shared" si="4"/>
        <v>-23562.6</v>
      </c>
      <c r="G28" s="43">
        <f>+G26</f>
        <v>-500000</v>
      </c>
      <c r="H28" s="43">
        <f t="shared" ref="H28:I28" si="5">+H26</f>
        <v>-420000</v>
      </c>
      <c r="I28" s="43">
        <f t="shared" si="5"/>
        <v>-80000</v>
      </c>
    </row>
    <row r="29" spans="1:10" s="37" customFormat="1" ht="27">
      <c r="A29" s="39"/>
      <c r="B29" s="205"/>
      <c r="C29" s="40" t="s">
        <v>35</v>
      </c>
      <c r="D29" s="41"/>
      <c r="E29" s="41"/>
      <c r="F29" s="41"/>
      <c r="G29" s="41"/>
      <c r="H29" s="41"/>
      <c r="I29" s="41"/>
    </row>
    <row r="30" spans="1:10" s="37" customFormat="1" ht="20.25" customHeight="1">
      <c r="A30" s="39"/>
      <c r="B30" s="205"/>
      <c r="C30" s="39" t="s">
        <v>36</v>
      </c>
      <c r="D30" s="22">
        <f>+E30+F30</f>
        <v>-156002.4</v>
      </c>
      <c r="E30" s="22">
        <f>+E31</f>
        <v>-132439.79999999999</v>
      </c>
      <c r="F30" s="22">
        <f>+F31</f>
        <v>-23562.6</v>
      </c>
      <c r="G30" s="22">
        <f>+H30+I30</f>
        <v>-500000</v>
      </c>
      <c r="H30" s="22">
        <f>+H31</f>
        <v>-420000</v>
      </c>
      <c r="I30" s="22">
        <f>+I31</f>
        <v>-80000</v>
      </c>
    </row>
    <row r="31" spans="1:10" s="37" customFormat="1" ht="28.5" customHeight="1">
      <c r="A31" s="39"/>
      <c r="B31" s="205"/>
      <c r="C31" s="33" t="s">
        <v>37</v>
      </c>
      <c r="D31" s="22">
        <f>+E31+F31</f>
        <v>-156002.4</v>
      </c>
      <c r="E31" s="22">
        <v>-132439.79999999999</v>
      </c>
      <c r="F31" s="22">
        <v>-23562.6</v>
      </c>
      <c r="G31" s="22">
        <f>+H31+I31</f>
        <v>-500000</v>
      </c>
      <c r="H31" s="22">
        <v>-420000</v>
      </c>
      <c r="I31" s="22">
        <v>-80000</v>
      </c>
    </row>
    <row r="34" spans="6:6">
      <c r="F34" s="115"/>
    </row>
  </sheetData>
  <mergeCells count="12">
    <mergeCell ref="A5:I5"/>
    <mergeCell ref="D8:F8"/>
    <mergeCell ref="G8:I8"/>
    <mergeCell ref="A9:A10"/>
    <mergeCell ref="B9:B10"/>
    <mergeCell ref="A7:B8"/>
    <mergeCell ref="C7:C10"/>
    <mergeCell ref="G9:G10"/>
    <mergeCell ref="H9:I9"/>
    <mergeCell ref="D9:D10"/>
    <mergeCell ref="E9:F9"/>
    <mergeCell ref="D7:I7"/>
  </mergeCells>
  <printOptions horizontalCentered="1"/>
  <pageMargins left="0" right="0" top="0" bottom="0.35433070866141736" header="0" footer="0"/>
  <pageSetup scale="50" firstPageNumber="1034" fitToWidth="0" fitToHeight="0" orientation="landscape" useFirstPageNumber="1" horizontalDpi="300" verticalDpi="300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zoomScaleNormal="100" zoomScaleSheetLayoutView="80" workbookViewId="0">
      <selection activeCell="D14" sqref="D14"/>
    </sheetView>
  </sheetViews>
  <sheetFormatPr defaultColWidth="9.140625" defaultRowHeight="13.5"/>
  <cols>
    <col min="1" max="1" width="8.7109375" style="34" customWidth="1"/>
    <col min="2" max="2" width="11.7109375" style="35" customWidth="1"/>
    <col min="3" max="3" width="58" style="36" customWidth="1"/>
    <col min="4" max="5" width="15.7109375" style="6" bestFit="1" customWidth="1"/>
    <col min="6" max="6" width="15.42578125" style="6" bestFit="1" customWidth="1"/>
    <col min="7" max="8" width="15.7109375" style="6" bestFit="1" customWidth="1"/>
    <col min="9" max="9" width="15.42578125" style="6" bestFit="1" customWidth="1"/>
    <col min="10" max="10" width="14.140625" style="6" customWidth="1"/>
    <col min="11" max="11" width="14.42578125" style="6" bestFit="1" customWidth="1"/>
    <col min="12" max="12" width="13.140625" style="6" bestFit="1" customWidth="1"/>
    <col min="13" max="13" width="11.42578125" style="6" customWidth="1"/>
    <col min="14" max="16384" width="9.140625" style="6"/>
  </cols>
  <sheetData>
    <row r="1" spans="1:9" s="1" customFormat="1">
      <c r="I1" s="1" t="s">
        <v>180</v>
      </c>
    </row>
    <row r="2" spans="1:9" s="3" customFormat="1" ht="16.5">
      <c r="A2" s="2"/>
      <c r="B2" s="2"/>
      <c r="C2" s="2"/>
      <c r="I2" s="4" t="s">
        <v>18</v>
      </c>
    </row>
    <row r="3" spans="1:9" s="3" customFormat="1" ht="15.75" customHeight="1">
      <c r="A3" s="2"/>
      <c r="B3" s="2"/>
      <c r="C3" s="2"/>
      <c r="I3" s="5" t="s">
        <v>19</v>
      </c>
    </row>
    <row r="4" spans="1:9" s="3" customFormat="1" ht="15.75" customHeight="1">
      <c r="A4" s="2"/>
      <c r="B4" s="2"/>
      <c r="C4" s="2"/>
    </row>
    <row r="5" spans="1:9" ht="64.5" customHeight="1">
      <c r="A5" s="450" t="s">
        <v>42</v>
      </c>
      <c r="B5" s="450"/>
      <c r="C5" s="450"/>
      <c r="D5" s="450"/>
      <c r="E5" s="450"/>
      <c r="F5" s="450"/>
      <c r="G5" s="450"/>
      <c r="H5" s="450"/>
      <c r="I5" s="450"/>
    </row>
    <row r="6" spans="1:9" ht="18" customHeight="1">
      <c r="A6" s="7"/>
      <c r="B6" s="8"/>
      <c r="C6" s="9"/>
      <c r="I6" s="10" t="s">
        <v>183</v>
      </c>
    </row>
    <row r="7" spans="1:9" ht="37.5" customHeight="1">
      <c r="A7" s="451" t="s">
        <v>20</v>
      </c>
      <c r="B7" s="451"/>
      <c r="C7" s="451" t="s">
        <v>21</v>
      </c>
      <c r="D7" s="453" t="s">
        <v>167</v>
      </c>
      <c r="E7" s="454"/>
      <c r="F7" s="454"/>
      <c r="G7" s="454"/>
      <c r="H7" s="454"/>
      <c r="I7" s="455"/>
    </row>
    <row r="8" spans="1:9" s="37" customFormat="1" ht="30" customHeight="1">
      <c r="A8" s="451"/>
      <c r="B8" s="451"/>
      <c r="C8" s="451"/>
      <c r="D8" s="438" t="s">
        <v>22</v>
      </c>
      <c r="E8" s="438"/>
      <c r="F8" s="438"/>
      <c r="G8" s="438" t="s">
        <v>23</v>
      </c>
      <c r="H8" s="438"/>
      <c r="I8" s="438"/>
    </row>
    <row r="9" spans="1:9" s="37" customFormat="1" ht="19.5" customHeight="1">
      <c r="A9" s="451" t="s">
        <v>24</v>
      </c>
      <c r="B9" s="451" t="s">
        <v>38</v>
      </c>
      <c r="C9" s="451"/>
      <c r="D9" s="430" t="s">
        <v>26</v>
      </c>
      <c r="E9" s="430" t="s">
        <v>27</v>
      </c>
      <c r="F9" s="430"/>
      <c r="G9" s="430" t="s">
        <v>26</v>
      </c>
      <c r="H9" s="430" t="s">
        <v>27</v>
      </c>
      <c r="I9" s="430"/>
    </row>
    <row r="10" spans="1:9" s="37" customFormat="1" ht="33.75" customHeight="1">
      <c r="A10" s="451"/>
      <c r="B10" s="451"/>
      <c r="C10" s="451"/>
      <c r="D10" s="430"/>
      <c r="E10" s="202" t="s">
        <v>39</v>
      </c>
      <c r="F10" s="202" t="s">
        <v>40</v>
      </c>
      <c r="G10" s="430"/>
      <c r="H10" s="202" t="s">
        <v>39</v>
      </c>
      <c r="I10" s="202" t="s">
        <v>40</v>
      </c>
    </row>
    <row r="11" spans="1:9" s="37" customFormat="1" ht="28.5" customHeight="1">
      <c r="A11" s="456"/>
      <c r="B11" s="456"/>
      <c r="C11" s="204" t="s">
        <v>30</v>
      </c>
      <c r="D11" s="29">
        <f>+E11+F11</f>
        <v>-256365.9</v>
      </c>
      <c r="E11" s="29">
        <f>+E12+E13</f>
        <v>-132987.4</v>
      </c>
      <c r="F11" s="29">
        <f>+F12+F13</f>
        <v>-123378.5</v>
      </c>
      <c r="G11" s="29">
        <f>+H11+I11</f>
        <v>-1563112.7</v>
      </c>
      <c r="H11" s="29">
        <f>+H12+H13</f>
        <v>-1383112.7</v>
      </c>
      <c r="I11" s="29">
        <f>+I12+I13</f>
        <v>-180000</v>
      </c>
    </row>
    <row r="12" spans="1:9" s="37" customFormat="1" ht="36.75" customHeight="1">
      <c r="A12" s="456"/>
      <c r="B12" s="456"/>
      <c r="C12" s="38" t="s">
        <v>31</v>
      </c>
      <c r="D12" s="29">
        <f>+E12+F12</f>
        <v>-100000</v>
      </c>
      <c r="E12" s="29">
        <f>+E31</f>
        <v>0</v>
      </c>
      <c r="F12" s="29">
        <f>+F31</f>
        <v>-100000</v>
      </c>
      <c r="G12" s="29">
        <f>+H12+I12</f>
        <v>-100000</v>
      </c>
      <c r="H12" s="29">
        <f>+H31</f>
        <v>0</v>
      </c>
      <c r="I12" s="29">
        <f>+I31</f>
        <v>-100000</v>
      </c>
    </row>
    <row r="13" spans="1:9" s="37" customFormat="1" ht="32.25" customHeight="1">
      <c r="A13" s="456"/>
      <c r="B13" s="456"/>
      <c r="C13" s="38" t="s">
        <v>32</v>
      </c>
      <c r="D13" s="29">
        <f>+E13+F13</f>
        <v>-156365.9</v>
      </c>
      <c r="E13" s="29">
        <f>+E41+E21</f>
        <v>-132987.4</v>
      </c>
      <c r="F13" s="29">
        <f>+F41+F21</f>
        <v>-23378.5</v>
      </c>
      <c r="G13" s="29">
        <f>+H13+I13</f>
        <v>-1463112.7</v>
      </c>
      <c r="H13" s="29">
        <f>+H41+H21</f>
        <v>-1383112.7</v>
      </c>
      <c r="I13" s="29">
        <f>+I41+I21</f>
        <v>-80000</v>
      </c>
    </row>
    <row r="14" spans="1:9" s="37" customFormat="1" ht="45.75" customHeight="1">
      <c r="A14" s="39"/>
      <c r="B14" s="205"/>
      <c r="C14" s="39" t="s">
        <v>266</v>
      </c>
      <c r="D14" s="22">
        <f t="shared" ref="D14:I14" si="0">+D15</f>
        <v>0</v>
      </c>
      <c r="E14" s="22">
        <f t="shared" si="0"/>
        <v>0</v>
      </c>
      <c r="F14" s="22">
        <f t="shared" si="0"/>
        <v>0</v>
      </c>
      <c r="G14" s="22">
        <f t="shared" si="0"/>
        <v>-963112.7</v>
      </c>
      <c r="H14" s="22">
        <f t="shared" si="0"/>
        <v>-963112.7</v>
      </c>
      <c r="I14" s="22">
        <f t="shared" si="0"/>
        <v>0</v>
      </c>
    </row>
    <row r="15" spans="1:9" s="37" customFormat="1" ht="20.25" customHeight="1">
      <c r="A15" s="156">
        <v>1167</v>
      </c>
      <c r="B15" s="204"/>
      <c r="C15" s="40" t="s">
        <v>69</v>
      </c>
      <c r="D15" s="154">
        <f t="shared" ref="D15:I15" si="1">+D17</f>
        <v>0</v>
      </c>
      <c r="E15" s="154">
        <f t="shared" si="1"/>
        <v>0</v>
      </c>
      <c r="F15" s="154">
        <f t="shared" si="1"/>
        <v>0</v>
      </c>
      <c r="G15" s="154">
        <f t="shared" si="1"/>
        <v>-963112.7</v>
      </c>
      <c r="H15" s="154">
        <f t="shared" si="1"/>
        <v>-963112.7</v>
      </c>
      <c r="I15" s="154">
        <f t="shared" si="1"/>
        <v>0</v>
      </c>
    </row>
    <row r="16" spans="1:9" s="37" customFormat="1" ht="20.25" customHeight="1">
      <c r="A16" s="40"/>
      <c r="B16" s="204"/>
      <c r="C16" s="40" t="s">
        <v>33</v>
      </c>
      <c r="D16" s="152"/>
      <c r="E16" s="152"/>
      <c r="F16" s="152"/>
      <c r="G16" s="152"/>
      <c r="H16" s="152"/>
      <c r="I16" s="152"/>
    </row>
    <row r="17" spans="1:9" s="37" customFormat="1" ht="99" customHeight="1">
      <c r="A17" s="40"/>
      <c r="B17" s="156">
        <v>32006</v>
      </c>
      <c r="C17" s="151" t="s">
        <v>265</v>
      </c>
      <c r="D17" s="154">
        <f>E17+F17</f>
        <v>0</v>
      </c>
      <c r="E17" s="154">
        <f>E21</f>
        <v>0</v>
      </c>
      <c r="F17" s="154">
        <f>F21</f>
        <v>0</v>
      </c>
      <c r="G17" s="154">
        <f>H17+I17</f>
        <v>-963112.7</v>
      </c>
      <c r="H17" s="154">
        <f>H21</f>
        <v>-963112.7</v>
      </c>
      <c r="I17" s="154">
        <f>I21</f>
        <v>0</v>
      </c>
    </row>
    <row r="18" spans="1:9" s="37" customFormat="1" ht="20.25" customHeight="1">
      <c r="A18" s="40"/>
      <c r="B18" s="204"/>
      <c r="C18" s="40" t="s">
        <v>34</v>
      </c>
      <c r="D18" s="153"/>
      <c r="E18" s="153"/>
      <c r="F18" s="153"/>
      <c r="G18" s="153"/>
      <c r="H18" s="153"/>
      <c r="I18" s="153"/>
    </row>
    <row r="19" spans="1:9" s="37" customFormat="1" ht="33.75" customHeight="1">
      <c r="A19" s="40"/>
      <c r="B19" s="204"/>
      <c r="C19" s="157" t="s">
        <v>264</v>
      </c>
      <c r="D19" s="158">
        <f>E19+F19</f>
        <v>0</v>
      </c>
      <c r="E19" s="158">
        <f>E17</f>
        <v>0</v>
      </c>
      <c r="F19" s="158">
        <f>F17</f>
        <v>0</v>
      </c>
      <c r="G19" s="158">
        <f>H19+I19</f>
        <v>-963112.7</v>
      </c>
      <c r="H19" s="158">
        <f>H17</f>
        <v>-963112.7</v>
      </c>
      <c r="I19" s="158">
        <f>I17</f>
        <v>0</v>
      </c>
    </row>
    <row r="20" spans="1:9" s="37" customFormat="1" ht="41.25" customHeight="1">
      <c r="A20" s="40"/>
      <c r="B20" s="204"/>
      <c r="C20" s="40" t="s">
        <v>35</v>
      </c>
      <c r="D20" s="153"/>
      <c r="E20" s="153"/>
      <c r="F20" s="153"/>
      <c r="G20" s="153"/>
      <c r="H20" s="153"/>
      <c r="I20" s="153"/>
    </row>
    <row r="21" spans="1:9" s="37" customFormat="1" ht="20.25" customHeight="1">
      <c r="A21" s="40"/>
      <c r="B21" s="204"/>
      <c r="C21" s="40" t="s">
        <v>36</v>
      </c>
      <c r="D21" s="154">
        <f>E21+F21</f>
        <v>0</v>
      </c>
      <c r="E21" s="154">
        <f>+E22+E23</f>
        <v>0</v>
      </c>
      <c r="F21" s="154">
        <f>+F22+F23</f>
        <v>0</v>
      </c>
      <c r="G21" s="154">
        <f>H21+I21</f>
        <v>-963112.7</v>
      </c>
      <c r="H21" s="154">
        <f>+H22+H23</f>
        <v>-963112.7</v>
      </c>
      <c r="I21" s="154">
        <f>+I22+I23</f>
        <v>0</v>
      </c>
    </row>
    <row r="22" spans="1:9" s="37" customFormat="1" ht="39" customHeight="1">
      <c r="A22" s="40"/>
      <c r="B22" s="204"/>
      <c r="C22" s="151" t="s">
        <v>262</v>
      </c>
      <c r="D22" s="154">
        <f t="shared" ref="D22:D23" si="2">E22+F22</f>
        <v>0</v>
      </c>
      <c r="E22" s="155">
        <v>0</v>
      </c>
      <c r="F22" s="155">
        <v>0</v>
      </c>
      <c r="G22" s="154">
        <f t="shared" ref="G22:G23" si="3">H22+I22</f>
        <v>-75586.5</v>
      </c>
      <c r="H22" s="155">
        <v>-75586.5</v>
      </c>
      <c r="I22" s="155">
        <v>0</v>
      </c>
    </row>
    <row r="23" spans="1:9" s="37" customFormat="1" ht="30.75" customHeight="1">
      <c r="A23" s="40"/>
      <c r="B23" s="204"/>
      <c r="C23" s="151" t="s">
        <v>263</v>
      </c>
      <c r="D23" s="154">
        <f t="shared" si="2"/>
        <v>0</v>
      </c>
      <c r="E23" s="155">
        <v>0</v>
      </c>
      <c r="F23" s="155">
        <v>0</v>
      </c>
      <c r="G23" s="154">
        <f t="shared" si="3"/>
        <v>-887526.2</v>
      </c>
      <c r="H23" s="155">
        <v>-887526.2</v>
      </c>
      <c r="I23" s="155">
        <v>0</v>
      </c>
    </row>
    <row r="24" spans="1:9" s="37" customFormat="1" ht="32.25" customHeight="1">
      <c r="A24" s="39"/>
      <c r="B24" s="205"/>
      <c r="C24" s="39" t="s">
        <v>223</v>
      </c>
      <c r="D24" s="22">
        <f>+E24+F24</f>
        <v>-100000</v>
      </c>
      <c r="E24" s="22">
        <f>+E25</f>
        <v>0</v>
      </c>
      <c r="F24" s="22">
        <f>+F25</f>
        <v>-100000</v>
      </c>
      <c r="G24" s="22">
        <f>+H24+I24</f>
        <v>-100000</v>
      </c>
      <c r="H24" s="22">
        <f>+H25</f>
        <v>0</v>
      </c>
      <c r="I24" s="22">
        <f>+I25</f>
        <v>-100000</v>
      </c>
    </row>
    <row r="25" spans="1:9" s="37" customFormat="1" ht="45" customHeight="1">
      <c r="A25" s="28" t="s">
        <v>221</v>
      </c>
      <c r="B25" s="205"/>
      <c r="C25" s="39" t="s">
        <v>214</v>
      </c>
      <c r="D25" s="22">
        <f t="shared" ref="D25:I25" si="4">+D27</f>
        <v>-100000</v>
      </c>
      <c r="E25" s="22">
        <f t="shared" si="4"/>
        <v>0</v>
      </c>
      <c r="F25" s="22">
        <f>+F27</f>
        <v>-100000</v>
      </c>
      <c r="G25" s="22">
        <f t="shared" si="4"/>
        <v>-100000</v>
      </c>
      <c r="H25" s="22">
        <f t="shared" si="4"/>
        <v>0</v>
      </c>
      <c r="I25" s="22">
        <f t="shared" si="4"/>
        <v>-100000</v>
      </c>
    </row>
    <row r="26" spans="1:9" s="37" customFormat="1" ht="20.25" customHeight="1">
      <c r="A26" s="39"/>
      <c r="B26" s="205"/>
      <c r="C26" s="40" t="s">
        <v>33</v>
      </c>
      <c r="D26" s="41"/>
      <c r="E26" s="41"/>
      <c r="F26" s="41"/>
      <c r="G26" s="41"/>
      <c r="H26" s="41"/>
      <c r="I26" s="41"/>
    </row>
    <row r="27" spans="1:9" s="37" customFormat="1" ht="63.75" customHeight="1">
      <c r="A27" s="39"/>
      <c r="B27" s="28" t="s">
        <v>222</v>
      </c>
      <c r="C27" s="39" t="s">
        <v>219</v>
      </c>
      <c r="D27" s="22">
        <f>+E27+F27</f>
        <v>-100000</v>
      </c>
      <c r="E27" s="22">
        <f>+E31</f>
        <v>0</v>
      </c>
      <c r="F27" s="22">
        <f>+F31</f>
        <v>-100000</v>
      </c>
      <c r="G27" s="22">
        <f>+H27+I27</f>
        <v>-100000</v>
      </c>
      <c r="H27" s="22">
        <f>+H31</f>
        <v>0</v>
      </c>
      <c r="I27" s="22">
        <f>+I31</f>
        <v>-100000</v>
      </c>
    </row>
    <row r="28" spans="1:9" s="37" customFormat="1" ht="20.25" customHeight="1">
      <c r="A28" s="39"/>
      <c r="B28" s="205"/>
      <c r="C28" s="40" t="s">
        <v>34</v>
      </c>
      <c r="D28" s="22">
        <f t="shared" ref="D28:D32" si="5">+E28+F28</f>
        <v>0</v>
      </c>
      <c r="E28" s="41"/>
      <c r="F28" s="41"/>
      <c r="G28" s="22">
        <f t="shared" ref="G28:G32" si="6">+H28+I28</f>
        <v>0</v>
      </c>
      <c r="H28" s="41"/>
      <c r="I28" s="41"/>
    </row>
    <row r="29" spans="1:9" s="37" customFormat="1" ht="19.5" customHeight="1">
      <c r="A29" s="39"/>
      <c r="B29" s="205"/>
      <c r="C29" s="42" t="s">
        <v>213</v>
      </c>
      <c r="D29" s="22">
        <f t="shared" si="5"/>
        <v>-100000</v>
      </c>
      <c r="E29" s="43">
        <f t="shared" ref="E29:F29" si="7">+E27</f>
        <v>0</v>
      </c>
      <c r="F29" s="43">
        <f t="shared" si="7"/>
        <v>-100000</v>
      </c>
      <c r="G29" s="22">
        <f t="shared" si="6"/>
        <v>-100000</v>
      </c>
      <c r="H29" s="43">
        <f t="shared" ref="H29:I29" si="8">+H27</f>
        <v>0</v>
      </c>
      <c r="I29" s="43">
        <f t="shared" si="8"/>
        <v>-100000</v>
      </c>
    </row>
    <row r="30" spans="1:9" s="37" customFormat="1" ht="27">
      <c r="A30" s="39"/>
      <c r="B30" s="205"/>
      <c r="C30" s="40" t="s">
        <v>35</v>
      </c>
      <c r="D30" s="22">
        <f t="shared" si="5"/>
        <v>0</v>
      </c>
      <c r="E30" s="41"/>
      <c r="F30" s="41"/>
      <c r="G30" s="22">
        <f t="shared" si="6"/>
        <v>0</v>
      </c>
      <c r="H30" s="41"/>
      <c r="I30" s="41"/>
    </row>
    <row r="31" spans="1:9" s="37" customFormat="1" ht="20.25" customHeight="1">
      <c r="A31" s="39"/>
      <c r="B31" s="205"/>
      <c r="C31" s="39" t="s">
        <v>224</v>
      </c>
      <c r="D31" s="22">
        <f t="shared" si="5"/>
        <v>-100000</v>
      </c>
      <c r="E31" s="22">
        <f>+E32</f>
        <v>0</v>
      </c>
      <c r="F31" s="22">
        <f>+F32</f>
        <v>-100000</v>
      </c>
      <c r="G31" s="22">
        <f t="shared" si="6"/>
        <v>-100000</v>
      </c>
      <c r="H31" s="22">
        <f>+H32</f>
        <v>0</v>
      </c>
      <c r="I31" s="22">
        <f>+I32</f>
        <v>-100000</v>
      </c>
    </row>
    <row r="32" spans="1:9" s="37" customFormat="1" ht="20.25" customHeight="1">
      <c r="A32" s="39"/>
      <c r="B32" s="205"/>
      <c r="C32" s="33" t="s">
        <v>280</v>
      </c>
      <c r="D32" s="22">
        <f t="shared" si="5"/>
        <v>-100000</v>
      </c>
      <c r="E32" s="22"/>
      <c r="F32" s="22">
        <v>-100000</v>
      </c>
      <c r="G32" s="22">
        <f t="shared" si="6"/>
        <v>-100000</v>
      </c>
      <c r="H32" s="22"/>
      <c r="I32" s="22">
        <v>-100000</v>
      </c>
    </row>
    <row r="33" spans="1:9" s="37" customFormat="1" ht="45.75" customHeight="1">
      <c r="A33" s="39"/>
      <c r="B33" s="205"/>
      <c r="C33" s="39" t="s">
        <v>201</v>
      </c>
      <c r="D33" s="22">
        <f t="shared" ref="D33:I33" si="9">+D34+D42</f>
        <v>-156365.9</v>
      </c>
      <c r="E33" s="22">
        <f t="shared" si="9"/>
        <v>-132987.4</v>
      </c>
      <c r="F33" s="22">
        <f t="shared" si="9"/>
        <v>-23378.5</v>
      </c>
      <c r="G33" s="22">
        <f t="shared" si="9"/>
        <v>-500000</v>
      </c>
      <c r="H33" s="22">
        <f t="shared" si="9"/>
        <v>-420000</v>
      </c>
      <c r="I33" s="22">
        <f t="shared" si="9"/>
        <v>-80000</v>
      </c>
    </row>
    <row r="34" spans="1:9" s="37" customFormat="1" ht="45" customHeight="1">
      <c r="A34" s="28" t="s">
        <v>194</v>
      </c>
      <c r="B34" s="205"/>
      <c r="C34" s="39" t="s">
        <v>195</v>
      </c>
      <c r="D34" s="22">
        <f t="shared" ref="D34:I34" si="10">+D36</f>
        <v>-156365.9</v>
      </c>
      <c r="E34" s="22">
        <f t="shared" si="10"/>
        <v>-132987.4</v>
      </c>
      <c r="F34" s="22">
        <f t="shared" si="10"/>
        <v>-23378.5</v>
      </c>
      <c r="G34" s="22">
        <f t="shared" si="10"/>
        <v>-500000</v>
      </c>
      <c r="H34" s="22">
        <f t="shared" si="10"/>
        <v>-420000</v>
      </c>
      <c r="I34" s="22">
        <f t="shared" si="10"/>
        <v>-80000</v>
      </c>
    </row>
    <row r="35" spans="1:9" s="37" customFormat="1" ht="20.25" customHeight="1">
      <c r="A35" s="39"/>
      <c r="B35" s="205"/>
      <c r="C35" s="40" t="s">
        <v>33</v>
      </c>
      <c r="D35" s="41"/>
      <c r="E35" s="41"/>
      <c r="F35" s="41"/>
      <c r="G35" s="41"/>
      <c r="H35" s="41"/>
      <c r="I35" s="41"/>
    </row>
    <row r="36" spans="1:9" s="37" customFormat="1" ht="100.5" customHeight="1">
      <c r="A36" s="39"/>
      <c r="B36" s="28" t="s">
        <v>198</v>
      </c>
      <c r="C36" s="39" t="s">
        <v>196</v>
      </c>
      <c r="D36" s="22">
        <f>+E36+F36</f>
        <v>-156365.9</v>
      </c>
      <c r="E36" s="22">
        <f>+E40</f>
        <v>-132987.4</v>
      </c>
      <c r="F36" s="22">
        <f>+F40</f>
        <v>-23378.5</v>
      </c>
      <c r="G36" s="22">
        <f>+H36+I36</f>
        <v>-500000</v>
      </c>
      <c r="H36" s="22">
        <f>+H40</f>
        <v>-420000</v>
      </c>
      <c r="I36" s="22">
        <f>+I40</f>
        <v>-80000</v>
      </c>
    </row>
    <row r="37" spans="1:9" s="37" customFormat="1" ht="20.25" customHeight="1">
      <c r="A37" s="39"/>
      <c r="B37" s="205"/>
      <c r="C37" s="40" t="s">
        <v>34</v>
      </c>
      <c r="D37" s="41"/>
      <c r="E37" s="41"/>
      <c r="F37" s="41"/>
      <c r="G37" s="41"/>
      <c r="H37" s="41"/>
      <c r="I37" s="41"/>
    </row>
    <row r="38" spans="1:9" s="37" customFormat="1" ht="32.25" customHeight="1">
      <c r="A38" s="39"/>
      <c r="B38" s="205"/>
      <c r="C38" s="42" t="s">
        <v>197</v>
      </c>
      <c r="D38" s="43">
        <f>+D36</f>
        <v>-156365.9</v>
      </c>
      <c r="E38" s="43">
        <f t="shared" ref="E38:F38" si="11">+E36</f>
        <v>-132987.4</v>
      </c>
      <c r="F38" s="43">
        <f t="shared" si="11"/>
        <v>-23378.5</v>
      </c>
      <c r="G38" s="43">
        <f>+G36</f>
        <v>-500000</v>
      </c>
      <c r="H38" s="43">
        <f t="shared" ref="H38:I38" si="12">+H36</f>
        <v>-420000</v>
      </c>
      <c r="I38" s="43">
        <f t="shared" si="12"/>
        <v>-80000</v>
      </c>
    </row>
    <row r="39" spans="1:9" s="37" customFormat="1" ht="27">
      <c r="A39" s="39"/>
      <c r="B39" s="205"/>
      <c r="C39" s="40" t="s">
        <v>35</v>
      </c>
      <c r="D39" s="41"/>
      <c r="E39" s="41"/>
      <c r="F39" s="41"/>
      <c r="G39" s="41"/>
      <c r="H39" s="41"/>
      <c r="I39" s="41"/>
    </row>
    <row r="40" spans="1:9" s="37" customFormat="1" ht="20.25" customHeight="1">
      <c r="A40" s="39"/>
      <c r="B40" s="205"/>
      <c r="C40" s="39" t="s">
        <v>36</v>
      </c>
      <c r="D40" s="22">
        <f>+E40+F40</f>
        <v>-156365.9</v>
      </c>
      <c r="E40" s="22">
        <f>+E41</f>
        <v>-132987.4</v>
      </c>
      <c r="F40" s="22">
        <f>+F41</f>
        <v>-23378.5</v>
      </c>
      <c r="G40" s="22">
        <f>+H40+I40</f>
        <v>-500000</v>
      </c>
      <c r="H40" s="22">
        <f>+H41</f>
        <v>-420000</v>
      </c>
      <c r="I40" s="22">
        <f>+I41</f>
        <v>-80000</v>
      </c>
    </row>
    <row r="41" spans="1:9" s="37" customFormat="1" ht="28.5" customHeight="1">
      <c r="A41" s="39"/>
      <c r="B41" s="205"/>
      <c r="C41" s="33" t="s">
        <v>37</v>
      </c>
      <c r="D41" s="22">
        <f>+E41+F41</f>
        <v>-156365.9</v>
      </c>
      <c r="E41" s="22">
        <v>-132987.4</v>
      </c>
      <c r="F41" s="22">
        <v>-23378.5</v>
      </c>
      <c r="G41" s="22">
        <f>+H41+I41</f>
        <v>-500000</v>
      </c>
      <c r="H41" s="22">
        <v>-420000</v>
      </c>
      <c r="I41" s="22">
        <v>-80000</v>
      </c>
    </row>
  </sheetData>
  <mergeCells count="14">
    <mergeCell ref="A5:I5"/>
    <mergeCell ref="D8:F8"/>
    <mergeCell ref="G8:I8"/>
    <mergeCell ref="D7:I7"/>
    <mergeCell ref="A11:A13"/>
    <mergeCell ref="B11:B13"/>
    <mergeCell ref="C7:C10"/>
    <mergeCell ref="A7:B8"/>
    <mergeCell ref="A9:A10"/>
    <mergeCell ref="B9:B10"/>
    <mergeCell ref="G9:G10"/>
    <mergeCell ref="H9:I9"/>
    <mergeCell ref="D9:D10"/>
    <mergeCell ref="E9:F9"/>
  </mergeCells>
  <printOptions horizontalCentered="1"/>
  <pageMargins left="0" right="0" top="0" bottom="0.35433070866141736" header="0" footer="0"/>
  <pageSetup scale="50" firstPageNumber="1034" fitToWidth="0" fitToHeight="0" orientation="landscape" useFirstPageNumber="1" horizontalDpi="300" verticalDpi="300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"/>
  <sheetViews>
    <sheetView topLeftCell="A7" zoomScale="87" zoomScaleNormal="87" zoomScaleSheetLayoutView="100" workbookViewId="0">
      <selection activeCell="K8" sqref="K8"/>
    </sheetView>
  </sheetViews>
  <sheetFormatPr defaultColWidth="9.140625" defaultRowHeight="14.25"/>
  <cols>
    <col min="1" max="1" width="11.28515625" style="259" customWidth="1"/>
    <col min="2" max="2" width="22.42578125" style="259" customWidth="1"/>
    <col min="3" max="3" width="38.140625" style="271" customWidth="1"/>
    <col min="4" max="4" width="40.85546875" style="271" customWidth="1"/>
    <col min="5" max="5" width="26.28515625" style="259" customWidth="1"/>
    <col min="6" max="8" width="9.140625" style="259"/>
    <col min="9" max="9" width="12.140625" style="259" customWidth="1"/>
    <col min="10" max="16384" width="9.140625" style="259"/>
  </cols>
  <sheetData>
    <row r="1" spans="1:41" s="185" customFormat="1" ht="24" customHeight="1">
      <c r="E1" s="186" t="s">
        <v>1167</v>
      </c>
      <c r="Z1" s="463"/>
      <c r="AA1" s="463"/>
      <c r="AB1" s="463"/>
    </row>
    <row r="2" spans="1:41" s="185" customFormat="1">
      <c r="A2" s="186"/>
      <c r="B2" s="186"/>
      <c r="C2" s="186"/>
      <c r="E2" s="185" t="s">
        <v>957</v>
      </c>
      <c r="W2" s="186"/>
      <c r="X2" s="186"/>
      <c r="Y2" s="463"/>
      <c r="Z2" s="463"/>
      <c r="AA2" s="463"/>
      <c r="AB2" s="463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</row>
    <row r="3" spans="1:41" s="185" customFormat="1" ht="15.75" customHeight="1">
      <c r="A3" s="186"/>
      <c r="B3" s="186"/>
      <c r="C3" s="186"/>
      <c r="E3" s="185" t="s">
        <v>1</v>
      </c>
      <c r="W3" s="463"/>
      <c r="X3" s="463"/>
      <c r="Y3" s="463"/>
      <c r="Z3" s="463"/>
      <c r="AA3" s="463"/>
      <c r="AB3" s="463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</row>
    <row r="4" spans="1:41" s="185" customFormat="1">
      <c r="D4" s="206"/>
      <c r="E4" s="206"/>
      <c r="F4" s="206"/>
    </row>
    <row r="5" spans="1:41" s="185" customFormat="1" ht="15.75" customHeight="1">
      <c r="D5" s="206"/>
      <c r="E5" s="206"/>
      <c r="F5" s="206"/>
    </row>
    <row r="6" spans="1:41" s="185" customFormat="1" ht="67.5" customHeight="1">
      <c r="A6" s="446" t="s">
        <v>1359</v>
      </c>
      <c r="B6" s="446"/>
      <c r="C6" s="446"/>
      <c r="D6" s="446"/>
      <c r="E6" s="446"/>
      <c r="F6" s="187"/>
    </row>
    <row r="7" spans="1:41" s="185" customFormat="1" ht="40.5" customHeight="1">
      <c r="B7" s="187"/>
      <c r="C7" s="187"/>
      <c r="E7" s="193" t="s">
        <v>958</v>
      </c>
      <c r="F7" s="187"/>
    </row>
    <row r="8" spans="1:41" ht="62.25" customHeight="1">
      <c r="A8" s="464" t="s">
        <v>2</v>
      </c>
      <c r="B8" s="464"/>
      <c r="C8" s="464" t="s">
        <v>959</v>
      </c>
      <c r="D8" s="465" t="s">
        <v>960</v>
      </c>
      <c r="E8" s="258" t="s">
        <v>961</v>
      </c>
    </row>
    <row r="9" spans="1:41" ht="48" customHeight="1">
      <c r="A9" s="258" t="s">
        <v>4</v>
      </c>
      <c r="B9" s="258" t="s">
        <v>165</v>
      </c>
      <c r="C9" s="464"/>
      <c r="D9" s="466"/>
      <c r="E9" s="258" t="s">
        <v>7</v>
      </c>
    </row>
    <row r="10" spans="1:41" ht="48" customHeight="1">
      <c r="A10" s="459" t="s">
        <v>210</v>
      </c>
      <c r="B10" s="460"/>
      <c r="C10" s="460"/>
      <c r="D10" s="461"/>
      <c r="E10" s="260">
        <v>-20000</v>
      </c>
    </row>
    <row r="11" spans="1:41" ht="48" customHeight="1">
      <c r="A11" s="192">
        <v>1221</v>
      </c>
      <c r="B11" s="189" t="s">
        <v>965</v>
      </c>
      <c r="C11" s="190"/>
      <c r="D11" s="191"/>
      <c r="E11" s="260">
        <v>-20000</v>
      </c>
    </row>
    <row r="12" spans="1:41" ht="48" customHeight="1">
      <c r="A12" s="457"/>
      <c r="B12" s="192">
        <v>11002</v>
      </c>
      <c r="C12" s="261" t="s">
        <v>966</v>
      </c>
      <c r="D12" s="168" t="s">
        <v>210</v>
      </c>
      <c r="E12" s="260">
        <v>-20000</v>
      </c>
    </row>
    <row r="13" spans="1:41" ht="48" customHeight="1">
      <c r="A13" s="458"/>
      <c r="B13" s="168"/>
      <c r="C13" s="262"/>
      <c r="D13" s="263" t="s">
        <v>967</v>
      </c>
      <c r="E13" s="264">
        <v>-20000</v>
      </c>
    </row>
    <row r="14" spans="1:41" ht="24" customHeight="1">
      <c r="A14" s="459" t="s">
        <v>962</v>
      </c>
      <c r="B14" s="460"/>
      <c r="C14" s="460"/>
      <c r="D14" s="461"/>
      <c r="E14" s="265">
        <f>+E15</f>
        <v>-22000</v>
      </c>
    </row>
    <row r="15" spans="1:41" ht="46.5" customHeight="1">
      <c r="A15" s="266">
        <v>1050</v>
      </c>
      <c r="B15" s="462" t="s">
        <v>963</v>
      </c>
      <c r="C15" s="462"/>
      <c r="D15" s="462"/>
      <c r="E15" s="188">
        <f>+E16</f>
        <v>-22000</v>
      </c>
    </row>
    <row r="16" spans="1:41" ht="57">
      <c r="A16" s="267"/>
      <c r="B16" s="268">
        <v>11001</v>
      </c>
      <c r="C16" s="261" t="s">
        <v>963</v>
      </c>
      <c r="D16" s="168" t="s">
        <v>962</v>
      </c>
      <c r="E16" s="265">
        <f>+E17</f>
        <v>-22000</v>
      </c>
    </row>
    <row r="17" spans="1:5" ht="83.25" customHeight="1">
      <c r="A17" s="267"/>
      <c r="B17" s="267"/>
      <c r="C17" s="269"/>
      <c r="D17" s="263" t="s">
        <v>964</v>
      </c>
      <c r="E17" s="270">
        <v>-22000</v>
      </c>
    </row>
  </sheetData>
  <mergeCells count="11">
    <mergeCell ref="A12:A13"/>
    <mergeCell ref="A10:D10"/>
    <mergeCell ref="A14:D14"/>
    <mergeCell ref="B15:D15"/>
    <mergeCell ref="Z1:AB1"/>
    <mergeCell ref="Y2:AB2"/>
    <mergeCell ref="W3:AB3"/>
    <mergeCell ref="A6:E6"/>
    <mergeCell ref="A8:B8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colBreaks count="1" manualBreakCount="1">
    <brk id="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4" workbookViewId="0">
      <selection activeCell="A5" sqref="A5:H5"/>
    </sheetView>
  </sheetViews>
  <sheetFormatPr defaultColWidth="8.85546875" defaultRowHeight="13.5"/>
  <cols>
    <col min="1" max="1" width="8.85546875" style="272"/>
    <col min="2" max="2" width="12" style="272" customWidth="1"/>
    <col min="3" max="3" width="42.7109375" style="272" customWidth="1"/>
    <col min="4" max="5" width="15.85546875" style="272" customWidth="1"/>
    <col min="6" max="6" width="18.85546875" style="272" customWidth="1"/>
    <col min="7" max="7" width="20.28515625" style="272" customWidth="1"/>
    <col min="8" max="8" width="16.42578125" style="272" customWidth="1"/>
    <col min="9" max="16384" width="8.85546875" style="272"/>
  </cols>
  <sheetData>
    <row r="1" spans="1:8">
      <c r="D1" s="208"/>
      <c r="E1" s="208"/>
      <c r="G1" s="208"/>
      <c r="H1" s="208" t="s">
        <v>574</v>
      </c>
    </row>
    <row r="2" spans="1:8">
      <c r="E2" s="208"/>
      <c r="F2" s="208"/>
      <c r="G2" s="208" t="s">
        <v>551</v>
      </c>
      <c r="H2" s="208"/>
    </row>
    <row r="3" spans="1:8">
      <c r="D3" s="208"/>
      <c r="E3" s="208"/>
      <c r="F3" s="208"/>
      <c r="G3" s="208"/>
      <c r="H3" s="208" t="s">
        <v>552</v>
      </c>
    </row>
    <row r="5" spans="1:8" ht="47.25" customHeight="1">
      <c r="A5" s="446" t="s">
        <v>1358</v>
      </c>
      <c r="B5" s="446"/>
      <c r="C5" s="446"/>
      <c r="D5" s="446"/>
      <c r="E5" s="446"/>
      <c r="F5" s="446"/>
      <c r="G5" s="446"/>
      <c r="H5" s="446"/>
    </row>
    <row r="6" spans="1:8">
      <c r="H6" s="272" t="s">
        <v>553</v>
      </c>
    </row>
    <row r="7" spans="1:8" ht="45" customHeight="1">
      <c r="A7" s="467" t="s">
        <v>52</v>
      </c>
      <c r="B7" s="468"/>
      <c r="C7" s="471" t="s">
        <v>554</v>
      </c>
      <c r="D7" s="474" t="s">
        <v>555</v>
      </c>
      <c r="E7" s="475"/>
      <c r="F7" s="475"/>
      <c r="G7" s="475"/>
      <c r="H7" s="476"/>
    </row>
    <row r="8" spans="1:8" ht="14.25">
      <c r="A8" s="469"/>
      <c r="B8" s="470"/>
      <c r="C8" s="472"/>
      <c r="D8" s="477" t="s">
        <v>45</v>
      </c>
      <c r="E8" s="479" t="s">
        <v>49</v>
      </c>
      <c r="F8" s="480"/>
      <c r="G8" s="480"/>
      <c r="H8" s="481"/>
    </row>
    <row r="9" spans="1:8" ht="85.5">
      <c r="A9" s="211" t="s">
        <v>24</v>
      </c>
      <c r="B9" s="211" t="s">
        <v>44</v>
      </c>
      <c r="C9" s="473"/>
      <c r="D9" s="478"/>
      <c r="E9" s="273" t="s">
        <v>556</v>
      </c>
      <c r="F9" s="273" t="s">
        <v>557</v>
      </c>
      <c r="G9" s="273" t="s">
        <v>558</v>
      </c>
      <c r="H9" s="273" t="s">
        <v>559</v>
      </c>
    </row>
    <row r="10" spans="1:8" s="274" customFormat="1" ht="17.25">
      <c r="A10" s="174"/>
      <c r="B10" s="174"/>
      <c r="C10" s="212" t="s">
        <v>560</v>
      </c>
      <c r="D10" s="197">
        <f>SUM(E10:H10)</f>
        <v>-268608.90000000002</v>
      </c>
      <c r="E10" s="197">
        <f>+E12</f>
        <v>0</v>
      </c>
      <c r="F10" s="197">
        <f t="shared" ref="F10" si="0">+F12</f>
        <v>0</v>
      </c>
      <c r="G10" s="197">
        <f>+G12+G16</f>
        <v>-268608.90000000002</v>
      </c>
      <c r="H10" s="197">
        <f>+H12</f>
        <v>0</v>
      </c>
    </row>
    <row r="11" spans="1:8" s="274" customFormat="1" ht="17.25">
      <c r="A11" s="213"/>
      <c r="B11" s="213"/>
      <c r="C11" s="213" t="s">
        <v>33</v>
      </c>
      <c r="D11" s="275"/>
      <c r="E11" s="275"/>
      <c r="F11" s="275"/>
      <c r="G11" s="275"/>
      <c r="H11" s="275"/>
    </row>
    <row r="12" spans="1:8" s="274" customFormat="1" ht="17.25">
      <c r="A12" s="213"/>
      <c r="B12" s="213"/>
      <c r="C12" s="173" t="s">
        <v>561</v>
      </c>
      <c r="D12" s="197">
        <f>SUM(E12:H12)</f>
        <v>-214495</v>
      </c>
      <c r="E12" s="197">
        <f>E14+E15</f>
        <v>0</v>
      </c>
      <c r="F12" s="197">
        <f t="shared" ref="F12:H12" si="1">F14+F15</f>
        <v>0</v>
      </c>
      <c r="G12" s="197">
        <f>G14+G15</f>
        <v>-214495</v>
      </c>
      <c r="H12" s="197">
        <f t="shared" si="1"/>
        <v>0</v>
      </c>
    </row>
    <row r="13" spans="1:8" s="274" customFormat="1" ht="17.25">
      <c r="A13" s="213"/>
      <c r="B13" s="213"/>
      <c r="C13" s="213" t="s">
        <v>33</v>
      </c>
      <c r="D13" s="197"/>
      <c r="E13" s="197"/>
      <c r="F13" s="197"/>
      <c r="G13" s="197"/>
      <c r="H13" s="275"/>
    </row>
    <row r="14" spans="1:8" s="274" customFormat="1" ht="51.75">
      <c r="A14" s="178">
        <v>1103</v>
      </c>
      <c r="B14" s="178">
        <v>11002</v>
      </c>
      <c r="C14" s="179" t="s">
        <v>562</v>
      </c>
      <c r="D14" s="197">
        <f>SUM(E14:H14)</f>
        <v>-59695</v>
      </c>
      <c r="E14" s="197"/>
      <c r="F14" s="197"/>
      <c r="G14" s="197">
        <v>-59695</v>
      </c>
      <c r="H14" s="275"/>
    </row>
    <row r="15" spans="1:8" s="274" customFormat="1" ht="69">
      <c r="A15" s="178">
        <v>1103</v>
      </c>
      <c r="B15" s="178">
        <v>11003</v>
      </c>
      <c r="C15" s="179" t="s">
        <v>563</v>
      </c>
      <c r="D15" s="197">
        <f>SUM(E15:H15)</f>
        <v>-154800</v>
      </c>
      <c r="E15" s="197">
        <v>0</v>
      </c>
      <c r="F15" s="197">
        <v>0</v>
      </c>
      <c r="G15" s="197">
        <v>-154800</v>
      </c>
      <c r="H15" s="197">
        <v>0</v>
      </c>
    </row>
    <row r="16" spans="1:8" s="176" customFormat="1" ht="34.5">
      <c r="A16" s="174"/>
      <c r="B16" s="173"/>
      <c r="C16" s="173" t="s">
        <v>564</v>
      </c>
      <c r="D16" s="197">
        <f>SUM(E16:H16)</f>
        <v>-54113.9</v>
      </c>
      <c r="E16" s="175">
        <f>SUM(E18:E18)</f>
        <v>0</v>
      </c>
      <c r="F16" s="175">
        <f>SUM(F18:F18)</f>
        <v>0</v>
      </c>
      <c r="G16" s="197">
        <f>SUM(G18:G18)</f>
        <v>-54113.9</v>
      </c>
      <c r="H16" s="175">
        <f>SUM(H18:H18)</f>
        <v>0</v>
      </c>
    </row>
    <row r="17" spans="1:8" s="176" customFormat="1" ht="17.25">
      <c r="A17" s="174"/>
      <c r="B17" s="174"/>
      <c r="C17" s="174" t="s">
        <v>33</v>
      </c>
      <c r="D17" s="177"/>
      <c r="E17" s="177"/>
      <c r="F17" s="177"/>
      <c r="G17" s="177"/>
      <c r="H17" s="177"/>
    </row>
    <row r="18" spans="1:8" s="180" customFormat="1" ht="34.5">
      <c r="A18" s="178">
        <v>1173</v>
      </c>
      <c r="B18" s="178">
        <v>32002</v>
      </c>
      <c r="C18" s="179" t="s">
        <v>375</v>
      </c>
      <c r="D18" s="197">
        <f>SUM(E18:H18)</f>
        <v>-54113.9</v>
      </c>
      <c r="E18" s="175"/>
      <c r="F18" s="175"/>
      <c r="G18" s="197">
        <v>-54113.9</v>
      </c>
      <c r="H18" s="175"/>
    </row>
    <row r="19" spans="1:8" ht="14.25">
      <c r="A19" s="276"/>
      <c r="B19" s="276"/>
      <c r="C19" s="277"/>
      <c r="D19" s="278"/>
      <c r="E19" s="278"/>
      <c r="F19" s="278"/>
      <c r="G19" s="278"/>
      <c r="H19" s="278"/>
    </row>
  </sheetData>
  <mergeCells count="6">
    <mergeCell ref="A5:H5"/>
    <mergeCell ref="A7:B8"/>
    <mergeCell ref="C7:C9"/>
    <mergeCell ref="D7:H7"/>
    <mergeCell ref="D8:D9"/>
    <mergeCell ref="E8:H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28" workbookViewId="0">
      <selection activeCell="C30" sqref="C30"/>
    </sheetView>
  </sheetViews>
  <sheetFormatPr defaultColWidth="8.85546875" defaultRowHeight="13.5"/>
  <cols>
    <col min="1" max="1" width="10" style="207" customWidth="1"/>
    <col min="2" max="2" width="10.28515625" style="207" customWidth="1"/>
    <col min="3" max="3" width="47.28515625" style="207" customWidth="1"/>
    <col min="4" max="4" width="20.85546875" style="207" customWidth="1"/>
    <col min="5" max="5" width="19.5703125" style="207" customWidth="1"/>
    <col min="6" max="16384" width="8.85546875" style="207"/>
  </cols>
  <sheetData>
    <row r="1" spans="1:8">
      <c r="C1" s="44"/>
      <c r="D1" s="208"/>
      <c r="E1" s="208" t="s">
        <v>576</v>
      </c>
      <c r="G1" s="183"/>
      <c r="H1" s="183"/>
    </row>
    <row r="2" spans="1:8">
      <c r="C2" s="183"/>
      <c r="D2" s="208" t="s">
        <v>551</v>
      </c>
      <c r="E2" s="208"/>
      <c r="F2" s="183"/>
      <c r="G2" s="183"/>
      <c r="H2" s="183"/>
    </row>
    <row r="3" spans="1:8">
      <c r="C3" s="209"/>
      <c r="D3" s="208"/>
      <c r="E3" s="208" t="s">
        <v>552</v>
      </c>
      <c r="F3" s="184"/>
      <c r="G3" s="184"/>
      <c r="H3" s="184"/>
    </row>
    <row r="4" spans="1:8">
      <c r="C4" s="209"/>
      <c r="D4" s="210"/>
      <c r="E4" s="210"/>
    </row>
    <row r="5" spans="1:8" ht="69" customHeight="1">
      <c r="A5" s="446" t="s">
        <v>1357</v>
      </c>
      <c r="B5" s="446"/>
      <c r="C5" s="446"/>
      <c r="D5" s="446"/>
      <c r="E5" s="446"/>
    </row>
    <row r="7" spans="1:8">
      <c r="E7" s="207" t="s">
        <v>958</v>
      </c>
    </row>
    <row r="8" spans="1:8" ht="19.5" customHeight="1">
      <c r="A8" s="482" t="s">
        <v>20</v>
      </c>
      <c r="B8" s="483"/>
      <c r="C8" s="486" t="s">
        <v>565</v>
      </c>
      <c r="D8" s="489" t="s">
        <v>555</v>
      </c>
      <c r="E8" s="483"/>
    </row>
    <row r="9" spans="1:8" ht="15.75" customHeight="1">
      <c r="A9" s="484"/>
      <c r="B9" s="485"/>
      <c r="C9" s="487"/>
      <c r="D9" s="490"/>
      <c r="E9" s="485"/>
    </row>
    <row r="10" spans="1:8" ht="70.5" customHeight="1">
      <c r="A10" s="211" t="s">
        <v>566</v>
      </c>
      <c r="B10" s="211" t="s">
        <v>567</v>
      </c>
      <c r="C10" s="488"/>
      <c r="D10" s="191" t="s">
        <v>22</v>
      </c>
      <c r="E10" s="191" t="s">
        <v>43</v>
      </c>
    </row>
    <row r="11" spans="1:8" ht="25.5" customHeight="1">
      <c r="A11" s="212"/>
      <c r="B11" s="212"/>
      <c r="C11" s="212" t="s">
        <v>560</v>
      </c>
      <c r="D11" s="195">
        <f t="shared" ref="D11:E11" si="0">D13+D23</f>
        <v>-207930.6</v>
      </c>
      <c r="E11" s="195">
        <f t="shared" si="0"/>
        <v>-268608.90000000002</v>
      </c>
    </row>
    <row r="12" spans="1:8" ht="17.25">
      <c r="A12" s="213"/>
      <c r="B12" s="213"/>
      <c r="C12" s="213" t="s">
        <v>33</v>
      </c>
      <c r="D12" s="195"/>
      <c r="E12" s="195"/>
    </row>
    <row r="13" spans="1:8" ht="25.5" customHeight="1">
      <c r="A13" s="213"/>
      <c r="B13" s="213"/>
      <c r="C13" s="173" t="s">
        <v>561</v>
      </c>
      <c r="D13" s="195">
        <f t="shared" ref="D13:E13" si="1">D14+D17</f>
        <v>-185250</v>
      </c>
      <c r="E13" s="195">
        <f t="shared" si="1"/>
        <v>-214495</v>
      </c>
    </row>
    <row r="14" spans="1:8" ht="59.25" customHeight="1">
      <c r="A14" s="178">
        <v>1103</v>
      </c>
      <c r="B14" s="178">
        <v>11002</v>
      </c>
      <c r="C14" s="179" t="s">
        <v>562</v>
      </c>
      <c r="D14" s="195">
        <f t="shared" ref="D14:E14" si="2">D16</f>
        <v>-30450</v>
      </c>
      <c r="E14" s="195">
        <f t="shared" si="2"/>
        <v>-59695</v>
      </c>
    </row>
    <row r="15" spans="1:8" ht="17.25">
      <c r="A15" s="213"/>
      <c r="B15" s="213"/>
      <c r="C15" s="213" t="s">
        <v>34</v>
      </c>
      <c r="D15" s="195"/>
      <c r="E15" s="195"/>
    </row>
    <row r="16" spans="1:8" ht="17.25" customHeight="1">
      <c r="A16" s="213"/>
      <c r="B16" s="213"/>
      <c r="C16" s="179" t="s">
        <v>568</v>
      </c>
      <c r="D16" s="195">
        <v>-30450</v>
      </c>
      <c r="E16" s="195">
        <v>-59695</v>
      </c>
    </row>
    <row r="17" spans="1:5" ht="69.75" customHeight="1">
      <c r="A17" s="178">
        <v>1103</v>
      </c>
      <c r="B17" s="178">
        <v>11003</v>
      </c>
      <c r="C17" s="179" t="s">
        <v>563</v>
      </c>
      <c r="D17" s="195">
        <f t="shared" ref="D17:E17" si="3">+D19</f>
        <v>-154800</v>
      </c>
      <c r="E17" s="195">
        <f t="shared" si="3"/>
        <v>-154800</v>
      </c>
    </row>
    <row r="18" spans="1:5" ht="17.25">
      <c r="A18" s="213"/>
      <c r="B18" s="178"/>
      <c r="C18" s="174" t="s">
        <v>34</v>
      </c>
      <c r="D18" s="174"/>
      <c r="E18" s="174"/>
    </row>
    <row r="19" spans="1:5" ht="22.5" customHeight="1">
      <c r="A19" s="213"/>
      <c r="B19" s="178"/>
      <c r="C19" s="179" t="s">
        <v>568</v>
      </c>
      <c r="D19" s="195">
        <f t="shared" ref="D19:E19" si="4">SUM(D21:D22)</f>
        <v>-154800</v>
      </c>
      <c r="E19" s="195">
        <f t="shared" si="4"/>
        <v>-154800</v>
      </c>
    </row>
    <row r="20" spans="1:5" ht="17.25">
      <c r="A20" s="213"/>
      <c r="B20" s="178"/>
      <c r="C20" s="214" t="s">
        <v>569</v>
      </c>
      <c r="D20" s="174"/>
      <c r="E20" s="174"/>
    </row>
    <row r="21" spans="1:5" ht="120.75">
      <c r="A21" s="213"/>
      <c r="B21" s="178"/>
      <c r="C21" s="215" t="s">
        <v>570</v>
      </c>
      <c r="D21" s="196">
        <v>-124600</v>
      </c>
      <c r="E21" s="196">
        <v>-124600</v>
      </c>
    </row>
    <row r="22" spans="1:5" ht="120.75">
      <c r="A22" s="213"/>
      <c r="B22" s="213"/>
      <c r="C22" s="215" t="s">
        <v>571</v>
      </c>
      <c r="D22" s="196">
        <v>-30200</v>
      </c>
      <c r="E22" s="196">
        <v>-30200</v>
      </c>
    </row>
    <row r="23" spans="1:5" s="176" customFormat="1" ht="34.5">
      <c r="A23" s="174"/>
      <c r="B23" s="173"/>
      <c r="C23" s="173" t="s">
        <v>564</v>
      </c>
      <c r="D23" s="195">
        <f t="shared" ref="D23:E23" si="5">D25</f>
        <v>-22680.6</v>
      </c>
      <c r="E23" s="195">
        <f t="shared" si="5"/>
        <v>-54113.9</v>
      </c>
    </row>
    <row r="24" spans="1:5" s="176" customFormat="1" ht="17.25">
      <c r="A24" s="174"/>
      <c r="B24" s="174"/>
      <c r="C24" s="174" t="s">
        <v>33</v>
      </c>
      <c r="D24" s="195"/>
      <c r="E24" s="195"/>
    </row>
    <row r="25" spans="1:5" s="180" customFormat="1" ht="34.5">
      <c r="A25" s="178">
        <v>1173</v>
      </c>
      <c r="B25" s="178">
        <v>32002</v>
      </c>
      <c r="C25" s="179" t="s">
        <v>375</v>
      </c>
      <c r="D25" s="195">
        <f t="shared" ref="D25:E25" si="6">D27</f>
        <v>-22680.6</v>
      </c>
      <c r="E25" s="195">
        <f t="shared" si="6"/>
        <v>-54113.9</v>
      </c>
    </row>
    <row r="26" spans="1:5" s="180" customFormat="1" ht="17.25">
      <c r="A26" s="178"/>
      <c r="B26" s="178"/>
      <c r="C26" s="213" t="s">
        <v>34</v>
      </c>
      <c r="D26" s="195"/>
      <c r="E26" s="195"/>
    </row>
    <row r="27" spans="1:5" s="180" customFormat="1" ht="34.5">
      <c r="A27" s="178"/>
      <c r="B27" s="178"/>
      <c r="C27" s="179" t="s">
        <v>572</v>
      </c>
      <c r="D27" s="196">
        <v>-22680.6</v>
      </c>
      <c r="E27" s="196">
        <v>-54113.9</v>
      </c>
    </row>
  </sheetData>
  <mergeCells count="4">
    <mergeCell ref="A8:B9"/>
    <mergeCell ref="C8:C10"/>
    <mergeCell ref="A5:E5"/>
    <mergeCell ref="D8:E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44"/>
  <sheetViews>
    <sheetView topLeftCell="A715" workbookViewId="0">
      <selection activeCell="D745" sqref="D745"/>
    </sheetView>
  </sheetViews>
  <sheetFormatPr defaultRowHeight="13.5"/>
  <cols>
    <col min="1" max="1" width="28.5703125" style="280" customWidth="1"/>
    <col min="2" max="2" width="47.5703125" style="280" customWidth="1"/>
    <col min="3" max="4" width="15.28515625" style="352" customWidth="1"/>
    <col min="5" max="16384" width="9.140625" style="280"/>
  </cols>
  <sheetData>
    <row r="2" spans="1:4">
      <c r="A2" s="279"/>
      <c r="B2" s="279"/>
      <c r="C2" s="353" t="s">
        <v>577</v>
      </c>
    </row>
    <row r="3" spans="1:4">
      <c r="A3" s="279"/>
      <c r="B3" s="279"/>
      <c r="C3" s="353" t="s">
        <v>0</v>
      </c>
    </row>
    <row r="4" spans="1:4">
      <c r="A4" s="279"/>
      <c r="B4" s="279"/>
      <c r="C4" s="353" t="s">
        <v>1</v>
      </c>
    </row>
    <row r="5" spans="1:4" ht="108" customHeight="1">
      <c r="A5" s="498" t="s">
        <v>1355</v>
      </c>
      <c r="B5" s="498"/>
      <c r="C5" s="498"/>
      <c r="D5" s="498"/>
    </row>
    <row r="6" spans="1:4">
      <c r="A6" s="491"/>
      <c r="B6" s="491"/>
      <c r="C6" s="491"/>
    </row>
    <row r="9" spans="1:4">
      <c r="C9" s="352" t="s">
        <v>968</v>
      </c>
    </row>
    <row r="10" spans="1:4" ht="14.25">
      <c r="A10" s="492" t="s">
        <v>981</v>
      </c>
      <c r="B10" s="492"/>
      <c r="C10" s="492"/>
      <c r="D10" s="492"/>
    </row>
    <row r="11" spans="1:4" ht="14.25">
      <c r="A11" s="493" t="s">
        <v>114</v>
      </c>
      <c r="B11" s="493"/>
      <c r="C11" s="493"/>
      <c r="D11" s="493"/>
    </row>
    <row r="13" spans="1:4" ht="14.25">
      <c r="A13" s="248" t="s">
        <v>115</v>
      </c>
      <c r="B13" s="494" t="s">
        <v>116</v>
      </c>
      <c r="C13" s="494"/>
      <c r="D13" s="494"/>
    </row>
    <row r="14" spans="1:4">
      <c r="A14" s="255" t="s">
        <v>982</v>
      </c>
      <c r="B14" s="495" t="s">
        <v>983</v>
      </c>
      <c r="C14" s="495"/>
      <c r="D14" s="495"/>
    </row>
    <row r="15" spans="1:4">
      <c r="A15" s="245"/>
      <c r="B15" s="245"/>
      <c r="C15" s="354"/>
      <c r="D15" s="354"/>
    </row>
    <row r="16" spans="1:4" ht="14.25">
      <c r="A16" s="494" t="s">
        <v>117</v>
      </c>
      <c r="B16" s="494"/>
      <c r="C16" s="494"/>
      <c r="D16" s="494"/>
    </row>
    <row r="17" spans="1:4">
      <c r="A17" s="245"/>
      <c r="B17" s="245"/>
      <c r="C17" s="354"/>
      <c r="D17" s="354"/>
    </row>
    <row r="18" spans="1:4" ht="46.5" customHeight="1">
      <c r="A18" s="246" t="s">
        <v>118</v>
      </c>
      <c r="B18" s="255" t="s">
        <v>982</v>
      </c>
      <c r="C18" s="496" t="s">
        <v>1165</v>
      </c>
      <c r="D18" s="496"/>
    </row>
    <row r="19" spans="1:4">
      <c r="A19" s="246" t="s">
        <v>119</v>
      </c>
      <c r="B19" s="255" t="s">
        <v>174</v>
      </c>
      <c r="C19" s="355" t="s">
        <v>120</v>
      </c>
      <c r="D19" s="355" t="s">
        <v>121</v>
      </c>
    </row>
    <row r="20" spans="1:4" ht="40.5">
      <c r="A20" s="246" t="s">
        <v>122</v>
      </c>
      <c r="B20" s="255" t="s">
        <v>984</v>
      </c>
      <c r="C20" s="354"/>
      <c r="D20" s="354"/>
    </row>
    <row r="21" spans="1:4" ht="54">
      <c r="A21" s="246" t="s">
        <v>123</v>
      </c>
      <c r="B21" s="255" t="s">
        <v>985</v>
      </c>
      <c r="C21" s="354"/>
      <c r="D21" s="354"/>
    </row>
    <row r="22" spans="1:4">
      <c r="A22" s="246" t="s">
        <v>124</v>
      </c>
      <c r="B22" s="255" t="s">
        <v>176</v>
      </c>
      <c r="C22" s="354"/>
      <c r="D22" s="354"/>
    </row>
    <row r="23" spans="1:4" ht="27">
      <c r="A23" s="246" t="s">
        <v>986</v>
      </c>
      <c r="B23" s="255" t="s">
        <v>981</v>
      </c>
      <c r="C23" s="354"/>
      <c r="D23" s="354"/>
    </row>
    <row r="24" spans="1:4">
      <c r="A24" s="444" t="s">
        <v>126</v>
      </c>
      <c r="B24" s="444"/>
      <c r="C24" s="354"/>
      <c r="D24" s="354"/>
    </row>
    <row r="25" spans="1:4">
      <c r="A25" s="495" t="s">
        <v>1171</v>
      </c>
      <c r="B25" s="495"/>
      <c r="C25" s="356" t="s">
        <v>127</v>
      </c>
      <c r="D25" s="356" t="s">
        <v>127</v>
      </c>
    </row>
    <row r="26" spans="1:4">
      <c r="A26" s="495" t="s">
        <v>1172</v>
      </c>
      <c r="B26" s="495"/>
      <c r="C26" s="356" t="s">
        <v>127</v>
      </c>
      <c r="D26" s="356" t="s">
        <v>127</v>
      </c>
    </row>
    <row r="27" spans="1:4">
      <c r="A27" s="495" t="s">
        <v>1173</v>
      </c>
      <c r="B27" s="495"/>
      <c r="C27" s="356" t="s">
        <v>127</v>
      </c>
      <c r="D27" s="356" t="s">
        <v>127</v>
      </c>
    </row>
    <row r="28" spans="1:4">
      <c r="A28" s="495" t="s">
        <v>1174</v>
      </c>
      <c r="B28" s="495"/>
      <c r="C28" s="356" t="s">
        <v>127</v>
      </c>
      <c r="D28" s="356" t="s">
        <v>127</v>
      </c>
    </row>
    <row r="29" spans="1:4">
      <c r="A29" s="495" t="s">
        <v>1175</v>
      </c>
      <c r="B29" s="495"/>
      <c r="C29" s="356" t="s">
        <v>127</v>
      </c>
      <c r="D29" s="356" t="s">
        <v>127</v>
      </c>
    </row>
    <row r="30" spans="1:4">
      <c r="A30" s="495" t="s">
        <v>1176</v>
      </c>
      <c r="B30" s="495"/>
      <c r="C30" s="356" t="s">
        <v>127</v>
      </c>
      <c r="D30" s="356" t="s">
        <v>127</v>
      </c>
    </row>
    <row r="31" spans="1:4">
      <c r="A31" s="495" t="s">
        <v>1177</v>
      </c>
      <c r="B31" s="495"/>
      <c r="C31" s="356" t="s">
        <v>127</v>
      </c>
      <c r="D31" s="356" t="s">
        <v>127</v>
      </c>
    </row>
    <row r="32" spans="1:4">
      <c r="A32" s="495" t="s">
        <v>1178</v>
      </c>
      <c r="B32" s="495"/>
      <c r="C32" s="356" t="s">
        <v>127</v>
      </c>
      <c r="D32" s="356" t="s">
        <v>127</v>
      </c>
    </row>
    <row r="33" spans="1:4">
      <c r="A33" s="495" t="s">
        <v>1179</v>
      </c>
      <c r="B33" s="495"/>
      <c r="C33" s="356" t="s">
        <v>127</v>
      </c>
      <c r="D33" s="356" t="s">
        <v>127</v>
      </c>
    </row>
    <row r="34" spans="1:4">
      <c r="A34" s="495" t="s">
        <v>1180</v>
      </c>
      <c r="B34" s="495"/>
      <c r="C34" s="356" t="s">
        <v>127</v>
      </c>
      <c r="D34" s="356" t="s">
        <v>127</v>
      </c>
    </row>
    <row r="35" spans="1:4">
      <c r="A35" s="495" t="s">
        <v>1181</v>
      </c>
      <c r="B35" s="495"/>
      <c r="C35" s="356" t="s">
        <v>127</v>
      </c>
      <c r="D35" s="356" t="s">
        <v>127</v>
      </c>
    </row>
    <row r="36" spans="1:4">
      <c r="A36" s="495" t="s">
        <v>1182</v>
      </c>
      <c r="B36" s="495"/>
      <c r="C36" s="356" t="s">
        <v>127</v>
      </c>
      <c r="D36" s="356" t="s">
        <v>127</v>
      </c>
    </row>
    <row r="37" spans="1:4">
      <c r="A37" s="495" t="s">
        <v>1183</v>
      </c>
      <c r="B37" s="495"/>
      <c r="C37" s="356" t="s">
        <v>127</v>
      </c>
      <c r="D37" s="356" t="s">
        <v>127</v>
      </c>
    </row>
    <row r="38" spans="1:4">
      <c r="A38" s="495" t="s">
        <v>1184</v>
      </c>
      <c r="B38" s="495"/>
      <c r="C38" s="356" t="s">
        <v>127</v>
      </c>
      <c r="D38" s="356" t="s">
        <v>127</v>
      </c>
    </row>
    <row r="39" spans="1:4">
      <c r="A39" s="495" t="s">
        <v>1185</v>
      </c>
      <c r="B39" s="495"/>
      <c r="C39" s="356" t="s">
        <v>127</v>
      </c>
      <c r="D39" s="356" t="s">
        <v>127</v>
      </c>
    </row>
    <row r="40" spans="1:4">
      <c r="A40" s="495" t="s">
        <v>1186</v>
      </c>
      <c r="B40" s="495"/>
      <c r="C40" s="356" t="s">
        <v>127</v>
      </c>
      <c r="D40" s="356" t="s">
        <v>127</v>
      </c>
    </row>
    <row r="41" spans="1:4">
      <c r="A41" s="495" t="s">
        <v>1187</v>
      </c>
      <c r="B41" s="495"/>
      <c r="C41" s="356" t="s">
        <v>127</v>
      </c>
      <c r="D41" s="356" t="s">
        <v>127</v>
      </c>
    </row>
    <row r="42" spans="1:4">
      <c r="A42" s="495" t="s">
        <v>1188</v>
      </c>
      <c r="B42" s="495"/>
      <c r="C42" s="356" t="s">
        <v>127</v>
      </c>
      <c r="D42" s="356" t="s">
        <v>127</v>
      </c>
    </row>
    <row r="43" spans="1:4">
      <c r="A43" s="495" t="s">
        <v>1189</v>
      </c>
      <c r="B43" s="495"/>
      <c r="C43" s="356" t="s">
        <v>127</v>
      </c>
      <c r="D43" s="356" t="s">
        <v>127</v>
      </c>
    </row>
    <row r="44" spans="1:4">
      <c r="A44" s="497" t="s">
        <v>128</v>
      </c>
      <c r="B44" s="497"/>
      <c r="C44" s="356">
        <v>-141000</v>
      </c>
      <c r="D44" s="356">
        <v>-206000.2</v>
      </c>
    </row>
    <row r="47" spans="1:4">
      <c r="C47" s="352" t="s">
        <v>1138</v>
      </c>
    </row>
    <row r="48" spans="1:4" ht="14.25">
      <c r="A48" s="492" t="s">
        <v>987</v>
      </c>
      <c r="B48" s="492"/>
      <c r="C48" s="492"/>
      <c r="D48" s="492"/>
    </row>
    <row r="49" spans="1:4" ht="14.25">
      <c r="A49" s="493" t="s">
        <v>114</v>
      </c>
      <c r="B49" s="493"/>
      <c r="C49" s="493"/>
      <c r="D49" s="493"/>
    </row>
    <row r="51" spans="1:4" ht="14.25">
      <c r="A51" s="248" t="s">
        <v>115</v>
      </c>
      <c r="B51" s="494" t="s">
        <v>116</v>
      </c>
      <c r="C51" s="494"/>
      <c r="D51" s="494"/>
    </row>
    <row r="52" spans="1:4">
      <c r="A52" s="255" t="s">
        <v>988</v>
      </c>
      <c r="B52" s="495" t="s">
        <v>989</v>
      </c>
      <c r="C52" s="495"/>
      <c r="D52" s="495"/>
    </row>
    <row r="53" spans="1:4">
      <c r="A53" s="245"/>
      <c r="B53" s="245"/>
      <c r="C53" s="354"/>
      <c r="D53" s="354"/>
    </row>
    <row r="54" spans="1:4" ht="14.25">
      <c r="A54" s="494" t="s">
        <v>117</v>
      </c>
      <c r="B54" s="494"/>
      <c r="C54" s="494"/>
      <c r="D54" s="494"/>
    </row>
    <row r="55" spans="1:4">
      <c r="A55" s="245"/>
      <c r="B55" s="245"/>
      <c r="C55" s="354"/>
      <c r="D55" s="354"/>
    </row>
    <row r="56" spans="1:4" ht="43.5" customHeight="1">
      <c r="A56" s="246" t="s">
        <v>118</v>
      </c>
      <c r="B56" s="255" t="s">
        <v>988</v>
      </c>
      <c r="C56" s="496" t="s">
        <v>1165</v>
      </c>
      <c r="D56" s="496"/>
    </row>
    <row r="57" spans="1:4">
      <c r="A57" s="246" t="s">
        <v>119</v>
      </c>
      <c r="B57" s="255" t="s">
        <v>990</v>
      </c>
      <c r="C57" s="355" t="s">
        <v>120</v>
      </c>
      <c r="D57" s="355" t="s">
        <v>121</v>
      </c>
    </row>
    <row r="58" spans="1:4" ht="54">
      <c r="A58" s="246" t="s">
        <v>122</v>
      </c>
      <c r="B58" s="255" t="s">
        <v>991</v>
      </c>
      <c r="C58" s="354"/>
      <c r="D58" s="354"/>
    </row>
    <row r="59" spans="1:4" ht="54">
      <c r="A59" s="246" t="s">
        <v>123</v>
      </c>
      <c r="B59" s="255" t="s">
        <v>991</v>
      </c>
      <c r="C59" s="354"/>
      <c r="D59" s="354"/>
    </row>
    <row r="60" spans="1:4" ht="27">
      <c r="A60" s="246" t="s">
        <v>124</v>
      </c>
      <c r="B60" s="255" t="s">
        <v>286</v>
      </c>
      <c r="C60" s="354"/>
      <c r="D60" s="354"/>
    </row>
    <row r="61" spans="1:4" ht="40.5">
      <c r="A61" s="246" t="s">
        <v>992</v>
      </c>
      <c r="B61" s="255" t="s">
        <v>129</v>
      </c>
      <c r="C61" s="354"/>
      <c r="D61" s="354"/>
    </row>
    <row r="62" spans="1:4">
      <c r="A62" s="444" t="s">
        <v>126</v>
      </c>
      <c r="B62" s="444"/>
      <c r="C62" s="354"/>
      <c r="D62" s="354"/>
    </row>
    <row r="63" spans="1:4">
      <c r="A63" s="495" t="s">
        <v>1190</v>
      </c>
      <c r="B63" s="495"/>
      <c r="C63" s="356" t="s">
        <v>127</v>
      </c>
      <c r="D63" s="356" t="s">
        <v>127</v>
      </c>
    </row>
    <row r="64" spans="1:4">
      <c r="A64" s="495" t="s">
        <v>1191</v>
      </c>
      <c r="B64" s="495"/>
      <c r="C64" s="356" t="s">
        <v>127</v>
      </c>
      <c r="D64" s="356" t="s">
        <v>127</v>
      </c>
    </row>
    <row r="65" spans="1:4">
      <c r="A65" s="495" t="s">
        <v>1192</v>
      </c>
      <c r="B65" s="495"/>
      <c r="C65" s="356" t="s">
        <v>127</v>
      </c>
      <c r="D65" s="356" t="s">
        <v>127</v>
      </c>
    </row>
    <row r="66" spans="1:4">
      <c r="A66" s="495" t="s">
        <v>1193</v>
      </c>
      <c r="B66" s="495"/>
      <c r="C66" s="356" t="s">
        <v>127</v>
      </c>
      <c r="D66" s="356" t="s">
        <v>127</v>
      </c>
    </row>
    <row r="67" spans="1:4">
      <c r="A67" s="495" t="s">
        <v>1194</v>
      </c>
      <c r="B67" s="495"/>
      <c r="C67" s="356" t="s">
        <v>127</v>
      </c>
      <c r="D67" s="356" t="s">
        <v>127</v>
      </c>
    </row>
    <row r="68" spans="1:4">
      <c r="A68" s="495" t="s">
        <v>1195</v>
      </c>
      <c r="B68" s="495"/>
      <c r="C68" s="356" t="s">
        <v>127</v>
      </c>
      <c r="D68" s="356" t="s">
        <v>127</v>
      </c>
    </row>
    <row r="69" spans="1:4">
      <c r="A69" s="497" t="s">
        <v>993</v>
      </c>
      <c r="B69" s="497"/>
      <c r="C69" s="356">
        <v>-574840.30000000005</v>
      </c>
      <c r="D69" s="356">
        <v>-574840.30000000005</v>
      </c>
    </row>
    <row r="70" spans="1:4">
      <c r="A70" s="245"/>
      <c r="B70" s="245"/>
      <c r="C70" s="354"/>
      <c r="D70" s="354"/>
    </row>
    <row r="72" spans="1:4" ht="14.25">
      <c r="A72" s="248" t="s">
        <v>115</v>
      </c>
      <c r="B72" s="494" t="s">
        <v>116</v>
      </c>
      <c r="C72" s="494"/>
      <c r="D72" s="494"/>
    </row>
    <row r="73" spans="1:4">
      <c r="A73" s="255" t="s">
        <v>994</v>
      </c>
      <c r="B73" s="495" t="s">
        <v>995</v>
      </c>
      <c r="C73" s="495"/>
      <c r="D73" s="495"/>
    </row>
    <row r="74" spans="1:4">
      <c r="A74" s="245"/>
      <c r="B74" s="245"/>
      <c r="C74" s="354"/>
      <c r="D74" s="354"/>
    </row>
    <row r="75" spans="1:4" ht="14.25">
      <c r="A75" s="494" t="s">
        <v>117</v>
      </c>
      <c r="B75" s="494"/>
      <c r="C75" s="494"/>
      <c r="D75" s="494"/>
    </row>
    <row r="76" spans="1:4">
      <c r="A76" s="245"/>
      <c r="B76" s="245"/>
      <c r="C76" s="354"/>
      <c r="D76" s="354"/>
    </row>
    <row r="77" spans="1:4" ht="66" customHeight="1">
      <c r="A77" s="246" t="s">
        <v>118</v>
      </c>
      <c r="B77" s="255" t="s">
        <v>994</v>
      </c>
      <c r="C77" s="496" t="s">
        <v>1165</v>
      </c>
      <c r="D77" s="496"/>
    </row>
    <row r="78" spans="1:4">
      <c r="A78" s="246" t="s">
        <v>119</v>
      </c>
      <c r="B78" s="255" t="s">
        <v>996</v>
      </c>
      <c r="C78" s="355" t="s">
        <v>120</v>
      </c>
      <c r="D78" s="355" t="s">
        <v>121</v>
      </c>
    </row>
    <row r="79" spans="1:4">
      <c r="A79" s="246" t="s">
        <v>122</v>
      </c>
      <c r="B79" s="255" t="s">
        <v>997</v>
      </c>
      <c r="C79" s="354"/>
      <c r="D79" s="354"/>
    </row>
    <row r="80" spans="1:4" ht="54">
      <c r="A80" s="246" t="s">
        <v>123</v>
      </c>
      <c r="B80" s="255" t="s">
        <v>998</v>
      </c>
      <c r="C80" s="354"/>
      <c r="D80" s="354"/>
    </row>
    <row r="81" spans="1:4">
      <c r="A81" s="246" t="s">
        <v>124</v>
      </c>
      <c r="B81" s="255" t="s">
        <v>176</v>
      </c>
      <c r="C81" s="354"/>
      <c r="D81" s="354"/>
    </row>
    <row r="82" spans="1:4" ht="27">
      <c r="A82" s="246" t="s">
        <v>999</v>
      </c>
      <c r="B82" s="255" t="s">
        <v>987</v>
      </c>
      <c r="C82" s="354"/>
      <c r="D82" s="354"/>
    </row>
    <row r="83" spans="1:4">
      <c r="A83" s="444" t="s">
        <v>126</v>
      </c>
      <c r="B83" s="444"/>
      <c r="C83" s="354"/>
      <c r="D83" s="354"/>
    </row>
    <row r="84" spans="1:4">
      <c r="A84" s="495" t="s">
        <v>1000</v>
      </c>
      <c r="B84" s="495"/>
      <c r="C84" s="356" t="s">
        <v>127</v>
      </c>
      <c r="D84" s="356">
        <v>-2000</v>
      </c>
    </row>
    <row r="85" spans="1:4">
      <c r="A85" s="495" t="s">
        <v>1196</v>
      </c>
      <c r="B85" s="495"/>
      <c r="C85" s="356" t="s">
        <v>127</v>
      </c>
      <c r="D85" s="356" t="s">
        <v>127</v>
      </c>
    </row>
    <row r="86" spans="1:4">
      <c r="A86" s="495" t="s">
        <v>1197</v>
      </c>
      <c r="B86" s="495"/>
      <c r="C86" s="356" t="s">
        <v>127</v>
      </c>
      <c r="D86" s="356" t="s">
        <v>127</v>
      </c>
    </row>
    <row r="87" spans="1:4">
      <c r="A87" s="495" t="s">
        <v>1198</v>
      </c>
      <c r="B87" s="495"/>
      <c r="C87" s="356" t="s">
        <v>127</v>
      </c>
      <c r="D87" s="356" t="s">
        <v>127</v>
      </c>
    </row>
    <row r="88" spans="1:4">
      <c r="A88" s="495" t="s">
        <v>1199</v>
      </c>
      <c r="B88" s="495"/>
      <c r="C88" s="356" t="s">
        <v>127</v>
      </c>
      <c r="D88" s="356" t="s">
        <v>127</v>
      </c>
    </row>
    <row r="89" spans="1:4">
      <c r="A89" s="497" t="s">
        <v>128</v>
      </c>
      <c r="B89" s="497"/>
      <c r="C89" s="356">
        <v>-54094.5</v>
      </c>
      <c r="D89" s="356">
        <v>-57018</v>
      </c>
    </row>
    <row r="92" spans="1:4" ht="14.25">
      <c r="A92" s="248" t="s">
        <v>115</v>
      </c>
      <c r="B92" s="494" t="s">
        <v>116</v>
      </c>
      <c r="C92" s="494"/>
      <c r="D92" s="494"/>
    </row>
    <row r="93" spans="1:4">
      <c r="A93" s="255" t="s">
        <v>1001</v>
      </c>
      <c r="B93" s="495" t="s">
        <v>1002</v>
      </c>
      <c r="C93" s="495"/>
      <c r="D93" s="495"/>
    </row>
    <row r="94" spans="1:4">
      <c r="A94" s="245"/>
      <c r="B94" s="245"/>
      <c r="C94" s="354"/>
      <c r="D94" s="354"/>
    </row>
    <row r="95" spans="1:4" ht="14.25">
      <c r="A95" s="494" t="s">
        <v>117</v>
      </c>
      <c r="B95" s="494"/>
      <c r="C95" s="494"/>
      <c r="D95" s="494"/>
    </row>
    <row r="96" spans="1:4">
      <c r="A96" s="245"/>
      <c r="B96" s="245"/>
      <c r="C96" s="354"/>
      <c r="D96" s="354"/>
    </row>
    <row r="97" spans="1:4" ht="60" customHeight="1">
      <c r="A97" s="246" t="s">
        <v>118</v>
      </c>
      <c r="B97" s="255" t="s">
        <v>1001</v>
      </c>
      <c r="C97" s="496" t="s">
        <v>1165</v>
      </c>
      <c r="D97" s="496"/>
    </row>
    <row r="98" spans="1:4">
      <c r="A98" s="246" t="s">
        <v>119</v>
      </c>
      <c r="B98" s="255" t="s">
        <v>1003</v>
      </c>
      <c r="C98" s="355" t="s">
        <v>120</v>
      </c>
      <c r="D98" s="355" t="s">
        <v>121</v>
      </c>
    </row>
    <row r="99" spans="1:4">
      <c r="A99" s="246" t="s">
        <v>122</v>
      </c>
      <c r="B99" s="255" t="s">
        <v>1004</v>
      </c>
      <c r="C99" s="354"/>
      <c r="D99" s="354"/>
    </row>
    <row r="100" spans="1:4" ht="27">
      <c r="A100" s="246" t="s">
        <v>123</v>
      </c>
      <c r="B100" s="255" t="s">
        <v>1005</v>
      </c>
      <c r="C100" s="354"/>
      <c r="D100" s="354"/>
    </row>
    <row r="101" spans="1:4">
      <c r="A101" s="246" t="s">
        <v>124</v>
      </c>
      <c r="B101" s="255" t="s">
        <v>176</v>
      </c>
      <c r="C101" s="354"/>
      <c r="D101" s="354"/>
    </row>
    <row r="102" spans="1:4" ht="40.5">
      <c r="A102" s="246" t="s">
        <v>1006</v>
      </c>
      <c r="B102" s="255" t="s">
        <v>1007</v>
      </c>
      <c r="C102" s="354"/>
      <c r="D102" s="354"/>
    </row>
    <row r="103" spans="1:4">
      <c r="A103" s="444" t="s">
        <v>126</v>
      </c>
      <c r="B103" s="444"/>
      <c r="C103" s="354"/>
      <c r="D103" s="354"/>
    </row>
    <row r="104" spans="1:4">
      <c r="A104" s="495" t="s">
        <v>1200</v>
      </c>
      <c r="B104" s="495"/>
      <c r="C104" s="356" t="s">
        <v>127</v>
      </c>
      <c r="D104" s="356" t="s">
        <v>127</v>
      </c>
    </row>
    <row r="105" spans="1:4">
      <c r="A105" s="497" t="s">
        <v>128</v>
      </c>
      <c r="B105" s="497"/>
      <c r="C105" s="356">
        <v>-20000</v>
      </c>
      <c r="D105" s="356">
        <v>-20000</v>
      </c>
    </row>
    <row r="108" spans="1:4">
      <c r="C108" s="352" t="s">
        <v>969</v>
      </c>
    </row>
    <row r="109" spans="1:4" ht="14.25">
      <c r="A109" s="492" t="s">
        <v>1008</v>
      </c>
      <c r="B109" s="492"/>
      <c r="C109" s="492"/>
      <c r="D109" s="492"/>
    </row>
    <row r="110" spans="1:4" ht="14.25">
      <c r="A110" s="493" t="s">
        <v>114</v>
      </c>
      <c r="B110" s="493"/>
      <c r="C110" s="493"/>
      <c r="D110" s="493"/>
    </row>
    <row r="112" spans="1:4" ht="14.25">
      <c r="A112" s="248" t="s">
        <v>115</v>
      </c>
      <c r="B112" s="494" t="s">
        <v>116</v>
      </c>
      <c r="C112" s="494"/>
      <c r="D112" s="494"/>
    </row>
    <row r="113" spans="1:4">
      <c r="A113" s="255" t="s">
        <v>1009</v>
      </c>
      <c r="B113" s="495" t="s">
        <v>1010</v>
      </c>
      <c r="C113" s="495"/>
      <c r="D113" s="495"/>
    </row>
    <row r="114" spans="1:4">
      <c r="A114" s="245"/>
      <c r="B114" s="245"/>
      <c r="C114" s="354"/>
      <c r="D114" s="354"/>
    </row>
    <row r="115" spans="1:4" ht="14.25">
      <c r="A115" s="494" t="s">
        <v>117</v>
      </c>
      <c r="B115" s="494"/>
      <c r="C115" s="494"/>
      <c r="D115" s="494"/>
    </row>
    <row r="116" spans="1:4">
      <c r="A116" s="245"/>
      <c r="B116" s="245"/>
      <c r="C116" s="354"/>
      <c r="D116" s="354"/>
    </row>
    <row r="117" spans="1:4" ht="69.75" customHeight="1">
      <c r="A117" s="246" t="s">
        <v>118</v>
      </c>
      <c r="B117" s="255" t="s">
        <v>1009</v>
      </c>
      <c r="C117" s="496" t="s">
        <v>1165</v>
      </c>
      <c r="D117" s="496"/>
    </row>
    <row r="118" spans="1:4">
      <c r="A118" s="246" t="s">
        <v>119</v>
      </c>
      <c r="B118" s="255" t="s">
        <v>174</v>
      </c>
      <c r="C118" s="355" t="s">
        <v>120</v>
      </c>
      <c r="D118" s="355" t="s">
        <v>121</v>
      </c>
    </row>
    <row r="119" spans="1:4">
      <c r="A119" s="246" t="s">
        <v>122</v>
      </c>
      <c r="B119" s="255" t="s">
        <v>1011</v>
      </c>
      <c r="C119" s="354"/>
      <c r="D119" s="354"/>
    </row>
    <row r="120" spans="1:4" ht="54">
      <c r="A120" s="246" t="s">
        <v>123</v>
      </c>
      <c r="B120" s="255" t="s">
        <v>1012</v>
      </c>
      <c r="C120" s="354"/>
      <c r="D120" s="354"/>
    </row>
    <row r="121" spans="1:4">
      <c r="A121" s="246" t="s">
        <v>124</v>
      </c>
      <c r="B121" s="255" t="s">
        <v>176</v>
      </c>
      <c r="C121" s="354"/>
      <c r="D121" s="354"/>
    </row>
    <row r="122" spans="1:4" ht="40.5">
      <c r="A122" s="246" t="s">
        <v>1013</v>
      </c>
      <c r="B122" s="255" t="s">
        <v>1008</v>
      </c>
      <c r="C122" s="354"/>
      <c r="D122" s="354"/>
    </row>
    <row r="123" spans="1:4">
      <c r="A123" s="444" t="s">
        <v>126</v>
      </c>
      <c r="B123" s="444"/>
      <c r="C123" s="354"/>
      <c r="D123" s="354"/>
    </row>
    <row r="124" spans="1:4">
      <c r="A124" s="495" t="s">
        <v>1201</v>
      </c>
      <c r="B124" s="495"/>
      <c r="C124" s="356" t="s">
        <v>127</v>
      </c>
      <c r="D124" s="356" t="s">
        <v>127</v>
      </c>
    </row>
    <row r="125" spans="1:4">
      <c r="A125" s="495" t="s">
        <v>1202</v>
      </c>
      <c r="B125" s="495"/>
      <c r="C125" s="356" t="s">
        <v>127</v>
      </c>
      <c r="D125" s="356" t="s">
        <v>127</v>
      </c>
    </row>
    <row r="126" spans="1:4">
      <c r="A126" s="495" t="s">
        <v>1203</v>
      </c>
      <c r="B126" s="495"/>
      <c r="C126" s="356" t="s">
        <v>127</v>
      </c>
      <c r="D126" s="356" t="s">
        <v>127</v>
      </c>
    </row>
    <row r="127" spans="1:4">
      <c r="A127" s="495" t="s">
        <v>1204</v>
      </c>
      <c r="B127" s="495"/>
      <c r="C127" s="356" t="s">
        <v>127</v>
      </c>
      <c r="D127" s="356" t="s">
        <v>127</v>
      </c>
    </row>
    <row r="128" spans="1:4">
      <c r="A128" s="495" t="s">
        <v>1205</v>
      </c>
      <c r="B128" s="495"/>
      <c r="C128" s="356" t="s">
        <v>127</v>
      </c>
      <c r="D128" s="356" t="s">
        <v>127</v>
      </c>
    </row>
    <row r="129" spans="1:4">
      <c r="A129" s="495" t="s">
        <v>1206</v>
      </c>
      <c r="B129" s="495"/>
      <c r="C129" s="356" t="s">
        <v>127</v>
      </c>
      <c r="D129" s="356" t="s">
        <v>127</v>
      </c>
    </row>
    <row r="130" spans="1:4">
      <c r="A130" s="495" t="s">
        <v>1207</v>
      </c>
      <c r="B130" s="495"/>
      <c r="C130" s="356" t="s">
        <v>127</v>
      </c>
      <c r="D130" s="356" t="s">
        <v>127</v>
      </c>
    </row>
    <row r="131" spans="1:4">
      <c r="A131" s="495" t="s">
        <v>1208</v>
      </c>
      <c r="B131" s="495"/>
      <c r="C131" s="356" t="s">
        <v>127</v>
      </c>
      <c r="D131" s="356" t="s">
        <v>127</v>
      </c>
    </row>
    <row r="132" spans="1:4">
      <c r="A132" s="495" t="s">
        <v>1209</v>
      </c>
      <c r="B132" s="495"/>
      <c r="C132" s="356" t="s">
        <v>127</v>
      </c>
      <c r="D132" s="356" t="s">
        <v>127</v>
      </c>
    </row>
    <row r="133" spans="1:4">
      <c r="A133" s="495" t="s">
        <v>1210</v>
      </c>
      <c r="B133" s="495"/>
      <c r="C133" s="356" t="s">
        <v>127</v>
      </c>
      <c r="D133" s="356" t="s">
        <v>127</v>
      </c>
    </row>
    <row r="134" spans="1:4">
      <c r="A134" s="495" t="s">
        <v>1211</v>
      </c>
      <c r="B134" s="495"/>
      <c r="C134" s="356" t="s">
        <v>127</v>
      </c>
      <c r="D134" s="356" t="s">
        <v>127</v>
      </c>
    </row>
    <row r="135" spans="1:4">
      <c r="A135" s="495" t="s">
        <v>1212</v>
      </c>
      <c r="B135" s="495"/>
      <c r="C135" s="356" t="s">
        <v>127</v>
      </c>
      <c r="D135" s="356" t="s">
        <v>127</v>
      </c>
    </row>
    <row r="136" spans="1:4">
      <c r="A136" s="495" t="s">
        <v>1213</v>
      </c>
      <c r="B136" s="495"/>
      <c r="C136" s="356" t="s">
        <v>127</v>
      </c>
      <c r="D136" s="356" t="s">
        <v>127</v>
      </c>
    </row>
    <row r="137" spans="1:4">
      <c r="A137" s="495" t="s">
        <v>1214</v>
      </c>
      <c r="B137" s="495"/>
      <c r="C137" s="356" t="s">
        <v>127</v>
      </c>
      <c r="D137" s="356" t="s">
        <v>127</v>
      </c>
    </row>
    <row r="138" spans="1:4">
      <c r="A138" s="495" t="s">
        <v>1215</v>
      </c>
      <c r="B138" s="495"/>
      <c r="C138" s="356" t="s">
        <v>127</v>
      </c>
      <c r="D138" s="356" t="s">
        <v>127</v>
      </c>
    </row>
    <row r="139" spans="1:4">
      <c r="A139" s="497" t="s">
        <v>128</v>
      </c>
      <c r="B139" s="497"/>
      <c r="C139" s="356">
        <v>-6580</v>
      </c>
      <c r="D139" s="356">
        <v>-18908</v>
      </c>
    </row>
    <row r="142" spans="1:4">
      <c r="C142" s="352" t="s">
        <v>970</v>
      </c>
    </row>
    <row r="143" spans="1:4" ht="14.25">
      <c r="A143" s="492" t="s">
        <v>267</v>
      </c>
      <c r="B143" s="492"/>
      <c r="C143" s="492"/>
      <c r="D143" s="492"/>
    </row>
    <row r="144" spans="1:4" ht="14.25">
      <c r="A144" s="493" t="s">
        <v>114</v>
      </c>
      <c r="B144" s="493"/>
      <c r="C144" s="493"/>
      <c r="D144" s="493"/>
    </row>
    <row r="146" spans="1:4" ht="14.25">
      <c r="A146" s="248" t="s">
        <v>115</v>
      </c>
      <c r="B146" s="494" t="s">
        <v>116</v>
      </c>
      <c r="C146" s="494"/>
      <c r="D146" s="494"/>
    </row>
    <row r="147" spans="1:4">
      <c r="A147" s="255" t="s">
        <v>1014</v>
      </c>
      <c r="B147" s="495" t="s">
        <v>1015</v>
      </c>
      <c r="C147" s="495"/>
      <c r="D147" s="495"/>
    </row>
    <row r="148" spans="1:4">
      <c r="A148" s="245"/>
      <c r="B148" s="245"/>
      <c r="C148" s="354"/>
      <c r="D148" s="354"/>
    </row>
    <row r="149" spans="1:4" ht="14.25">
      <c r="A149" s="494" t="s">
        <v>117</v>
      </c>
      <c r="B149" s="494"/>
      <c r="C149" s="494"/>
      <c r="D149" s="494"/>
    </row>
    <row r="150" spans="1:4">
      <c r="A150" s="245"/>
      <c r="B150" s="245"/>
      <c r="C150" s="354"/>
      <c r="D150" s="354"/>
    </row>
    <row r="151" spans="1:4" ht="54.75" customHeight="1">
      <c r="A151" s="246" t="s">
        <v>118</v>
      </c>
      <c r="B151" s="255" t="s">
        <v>1014</v>
      </c>
      <c r="C151" s="496" t="s">
        <v>1165</v>
      </c>
      <c r="D151" s="496"/>
    </row>
    <row r="152" spans="1:4">
      <c r="A152" s="246" t="s">
        <v>119</v>
      </c>
      <c r="B152" s="255" t="s">
        <v>1016</v>
      </c>
      <c r="C152" s="355" t="s">
        <v>120</v>
      </c>
      <c r="D152" s="355" t="s">
        <v>121</v>
      </c>
    </row>
    <row r="153" spans="1:4" ht="40.5">
      <c r="A153" s="246" t="s">
        <v>122</v>
      </c>
      <c r="B153" s="255" t="s">
        <v>1017</v>
      </c>
      <c r="C153" s="354"/>
      <c r="D153" s="354"/>
    </row>
    <row r="154" spans="1:4" ht="54">
      <c r="A154" s="246" t="s">
        <v>123</v>
      </c>
      <c r="B154" s="255" t="s">
        <v>1018</v>
      </c>
      <c r="C154" s="354"/>
      <c r="D154" s="354"/>
    </row>
    <row r="155" spans="1:4">
      <c r="A155" s="246" t="s">
        <v>124</v>
      </c>
      <c r="B155" s="255" t="s">
        <v>176</v>
      </c>
      <c r="C155" s="354"/>
      <c r="D155" s="354"/>
    </row>
    <row r="156" spans="1:4" ht="27">
      <c r="A156" s="246" t="s">
        <v>1019</v>
      </c>
      <c r="B156" s="255" t="s">
        <v>1020</v>
      </c>
      <c r="C156" s="354"/>
      <c r="D156" s="354"/>
    </row>
    <row r="157" spans="1:4">
      <c r="A157" s="444" t="s">
        <v>126</v>
      </c>
      <c r="B157" s="444"/>
      <c r="C157" s="354"/>
      <c r="D157" s="354"/>
    </row>
    <row r="158" spans="1:4">
      <c r="A158" s="495" t="s">
        <v>1021</v>
      </c>
      <c r="B158" s="495"/>
      <c r="C158" s="356" t="s">
        <v>127</v>
      </c>
      <c r="D158" s="356" t="s">
        <v>127</v>
      </c>
    </row>
    <row r="159" spans="1:4">
      <c r="A159" s="495" t="s">
        <v>1022</v>
      </c>
      <c r="B159" s="495"/>
      <c r="C159" s="356" t="s">
        <v>127</v>
      </c>
      <c r="D159" s="356" t="s">
        <v>127</v>
      </c>
    </row>
    <row r="160" spans="1:4">
      <c r="A160" s="495" t="s">
        <v>1023</v>
      </c>
      <c r="B160" s="495"/>
      <c r="C160" s="356" t="s">
        <v>127</v>
      </c>
      <c r="D160" s="356" t="s">
        <v>127</v>
      </c>
    </row>
    <row r="161" spans="1:4">
      <c r="A161" s="495" t="s">
        <v>1024</v>
      </c>
      <c r="B161" s="495"/>
      <c r="C161" s="356" t="s">
        <v>127</v>
      </c>
      <c r="D161" s="356" t="s">
        <v>127</v>
      </c>
    </row>
    <row r="162" spans="1:4">
      <c r="A162" s="497" t="s">
        <v>128</v>
      </c>
      <c r="B162" s="497"/>
      <c r="C162" s="356">
        <v>-1575</v>
      </c>
      <c r="D162" s="356">
        <v>-2250</v>
      </c>
    </row>
    <row r="165" spans="1:4" ht="14.25">
      <c r="A165" s="248" t="s">
        <v>115</v>
      </c>
      <c r="B165" s="494" t="s">
        <v>116</v>
      </c>
      <c r="C165" s="494"/>
      <c r="D165" s="494"/>
    </row>
    <row r="166" spans="1:4">
      <c r="A166" s="255" t="s">
        <v>1025</v>
      </c>
      <c r="B166" s="495" t="s">
        <v>1026</v>
      </c>
      <c r="C166" s="495"/>
      <c r="D166" s="495"/>
    </row>
    <row r="167" spans="1:4">
      <c r="A167" s="245"/>
      <c r="B167" s="245"/>
      <c r="C167" s="354"/>
      <c r="D167" s="354"/>
    </row>
    <row r="168" spans="1:4" ht="14.25">
      <c r="A168" s="494" t="s">
        <v>117</v>
      </c>
      <c r="B168" s="494"/>
      <c r="C168" s="494"/>
      <c r="D168" s="494"/>
    </row>
    <row r="169" spans="1:4">
      <c r="A169" s="245"/>
      <c r="B169" s="245"/>
      <c r="C169" s="354"/>
      <c r="D169" s="354"/>
    </row>
    <row r="170" spans="1:4" ht="49.5" customHeight="1">
      <c r="A170" s="246" t="s">
        <v>118</v>
      </c>
      <c r="B170" s="255" t="s">
        <v>1025</v>
      </c>
      <c r="C170" s="496" t="s">
        <v>1165</v>
      </c>
      <c r="D170" s="496"/>
    </row>
    <row r="171" spans="1:4">
      <c r="A171" s="246" t="s">
        <v>119</v>
      </c>
      <c r="B171" s="255" t="s">
        <v>174</v>
      </c>
      <c r="C171" s="355" t="s">
        <v>120</v>
      </c>
      <c r="D171" s="355" t="s">
        <v>121</v>
      </c>
    </row>
    <row r="172" spans="1:4" ht="40.5">
      <c r="A172" s="246" t="s">
        <v>122</v>
      </c>
      <c r="B172" s="255" t="s">
        <v>1027</v>
      </c>
      <c r="C172" s="354"/>
      <c r="D172" s="354"/>
    </row>
    <row r="173" spans="1:4" ht="54">
      <c r="A173" s="246" t="s">
        <v>123</v>
      </c>
      <c r="B173" s="255" t="s">
        <v>1028</v>
      </c>
      <c r="C173" s="354"/>
      <c r="D173" s="354"/>
    </row>
    <row r="174" spans="1:4">
      <c r="A174" s="246" t="s">
        <v>124</v>
      </c>
      <c r="B174" s="255" t="s">
        <v>176</v>
      </c>
      <c r="C174" s="354"/>
      <c r="D174" s="354"/>
    </row>
    <row r="175" spans="1:4" ht="40.5">
      <c r="A175" s="246" t="s">
        <v>1013</v>
      </c>
      <c r="B175" s="255" t="s">
        <v>1029</v>
      </c>
      <c r="C175" s="354"/>
      <c r="D175" s="354"/>
    </row>
    <row r="176" spans="1:4">
      <c r="A176" s="444" t="s">
        <v>126</v>
      </c>
      <c r="B176" s="444"/>
      <c r="C176" s="354"/>
      <c r="D176" s="354"/>
    </row>
    <row r="177" spans="1:4">
      <c r="A177" s="495" t="s">
        <v>1216</v>
      </c>
      <c r="B177" s="495"/>
      <c r="C177" s="356" t="s">
        <v>127</v>
      </c>
      <c r="D177" s="356" t="s">
        <v>127</v>
      </c>
    </row>
    <row r="178" spans="1:4">
      <c r="A178" s="495" t="s">
        <v>1217</v>
      </c>
      <c r="B178" s="495"/>
      <c r="C178" s="356" t="s">
        <v>127</v>
      </c>
      <c r="D178" s="356" t="s">
        <v>127</v>
      </c>
    </row>
    <row r="179" spans="1:4">
      <c r="A179" s="495" t="s">
        <v>1218</v>
      </c>
      <c r="B179" s="495"/>
      <c r="C179" s="356" t="s">
        <v>127</v>
      </c>
      <c r="D179" s="356" t="s">
        <v>127</v>
      </c>
    </row>
    <row r="180" spans="1:4">
      <c r="A180" s="495" t="s">
        <v>1219</v>
      </c>
      <c r="B180" s="495"/>
      <c r="C180" s="356" t="s">
        <v>127</v>
      </c>
      <c r="D180" s="356" t="s">
        <v>127</v>
      </c>
    </row>
    <row r="181" spans="1:4">
      <c r="A181" s="495" t="s">
        <v>1220</v>
      </c>
      <c r="B181" s="495"/>
      <c r="C181" s="356" t="s">
        <v>127</v>
      </c>
      <c r="D181" s="356" t="s">
        <v>127</v>
      </c>
    </row>
    <row r="182" spans="1:4">
      <c r="A182" s="497" t="s">
        <v>128</v>
      </c>
      <c r="B182" s="497"/>
      <c r="C182" s="356">
        <v>-7629.7</v>
      </c>
      <c r="D182" s="356">
        <v>-12693.8</v>
      </c>
    </row>
    <row r="185" spans="1:4" ht="14.25">
      <c r="A185" s="248" t="s">
        <v>115</v>
      </c>
      <c r="B185" s="494" t="s">
        <v>116</v>
      </c>
      <c r="C185" s="494"/>
      <c r="D185" s="494"/>
    </row>
    <row r="186" spans="1:4">
      <c r="A186" s="255" t="s">
        <v>1030</v>
      </c>
      <c r="B186" s="495" t="s">
        <v>1031</v>
      </c>
      <c r="C186" s="495"/>
      <c r="D186" s="495"/>
    </row>
    <row r="187" spans="1:4">
      <c r="A187" s="245"/>
      <c r="B187" s="245"/>
      <c r="C187" s="354"/>
      <c r="D187" s="354"/>
    </row>
    <row r="188" spans="1:4" ht="14.25">
      <c r="A188" s="494" t="s">
        <v>117</v>
      </c>
      <c r="B188" s="494"/>
      <c r="C188" s="494"/>
      <c r="D188" s="494"/>
    </row>
    <row r="189" spans="1:4">
      <c r="A189" s="245"/>
      <c r="B189" s="245"/>
      <c r="C189" s="354"/>
      <c r="D189" s="354"/>
    </row>
    <row r="190" spans="1:4" ht="71.25" customHeight="1">
      <c r="A190" s="246" t="s">
        <v>118</v>
      </c>
      <c r="B190" s="255" t="s">
        <v>1030</v>
      </c>
      <c r="C190" s="496" t="s">
        <v>1165</v>
      </c>
      <c r="D190" s="496"/>
    </row>
    <row r="191" spans="1:4">
      <c r="A191" s="246" t="s">
        <v>119</v>
      </c>
      <c r="B191" s="255" t="s">
        <v>174</v>
      </c>
      <c r="C191" s="355" t="s">
        <v>120</v>
      </c>
      <c r="D191" s="355" t="s">
        <v>121</v>
      </c>
    </row>
    <row r="192" spans="1:4" ht="27">
      <c r="A192" s="246" t="s">
        <v>122</v>
      </c>
      <c r="B192" s="255" t="s">
        <v>1031</v>
      </c>
      <c r="C192" s="354"/>
      <c r="D192" s="354"/>
    </row>
    <row r="193" spans="1:4" ht="94.5">
      <c r="A193" s="246" t="s">
        <v>123</v>
      </c>
      <c r="B193" s="255" t="s">
        <v>1032</v>
      </c>
      <c r="C193" s="354"/>
      <c r="D193" s="354"/>
    </row>
    <row r="194" spans="1:4">
      <c r="A194" s="246" t="s">
        <v>124</v>
      </c>
      <c r="B194" s="255" t="s">
        <v>176</v>
      </c>
      <c r="C194" s="354"/>
      <c r="D194" s="354"/>
    </row>
    <row r="195" spans="1:4" ht="40.5">
      <c r="A195" s="246" t="s">
        <v>188</v>
      </c>
      <c r="B195" s="255" t="s">
        <v>1033</v>
      </c>
      <c r="C195" s="354"/>
      <c r="D195" s="354"/>
    </row>
    <row r="196" spans="1:4">
      <c r="A196" s="444" t="s">
        <v>126</v>
      </c>
      <c r="B196" s="444"/>
      <c r="C196" s="354"/>
      <c r="D196" s="354"/>
    </row>
    <row r="197" spans="1:4">
      <c r="A197" s="495" t="s">
        <v>127</v>
      </c>
      <c r="B197" s="495"/>
      <c r="C197" s="356" t="s">
        <v>127</v>
      </c>
      <c r="D197" s="356" t="s">
        <v>127</v>
      </c>
    </row>
    <row r="198" spans="1:4">
      <c r="A198" s="497" t="s">
        <v>128</v>
      </c>
      <c r="B198" s="497"/>
      <c r="C198" s="356">
        <v>-1000</v>
      </c>
      <c r="D198" s="356">
        <v>-4000</v>
      </c>
    </row>
    <row r="201" spans="1:4" ht="14.25">
      <c r="A201" s="248" t="s">
        <v>115</v>
      </c>
      <c r="B201" s="494" t="s">
        <v>116</v>
      </c>
      <c r="C201" s="494"/>
      <c r="D201" s="494"/>
    </row>
    <row r="202" spans="1:4">
      <c r="A202" s="255" t="s">
        <v>268</v>
      </c>
      <c r="B202" s="495" t="s">
        <v>269</v>
      </c>
      <c r="C202" s="495"/>
      <c r="D202" s="495"/>
    </row>
    <row r="203" spans="1:4">
      <c r="A203" s="245"/>
      <c r="B203" s="245"/>
      <c r="C203" s="354"/>
      <c r="D203" s="354"/>
    </row>
    <row r="204" spans="1:4" ht="14.25">
      <c r="A204" s="494" t="s">
        <v>117</v>
      </c>
      <c r="B204" s="494"/>
      <c r="C204" s="494"/>
      <c r="D204" s="494"/>
    </row>
    <row r="205" spans="1:4">
      <c r="A205" s="245"/>
      <c r="B205" s="245"/>
      <c r="C205" s="354"/>
      <c r="D205" s="354"/>
    </row>
    <row r="206" spans="1:4" ht="56.25" customHeight="1">
      <c r="A206" s="246" t="s">
        <v>118</v>
      </c>
      <c r="B206" s="255" t="s">
        <v>268</v>
      </c>
      <c r="C206" s="496" t="s">
        <v>1165</v>
      </c>
      <c r="D206" s="496"/>
    </row>
    <row r="207" spans="1:4">
      <c r="A207" s="246" t="s">
        <v>119</v>
      </c>
      <c r="B207" s="255" t="s">
        <v>270</v>
      </c>
      <c r="C207" s="355" t="s">
        <v>120</v>
      </c>
      <c r="D207" s="355" t="s">
        <v>121</v>
      </c>
    </row>
    <row r="208" spans="1:4" ht="81">
      <c r="A208" s="246" t="s">
        <v>122</v>
      </c>
      <c r="B208" s="255" t="s">
        <v>271</v>
      </c>
      <c r="C208" s="354"/>
      <c r="D208" s="354"/>
    </row>
    <row r="209" spans="1:4" ht="40.5">
      <c r="A209" s="246" t="s">
        <v>123</v>
      </c>
      <c r="B209" s="255" t="s">
        <v>272</v>
      </c>
      <c r="C209" s="354"/>
      <c r="D209" s="354"/>
    </row>
    <row r="210" spans="1:4" ht="40.5">
      <c r="A210" s="246" t="s">
        <v>124</v>
      </c>
      <c r="B210" s="255" t="s">
        <v>273</v>
      </c>
      <c r="C210" s="354"/>
      <c r="D210" s="354"/>
    </row>
    <row r="211" spans="1:4" ht="27">
      <c r="A211" s="246" t="s">
        <v>125</v>
      </c>
      <c r="B211" s="255" t="s">
        <v>274</v>
      </c>
      <c r="C211" s="354"/>
      <c r="D211" s="354"/>
    </row>
    <row r="212" spans="1:4">
      <c r="A212" s="444" t="s">
        <v>126</v>
      </c>
      <c r="B212" s="444"/>
      <c r="C212" s="354"/>
      <c r="D212" s="354"/>
    </row>
    <row r="213" spans="1:4">
      <c r="A213" s="495" t="s">
        <v>1221</v>
      </c>
      <c r="B213" s="495"/>
      <c r="C213" s="356" t="s">
        <v>127</v>
      </c>
      <c r="D213" s="356" t="s">
        <v>127</v>
      </c>
    </row>
    <row r="214" spans="1:4">
      <c r="A214" s="497" t="s">
        <v>128</v>
      </c>
      <c r="B214" s="497"/>
      <c r="C214" s="357">
        <v>0</v>
      </c>
      <c r="D214" s="356">
        <v>-963112.7</v>
      </c>
    </row>
    <row r="217" spans="1:4" ht="14.25">
      <c r="A217" s="248" t="s">
        <v>115</v>
      </c>
      <c r="B217" s="494" t="s">
        <v>116</v>
      </c>
      <c r="C217" s="494"/>
      <c r="D217" s="494"/>
    </row>
    <row r="218" spans="1:4">
      <c r="A218" s="255" t="s">
        <v>1034</v>
      </c>
      <c r="B218" s="495" t="s">
        <v>1035</v>
      </c>
      <c r="C218" s="495"/>
      <c r="D218" s="495"/>
    </row>
    <row r="219" spans="1:4">
      <c r="A219" s="245"/>
      <c r="B219" s="245"/>
      <c r="C219" s="354"/>
      <c r="D219" s="354"/>
    </row>
    <row r="220" spans="1:4" ht="14.25">
      <c r="A220" s="494" t="s">
        <v>117</v>
      </c>
      <c r="B220" s="494"/>
      <c r="C220" s="494"/>
      <c r="D220" s="494"/>
    </row>
    <row r="221" spans="1:4">
      <c r="A221" s="245"/>
      <c r="B221" s="245"/>
      <c r="C221" s="354"/>
      <c r="D221" s="354"/>
    </row>
    <row r="222" spans="1:4" ht="46.5" customHeight="1">
      <c r="A222" s="246" t="s">
        <v>118</v>
      </c>
      <c r="B222" s="255" t="s">
        <v>1034</v>
      </c>
      <c r="C222" s="496" t="s">
        <v>1165</v>
      </c>
      <c r="D222" s="496"/>
    </row>
    <row r="223" spans="1:4">
      <c r="A223" s="246" t="s">
        <v>119</v>
      </c>
      <c r="B223" s="255" t="s">
        <v>174</v>
      </c>
      <c r="C223" s="355" t="s">
        <v>120</v>
      </c>
      <c r="D223" s="355" t="s">
        <v>121</v>
      </c>
    </row>
    <row r="224" spans="1:4" ht="27">
      <c r="A224" s="246" t="s">
        <v>122</v>
      </c>
      <c r="B224" s="255" t="s">
        <v>1036</v>
      </c>
      <c r="C224" s="354"/>
      <c r="D224" s="354"/>
    </row>
    <row r="225" spans="1:4" ht="94.5">
      <c r="A225" s="246" t="s">
        <v>123</v>
      </c>
      <c r="B225" s="255" t="s">
        <v>1037</v>
      </c>
      <c r="C225" s="354"/>
      <c r="D225" s="354"/>
    </row>
    <row r="226" spans="1:4">
      <c r="A226" s="246" t="s">
        <v>124</v>
      </c>
      <c r="B226" s="255" t="s">
        <v>176</v>
      </c>
      <c r="C226" s="354"/>
      <c r="D226" s="354"/>
    </row>
    <row r="227" spans="1:4" ht="40.5">
      <c r="A227" s="246" t="s">
        <v>188</v>
      </c>
      <c r="B227" s="255" t="s">
        <v>1038</v>
      </c>
      <c r="C227" s="354"/>
      <c r="D227" s="354"/>
    </row>
    <row r="228" spans="1:4">
      <c r="A228" s="444" t="s">
        <v>126</v>
      </c>
      <c r="B228" s="444"/>
      <c r="C228" s="354"/>
      <c r="D228" s="354"/>
    </row>
    <row r="229" spans="1:4">
      <c r="A229" s="495" t="s">
        <v>127</v>
      </c>
      <c r="B229" s="495"/>
      <c r="C229" s="356" t="s">
        <v>127</v>
      </c>
      <c r="D229" s="356" t="s">
        <v>127</v>
      </c>
    </row>
    <row r="230" spans="1:4">
      <c r="A230" s="497" t="s">
        <v>128</v>
      </c>
      <c r="B230" s="497"/>
      <c r="C230" s="356">
        <f>'9'!D150</f>
        <v>-2275.3000000000002</v>
      </c>
      <c r="D230" s="356">
        <v>-5850</v>
      </c>
    </row>
    <row r="232" spans="1:4" ht="45.75" customHeight="1">
      <c r="A232" s="246" t="s">
        <v>118</v>
      </c>
      <c r="B232" s="255" t="s">
        <v>1034</v>
      </c>
      <c r="C232" s="496" t="s">
        <v>1165</v>
      </c>
      <c r="D232" s="496"/>
    </row>
    <row r="233" spans="1:4">
      <c r="A233" s="246" t="s">
        <v>119</v>
      </c>
      <c r="B233" s="255" t="s">
        <v>1003</v>
      </c>
      <c r="C233" s="355" t="s">
        <v>120</v>
      </c>
      <c r="D233" s="355" t="s">
        <v>121</v>
      </c>
    </row>
    <row r="234" spans="1:4" ht="27">
      <c r="A234" s="246" t="s">
        <v>122</v>
      </c>
      <c r="B234" s="255" t="s">
        <v>1039</v>
      </c>
      <c r="C234" s="354"/>
      <c r="D234" s="354"/>
    </row>
    <row r="235" spans="1:4" ht="40.5">
      <c r="A235" s="246" t="s">
        <v>123</v>
      </c>
      <c r="B235" s="255" t="s">
        <v>1040</v>
      </c>
      <c r="C235" s="354"/>
      <c r="D235" s="354"/>
    </row>
    <row r="236" spans="1:4">
      <c r="A236" s="246" t="s">
        <v>124</v>
      </c>
      <c r="B236" s="255" t="s">
        <v>176</v>
      </c>
      <c r="C236" s="354"/>
      <c r="D236" s="354"/>
    </row>
    <row r="237" spans="1:4" ht="40.5">
      <c r="A237" s="246" t="s">
        <v>1041</v>
      </c>
      <c r="B237" s="255" t="s">
        <v>1020</v>
      </c>
      <c r="C237" s="354"/>
      <c r="D237" s="354"/>
    </row>
    <row r="238" spans="1:4">
      <c r="A238" s="444" t="s">
        <v>126</v>
      </c>
      <c r="B238" s="444"/>
      <c r="C238" s="354"/>
      <c r="D238" s="354"/>
    </row>
    <row r="239" spans="1:4">
      <c r="A239" s="495" t="s">
        <v>127</v>
      </c>
      <c r="B239" s="495"/>
      <c r="C239" s="356" t="s">
        <v>127</v>
      </c>
      <c r="D239" s="356" t="s">
        <v>127</v>
      </c>
    </row>
    <row r="240" spans="1:4">
      <c r="A240" s="497" t="s">
        <v>128</v>
      </c>
      <c r="B240" s="497"/>
      <c r="C240" s="357">
        <v>0</v>
      </c>
      <c r="D240" s="357">
        <v>-880</v>
      </c>
    </row>
    <row r="243" spans="1:4">
      <c r="C243" s="352" t="s">
        <v>971</v>
      </c>
    </row>
    <row r="244" spans="1:4" ht="14.25">
      <c r="A244" s="492" t="s">
        <v>1042</v>
      </c>
      <c r="B244" s="492"/>
      <c r="C244" s="492"/>
      <c r="D244" s="492"/>
    </row>
    <row r="245" spans="1:4" ht="14.25">
      <c r="A245" s="493" t="s">
        <v>114</v>
      </c>
      <c r="B245" s="493"/>
      <c r="C245" s="493"/>
      <c r="D245" s="493"/>
    </row>
    <row r="247" spans="1:4" ht="14.25">
      <c r="A247" s="248" t="s">
        <v>115</v>
      </c>
      <c r="B247" s="494" t="s">
        <v>116</v>
      </c>
      <c r="C247" s="494"/>
      <c r="D247" s="494"/>
    </row>
    <row r="248" spans="1:4">
      <c r="A248" s="255" t="s">
        <v>1043</v>
      </c>
      <c r="B248" s="495" t="s">
        <v>1044</v>
      </c>
      <c r="C248" s="495"/>
      <c r="D248" s="495"/>
    </row>
    <row r="249" spans="1:4">
      <c r="A249" s="245"/>
      <c r="B249" s="245"/>
      <c r="C249" s="354"/>
      <c r="D249" s="354"/>
    </row>
    <row r="250" spans="1:4" ht="14.25">
      <c r="A250" s="494" t="s">
        <v>117</v>
      </c>
      <c r="B250" s="494"/>
      <c r="C250" s="494"/>
      <c r="D250" s="494"/>
    </row>
    <row r="251" spans="1:4">
      <c r="A251" s="245"/>
      <c r="B251" s="245"/>
      <c r="C251" s="354"/>
      <c r="D251" s="354"/>
    </row>
    <row r="252" spans="1:4" ht="54" customHeight="1">
      <c r="A252" s="246" t="s">
        <v>118</v>
      </c>
      <c r="B252" s="255" t="s">
        <v>1043</v>
      </c>
      <c r="C252" s="496" t="s">
        <v>1165</v>
      </c>
      <c r="D252" s="496"/>
    </row>
    <row r="253" spans="1:4">
      <c r="A253" s="246" t="s">
        <v>119</v>
      </c>
      <c r="B253" s="255" t="s">
        <v>174</v>
      </c>
      <c r="C253" s="355" t="s">
        <v>120</v>
      </c>
      <c r="D253" s="355" t="s">
        <v>121</v>
      </c>
    </row>
    <row r="254" spans="1:4" ht="40.5">
      <c r="A254" s="246" t="s">
        <v>122</v>
      </c>
      <c r="B254" s="255" t="s">
        <v>1044</v>
      </c>
      <c r="C254" s="354"/>
      <c r="D254" s="354"/>
    </row>
    <row r="255" spans="1:4">
      <c r="A255" s="246" t="s">
        <v>123</v>
      </c>
      <c r="B255" s="255" t="s">
        <v>1045</v>
      </c>
      <c r="C255" s="354"/>
      <c r="D255" s="354"/>
    </row>
    <row r="256" spans="1:4">
      <c r="A256" s="246" t="s">
        <v>124</v>
      </c>
      <c r="B256" s="255" t="s">
        <v>176</v>
      </c>
      <c r="C256" s="354"/>
      <c r="D256" s="354"/>
    </row>
    <row r="257" spans="1:4" ht="40.5">
      <c r="A257" s="246" t="s">
        <v>1041</v>
      </c>
      <c r="B257" s="255" t="s">
        <v>1007</v>
      </c>
      <c r="C257" s="354"/>
      <c r="D257" s="354"/>
    </row>
    <row r="258" spans="1:4">
      <c r="A258" s="444" t="s">
        <v>126</v>
      </c>
      <c r="B258" s="444"/>
      <c r="C258" s="354"/>
      <c r="D258" s="354"/>
    </row>
    <row r="259" spans="1:4">
      <c r="A259" s="495" t="s">
        <v>1222</v>
      </c>
      <c r="B259" s="495"/>
      <c r="C259" s="356" t="s">
        <v>127</v>
      </c>
      <c r="D259" s="356" t="s">
        <v>127</v>
      </c>
    </row>
    <row r="260" spans="1:4">
      <c r="A260" s="495" t="s">
        <v>1223</v>
      </c>
      <c r="B260" s="495"/>
      <c r="C260" s="356" t="s">
        <v>127</v>
      </c>
      <c r="D260" s="356" t="s">
        <v>127</v>
      </c>
    </row>
    <row r="261" spans="1:4">
      <c r="A261" s="495" t="s">
        <v>1224</v>
      </c>
      <c r="B261" s="495"/>
      <c r="C261" s="356" t="s">
        <v>127</v>
      </c>
      <c r="D261" s="356" t="s">
        <v>127</v>
      </c>
    </row>
    <row r="262" spans="1:4">
      <c r="A262" s="495" t="s">
        <v>1225</v>
      </c>
      <c r="B262" s="495"/>
      <c r="C262" s="356" t="s">
        <v>127</v>
      </c>
      <c r="D262" s="356" t="s">
        <v>127</v>
      </c>
    </row>
    <row r="263" spans="1:4">
      <c r="A263" s="495" t="s">
        <v>1226</v>
      </c>
      <c r="B263" s="495"/>
      <c r="C263" s="356" t="s">
        <v>127</v>
      </c>
      <c r="D263" s="356" t="s">
        <v>127</v>
      </c>
    </row>
    <row r="264" spans="1:4">
      <c r="A264" s="495" t="s">
        <v>1227</v>
      </c>
      <c r="B264" s="495"/>
      <c r="C264" s="356" t="s">
        <v>127</v>
      </c>
      <c r="D264" s="356" t="s">
        <v>127</v>
      </c>
    </row>
    <row r="265" spans="1:4">
      <c r="A265" s="495" t="s">
        <v>1228</v>
      </c>
      <c r="B265" s="495"/>
      <c r="C265" s="356" t="s">
        <v>127</v>
      </c>
      <c r="D265" s="356" t="s">
        <v>127</v>
      </c>
    </row>
    <row r="266" spans="1:4">
      <c r="A266" s="495" t="s">
        <v>1229</v>
      </c>
      <c r="B266" s="495"/>
      <c r="C266" s="356" t="s">
        <v>127</v>
      </c>
      <c r="D266" s="356" t="s">
        <v>127</v>
      </c>
    </row>
    <row r="267" spans="1:4">
      <c r="A267" s="495" t="s">
        <v>1230</v>
      </c>
      <c r="B267" s="495"/>
      <c r="C267" s="356" t="s">
        <v>127</v>
      </c>
      <c r="D267" s="356" t="s">
        <v>127</v>
      </c>
    </row>
    <row r="268" spans="1:4">
      <c r="A268" s="495" t="s">
        <v>1231</v>
      </c>
      <c r="B268" s="495"/>
      <c r="C268" s="356" t="s">
        <v>127</v>
      </c>
      <c r="D268" s="356" t="s">
        <v>127</v>
      </c>
    </row>
    <row r="269" spans="1:4">
      <c r="A269" s="495" t="s">
        <v>1232</v>
      </c>
      <c r="B269" s="495"/>
      <c r="C269" s="356" t="s">
        <v>127</v>
      </c>
      <c r="D269" s="356" t="s">
        <v>127</v>
      </c>
    </row>
    <row r="270" spans="1:4">
      <c r="A270" s="495" t="s">
        <v>1233</v>
      </c>
      <c r="B270" s="495"/>
      <c r="C270" s="356" t="s">
        <v>127</v>
      </c>
      <c r="D270" s="356" t="s">
        <v>127</v>
      </c>
    </row>
    <row r="271" spans="1:4">
      <c r="A271" s="495" t="s">
        <v>1234</v>
      </c>
      <c r="B271" s="495"/>
      <c r="C271" s="356" t="s">
        <v>127</v>
      </c>
      <c r="D271" s="356" t="s">
        <v>127</v>
      </c>
    </row>
    <row r="272" spans="1:4">
      <c r="A272" s="495" t="s">
        <v>1235</v>
      </c>
      <c r="B272" s="495"/>
      <c r="C272" s="356" t="s">
        <v>127</v>
      </c>
      <c r="D272" s="356" t="s">
        <v>127</v>
      </c>
    </row>
    <row r="273" spans="1:4">
      <c r="A273" s="495" t="s">
        <v>1236</v>
      </c>
      <c r="B273" s="495"/>
      <c r="C273" s="356" t="s">
        <v>127</v>
      </c>
      <c r="D273" s="356" t="s">
        <v>127</v>
      </c>
    </row>
    <row r="274" spans="1:4">
      <c r="A274" s="495" t="s">
        <v>1237</v>
      </c>
      <c r="B274" s="495"/>
      <c r="C274" s="356" t="s">
        <v>127</v>
      </c>
      <c r="D274" s="356" t="s">
        <v>127</v>
      </c>
    </row>
    <row r="275" spans="1:4">
      <c r="A275" s="495" t="s">
        <v>1238</v>
      </c>
      <c r="B275" s="495"/>
      <c r="C275" s="356" t="s">
        <v>127</v>
      </c>
      <c r="D275" s="356" t="s">
        <v>127</v>
      </c>
    </row>
    <row r="276" spans="1:4">
      <c r="A276" s="495" t="s">
        <v>1239</v>
      </c>
      <c r="B276" s="495"/>
      <c r="C276" s="356" t="s">
        <v>127</v>
      </c>
      <c r="D276" s="356" t="s">
        <v>127</v>
      </c>
    </row>
    <row r="277" spans="1:4">
      <c r="A277" s="495" t="s">
        <v>1240</v>
      </c>
      <c r="B277" s="495"/>
      <c r="C277" s="356" t="s">
        <v>127</v>
      </c>
      <c r="D277" s="356" t="s">
        <v>127</v>
      </c>
    </row>
    <row r="278" spans="1:4">
      <c r="A278" s="495" t="s">
        <v>1241</v>
      </c>
      <c r="B278" s="495"/>
      <c r="C278" s="356" t="s">
        <v>127</v>
      </c>
      <c r="D278" s="356" t="s">
        <v>127</v>
      </c>
    </row>
    <row r="279" spans="1:4">
      <c r="A279" s="495" t="s">
        <v>1242</v>
      </c>
      <c r="B279" s="495"/>
      <c r="C279" s="356" t="s">
        <v>127</v>
      </c>
      <c r="D279" s="356" t="s">
        <v>127</v>
      </c>
    </row>
    <row r="280" spans="1:4">
      <c r="A280" s="495" t="s">
        <v>1243</v>
      </c>
      <c r="B280" s="495"/>
      <c r="C280" s="356" t="s">
        <v>127</v>
      </c>
      <c r="D280" s="356" t="s">
        <v>127</v>
      </c>
    </row>
    <row r="281" spans="1:4">
      <c r="A281" s="495" t="s">
        <v>1244</v>
      </c>
      <c r="B281" s="495"/>
      <c r="C281" s="356" t="s">
        <v>127</v>
      </c>
      <c r="D281" s="356" t="s">
        <v>127</v>
      </c>
    </row>
    <row r="282" spans="1:4">
      <c r="A282" s="495" t="s">
        <v>1245</v>
      </c>
      <c r="B282" s="495"/>
      <c r="C282" s="356" t="s">
        <v>127</v>
      </c>
      <c r="D282" s="356" t="s">
        <v>127</v>
      </c>
    </row>
    <row r="283" spans="1:4">
      <c r="A283" s="497" t="s">
        <v>128</v>
      </c>
      <c r="B283" s="497"/>
      <c r="C283" s="356">
        <v>-11000</v>
      </c>
      <c r="D283" s="356">
        <v>-22000</v>
      </c>
    </row>
    <row r="286" spans="1:4" ht="14.25">
      <c r="A286" s="248" t="s">
        <v>115</v>
      </c>
      <c r="B286" s="494" t="s">
        <v>116</v>
      </c>
      <c r="C286" s="494"/>
      <c r="D286" s="494"/>
    </row>
    <row r="287" spans="1:4">
      <c r="A287" s="255" t="s">
        <v>1046</v>
      </c>
      <c r="B287" s="495" t="s">
        <v>1047</v>
      </c>
      <c r="C287" s="495"/>
      <c r="D287" s="495"/>
    </row>
    <row r="288" spans="1:4">
      <c r="A288" s="245"/>
      <c r="B288" s="245"/>
      <c r="C288" s="354"/>
      <c r="D288" s="354"/>
    </row>
    <row r="289" spans="1:4" ht="14.25">
      <c r="A289" s="494" t="s">
        <v>117</v>
      </c>
      <c r="B289" s="494"/>
      <c r="C289" s="494"/>
      <c r="D289" s="494"/>
    </row>
    <row r="290" spans="1:4">
      <c r="A290" s="245"/>
      <c r="B290" s="245"/>
      <c r="C290" s="354"/>
      <c r="D290" s="354"/>
    </row>
    <row r="291" spans="1:4" ht="47.25" customHeight="1">
      <c r="A291" s="246" t="s">
        <v>118</v>
      </c>
      <c r="B291" s="255" t="s">
        <v>1046</v>
      </c>
      <c r="C291" s="496" t="s">
        <v>1165</v>
      </c>
      <c r="D291" s="496"/>
    </row>
    <row r="292" spans="1:4">
      <c r="A292" s="246" t="s">
        <v>119</v>
      </c>
      <c r="B292" s="255" t="s">
        <v>174</v>
      </c>
      <c r="C292" s="355" t="s">
        <v>120</v>
      </c>
      <c r="D292" s="355" t="s">
        <v>121</v>
      </c>
    </row>
    <row r="293" spans="1:4" ht="54">
      <c r="A293" s="246" t="s">
        <v>122</v>
      </c>
      <c r="B293" s="255" t="s">
        <v>1048</v>
      </c>
      <c r="C293" s="354"/>
      <c r="D293" s="354"/>
    </row>
    <row r="294" spans="1:4" ht="81">
      <c r="A294" s="246" t="s">
        <v>123</v>
      </c>
      <c r="B294" s="255" t="s">
        <v>1049</v>
      </c>
      <c r="C294" s="354"/>
      <c r="D294" s="354"/>
    </row>
    <row r="295" spans="1:4">
      <c r="A295" s="246" t="s">
        <v>124</v>
      </c>
      <c r="B295" s="255" t="s">
        <v>176</v>
      </c>
      <c r="C295" s="354"/>
      <c r="D295" s="354"/>
    </row>
    <row r="296" spans="1:4" ht="40.5">
      <c r="A296" s="246" t="s">
        <v>1013</v>
      </c>
      <c r="B296" s="255" t="s">
        <v>1050</v>
      </c>
      <c r="C296" s="354"/>
      <c r="D296" s="354"/>
    </row>
    <row r="297" spans="1:4">
      <c r="A297" s="444" t="s">
        <v>126</v>
      </c>
      <c r="B297" s="444"/>
      <c r="C297" s="354"/>
      <c r="D297" s="354"/>
    </row>
    <row r="298" spans="1:4">
      <c r="A298" s="495" t="s">
        <v>1246</v>
      </c>
      <c r="B298" s="495"/>
      <c r="C298" s="356" t="s">
        <v>127</v>
      </c>
      <c r="D298" s="356" t="s">
        <v>127</v>
      </c>
    </row>
    <row r="299" spans="1:4">
      <c r="A299" s="495" t="s">
        <v>1247</v>
      </c>
      <c r="B299" s="495"/>
      <c r="C299" s="356" t="s">
        <v>127</v>
      </c>
      <c r="D299" s="356" t="s">
        <v>127</v>
      </c>
    </row>
    <row r="300" spans="1:4">
      <c r="A300" s="495" t="s">
        <v>1248</v>
      </c>
      <c r="B300" s="495"/>
      <c r="C300" s="356" t="s">
        <v>127</v>
      </c>
      <c r="D300" s="356" t="s">
        <v>127</v>
      </c>
    </row>
    <row r="301" spans="1:4">
      <c r="A301" s="495" t="s">
        <v>1249</v>
      </c>
      <c r="B301" s="495"/>
      <c r="C301" s="356" t="s">
        <v>127</v>
      </c>
      <c r="D301" s="356" t="s">
        <v>127</v>
      </c>
    </row>
    <row r="302" spans="1:4">
      <c r="A302" s="495" t="s">
        <v>1250</v>
      </c>
      <c r="B302" s="495"/>
      <c r="C302" s="356" t="s">
        <v>127</v>
      </c>
      <c r="D302" s="356" t="s">
        <v>127</v>
      </c>
    </row>
    <row r="303" spans="1:4">
      <c r="A303" s="495" t="s">
        <v>1251</v>
      </c>
      <c r="B303" s="495"/>
      <c r="C303" s="356" t="s">
        <v>127</v>
      </c>
      <c r="D303" s="356" t="s">
        <v>127</v>
      </c>
    </row>
    <row r="304" spans="1:4">
      <c r="A304" s="495" t="s">
        <v>1252</v>
      </c>
      <c r="B304" s="495"/>
      <c r="C304" s="356" t="s">
        <v>127</v>
      </c>
      <c r="D304" s="356" t="s">
        <v>127</v>
      </c>
    </row>
    <row r="305" spans="1:4">
      <c r="A305" s="495" t="s">
        <v>1253</v>
      </c>
      <c r="B305" s="495"/>
      <c r="C305" s="356" t="s">
        <v>127</v>
      </c>
      <c r="D305" s="356" t="s">
        <v>127</v>
      </c>
    </row>
    <row r="306" spans="1:4">
      <c r="A306" s="495" t="s">
        <v>1254</v>
      </c>
      <c r="B306" s="495"/>
      <c r="C306" s="356" t="s">
        <v>127</v>
      </c>
      <c r="D306" s="356" t="s">
        <v>127</v>
      </c>
    </row>
    <row r="307" spans="1:4">
      <c r="A307" s="495" t="s">
        <v>1255</v>
      </c>
      <c r="B307" s="495"/>
      <c r="C307" s="356" t="s">
        <v>127</v>
      </c>
      <c r="D307" s="356" t="s">
        <v>127</v>
      </c>
    </row>
    <row r="308" spans="1:4">
      <c r="A308" s="495" t="s">
        <v>1256</v>
      </c>
      <c r="B308" s="495"/>
      <c r="C308" s="356" t="s">
        <v>127</v>
      </c>
      <c r="D308" s="356" t="s">
        <v>127</v>
      </c>
    </row>
    <row r="309" spans="1:4">
      <c r="A309" s="495" t="s">
        <v>1257</v>
      </c>
      <c r="B309" s="495"/>
      <c r="C309" s="356" t="s">
        <v>127</v>
      </c>
      <c r="D309" s="356" t="s">
        <v>127</v>
      </c>
    </row>
    <row r="310" spans="1:4">
      <c r="A310" s="495" t="s">
        <v>1258</v>
      </c>
      <c r="B310" s="495"/>
      <c r="C310" s="356" t="s">
        <v>127</v>
      </c>
      <c r="D310" s="356" t="s">
        <v>127</v>
      </c>
    </row>
    <row r="311" spans="1:4">
      <c r="A311" s="495" t="s">
        <v>1259</v>
      </c>
      <c r="B311" s="495"/>
      <c r="C311" s="356" t="s">
        <v>127</v>
      </c>
      <c r="D311" s="356" t="s">
        <v>127</v>
      </c>
    </row>
    <row r="312" spans="1:4">
      <c r="A312" s="495" t="s">
        <v>1260</v>
      </c>
      <c r="B312" s="495"/>
      <c r="C312" s="356" t="s">
        <v>127</v>
      </c>
      <c r="D312" s="356" t="s">
        <v>127</v>
      </c>
    </row>
    <row r="313" spans="1:4">
      <c r="A313" s="495" t="s">
        <v>1261</v>
      </c>
      <c r="B313" s="495"/>
      <c r="C313" s="356" t="s">
        <v>127</v>
      </c>
      <c r="D313" s="356" t="s">
        <v>127</v>
      </c>
    </row>
    <row r="314" spans="1:4">
      <c r="A314" s="495" t="s">
        <v>1262</v>
      </c>
      <c r="B314" s="495"/>
      <c r="C314" s="356" t="s">
        <v>127</v>
      </c>
      <c r="D314" s="356" t="s">
        <v>127</v>
      </c>
    </row>
    <row r="315" spans="1:4">
      <c r="A315" s="497" t="s">
        <v>128</v>
      </c>
      <c r="B315" s="497"/>
      <c r="C315" s="356">
        <v>-100000</v>
      </c>
      <c r="D315" s="356">
        <v>-150000</v>
      </c>
    </row>
    <row r="318" spans="1:4">
      <c r="C318" s="352" t="s">
        <v>1263</v>
      </c>
    </row>
    <row r="319" spans="1:4" ht="14.25">
      <c r="A319" s="492" t="s">
        <v>225</v>
      </c>
      <c r="B319" s="492"/>
      <c r="C319" s="492"/>
      <c r="D319" s="492"/>
    </row>
    <row r="320" spans="1:4" ht="14.25">
      <c r="A320" s="493" t="s">
        <v>114</v>
      </c>
      <c r="B320" s="493"/>
      <c r="C320" s="493"/>
      <c r="D320" s="493"/>
    </row>
    <row r="322" spans="1:4" ht="14.25">
      <c r="A322" s="248" t="s">
        <v>115</v>
      </c>
      <c r="B322" s="494" t="s">
        <v>116</v>
      </c>
      <c r="C322" s="494"/>
      <c r="D322" s="494"/>
    </row>
    <row r="323" spans="1:4">
      <c r="A323" s="255" t="s">
        <v>1051</v>
      </c>
      <c r="B323" s="495" t="s">
        <v>1052</v>
      </c>
      <c r="C323" s="495"/>
      <c r="D323" s="495"/>
    </row>
    <row r="324" spans="1:4">
      <c r="A324" s="245"/>
      <c r="B324" s="245"/>
      <c r="C324" s="354"/>
      <c r="D324" s="354"/>
    </row>
    <row r="325" spans="1:4" ht="14.25">
      <c r="A325" s="494" t="s">
        <v>117</v>
      </c>
      <c r="B325" s="494"/>
      <c r="C325" s="494"/>
      <c r="D325" s="494"/>
    </row>
    <row r="326" spans="1:4">
      <c r="A326" s="245"/>
      <c r="B326" s="245"/>
      <c r="C326" s="354"/>
      <c r="D326" s="354"/>
    </row>
    <row r="327" spans="1:4" ht="53.25" customHeight="1">
      <c r="A327" s="246" t="s">
        <v>118</v>
      </c>
      <c r="B327" s="255" t="s">
        <v>1051</v>
      </c>
      <c r="C327" s="496" t="s">
        <v>1165</v>
      </c>
      <c r="D327" s="496"/>
    </row>
    <row r="328" spans="1:4">
      <c r="A328" s="246" t="s">
        <v>119</v>
      </c>
      <c r="B328" s="255" t="s">
        <v>174</v>
      </c>
      <c r="C328" s="355" t="s">
        <v>120</v>
      </c>
      <c r="D328" s="355" t="s">
        <v>121</v>
      </c>
    </row>
    <row r="329" spans="1:4" ht="27">
      <c r="A329" s="246" t="s">
        <v>122</v>
      </c>
      <c r="B329" s="255" t="s">
        <v>1053</v>
      </c>
      <c r="C329" s="354"/>
      <c r="D329" s="354"/>
    </row>
    <row r="330" spans="1:4" ht="40.5">
      <c r="A330" s="246" t="s">
        <v>123</v>
      </c>
      <c r="B330" s="255" t="s">
        <v>1054</v>
      </c>
      <c r="C330" s="354"/>
      <c r="D330" s="354"/>
    </row>
    <row r="331" spans="1:4">
      <c r="A331" s="246" t="s">
        <v>124</v>
      </c>
      <c r="B331" s="255" t="s">
        <v>176</v>
      </c>
      <c r="C331" s="354"/>
      <c r="D331" s="354"/>
    </row>
    <row r="332" spans="1:4" ht="40.5">
      <c r="A332" s="246" t="s">
        <v>1013</v>
      </c>
      <c r="B332" s="255" t="s">
        <v>1055</v>
      </c>
      <c r="C332" s="354"/>
      <c r="D332" s="354"/>
    </row>
    <row r="333" spans="1:4">
      <c r="A333" s="444" t="s">
        <v>126</v>
      </c>
      <c r="B333" s="444"/>
      <c r="C333" s="354"/>
      <c r="D333" s="354"/>
    </row>
    <row r="334" spans="1:4">
      <c r="A334" s="495" t="s">
        <v>1264</v>
      </c>
      <c r="B334" s="495"/>
      <c r="C334" s="356" t="s">
        <v>127</v>
      </c>
      <c r="D334" s="356" t="s">
        <v>127</v>
      </c>
    </row>
    <row r="335" spans="1:4">
      <c r="A335" s="495" t="s">
        <v>1265</v>
      </c>
      <c r="B335" s="495"/>
      <c r="C335" s="356" t="s">
        <v>127</v>
      </c>
      <c r="D335" s="356" t="s">
        <v>127</v>
      </c>
    </row>
    <row r="336" spans="1:4">
      <c r="A336" s="495" t="s">
        <v>1266</v>
      </c>
      <c r="B336" s="495"/>
      <c r="C336" s="356" t="s">
        <v>127</v>
      </c>
      <c r="D336" s="356" t="s">
        <v>127</v>
      </c>
    </row>
    <row r="337" spans="1:4">
      <c r="A337" s="497" t="s">
        <v>128</v>
      </c>
      <c r="B337" s="497"/>
      <c r="C337" s="356">
        <v>-6996.3</v>
      </c>
      <c r="D337" s="356">
        <v>-13992.6</v>
      </c>
    </row>
    <row r="340" spans="1:4" ht="14.25">
      <c r="A340" s="248" t="s">
        <v>115</v>
      </c>
      <c r="B340" s="494" t="s">
        <v>116</v>
      </c>
      <c r="C340" s="494"/>
      <c r="D340" s="494"/>
    </row>
    <row r="341" spans="1:4">
      <c r="A341" s="255" t="s">
        <v>1056</v>
      </c>
      <c r="B341" s="495" t="s">
        <v>1057</v>
      </c>
      <c r="C341" s="495"/>
      <c r="D341" s="495"/>
    </row>
    <row r="342" spans="1:4">
      <c r="A342" s="245"/>
      <c r="B342" s="245"/>
      <c r="C342" s="354"/>
      <c r="D342" s="354"/>
    </row>
    <row r="343" spans="1:4" ht="14.25">
      <c r="A343" s="494" t="s">
        <v>117</v>
      </c>
      <c r="B343" s="494"/>
      <c r="C343" s="494"/>
      <c r="D343" s="494"/>
    </row>
    <row r="344" spans="1:4">
      <c r="A344" s="245"/>
      <c r="B344" s="245"/>
      <c r="C344" s="354"/>
      <c r="D344" s="354"/>
    </row>
    <row r="345" spans="1:4" ht="66.75" customHeight="1">
      <c r="A345" s="246" t="s">
        <v>118</v>
      </c>
      <c r="B345" s="255" t="s">
        <v>1056</v>
      </c>
      <c r="C345" s="496" t="s">
        <v>1165</v>
      </c>
      <c r="D345" s="496"/>
    </row>
    <row r="346" spans="1:4">
      <c r="A346" s="246" t="s">
        <v>119</v>
      </c>
      <c r="B346" s="255" t="s">
        <v>174</v>
      </c>
      <c r="C346" s="355" t="s">
        <v>120</v>
      </c>
      <c r="D346" s="355" t="s">
        <v>121</v>
      </c>
    </row>
    <row r="347" spans="1:4" ht="67.5">
      <c r="A347" s="246" t="s">
        <v>122</v>
      </c>
      <c r="B347" s="255" t="s">
        <v>226</v>
      </c>
      <c r="C347" s="354"/>
      <c r="D347" s="354"/>
    </row>
    <row r="348" spans="1:4" ht="67.5">
      <c r="A348" s="246" t="s">
        <v>123</v>
      </c>
      <c r="B348" s="255" t="s">
        <v>227</v>
      </c>
      <c r="C348" s="354"/>
      <c r="D348" s="354"/>
    </row>
    <row r="349" spans="1:4">
      <c r="A349" s="246" t="s">
        <v>124</v>
      </c>
      <c r="B349" s="255" t="s">
        <v>176</v>
      </c>
      <c r="C349" s="354"/>
      <c r="D349" s="354"/>
    </row>
    <row r="350" spans="1:4" ht="27">
      <c r="A350" s="246" t="s">
        <v>125</v>
      </c>
      <c r="B350" s="255" t="s">
        <v>129</v>
      </c>
      <c r="C350" s="354"/>
      <c r="D350" s="354"/>
    </row>
    <row r="351" spans="1:4">
      <c r="A351" s="444" t="s">
        <v>126</v>
      </c>
      <c r="B351" s="444"/>
      <c r="C351" s="354"/>
      <c r="D351" s="354"/>
    </row>
    <row r="352" spans="1:4">
      <c r="A352" s="495" t="s">
        <v>1267</v>
      </c>
      <c r="B352" s="495"/>
      <c r="C352" s="356" t="s">
        <v>127</v>
      </c>
      <c r="D352" s="356" t="s">
        <v>127</v>
      </c>
    </row>
    <row r="353" spans="1:4">
      <c r="A353" s="495" t="s">
        <v>1268</v>
      </c>
      <c r="B353" s="495"/>
      <c r="C353" s="356" t="s">
        <v>127</v>
      </c>
      <c r="D353" s="356" t="s">
        <v>127</v>
      </c>
    </row>
    <row r="354" spans="1:4">
      <c r="A354" s="495" t="s">
        <v>1269</v>
      </c>
      <c r="B354" s="495"/>
      <c r="C354" s="356" t="s">
        <v>127</v>
      </c>
      <c r="D354" s="356" t="s">
        <v>127</v>
      </c>
    </row>
    <row r="355" spans="1:4">
      <c r="A355" s="495" t="s">
        <v>1270</v>
      </c>
      <c r="B355" s="495"/>
      <c r="C355" s="356" t="s">
        <v>127</v>
      </c>
      <c r="D355" s="356" t="s">
        <v>127</v>
      </c>
    </row>
    <row r="356" spans="1:4">
      <c r="A356" s="495" t="s">
        <v>1271</v>
      </c>
      <c r="B356" s="495"/>
      <c r="C356" s="356" t="s">
        <v>127</v>
      </c>
      <c r="D356" s="356" t="s">
        <v>127</v>
      </c>
    </row>
    <row r="357" spans="1:4">
      <c r="A357" s="497" t="s">
        <v>128</v>
      </c>
      <c r="B357" s="497"/>
      <c r="C357" s="356">
        <v>-100000</v>
      </c>
      <c r="D357" s="356">
        <v>-100000</v>
      </c>
    </row>
    <row r="360" spans="1:4" ht="14.25">
      <c r="A360" s="248" t="s">
        <v>115</v>
      </c>
      <c r="B360" s="494" t="s">
        <v>116</v>
      </c>
      <c r="C360" s="494"/>
      <c r="D360" s="494"/>
    </row>
    <row r="361" spans="1:4">
      <c r="A361" s="255" t="s">
        <v>1058</v>
      </c>
      <c r="B361" s="495" t="s">
        <v>1059</v>
      </c>
      <c r="C361" s="495"/>
      <c r="D361" s="495"/>
    </row>
    <row r="362" spans="1:4">
      <c r="A362" s="245"/>
      <c r="B362" s="245"/>
      <c r="C362" s="354"/>
      <c r="D362" s="354"/>
    </row>
    <row r="363" spans="1:4" ht="14.25">
      <c r="A363" s="494" t="s">
        <v>117</v>
      </c>
      <c r="B363" s="494"/>
      <c r="C363" s="494"/>
      <c r="D363" s="494"/>
    </row>
    <row r="364" spans="1:4">
      <c r="A364" s="245"/>
      <c r="B364" s="245"/>
      <c r="C364" s="354"/>
      <c r="D364" s="354"/>
    </row>
    <row r="365" spans="1:4" ht="49.5" customHeight="1">
      <c r="A365" s="246" t="s">
        <v>118</v>
      </c>
      <c r="B365" s="255" t="s">
        <v>1058</v>
      </c>
      <c r="C365" s="496" t="s">
        <v>1165</v>
      </c>
      <c r="D365" s="496"/>
    </row>
    <row r="366" spans="1:4">
      <c r="A366" s="246" t="s">
        <v>119</v>
      </c>
      <c r="B366" s="255" t="s">
        <v>1060</v>
      </c>
      <c r="C366" s="355" t="s">
        <v>120</v>
      </c>
      <c r="D366" s="355" t="s">
        <v>121</v>
      </c>
    </row>
    <row r="367" spans="1:4">
      <c r="A367" s="246" t="s">
        <v>122</v>
      </c>
      <c r="B367" s="255" t="s">
        <v>1061</v>
      </c>
      <c r="C367" s="354"/>
      <c r="D367" s="354"/>
    </row>
    <row r="368" spans="1:4" ht="27">
      <c r="A368" s="246" t="s">
        <v>123</v>
      </c>
      <c r="B368" s="255" t="s">
        <v>1062</v>
      </c>
      <c r="C368" s="354"/>
      <c r="D368" s="354"/>
    </row>
    <row r="369" spans="1:4" ht="40.5">
      <c r="A369" s="246" t="s">
        <v>124</v>
      </c>
      <c r="B369" s="255" t="s">
        <v>273</v>
      </c>
      <c r="C369" s="354"/>
      <c r="D369" s="354"/>
    </row>
    <row r="370" spans="1:4" ht="27">
      <c r="A370" s="246" t="s">
        <v>188</v>
      </c>
      <c r="B370" s="255" t="s">
        <v>1063</v>
      </c>
      <c r="C370" s="354"/>
      <c r="D370" s="354"/>
    </row>
    <row r="371" spans="1:4">
      <c r="A371" s="444" t="s">
        <v>126</v>
      </c>
      <c r="B371" s="444"/>
      <c r="C371" s="354"/>
      <c r="D371" s="354"/>
    </row>
    <row r="372" spans="1:4" ht="13.5" customHeight="1">
      <c r="A372" s="495" t="s">
        <v>1064</v>
      </c>
      <c r="B372" s="495"/>
      <c r="C372" s="356"/>
      <c r="D372" s="356">
        <v>-2</v>
      </c>
    </row>
    <row r="373" spans="1:4" ht="13.5" customHeight="1">
      <c r="A373" s="495" t="s">
        <v>1065</v>
      </c>
      <c r="B373" s="495"/>
      <c r="C373" s="356"/>
      <c r="D373" s="356">
        <v>-15031</v>
      </c>
    </row>
    <row r="374" spans="1:4" ht="13.5" customHeight="1">
      <c r="A374" s="495" t="s">
        <v>1066</v>
      </c>
      <c r="B374" s="495"/>
      <c r="C374" s="356" t="s">
        <v>127</v>
      </c>
      <c r="D374" s="356">
        <v>-4.4000000000000004</v>
      </c>
    </row>
    <row r="375" spans="1:4" ht="13.5" customHeight="1">
      <c r="A375" s="497" t="s">
        <v>128</v>
      </c>
      <c r="B375" s="497"/>
      <c r="C375" s="356">
        <v>-22680.6</v>
      </c>
      <c r="D375" s="356">
        <v>-54113.9</v>
      </c>
    </row>
    <row r="378" spans="1:4">
      <c r="C378" s="352" t="s">
        <v>1137</v>
      </c>
    </row>
    <row r="379" spans="1:4" ht="14.25">
      <c r="A379" s="492" t="s">
        <v>1067</v>
      </c>
      <c r="B379" s="492"/>
      <c r="C379" s="492"/>
      <c r="D379" s="492"/>
    </row>
    <row r="380" spans="1:4" ht="14.25">
      <c r="A380" s="493" t="s">
        <v>114</v>
      </c>
      <c r="B380" s="493"/>
      <c r="C380" s="493"/>
      <c r="D380" s="493"/>
    </row>
    <row r="382" spans="1:4" ht="14.25">
      <c r="A382" s="248" t="s">
        <v>115</v>
      </c>
      <c r="B382" s="494" t="s">
        <v>116</v>
      </c>
      <c r="C382" s="494"/>
      <c r="D382" s="494"/>
    </row>
    <row r="383" spans="1:4">
      <c r="A383" s="255" t="s">
        <v>1068</v>
      </c>
      <c r="B383" s="495" t="s">
        <v>1069</v>
      </c>
      <c r="C383" s="495"/>
      <c r="D383" s="495"/>
    </row>
    <row r="384" spans="1:4">
      <c r="A384" s="245"/>
      <c r="B384" s="245"/>
      <c r="C384" s="354"/>
      <c r="D384" s="354"/>
    </row>
    <row r="385" spans="1:4" ht="14.25">
      <c r="A385" s="494" t="s">
        <v>117</v>
      </c>
      <c r="B385" s="494"/>
      <c r="C385" s="494"/>
      <c r="D385" s="494"/>
    </row>
    <row r="386" spans="1:4">
      <c r="A386" s="245"/>
      <c r="B386" s="245"/>
      <c r="C386" s="354"/>
      <c r="D386" s="354"/>
    </row>
    <row r="387" spans="1:4" ht="59.25" customHeight="1">
      <c r="A387" s="246" t="s">
        <v>118</v>
      </c>
      <c r="B387" s="255" t="s">
        <v>1068</v>
      </c>
      <c r="C387" s="496" t="s">
        <v>1165</v>
      </c>
      <c r="D387" s="496"/>
    </row>
    <row r="388" spans="1:4">
      <c r="A388" s="246" t="s">
        <v>119</v>
      </c>
      <c r="B388" s="255" t="s">
        <v>1016</v>
      </c>
      <c r="C388" s="355" t="s">
        <v>120</v>
      </c>
      <c r="D388" s="355" t="s">
        <v>121</v>
      </c>
    </row>
    <row r="389" spans="1:4" ht="27">
      <c r="A389" s="246" t="s">
        <v>122</v>
      </c>
      <c r="B389" s="255" t="s">
        <v>1070</v>
      </c>
      <c r="C389" s="354"/>
      <c r="D389" s="354"/>
    </row>
    <row r="390" spans="1:4" ht="94.5">
      <c r="A390" s="246" t="s">
        <v>123</v>
      </c>
      <c r="B390" s="255" t="s">
        <v>1071</v>
      </c>
      <c r="C390" s="354"/>
      <c r="D390" s="354"/>
    </row>
    <row r="391" spans="1:4">
      <c r="A391" s="246" t="s">
        <v>124</v>
      </c>
      <c r="B391" s="255" t="s">
        <v>176</v>
      </c>
      <c r="C391" s="354"/>
      <c r="D391" s="354"/>
    </row>
    <row r="392" spans="1:4" ht="40.5">
      <c r="A392" s="246" t="s">
        <v>1013</v>
      </c>
      <c r="B392" s="255" t="s">
        <v>1072</v>
      </c>
      <c r="C392" s="354"/>
      <c r="D392" s="354"/>
    </row>
    <row r="393" spans="1:4">
      <c r="A393" s="444" t="s">
        <v>126</v>
      </c>
      <c r="B393" s="444"/>
      <c r="C393" s="354"/>
      <c r="D393" s="354"/>
    </row>
    <row r="394" spans="1:4">
      <c r="A394" s="495" t="s">
        <v>1272</v>
      </c>
      <c r="B394" s="495"/>
      <c r="C394" s="356" t="s">
        <v>127</v>
      </c>
      <c r="D394" s="356" t="s">
        <v>127</v>
      </c>
    </row>
    <row r="395" spans="1:4">
      <c r="A395" s="495" t="s">
        <v>1273</v>
      </c>
      <c r="B395" s="495"/>
      <c r="C395" s="356" t="s">
        <v>127</v>
      </c>
      <c r="D395" s="356" t="s">
        <v>127</v>
      </c>
    </row>
    <row r="396" spans="1:4">
      <c r="A396" s="495" t="s">
        <v>1274</v>
      </c>
      <c r="B396" s="495"/>
      <c r="C396" s="356" t="s">
        <v>127</v>
      </c>
      <c r="D396" s="356" t="s">
        <v>127</v>
      </c>
    </row>
    <row r="397" spans="1:4">
      <c r="A397" s="495" t="s">
        <v>1275</v>
      </c>
      <c r="B397" s="495"/>
      <c r="C397" s="356" t="s">
        <v>127</v>
      </c>
      <c r="D397" s="356" t="s">
        <v>127</v>
      </c>
    </row>
    <row r="398" spans="1:4">
      <c r="A398" s="495" t="s">
        <v>1276</v>
      </c>
      <c r="B398" s="495"/>
      <c r="C398" s="356" t="s">
        <v>127</v>
      </c>
      <c r="D398" s="356" t="s">
        <v>127</v>
      </c>
    </row>
    <row r="399" spans="1:4">
      <c r="A399" s="495" t="s">
        <v>1277</v>
      </c>
      <c r="B399" s="495"/>
      <c r="C399" s="356" t="s">
        <v>127</v>
      </c>
      <c r="D399" s="356" t="s">
        <v>127</v>
      </c>
    </row>
    <row r="400" spans="1:4">
      <c r="A400" s="495" t="s">
        <v>1278</v>
      </c>
      <c r="B400" s="495"/>
      <c r="C400" s="356" t="s">
        <v>127</v>
      </c>
      <c r="D400" s="356" t="s">
        <v>127</v>
      </c>
    </row>
    <row r="401" spans="1:4">
      <c r="A401" s="495" t="s">
        <v>1279</v>
      </c>
      <c r="B401" s="495"/>
      <c r="C401" s="356" t="s">
        <v>127</v>
      </c>
      <c r="D401" s="356" t="s">
        <v>127</v>
      </c>
    </row>
    <row r="402" spans="1:4">
      <c r="A402" s="495" t="s">
        <v>1280</v>
      </c>
      <c r="B402" s="495"/>
      <c r="C402" s="356" t="s">
        <v>127</v>
      </c>
      <c r="D402" s="356" t="s">
        <v>127</v>
      </c>
    </row>
    <row r="403" spans="1:4">
      <c r="A403" s="495" t="s">
        <v>1281</v>
      </c>
      <c r="B403" s="495"/>
      <c r="C403" s="356" t="s">
        <v>127</v>
      </c>
      <c r="D403" s="356" t="s">
        <v>127</v>
      </c>
    </row>
    <row r="404" spans="1:4">
      <c r="A404" s="497" t="s">
        <v>128</v>
      </c>
      <c r="B404" s="497"/>
      <c r="C404" s="356">
        <v>-1777</v>
      </c>
      <c r="D404" s="356">
        <v>-2033</v>
      </c>
    </row>
    <row r="407" spans="1:4" ht="14.25">
      <c r="A407" s="248" t="s">
        <v>115</v>
      </c>
      <c r="B407" s="494" t="s">
        <v>116</v>
      </c>
      <c r="C407" s="494"/>
      <c r="D407" s="494"/>
    </row>
    <row r="408" spans="1:4">
      <c r="A408" s="255" t="s">
        <v>1073</v>
      </c>
      <c r="B408" s="495" t="s">
        <v>711</v>
      </c>
      <c r="C408" s="495"/>
      <c r="D408" s="495"/>
    </row>
    <row r="409" spans="1:4">
      <c r="A409" s="245"/>
      <c r="B409" s="245"/>
      <c r="C409" s="354"/>
      <c r="D409" s="354"/>
    </row>
    <row r="410" spans="1:4" ht="14.25">
      <c r="A410" s="494" t="s">
        <v>117</v>
      </c>
      <c r="B410" s="494"/>
      <c r="C410" s="494"/>
      <c r="D410" s="494"/>
    </row>
    <row r="411" spans="1:4">
      <c r="A411" s="245"/>
      <c r="B411" s="245"/>
      <c r="C411" s="354"/>
      <c r="D411" s="354"/>
    </row>
    <row r="412" spans="1:4" ht="63.75" customHeight="1">
      <c r="A412" s="246" t="s">
        <v>118</v>
      </c>
      <c r="B412" s="255" t="s">
        <v>1073</v>
      </c>
      <c r="C412" s="496" t="s">
        <v>1165</v>
      </c>
      <c r="D412" s="496"/>
    </row>
    <row r="413" spans="1:4">
      <c r="A413" s="246" t="s">
        <v>119</v>
      </c>
      <c r="B413" s="255" t="s">
        <v>174</v>
      </c>
      <c r="C413" s="355" t="s">
        <v>120</v>
      </c>
      <c r="D413" s="355" t="s">
        <v>121</v>
      </c>
    </row>
    <row r="414" spans="1:4" ht="27">
      <c r="A414" s="246" t="s">
        <v>122</v>
      </c>
      <c r="B414" s="255" t="s">
        <v>711</v>
      </c>
      <c r="C414" s="354"/>
      <c r="D414" s="354"/>
    </row>
    <row r="415" spans="1:4" ht="94.5">
      <c r="A415" s="246" t="s">
        <v>123</v>
      </c>
      <c r="B415" s="255" t="s">
        <v>1074</v>
      </c>
      <c r="C415" s="354"/>
      <c r="D415" s="354"/>
    </row>
    <row r="416" spans="1:4">
      <c r="A416" s="246" t="s">
        <v>124</v>
      </c>
      <c r="B416" s="255" t="s">
        <v>176</v>
      </c>
      <c r="C416" s="354"/>
      <c r="D416" s="354"/>
    </row>
    <row r="417" spans="1:4" ht="40.5">
      <c r="A417" s="246" t="s">
        <v>1041</v>
      </c>
      <c r="B417" s="255" t="s">
        <v>1075</v>
      </c>
      <c r="C417" s="354"/>
      <c r="D417" s="354"/>
    </row>
    <row r="418" spans="1:4">
      <c r="A418" s="444" t="s">
        <v>126</v>
      </c>
      <c r="B418" s="444"/>
      <c r="C418" s="354"/>
      <c r="D418" s="354"/>
    </row>
    <row r="419" spans="1:4">
      <c r="A419" s="495" t="s">
        <v>1282</v>
      </c>
      <c r="B419" s="495"/>
      <c r="C419" s="356" t="s">
        <v>127</v>
      </c>
      <c r="D419" s="356" t="s">
        <v>127</v>
      </c>
    </row>
    <row r="420" spans="1:4">
      <c r="A420" s="495" t="s">
        <v>1283</v>
      </c>
      <c r="B420" s="495"/>
      <c r="C420" s="356" t="s">
        <v>127</v>
      </c>
      <c r="D420" s="356" t="s">
        <v>127</v>
      </c>
    </row>
    <row r="421" spans="1:4">
      <c r="A421" s="495" t="s">
        <v>1284</v>
      </c>
      <c r="B421" s="495"/>
      <c r="C421" s="356" t="s">
        <v>127</v>
      </c>
      <c r="D421" s="356" t="s">
        <v>127</v>
      </c>
    </row>
    <row r="422" spans="1:4">
      <c r="A422" s="495" t="s">
        <v>1285</v>
      </c>
      <c r="B422" s="495"/>
      <c r="C422" s="356" t="s">
        <v>127</v>
      </c>
      <c r="D422" s="356" t="s">
        <v>127</v>
      </c>
    </row>
    <row r="423" spans="1:4">
      <c r="A423" s="495" t="s">
        <v>1286</v>
      </c>
      <c r="B423" s="495"/>
      <c r="C423" s="356" t="s">
        <v>127</v>
      </c>
      <c r="D423" s="356" t="s">
        <v>127</v>
      </c>
    </row>
    <row r="424" spans="1:4">
      <c r="A424" s="495" t="s">
        <v>1287</v>
      </c>
      <c r="B424" s="495"/>
      <c r="C424" s="356" t="s">
        <v>127</v>
      </c>
      <c r="D424" s="356" t="s">
        <v>127</v>
      </c>
    </row>
    <row r="425" spans="1:4">
      <c r="A425" s="495" t="s">
        <v>1288</v>
      </c>
      <c r="B425" s="495"/>
      <c r="C425" s="356" t="s">
        <v>127</v>
      </c>
      <c r="D425" s="356" t="s">
        <v>127</v>
      </c>
    </row>
    <row r="426" spans="1:4">
      <c r="A426" s="495" t="s">
        <v>1289</v>
      </c>
      <c r="B426" s="495"/>
      <c r="C426" s="356" t="s">
        <v>127</v>
      </c>
      <c r="D426" s="356" t="s">
        <v>127</v>
      </c>
    </row>
    <row r="427" spans="1:4">
      <c r="A427" s="495" t="s">
        <v>1290</v>
      </c>
      <c r="B427" s="495"/>
      <c r="C427" s="356" t="s">
        <v>127</v>
      </c>
      <c r="D427" s="356" t="s">
        <v>127</v>
      </c>
    </row>
    <row r="428" spans="1:4">
      <c r="A428" s="495" t="s">
        <v>1291</v>
      </c>
      <c r="B428" s="495"/>
      <c r="C428" s="356" t="s">
        <v>127</v>
      </c>
      <c r="D428" s="356" t="s">
        <v>127</v>
      </c>
    </row>
    <row r="429" spans="1:4">
      <c r="A429" s="495" t="s">
        <v>1292</v>
      </c>
      <c r="B429" s="495"/>
      <c r="C429" s="356" t="s">
        <v>127</v>
      </c>
      <c r="D429" s="356" t="s">
        <v>127</v>
      </c>
    </row>
    <row r="430" spans="1:4">
      <c r="A430" s="495" t="s">
        <v>1293</v>
      </c>
      <c r="B430" s="495"/>
      <c r="C430" s="356" t="s">
        <v>127</v>
      </c>
      <c r="D430" s="356" t="s">
        <v>127</v>
      </c>
    </row>
    <row r="431" spans="1:4">
      <c r="A431" s="495" t="s">
        <v>1294</v>
      </c>
      <c r="B431" s="495"/>
      <c r="C431" s="356" t="s">
        <v>127</v>
      </c>
      <c r="D431" s="356" t="s">
        <v>127</v>
      </c>
    </row>
    <row r="432" spans="1:4">
      <c r="A432" s="495" t="s">
        <v>1295</v>
      </c>
      <c r="B432" s="495"/>
      <c r="C432" s="356" t="s">
        <v>127</v>
      </c>
      <c r="D432" s="356" t="s">
        <v>127</v>
      </c>
    </row>
    <row r="433" spans="1:4">
      <c r="A433" s="495" t="s">
        <v>1296</v>
      </c>
      <c r="B433" s="495"/>
      <c r="C433" s="356" t="s">
        <v>127</v>
      </c>
      <c r="D433" s="356" t="s">
        <v>127</v>
      </c>
    </row>
    <row r="434" spans="1:4">
      <c r="A434" s="495" t="s">
        <v>1297</v>
      </c>
      <c r="B434" s="495"/>
      <c r="C434" s="356" t="s">
        <v>127</v>
      </c>
      <c r="D434" s="356" t="s">
        <v>127</v>
      </c>
    </row>
    <row r="435" spans="1:4">
      <c r="A435" s="495" t="s">
        <v>1298</v>
      </c>
      <c r="B435" s="495"/>
      <c r="C435" s="356" t="s">
        <v>127</v>
      </c>
      <c r="D435" s="356" t="s">
        <v>127</v>
      </c>
    </row>
    <row r="436" spans="1:4">
      <c r="A436" s="495" t="s">
        <v>1299</v>
      </c>
      <c r="B436" s="495"/>
      <c r="C436" s="356" t="s">
        <v>127</v>
      </c>
      <c r="D436" s="356" t="s">
        <v>127</v>
      </c>
    </row>
    <row r="437" spans="1:4">
      <c r="A437" s="495" t="s">
        <v>1300</v>
      </c>
      <c r="B437" s="495"/>
      <c r="C437" s="356" t="s">
        <v>127</v>
      </c>
      <c r="D437" s="356" t="s">
        <v>127</v>
      </c>
    </row>
    <row r="438" spans="1:4">
      <c r="A438" s="497" t="s">
        <v>128</v>
      </c>
      <c r="B438" s="497"/>
      <c r="C438" s="356">
        <v>-1001</v>
      </c>
      <c r="D438" s="356">
        <v>-1001</v>
      </c>
    </row>
    <row r="441" spans="1:4" ht="14.25">
      <c r="A441" s="248" t="s">
        <v>115</v>
      </c>
      <c r="B441" s="494" t="s">
        <v>116</v>
      </c>
      <c r="C441" s="494"/>
      <c r="D441" s="494"/>
    </row>
    <row r="442" spans="1:4">
      <c r="A442" s="255" t="s">
        <v>1076</v>
      </c>
      <c r="B442" s="495" t="s">
        <v>1077</v>
      </c>
      <c r="C442" s="495"/>
      <c r="D442" s="495"/>
    </row>
    <row r="443" spans="1:4">
      <c r="A443" s="245"/>
      <c r="B443" s="245"/>
      <c r="C443" s="354"/>
      <c r="D443" s="354"/>
    </row>
    <row r="444" spans="1:4" ht="14.25">
      <c r="A444" s="494" t="s">
        <v>117</v>
      </c>
      <c r="B444" s="494"/>
      <c r="C444" s="494"/>
      <c r="D444" s="494"/>
    </row>
    <row r="445" spans="1:4">
      <c r="A445" s="245"/>
      <c r="B445" s="245"/>
      <c r="C445" s="354"/>
      <c r="D445" s="354"/>
    </row>
    <row r="446" spans="1:4" ht="59.25" customHeight="1">
      <c r="A446" s="246" t="s">
        <v>118</v>
      </c>
      <c r="B446" s="255" t="s">
        <v>1076</v>
      </c>
      <c r="C446" s="496" t="s">
        <v>1165</v>
      </c>
      <c r="D446" s="496"/>
    </row>
    <row r="447" spans="1:4">
      <c r="A447" s="246" t="s">
        <v>119</v>
      </c>
      <c r="B447" s="255" t="s">
        <v>174</v>
      </c>
      <c r="C447" s="355" t="s">
        <v>120</v>
      </c>
      <c r="D447" s="355" t="s">
        <v>121</v>
      </c>
    </row>
    <row r="448" spans="1:4" ht="54">
      <c r="A448" s="246" t="s">
        <v>122</v>
      </c>
      <c r="B448" s="255" t="s">
        <v>1078</v>
      </c>
      <c r="C448" s="354"/>
      <c r="D448" s="354"/>
    </row>
    <row r="449" spans="1:4" ht="54">
      <c r="A449" s="246" t="s">
        <v>123</v>
      </c>
      <c r="B449" s="255" t="s">
        <v>1079</v>
      </c>
      <c r="C449" s="354"/>
      <c r="D449" s="354"/>
    </row>
    <row r="450" spans="1:4">
      <c r="A450" s="246" t="s">
        <v>124</v>
      </c>
      <c r="B450" s="255" t="s">
        <v>176</v>
      </c>
      <c r="C450" s="354"/>
      <c r="D450" s="354"/>
    </row>
    <row r="451" spans="1:4" ht="40.5">
      <c r="A451" s="246" t="s">
        <v>1013</v>
      </c>
      <c r="B451" s="255" t="s">
        <v>1080</v>
      </c>
      <c r="C451" s="354"/>
      <c r="D451" s="354"/>
    </row>
    <row r="452" spans="1:4">
      <c r="A452" s="444" t="s">
        <v>126</v>
      </c>
      <c r="B452" s="444"/>
      <c r="C452" s="354"/>
      <c r="D452" s="354"/>
    </row>
    <row r="453" spans="1:4">
      <c r="A453" s="495" t="s">
        <v>1301</v>
      </c>
      <c r="B453" s="495"/>
      <c r="C453" s="356" t="s">
        <v>127</v>
      </c>
      <c r="D453" s="356" t="s">
        <v>127</v>
      </c>
    </row>
    <row r="454" spans="1:4">
      <c r="A454" s="495" t="s">
        <v>1302</v>
      </c>
      <c r="B454" s="495"/>
      <c r="C454" s="356" t="s">
        <v>127</v>
      </c>
      <c r="D454" s="356" t="s">
        <v>127</v>
      </c>
    </row>
    <row r="455" spans="1:4">
      <c r="A455" s="495" t="s">
        <v>1303</v>
      </c>
      <c r="B455" s="495"/>
      <c r="C455" s="356" t="s">
        <v>127</v>
      </c>
      <c r="D455" s="356" t="s">
        <v>127</v>
      </c>
    </row>
    <row r="456" spans="1:4">
      <c r="A456" s="495" t="s">
        <v>1304</v>
      </c>
      <c r="B456" s="495"/>
      <c r="C456" s="356" t="s">
        <v>127</v>
      </c>
      <c r="D456" s="356" t="s">
        <v>127</v>
      </c>
    </row>
    <row r="457" spans="1:4">
      <c r="A457" s="497" t="s">
        <v>128</v>
      </c>
      <c r="B457" s="497"/>
      <c r="C457" s="356">
        <v>-3757.8</v>
      </c>
      <c r="D457" s="356">
        <v>-5652.9</v>
      </c>
    </row>
    <row r="460" spans="1:4">
      <c r="C460" s="352" t="s">
        <v>972</v>
      </c>
    </row>
    <row r="461" spans="1:4" ht="14.25">
      <c r="A461" s="492" t="s">
        <v>1081</v>
      </c>
      <c r="B461" s="492"/>
      <c r="C461" s="492"/>
      <c r="D461" s="492"/>
    </row>
    <row r="462" spans="1:4" ht="14.25">
      <c r="A462" s="493" t="s">
        <v>114</v>
      </c>
      <c r="B462" s="493"/>
      <c r="C462" s="493"/>
      <c r="D462" s="493"/>
    </row>
    <row r="464" spans="1:4" ht="14.25">
      <c r="A464" s="248" t="s">
        <v>115</v>
      </c>
      <c r="B464" s="494" t="s">
        <v>116</v>
      </c>
      <c r="C464" s="494"/>
      <c r="D464" s="494"/>
    </row>
    <row r="465" spans="1:4">
      <c r="A465" s="255" t="s">
        <v>1082</v>
      </c>
      <c r="B465" s="495" t="s">
        <v>1083</v>
      </c>
      <c r="C465" s="495"/>
      <c r="D465" s="495"/>
    </row>
    <row r="466" spans="1:4">
      <c r="A466" s="245"/>
      <c r="B466" s="245"/>
      <c r="C466" s="354"/>
      <c r="D466" s="354"/>
    </row>
    <row r="467" spans="1:4" ht="14.25">
      <c r="A467" s="494" t="s">
        <v>117</v>
      </c>
      <c r="B467" s="494"/>
      <c r="C467" s="494"/>
      <c r="D467" s="494"/>
    </row>
    <row r="468" spans="1:4">
      <c r="A468" s="245"/>
      <c r="B468" s="245"/>
      <c r="C468" s="354"/>
      <c r="D468" s="354"/>
    </row>
    <row r="469" spans="1:4" ht="71.25" customHeight="1">
      <c r="A469" s="246" t="s">
        <v>118</v>
      </c>
      <c r="B469" s="255" t="s">
        <v>1082</v>
      </c>
      <c r="C469" s="496" t="s">
        <v>1165</v>
      </c>
      <c r="D469" s="496"/>
    </row>
    <row r="470" spans="1:4">
      <c r="A470" s="246" t="s">
        <v>119</v>
      </c>
      <c r="B470" s="255" t="s">
        <v>174</v>
      </c>
      <c r="C470" s="355" t="s">
        <v>120</v>
      </c>
      <c r="D470" s="355" t="s">
        <v>121</v>
      </c>
    </row>
    <row r="471" spans="1:4" ht="54">
      <c r="A471" s="246" t="s">
        <v>122</v>
      </c>
      <c r="B471" s="255" t="s">
        <v>1084</v>
      </c>
      <c r="C471" s="354"/>
      <c r="D471" s="354"/>
    </row>
    <row r="472" spans="1:4" ht="81">
      <c r="A472" s="246" t="s">
        <v>123</v>
      </c>
      <c r="B472" s="255" t="s">
        <v>1085</v>
      </c>
      <c r="C472" s="354"/>
      <c r="D472" s="354"/>
    </row>
    <row r="473" spans="1:4">
      <c r="A473" s="246" t="s">
        <v>124</v>
      </c>
      <c r="B473" s="255" t="s">
        <v>176</v>
      </c>
      <c r="C473" s="354"/>
      <c r="D473" s="354"/>
    </row>
    <row r="474" spans="1:4" ht="40.5">
      <c r="A474" s="246" t="s">
        <v>1013</v>
      </c>
      <c r="B474" s="255" t="s">
        <v>1086</v>
      </c>
      <c r="C474" s="354"/>
      <c r="D474" s="354"/>
    </row>
    <row r="475" spans="1:4">
      <c r="A475" s="444" t="s">
        <v>126</v>
      </c>
      <c r="B475" s="444"/>
      <c r="C475" s="354"/>
      <c r="D475" s="354"/>
    </row>
    <row r="476" spans="1:4">
      <c r="A476" s="495" t="s">
        <v>1305</v>
      </c>
      <c r="B476" s="495"/>
      <c r="C476" s="356" t="s">
        <v>127</v>
      </c>
      <c r="D476" s="356" t="s">
        <v>127</v>
      </c>
    </row>
    <row r="477" spans="1:4">
      <c r="A477" s="495" t="s">
        <v>1306</v>
      </c>
      <c r="B477" s="495"/>
      <c r="C477" s="356" t="s">
        <v>127</v>
      </c>
      <c r="D477" s="356" t="s">
        <v>127</v>
      </c>
    </row>
    <row r="478" spans="1:4">
      <c r="A478" s="495" t="s">
        <v>1307</v>
      </c>
      <c r="B478" s="495"/>
      <c r="C478" s="356" t="s">
        <v>127</v>
      </c>
      <c r="D478" s="356" t="s">
        <v>127</v>
      </c>
    </row>
    <row r="479" spans="1:4">
      <c r="A479" s="495" t="s">
        <v>1308</v>
      </c>
      <c r="B479" s="495"/>
      <c r="C479" s="356" t="s">
        <v>127</v>
      </c>
      <c r="D479" s="356" t="s">
        <v>127</v>
      </c>
    </row>
    <row r="480" spans="1:4">
      <c r="A480" s="495" t="s">
        <v>1309</v>
      </c>
      <c r="B480" s="495"/>
      <c r="C480" s="356" t="s">
        <v>127</v>
      </c>
      <c r="D480" s="356" t="s">
        <v>127</v>
      </c>
    </row>
    <row r="481" spans="1:4">
      <c r="A481" s="495" t="s">
        <v>1310</v>
      </c>
      <c r="B481" s="495"/>
      <c r="C481" s="356" t="s">
        <v>127</v>
      </c>
      <c r="D481" s="356" t="s">
        <v>127</v>
      </c>
    </row>
    <row r="482" spans="1:4">
      <c r="A482" s="497" t="s">
        <v>128</v>
      </c>
      <c r="B482" s="497"/>
      <c r="C482" s="356">
        <v>-13000</v>
      </c>
      <c r="D482" s="356">
        <v>-13000</v>
      </c>
    </row>
    <row r="485" spans="1:4">
      <c r="C485" s="352" t="s">
        <v>973</v>
      </c>
    </row>
    <row r="486" spans="1:4" ht="14.25">
      <c r="A486" s="492" t="s">
        <v>1087</v>
      </c>
      <c r="B486" s="492"/>
      <c r="C486" s="492"/>
      <c r="D486" s="492"/>
    </row>
    <row r="487" spans="1:4" ht="14.25">
      <c r="A487" s="493" t="s">
        <v>114</v>
      </c>
      <c r="B487" s="493"/>
      <c r="C487" s="493"/>
      <c r="D487" s="493"/>
    </row>
    <row r="489" spans="1:4" ht="14.25">
      <c r="A489" s="248" t="s">
        <v>115</v>
      </c>
      <c r="B489" s="494" t="s">
        <v>116</v>
      </c>
      <c r="C489" s="494"/>
      <c r="D489" s="494"/>
    </row>
    <row r="490" spans="1:4">
      <c r="A490" s="255" t="s">
        <v>282</v>
      </c>
      <c r="B490" s="495" t="s">
        <v>1088</v>
      </c>
      <c r="C490" s="495"/>
      <c r="D490" s="495"/>
    </row>
    <row r="491" spans="1:4">
      <c r="A491" s="245"/>
      <c r="B491" s="245"/>
      <c r="C491" s="354"/>
      <c r="D491" s="354"/>
    </row>
    <row r="492" spans="1:4" ht="14.25">
      <c r="A492" s="494" t="s">
        <v>117</v>
      </c>
      <c r="B492" s="494"/>
      <c r="C492" s="494"/>
      <c r="D492" s="494"/>
    </row>
    <row r="493" spans="1:4">
      <c r="A493" s="245"/>
      <c r="B493" s="245"/>
      <c r="C493" s="354"/>
      <c r="D493" s="354"/>
    </row>
    <row r="494" spans="1:4" ht="60" customHeight="1">
      <c r="A494" s="246" t="s">
        <v>118</v>
      </c>
      <c r="B494" s="255" t="s">
        <v>282</v>
      </c>
      <c r="C494" s="496" t="s">
        <v>1165</v>
      </c>
      <c r="D494" s="496"/>
    </row>
    <row r="495" spans="1:4">
      <c r="A495" s="246" t="s">
        <v>119</v>
      </c>
      <c r="B495" s="255" t="s">
        <v>283</v>
      </c>
      <c r="C495" s="355" t="s">
        <v>120</v>
      </c>
      <c r="D495" s="355" t="s">
        <v>121</v>
      </c>
    </row>
    <row r="496" spans="1:4" ht="81">
      <c r="A496" s="246" t="s">
        <v>122</v>
      </c>
      <c r="B496" s="255" t="s">
        <v>284</v>
      </c>
      <c r="C496" s="354"/>
      <c r="D496" s="354"/>
    </row>
    <row r="497" spans="1:4" ht="40.5">
      <c r="A497" s="246" t="s">
        <v>123</v>
      </c>
      <c r="B497" s="255" t="s">
        <v>285</v>
      </c>
      <c r="C497" s="354"/>
      <c r="D497" s="354"/>
    </row>
    <row r="498" spans="1:4" ht="27">
      <c r="A498" s="246" t="s">
        <v>124</v>
      </c>
      <c r="B498" s="255" t="s">
        <v>286</v>
      </c>
      <c r="C498" s="354"/>
      <c r="D498" s="354"/>
    </row>
    <row r="499" spans="1:4" ht="40.5">
      <c r="A499" s="246" t="s">
        <v>1089</v>
      </c>
      <c r="B499" s="255" t="s">
        <v>287</v>
      </c>
      <c r="C499" s="354"/>
      <c r="D499" s="354"/>
    </row>
    <row r="500" spans="1:4">
      <c r="A500" s="444" t="s">
        <v>126</v>
      </c>
      <c r="B500" s="444"/>
      <c r="C500" s="354"/>
      <c r="D500" s="354"/>
    </row>
    <row r="501" spans="1:4">
      <c r="A501" s="497" t="s">
        <v>128</v>
      </c>
      <c r="B501" s="497"/>
      <c r="C501" s="356">
        <v>-156365.9</v>
      </c>
      <c r="D501" s="356">
        <v>-500000</v>
      </c>
    </row>
    <row r="503" spans="1:4" ht="68.25" customHeight="1">
      <c r="A503" s="246" t="s">
        <v>118</v>
      </c>
      <c r="B503" s="255" t="s">
        <v>282</v>
      </c>
      <c r="C503" s="496" t="s">
        <v>1165</v>
      </c>
      <c r="D503" s="496"/>
    </row>
    <row r="504" spans="1:4">
      <c r="A504" s="246" t="s">
        <v>119</v>
      </c>
      <c r="B504" s="255" t="s">
        <v>288</v>
      </c>
      <c r="C504" s="355" t="s">
        <v>120</v>
      </c>
      <c r="D504" s="355" t="s">
        <v>121</v>
      </c>
    </row>
    <row r="505" spans="1:4" ht="81">
      <c r="A505" s="246" t="s">
        <v>122</v>
      </c>
      <c r="B505" s="255" t="s">
        <v>289</v>
      </c>
      <c r="C505" s="354"/>
      <c r="D505" s="354"/>
    </row>
    <row r="506" spans="1:4" ht="40.5">
      <c r="A506" s="246" t="s">
        <v>123</v>
      </c>
      <c r="B506" s="255" t="s">
        <v>290</v>
      </c>
      <c r="C506" s="354"/>
      <c r="D506" s="354"/>
    </row>
    <row r="507" spans="1:4" ht="27">
      <c r="A507" s="246" t="s">
        <v>124</v>
      </c>
      <c r="B507" s="255" t="s">
        <v>286</v>
      </c>
      <c r="C507" s="354"/>
      <c r="D507" s="354"/>
    </row>
    <row r="508" spans="1:4" ht="27">
      <c r="A508" s="246" t="s">
        <v>188</v>
      </c>
      <c r="B508" s="255" t="s">
        <v>287</v>
      </c>
      <c r="C508" s="354"/>
      <c r="D508" s="354"/>
    </row>
    <row r="509" spans="1:4">
      <c r="A509" s="444" t="s">
        <v>126</v>
      </c>
      <c r="B509" s="444"/>
      <c r="C509" s="354"/>
      <c r="D509" s="354"/>
    </row>
    <row r="510" spans="1:4">
      <c r="A510" s="497" t="s">
        <v>128</v>
      </c>
      <c r="B510" s="497"/>
      <c r="C510" s="356">
        <v>-156002.4</v>
      </c>
      <c r="D510" s="356">
        <v>-500000</v>
      </c>
    </row>
    <row r="513" spans="1:4">
      <c r="C513" s="352" t="s">
        <v>974</v>
      </c>
    </row>
    <row r="514" spans="1:4" ht="14.25">
      <c r="A514" s="492" t="s">
        <v>1092</v>
      </c>
      <c r="B514" s="492"/>
      <c r="C514" s="492"/>
      <c r="D514" s="492"/>
    </row>
    <row r="515" spans="1:4" ht="14.25">
      <c r="A515" s="493" t="s">
        <v>114</v>
      </c>
      <c r="B515" s="493"/>
      <c r="C515" s="493"/>
      <c r="D515" s="493"/>
    </row>
    <row r="517" spans="1:4" ht="14.25">
      <c r="A517" s="248" t="s">
        <v>115</v>
      </c>
      <c r="B517" s="494" t="s">
        <v>116</v>
      </c>
      <c r="C517" s="494"/>
      <c r="D517" s="494"/>
    </row>
    <row r="518" spans="1:4">
      <c r="A518" s="255" t="s">
        <v>1093</v>
      </c>
      <c r="B518" s="495" t="s">
        <v>1094</v>
      </c>
      <c r="C518" s="495"/>
      <c r="D518" s="495"/>
    </row>
    <row r="519" spans="1:4">
      <c r="A519" s="245"/>
      <c r="B519" s="245"/>
      <c r="C519" s="354"/>
      <c r="D519" s="354"/>
    </row>
    <row r="520" spans="1:4" ht="14.25">
      <c r="A520" s="494" t="s">
        <v>117</v>
      </c>
      <c r="B520" s="494"/>
      <c r="C520" s="494"/>
      <c r="D520" s="494"/>
    </row>
    <row r="521" spans="1:4">
      <c r="A521" s="245"/>
      <c r="B521" s="245"/>
      <c r="C521" s="354"/>
      <c r="D521" s="354"/>
    </row>
    <row r="522" spans="1:4" ht="45.75" customHeight="1">
      <c r="A522" s="246" t="s">
        <v>118</v>
      </c>
      <c r="B522" s="255" t="s">
        <v>1093</v>
      </c>
      <c r="C522" s="496" t="s">
        <v>1165</v>
      </c>
      <c r="D522" s="496"/>
    </row>
    <row r="523" spans="1:4">
      <c r="A523" s="246" t="s">
        <v>119</v>
      </c>
      <c r="B523" s="255" t="s">
        <v>174</v>
      </c>
      <c r="C523" s="355" t="s">
        <v>120</v>
      </c>
      <c r="D523" s="355" t="s">
        <v>121</v>
      </c>
    </row>
    <row r="524" spans="1:4" ht="27">
      <c r="A524" s="246" t="s">
        <v>122</v>
      </c>
      <c r="B524" s="255" t="s">
        <v>1095</v>
      </c>
      <c r="C524" s="354"/>
      <c r="D524" s="354"/>
    </row>
    <row r="525" spans="1:4" ht="67.5">
      <c r="A525" s="246" t="s">
        <v>123</v>
      </c>
      <c r="B525" s="255" t="s">
        <v>1096</v>
      </c>
      <c r="C525" s="354"/>
      <c r="D525" s="354"/>
    </row>
    <row r="526" spans="1:4">
      <c r="A526" s="246" t="s">
        <v>124</v>
      </c>
      <c r="B526" s="255" t="s">
        <v>176</v>
      </c>
      <c r="C526" s="354"/>
      <c r="D526" s="354"/>
    </row>
    <row r="527" spans="1:4" ht="40.5">
      <c r="A527" s="246" t="s">
        <v>1013</v>
      </c>
      <c r="B527" s="255" t="s">
        <v>1092</v>
      </c>
      <c r="C527" s="354"/>
      <c r="D527" s="354"/>
    </row>
    <row r="528" spans="1:4">
      <c r="A528" s="444" t="s">
        <v>126</v>
      </c>
      <c r="B528" s="444"/>
      <c r="C528" s="354"/>
      <c r="D528" s="354"/>
    </row>
    <row r="529" spans="1:4">
      <c r="A529" s="495" t="s">
        <v>1311</v>
      </c>
      <c r="B529" s="495"/>
      <c r="C529" s="356" t="s">
        <v>127</v>
      </c>
      <c r="D529" s="356" t="s">
        <v>127</v>
      </c>
    </row>
    <row r="530" spans="1:4">
      <c r="A530" s="495" t="s">
        <v>1312</v>
      </c>
      <c r="B530" s="495"/>
      <c r="C530" s="356" t="s">
        <v>127</v>
      </c>
      <c r="D530" s="356" t="s">
        <v>127</v>
      </c>
    </row>
    <row r="531" spans="1:4">
      <c r="A531" s="495" t="s">
        <v>1313</v>
      </c>
      <c r="B531" s="495"/>
      <c r="C531" s="356" t="s">
        <v>127</v>
      </c>
      <c r="D531" s="356" t="s">
        <v>127</v>
      </c>
    </row>
    <row r="532" spans="1:4">
      <c r="A532" s="495" t="s">
        <v>1314</v>
      </c>
      <c r="B532" s="495"/>
      <c r="C532" s="356" t="s">
        <v>127</v>
      </c>
      <c r="D532" s="356" t="s">
        <v>127</v>
      </c>
    </row>
    <row r="533" spans="1:4">
      <c r="A533" s="495" t="s">
        <v>1315</v>
      </c>
      <c r="B533" s="495"/>
      <c r="C533" s="356" t="s">
        <v>127</v>
      </c>
      <c r="D533" s="356" t="s">
        <v>127</v>
      </c>
    </row>
    <row r="534" spans="1:4">
      <c r="A534" s="495" t="s">
        <v>1316</v>
      </c>
      <c r="B534" s="495"/>
      <c r="C534" s="356" t="s">
        <v>127</v>
      </c>
      <c r="D534" s="356" t="s">
        <v>127</v>
      </c>
    </row>
    <row r="535" spans="1:4">
      <c r="A535" s="495" t="s">
        <v>1317</v>
      </c>
      <c r="B535" s="495"/>
      <c r="C535" s="356" t="s">
        <v>127</v>
      </c>
      <c r="D535" s="356" t="s">
        <v>127</v>
      </c>
    </row>
    <row r="536" spans="1:4">
      <c r="A536" s="497" t="s">
        <v>128</v>
      </c>
      <c r="B536" s="497"/>
      <c r="C536" s="357">
        <v>-306</v>
      </c>
      <c r="D536" s="356">
        <v>-4280.8999999999996</v>
      </c>
    </row>
    <row r="539" spans="1:4">
      <c r="C539" s="352" t="s">
        <v>975</v>
      </c>
    </row>
    <row r="540" spans="1:4" ht="14.25">
      <c r="A540" s="492" t="s">
        <v>1097</v>
      </c>
      <c r="B540" s="492"/>
      <c r="C540" s="492"/>
      <c r="D540" s="492"/>
    </row>
    <row r="541" spans="1:4" ht="14.25">
      <c r="A541" s="493" t="s">
        <v>114</v>
      </c>
      <c r="B541" s="493"/>
      <c r="C541" s="493"/>
      <c r="D541" s="493"/>
    </row>
    <row r="543" spans="1:4" ht="14.25">
      <c r="A543" s="248" t="s">
        <v>115</v>
      </c>
      <c r="B543" s="494" t="s">
        <v>116</v>
      </c>
      <c r="C543" s="494"/>
      <c r="D543" s="494"/>
    </row>
    <row r="544" spans="1:4">
      <c r="A544" s="255" t="s">
        <v>1098</v>
      </c>
      <c r="B544" s="495" t="s">
        <v>1099</v>
      </c>
      <c r="C544" s="495"/>
      <c r="D544" s="495"/>
    </row>
    <row r="545" spans="1:4">
      <c r="A545" s="245"/>
      <c r="B545" s="245"/>
      <c r="C545" s="354"/>
      <c r="D545" s="354"/>
    </row>
    <row r="546" spans="1:4" ht="14.25">
      <c r="A546" s="494" t="s">
        <v>117</v>
      </c>
      <c r="B546" s="494"/>
      <c r="C546" s="494"/>
      <c r="D546" s="494"/>
    </row>
    <row r="547" spans="1:4">
      <c r="A547" s="245"/>
      <c r="B547" s="245"/>
      <c r="C547" s="354"/>
      <c r="D547" s="354"/>
    </row>
    <row r="548" spans="1:4" ht="48.75" customHeight="1">
      <c r="A548" s="246" t="s">
        <v>118</v>
      </c>
      <c r="B548" s="255" t="s">
        <v>1098</v>
      </c>
      <c r="C548" s="496" t="s">
        <v>1165</v>
      </c>
      <c r="D548" s="496"/>
    </row>
    <row r="549" spans="1:4">
      <c r="A549" s="246" t="s">
        <v>119</v>
      </c>
      <c r="B549" s="255" t="s">
        <v>174</v>
      </c>
      <c r="C549" s="355" t="s">
        <v>120</v>
      </c>
      <c r="D549" s="355" t="s">
        <v>121</v>
      </c>
    </row>
    <row r="550" spans="1:4">
      <c r="A550" s="246" t="s">
        <v>122</v>
      </c>
      <c r="B550" s="255" t="s">
        <v>1100</v>
      </c>
      <c r="C550" s="354"/>
      <c r="D550" s="354"/>
    </row>
    <row r="551" spans="1:4" ht="67.5">
      <c r="A551" s="246" t="s">
        <v>123</v>
      </c>
      <c r="B551" s="255" t="s">
        <v>1101</v>
      </c>
      <c r="C551" s="354"/>
      <c r="D551" s="354"/>
    </row>
    <row r="552" spans="1:4">
      <c r="A552" s="246" t="s">
        <v>124</v>
      </c>
      <c r="B552" s="255" t="s">
        <v>176</v>
      </c>
      <c r="C552" s="354"/>
      <c r="D552" s="354"/>
    </row>
    <row r="553" spans="1:4" ht="27">
      <c r="A553" s="246" t="s">
        <v>986</v>
      </c>
      <c r="B553" s="255" t="s">
        <v>1097</v>
      </c>
      <c r="C553" s="354"/>
      <c r="D553" s="354"/>
    </row>
    <row r="554" spans="1:4">
      <c r="A554" s="444" t="s">
        <v>126</v>
      </c>
      <c r="B554" s="444"/>
      <c r="C554" s="354"/>
      <c r="D554" s="354"/>
    </row>
    <row r="555" spans="1:4">
      <c r="A555" s="495" t="s">
        <v>1318</v>
      </c>
      <c r="B555" s="495"/>
      <c r="C555" s="356" t="s">
        <v>127</v>
      </c>
      <c r="D555" s="356" t="s">
        <v>127</v>
      </c>
    </row>
    <row r="556" spans="1:4">
      <c r="A556" s="495" t="s">
        <v>1319</v>
      </c>
      <c r="B556" s="495"/>
      <c r="C556" s="356" t="s">
        <v>127</v>
      </c>
      <c r="D556" s="356" t="s">
        <v>127</v>
      </c>
    </row>
    <row r="557" spans="1:4">
      <c r="A557" s="495" t="s">
        <v>1265</v>
      </c>
      <c r="B557" s="495"/>
      <c r="C557" s="356" t="s">
        <v>127</v>
      </c>
      <c r="D557" s="356" t="s">
        <v>127</v>
      </c>
    </row>
    <row r="558" spans="1:4">
      <c r="A558" s="495" t="s">
        <v>1320</v>
      </c>
      <c r="B558" s="495"/>
      <c r="C558" s="356" t="s">
        <v>127</v>
      </c>
      <c r="D558" s="356" t="s">
        <v>127</v>
      </c>
    </row>
    <row r="559" spans="1:4">
      <c r="A559" s="495" t="s">
        <v>1321</v>
      </c>
      <c r="B559" s="495"/>
      <c r="C559" s="356" t="s">
        <v>127</v>
      </c>
      <c r="D559" s="356" t="s">
        <v>127</v>
      </c>
    </row>
    <row r="560" spans="1:4">
      <c r="A560" s="495" t="s">
        <v>1322</v>
      </c>
      <c r="B560" s="495"/>
      <c r="C560" s="356" t="s">
        <v>127</v>
      </c>
      <c r="D560" s="356" t="s">
        <v>127</v>
      </c>
    </row>
    <row r="561" spans="1:4">
      <c r="A561" s="495" t="s">
        <v>1323</v>
      </c>
      <c r="B561" s="495"/>
      <c r="C561" s="356" t="s">
        <v>127</v>
      </c>
      <c r="D561" s="356" t="s">
        <v>127</v>
      </c>
    </row>
    <row r="562" spans="1:4">
      <c r="A562" s="495" t="s">
        <v>1324</v>
      </c>
      <c r="B562" s="495"/>
      <c r="C562" s="356" t="s">
        <v>127</v>
      </c>
      <c r="D562" s="356" t="s">
        <v>127</v>
      </c>
    </row>
    <row r="563" spans="1:4">
      <c r="A563" s="495" t="s">
        <v>1325</v>
      </c>
      <c r="B563" s="495"/>
      <c r="C563" s="356" t="s">
        <v>127</v>
      </c>
      <c r="D563" s="356" t="s">
        <v>127</v>
      </c>
    </row>
    <row r="564" spans="1:4">
      <c r="A564" s="495" t="s">
        <v>1326</v>
      </c>
      <c r="B564" s="495"/>
      <c r="C564" s="356" t="s">
        <v>127</v>
      </c>
      <c r="D564" s="356" t="s">
        <v>127</v>
      </c>
    </row>
    <row r="565" spans="1:4">
      <c r="A565" s="495" t="s">
        <v>1327</v>
      </c>
      <c r="B565" s="495"/>
      <c r="C565" s="356" t="s">
        <v>127</v>
      </c>
      <c r="D565" s="356" t="s">
        <v>127</v>
      </c>
    </row>
    <row r="566" spans="1:4">
      <c r="A566" s="495" t="s">
        <v>1328</v>
      </c>
      <c r="B566" s="495"/>
      <c r="C566" s="356" t="s">
        <v>127</v>
      </c>
      <c r="D566" s="356" t="s">
        <v>127</v>
      </c>
    </row>
    <row r="567" spans="1:4">
      <c r="A567" s="495" t="s">
        <v>1329</v>
      </c>
      <c r="B567" s="495"/>
      <c r="C567" s="356" t="s">
        <v>127</v>
      </c>
      <c r="D567" s="356" t="s">
        <v>127</v>
      </c>
    </row>
    <row r="568" spans="1:4">
      <c r="A568" s="495" t="s">
        <v>1330</v>
      </c>
      <c r="B568" s="495"/>
      <c r="C568" s="356" t="s">
        <v>127</v>
      </c>
      <c r="D568" s="356" t="s">
        <v>127</v>
      </c>
    </row>
    <row r="569" spans="1:4">
      <c r="A569" s="495" t="s">
        <v>1205</v>
      </c>
      <c r="B569" s="495"/>
      <c r="C569" s="356" t="s">
        <v>127</v>
      </c>
      <c r="D569" s="356" t="s">
        <v>127</v>
      </c>
    </row>
    <row r="570" spans="1:4">
      <c r="A570" s="495" t="s">
        <v>1206</v>
      </c>
      <c r="B570" s="495"/>
      <c r="C570" s="356" t="s">
        <v>127</v>
      </c>
      <c r="D570" s="356" t="s">
        <v>127</v>
      </c>
    </row>
    <row r="571" spans="1:4">
      <c r="A571" s="495" t="s">
        <v>1331</v>
      </c>
      <c r="B571" s="495"/>
      <c r="C571" s="356" t="s">
        <v>127</v>
      </c>
      <c r="D571" s="356" t="s">
        <v>127</v>
      </c>
    </row>
    <row r="572" spans="1:4">
      <c r="A572" s="495" t="s">
        <v>1332</v>
      </c>
      <c r="B572" s="495"/>
      <c r="C572" s="356" t="s">
        <v>127</v>
      </c>
      <c r="D572" s="356" t="s">
        <v>127</v>
      </c>
    </row>
    <row r="573" spans="1:4">
      <c r="A573" s="497" t="s">
        <v>128</v>
      </c>
      <c r="B573" s="497"/>
      <c r="C573" s="357">
        <v>0</v>
      </c>
      <c r="D573" s="356">
        <v>-55779.4</v>
      </c>
    </row>
    <row r="575" spans="1:4" ht="57.75" customHeight="1">
      <c r="A575" s="246" t="s">
        <v>118</v>
      </c>
      <c r="B575" s="255" t="s">
        <v>1098</v>
      </c>
      <c r="C575" s="496" t="s">
        <v>1165</v>
      </c>
      <c r="D575" s="496"/>
    </row>
    <row r="576" spans="1:4">
      <c r="A576" s="246" t="s">
        <v>119</v>
      </c>
      <c r="B576" s="255" t="s">
        <v>1003</v>
      </c>
      <c r="C576" s="355" t="s">
        <v>120</v>
      </c>
      <c r="D576" s="355" t="s">
        <v>121</v>
      </c>
    </row>
    <row r="577" spans="1:4" ht="27">
      <c r="A577" s="246" t="s">
        <v>122</v>
      </c>
      <c r="B577" s="255" t="s">
        <v>1102</v>
      </c>
      <c r="C577" s="354"/>
      <c r="D577" s="354"/>
    </row>
    <row r="578" spans="1:4" ht="67.5">
      <c r="A578" s="246" t="s">
        <v>123</v>
      </c>
      <c r="B578" s="255" t="s">
        <v>1103</v>
      </c>
      <c r="C578" s="354"/>
      <c r="D578" s="354"/>
    </row>
    <row r="579" spans="1:4">
      <c r="A579" s="246" t="s">
        <v>124</v>
      </c>
      <c r="B579" s="255" t="s">
        <v>176</v>
      </c>
      <c r="C579" s="354"/>
      <c r="D579" s="354"/>
    </row>
    <row r="580" spans="1:4" ht="40.5">
      <c r="A580" s="246" t="s">
        <v>1041</v>
      </c>
      <c r="B580" s="255" t="s">
        <v>1020</v>
      </c>
      <c r="C580" s="354"/>
      <c r="D580" s="354"/>
    </row>
    <row r="581" spans="1:4">
      <c r="A581" s="444" t="s">
        <v>126</v>
      </c>
      <c r="B581" s="444"/>
      <c r="C581" s="354"/>
      <c r="D581" s="354"/>
    </row>
    <row r="582" spans="1:4">
      <c r="A582" s="495" t="s">
        <v>1104</v>
      </c>
      <c r="B582" s="495"/>
      <c r="C582" s="356">
        <v>-15</v>
      </c>
      <c r="D582" s="356">
        <v>-30</v>
      </c>
    </row>
    <row r="583" spans="1:4">
      <c r="A583" s="495" t="s">
        <v>1333</v>
      </c>
      <c r="B583" s="495"/>
      <c r="C583" s="356" t="s">
        <v>127</v>
      </c>
      <c r="D583" s="356" t="s">
        <v>127</v>
      </c>
    </row>
    <row r="584" spans="1:4">
      <c r="A584" s="495" t="s">
        <v>1334</v>
      </c>
      <c r="B584" s="495"/>
      <c r="C584" s="356" t="s">
        <v>127</v>
      </c>
      <c r="D584" s="356" t="s">
        <v>127</v>
      </c>
    </row>
    <row r="585" spans="1:4">
      <c r="A585" s="495" t="s">
        <v>1335</v>
      </c>
      <c r="B585" s="495"/>
      <c r="C585" s="356" t="s">
        <v>127</v>
      </c>
      <c r="D585" s="356" t="s">
        <v>127</v>
      </c>
    </row>
    <row r="586" spans="1:4">
      <c r="A586" s="497" t="s">
        <v>128</v>
      </c>
      <c r="B586" s="497"/>
      <c r="C586" s="356">
        <v>-3579.6</v>
      </c>
      <c r="D586" s="356">
        <v>-6000</v>
      </c>
    </row>
    <row r="587" spans="1:4">
      <c r="A587" s="245"/>
      <c r="B587" s="245"/>
      <c r="C587" s="354"/>
      <c r="D587" s="354"/>
    </row>
    <row r="588" spans="1:4" ht="59.25" customHeight="1">
      <c r="A588" s="246" t="s">
        <v>118</v>
      </c>
      <c r="B588" s="255" t="s">
        <v>1098</v>
      </c>
      <c r="C588" s="496" t="s">
        <v>1165</v>
      </c>
      <c r="D588" s="496"/>
    </row>
    <row r="589" spans="1:4">
      <c r="A589" s="246" t="s">
        <v>119</v>
      </c>
      <c r="B589" s="255" t="s">
        <v>1105</v>
      </c>
      <c r="C589" s="355" t="s">
        <v>120</v>
      </c>
      <c r="D589" s="355" t="s">
        <v>121</v>
      </c>
    </row>
    <row r="590" spans="1:4" ht="27">
      <c r="A590" s="246" t="s">
        <v>122</v>
      </c>
      <c r="B590" s="255" t="s">
        <v>1106</v>
      </c>
      <c r="C590" s="354"/>
      <c r="D590" s="354"/>
    </row>
    <row r="591" spans="1:4" ht="40.5">
      <c r="A591" s="246" t="s">
        <v>123</v>
      </c>
      <c r="B591" s="255" t="s">
        <v>1107</v>
      </c>
      <c r="C591" s="354"/>
      <c r="D591" s="354"/>
    </row>
    <row r="592" spans="1:4">
      <c r="A592" s="246" t="s">
        <v>124</v>
      </c>
      <c r="B592" s="255" t="s">
        <v>1108</v>
      </c>
      <c r="C592" s="354"/>
      <c r="D592" s="354"/>
    </row>
    <row r="593" spans="1:4" ht="27">
      <c r="A593" s="246" t="s">
        <v>1109</v>
      </c>
      <c r="B593" s="255" t="s">
        <v>1110</v>
      </c>
      <c r="C593" s="354"/>
      <c r="D593" s="354"/>
    </row>
    <row r="594" spans="1:4">
      <c r="A594" s="444" t="s">
        <v>126</v>
      </c>
      <c r="B594" s="444"/>
      <c r="C594" s="354"/>
      <c r="D594" s="354"/>
    </row>
    <row r="595" spans="1:4">
      <c r="A595" s="495" t="s">
        <v>1336</v>
      </c>
      <c r="B595" s="495"/>
      <c r="C595" s="356" t="s">
        <v>127</v>
      </c>
      <c r="D595" s="356" t="s">
        <v>127</v>
      </c>
    </row>
    <row r="596" spans="1:4">
      <c r="A596" s="495" t="s">
        <v>1111</v>
      </c>
      <c r="B596" s="495"/>
      <c r="C596" s="356" t="s">
        <v>127</v>
      </c>
      <c r="D596" s="356">
        <v>-1</v>
      </c>
    </row>
    <row r="597" spans="1:4">
      <c r="A597" s="497" t="s">
        <v>128</v>
      </c>
      <c r="B597" s="497"/>
      <c r="C597" s="357">
        <v>0</v>
      </c>
      <c r="D597" s="356">
        <v>-5777.9</v>
      </c>
    </row>
    <row r="600" spans="1:4">
      <c r="C600" s="352" t="s">
        <v>1139</v>
      </c>
    </row>
    <row r="601" spans="1:4" ht="14.25">
      <c r="A601" s="492" t="s">
        <v>1112</v>
      </c>
      <c r="B601" s="492"/>
      <c r="C601" s="492"/>
      <c r="D601" s="492"/>
    </row>
    <row r="602" spans="1:4" ht="14.25">
      <c r="A602" s="493" t="s">
        <v>114</v>
      </c>
      <c r="B602" s="493"/>
      <c r="C602" s="493"/>
      <c r="D602" s="493"/>
    </row>
    <row r="604" spans="1:4" ht="14.25">
      <c r="A604" s="248" t="s">
        <v>115</v>
      </c>
      <c r="B604" s="494" t="s">
        <v>116</v>
      </c>
      <c r="C604" s="494"/>
      <c r="D604" s="494"/>
    </row>
    <row r="605" spans="1:4">
      <c r="A605" s="255" t="s">
        <v>1113</v>
      </c>
      <c r="B605" s="495" t="s">
        <v>1114</v>
      </c>
      <c r="C605" s="495"/>
      <c r="D605" s="495"/>
    </row>
    <row r="606" spans="1:4">
      <c r="A606" s="245"/>
      <c r="B606" s="245"/>
      <c r="C606" s="354"/>
      <c r="D606" s="354"/>
    </row>
    <row r="607" spans="1:4" ht="14.25">
      <c r="A607" s="494" t="s">
        <v>117</v>
      </c>
      <c r="B607" s="494"/>
      <c r="C607" s="494"/>
      <c r="D607" s="494"/>
    </row>
    <row r="608" spans="1:4">
      <c r="A608" s="245"/>
      <c r="B608" s="245"/>
      <c r="C608" s="354"/>
      <c r="D608" s="354"/>
    </row>
    <row r="609" spans="1:4" ht="50.25" customHeight="1">
      <c r="A609" s="246" t="s">
        <v>118</v>
      </c>
      <c r="B609" s="255" t="s">
        <v>1113</v>
      </c>
      <c r="C609" s="496" t="s">
        <v>1165</v>
      </c>
      <c r="D609" s="496"/>
    </row>
    <row r="610" spans="1:4">
      <c r="A610" s="246" t="s">
        <v>119</v>
      </c>
      <c r="B610" s="255" t="s">
        <v>1003</v>
      </c>
      <c r="C610" s="355" t="s">
        <v>120</v>
      </c>
      <c r="D610" s="355" t="s">
        <v>121</v>
      </c>
    </row>
    <row r="611" spans="1:4" ht="27">
      <c r="A611" s="246" t="s">
        <v>122</v>
      </c>
      <c r="B611" s="255" t="s">
        <v>1115</v>
      </c>
      <c r="C611" s="354"/>
      <c r="D611" s="354"/>
    </row>
    <row r="612" spans="1:4" ht="67.5">
      <c r="A612" s="246" t="s">
        <v>123</v>
      </c>
      <c r="B612" s="255" t="s">
        <v>1116</v>
      </c>
      <c r="C612" s="354"/>
      <c r="D612" s="354"/>
    </row>
    <row r="613" spans="1:4">
      <c r="A613" s="246" t="s">
        <v>124</v>
      </c>
      <c r="B613" s="255" t="s">
        <v>176</v>
      </c>
      <c r="C613" s="354"/>
      <c r="D613" s="354"/>
    </row>
    <row r="614" spans="1:4" ht="27">
      <c r="A614" s="246" t="s">
        <v>125</v>
      </c>
      <c r="B614" s="255" t="s">
        <v>1007</v>
      </c>
      <c r="C614" s="354"/>
      <c r="D614" s="354"/>
    </row>
    <row r="615" spans="1:4">
      <c r="A615" s="444" t="s">
        <v>126</v>
      </c>
      <c r="B615" s="444"/>
      <c r="C615" s="354"/>
      <c r="D615" s="354"/>
    </row>
    <row r="616" spans="1:4">
      <c r="A616" s="495" t="s">
        <v>1337</v>
      </c>
      <c r="B616" s="495"/>
      <c r="C616" s="356" t="s">
        <v>127</v>
      </c>
      <c r="D616" s="356" t="s">
        <v>127</v>
      </c>
    </row>
    <row r="617" spans="1:4">
      <c r="A617" s="495" t="s">
        <v>1338</v>
      </c>
      <c r="B617" s="495"/>
      <c r="C617" s="356" t="s">
        <v>127</v>
      </c>
      <c r="D617" s="356" t="s">
        <v>127</v>
      </c>
    </row>
    <row r="618" spans="1:4">
      <c r="A618" s="497" t="s">
        <v>128</v>
      </c>
      <c r="B618" s="497"/>
      <c r="C618" s="356">
        <v>-30450</v>
      </c>
      <c r="D618" s="356">
        <v>-59695</v>
      </c>
    </row>
    <row r="619" spans="1:4">
      <c r="A619" s="245"/>
      <c r="B619" s="245"/>
      <c r="C619" s="354"/>
      <c r="D619" s="354"/>
    </row>
    <row r="620" spans="1:4" ht="60" customHeight="1">
      <c r="A620" s="246" t="s">
        <v>118</v>
      </c>
      <c r="B620" s="255" t="s">
        <v>1113</v>
      </c>
      <c r="C620" s="496" t="s">
        <v>1165</v>
      </c>
      <c r="D620" s="496"/>
    </row>
    <row r="621" spans="1:4">
      <c r="A621" s="246" t="s">
        <v>119</v>
      </c>
      <c r="B621" s="255" t="s">
        <v>1016</v>
      </c>
      <c r="C621" s="355" t="s">
        <v>120</v>
      </c>
      <c r="D621" s="355" t="s">
        <v>121</v>
      </c>
    </row>
    <row r="622" spans="1:4" ht="40.5">
      <c r="A622" s="246" t="s">
        <v>122</v>
      </c>
      <c r="B622" s="255" t="s">
        <v>1117</v>
      </c>
      <c r="C622" s="354"/>
      <c r="D622" s="354"/>
    </row>
    <row r="623" spans="1:4" ht="81">
      <c r="A623" s="246" t="s">
        <v>123</v>
      </c>
      <c r="B623" s="255" t="s">
        <v>1118</v>
      </c>
      <c r="C623" s="354"/>
      <c r="D623" s="354"/>
    </row>
    <row r="624" spans="1:4">
      <c r="A624" s="246" t="s">
        <v>124</v>
      </c>
      <c r="B624" s="255" t="s">
        <v>176</v>
      </c>
      <c r="C624" s="354"/>
      <c r="D624" s="354"/>
    </row>
    <row r="625" spans="1:4" ht="27">
      <c r="A625" s="246" t="s">
        <v>125</v>
      </c>
      <c r="B625" s="255" t="s">
        <v>1007</v>
      </c>
      <c r="C625" s="354"/>
      <c r="D625" s="354"/>
    </row>
    <row r="626" spans="1:4">
      <c r="A626" s="444" t="s">
        <v>126</v>
      </c>
      <c r="B626" s="444"/>
      <c r="C626" s="354"/>
      <c r="D626" s="354"/>
    </row>
    <row r="627" spans="1:4">
      <c r="A627" s="495" t="s">
        <v>1119</v>
      </c>
      <c r="B627" s="495"/>
      <c r="C627" s="356">
        <v>-5</v>
      </c>
      <c r="D627" s="356">
        <v>-5</v>
      </c>
    </row>
    <row r="628" spans="1:4">
      <c r="A628" s="495" t="s">
        <v>1339</v>
      </c>
      <c r="B628" s="495"/>
      <c r="C628" s="356" t="s">
        <v>127</v>
      </c>
      <c r="D628" s="356" t="s">
        <v>127</v>
      </c>
    </row>
    <row r="629" spans="1:4">
      <c r="A629" s="495" t="s">
        <v>1340</v>
      </c>
      <c r="B629" s="495"/>
      <c r="C629" s="356" t="s">
        <v>127</v>
      </c>
      <c r="D629" s="356" t="s">
        <v>127</v>
      </c>
    </row>
    <row r="630" spans="1:4">
      <c r="A630" s="495" t="s">
        <v>1341</v>
      </c>
      <c r="B630" s="495"/>
      <c r="C630" s="356" t="s">
        <v>127</v>
      </c>
      <c r="D630" s="356" t="s">
        <v>127</v>
      </c>
    </row>
    <row r="631" spans="1:4">
      <c r="A631" s="497" t="s">
        <v>128</v>
      </c>
      <c r="B631" s="497"/>
      <c r="C631" s="356">
        <v>-154800</v>
      </c>
      <c r="D631" s="356">
        <v>-154800</v>
      </c>
    </row>
    <row r="634" spans="1:4">
      <c r="C634" s="352" t="s">
        <v>976</v>
      </c>
    </row>
    <row r="635" spans="1:4" ht="14.25">
      <c r="A635" s="492" t="s">
        <v>1120</v>
      </c>
      <c r="B635" s="492"/>
      <c r="C635" s="492"/>
      <c r="D635" s="492"/>
    </row>
    <row r="636" spans="1:4" ht="14.25">
      <c r="A636" s="493" t="s">
        <v>114</v>
      </c>
      <c r="B636" s="493"/>
      <c r="C636" s="493"/>
      <c r="D636" s="493"/>
    </row>
    <row r="638" spans="1:4" ht="14.25">
      <c r="A638" s="248" t="s">
        <v>115</v>
      </c>
      <c r="B638" s="494" t="s">
        <v>116</v>
      </c>
      <c r="C638" s="494"/>
      <c r="D638" s="494"/>
    </row>
    <row r="639" spans="1:4">
      <c r="A639" s="255" t="s">
        <v>1121</v>
      </c>
      <c r="B639" s="495" t="s">
        <v>1122</v>
      </c>
      <c r="C639" s="495"/>
      <c r="D639" s="495"/>
    </row>
    <row r="640" spans="1:4">
      <c r="A640" s="245"/>
      <c r="B640" s="245"/>
      <c r="C640" s="354"/>
      <c r="D640" s="354"/>
    </row>
    <row r="641" spans="1:4" ht="14.25">
      <c r="A641" s="494" t="s">
        <v>117</v>
      </c>
      <c r="B641" s="494"/>
      <c r="C641" s="494"/>
      <c r="D641" s="494"/>
    </row>
    <row r="642" spans="1:4">
      <c r="A642" s="245"/>
      <c r="B642" s="245"/>
      <c r="C642" s="354"/>
      <c r="D642" s="354"/>
    </row>
    <row r="643" spans="1:4" ht="64.5" customHeight="1">
      <c r="A643" s="246" t="s">
        <v>118</v>
      </c>
      <c r="B643" s="255" t="s">
        <v>1121</v>
      </c>
      <c r="C643" s="496" t="s">
        <v>1165</v>
      </c>
      <c r="D643" s="496"/>
    </row>
    <row r="644" spans="1:4">
      <c r="A644" s="246" t="s">
        <v>119</v>
      </c>
      <c r="B644" s="255" t="s">
        <v>174</v>
      </c>
      <c r="C644" s="355" t="s">
        <v>120</v>
      </c>
      <c r="D644" s="355" t="s">
        <v>121</v>
      </c>
    </row>
    <row r="645" spans="1:4" ht="27">
      <c r="A645" s="246" t="s">
        <v>122</v>
      </c>
      <c r="B645" s="255" t="s">
        <v>1123</v>
      </c>
      <c r="C645" s="354"/>
      <c r="D645" s="354"/>
    </row>
    <row r="646" spans="1:4" ht="81">
      <c r="A646" s="246" t="s">
        <v>123</v>
      </c>
      <c r="B646" s="255" t="s">
        <v>1124</v>
      </c>
      <c r="C646" s="354"/>
      <c r="D646" s="354"/>
    </row>
    <row r="647" spans="1:4">
      <c r="A647" s="246" t="s">
        <v>124</v>
      </c>
      <c r="B647" s="255" t="s">
        <v>176</v>
      </c>
      <c r="C647" s="354"/>
      <c r="D647" s="354"/>
    </row>
    <row r="648" spans="1:4" ht="27">
      <c r="A648" s="246" t="s">
        <v>188</v>
      </c>
      <c r="B648" s="255" t="s">
        <v>1120</v>
      </c>
      <c r="C648" s="354"/>
      <c r="D648" s="354"/>
    </row>
    <row r="649" spans="1:4">
      <c r="A649" s="444" t="s">
        <v>126</v>
      </c>
      <c r="B649" s="444"/>
      <c r="C649" s="354"/>
      <c r="D649" s="354"/>
    </row>
    <row r="650" spans="1:4">
      <c r="A650" s="495" t="s">
        <v>127</v>
      </c>
      <c r="B650" s="495"/>
      <c r="C650" s="356" t="s">
        <v>127</v>
      </c>
      <c r="D650" s="356" t="s">
        <v>127</v>
      </c>
    </row>
    <row r="651" spans="1:4">
      <c r="A651" s="497" t="s">
        <v>128</v>
      </c>
      <c r="B651" s="497"/>
      <c r="C651" s="357">
        <v>-306</v>
      </c>
      <c r="D651" s="357">
        <v>-630</v>
      </c>
    </row>
    <row r="654" spans="1:4">
      <c r="C654" s="352" t="s">
        <v>977</v>
      </c>
    </row>
    <row r="655" spans="1:4" ht="14.25">
      <c r="A655" s="492" t="s">
        <v>1125</v>
      </c>
      <c r="B655" s="492"/>
      <c r="C655" s="492"/>
      <c r="D655" s="492"/>
    </row>
    <row r="656" spans="1:4" ht="14.25">
      <c r="A656" s="493" t="s">
        <v>114</v>
      </c>
      <c r="B656" s="493"/>
      <c r="C656" s="493"/>
      <c r="D656" s="493"/>
    </row>
    <row r="658" spans="1:4" ht="14.25">
      <c r="A658" s="248" t="s">
        <v>115</v>
      </c>
      <c r="B658" s="494" t="s">
        <v>116</v>
      </c>
      <c r="C658" s="494"/>
      <c r="D658" s="494"/>
    </row>
    <row r="659" spans="1:4">
      <c r="A659" s="255" t="s">
        <v>1126</v>
      </c>
      <c r="B659" s="495" t="s">
        <v>1127</v>
      </c>
      <c r="C659" s="495"/>
      <c r="D659" s="495"/>
    </row>
    <row r="660" spans="1:4">
      <c r="A660" s="245"/>
      <c r="B660" s="245"/>
      <c r="C660" s="354"/>
      <c r="D660" s="354"/>
    </row>
    <row r="661" spans="1:4" ht="14.25">
      <c r="A661" s="494" t="s">
        <v>117</v>
      </c>
      <c r="B661" s="494"/>
      <c r="C661" s="494"/>
      <c r="D661" s="494"/>
    </row>
    <row r="662" spans="1:4">
      <c r="A662" s="245"/>
      <c r="B662" s="245"/>
      <c r="C662" s="354"/>
      <c r="D662" s="354"/>
    </row>
    <row r="663" spans="1:4" ht="48.75" customHeight="1">
      <c r="A663" s="246" t="s">
        <v>118</v>
      </c>
      <c r="B663" s="255" t="s">
        <v>1126</v>
      </c>
      <c r="C663" s="496" t="s">
        <v>1165</v>
      </c>
      <c r="D663" s="496"/>
    </row>
    <row r="664" spans="1:4">
      <c r="A664" s="246" t="s">
        <v>119</v>
      </c>
      <c r="B664" s="255" t="s">
        <v>174</v>
      </c>
      <c r="C664" s="355" t="s">
        <v>120</v>
      </c>
      <c r="D664" s="355" t="s">
        <v>121</v>
      </c>
    </row>
    <row r="665" spans="1:4" ht="40.5">
      <c r="A665" s="246" t="s">
        <v>122</v>
      </c>
      <c r="B665" s="255" t="s">
        <v>1128</v>
      </c>
      <c r="C665" s="354"/>
      <c r="D665" s="354"/>
    </row>
    <row r="666" spans="1:4" ht="81">
      <c r="A666" s="246" t="s">
        <v>123</v>
      </c>
      <c r="B666" s="255" t="s">
        <v>1124</v>
      </c>
      <c r="C666" s="354"/>
      <c r="D666" s="354"/>
    </row>
    <row r="667" spans="1:4">
      <c r="A667" s="246" t="s">
        <v>124</v>
      </c>
      <c r="B667" s="255" t="s">
        <v>176</v>
      </c>
      <c r="C667" s="354"/>
      <c r="D667" s="354"/>
    </row>
    <row r="668" spans="1:4" ht="27">
      <c r="A668" s="246" t="s">
        <v>188</v>
      </c>
      <c r="B668" s="255" t="s">
        <v>1125</v>
      </c>
      <c r="C668" s="354"/>
      <c r="D668" s="354"/>
    </row>
    <row r="669" spans="1:4">
      <c r="A669" s="444" t="s">
        <v>126</v>
      </c>
      <c r="B669" s="444"/>
      <c r="C669" s="354"/>
      <c r="D669" s="354"/>
    </row>
    <row r="670" spans="1:4">
      <c r="A670" s="495" t="s">
        <v>1342</v>
      </c>
      <c r="B670" s="495"/>
      <c r="C670" s="356" t="s">
        <v>127</v>
      </c>
      <c r="D670" s="356" t="s">
        <v>127</v>
      </c>
    </row>
    <row r="671" spans="1:4">
      <c r="A671" s="495" t="s">
        <v>1343</v>
      </c>
      <c r="B671" s="495"/>
      <c r="C671" s="356" t="s">
        <v>127</v>
      </c>
      <c r="D671" s="356" t="s">
        <v>127</v>
      </c>
    </row>
    <row r="672" spans="1:4">
      <c r="A672" s="495" t="s">
        <v>1344</v>
      </c>
      <c r="B672" s="495"/>
      <c r="C672" s="356" t="s">
        <v>127</v>
      </c>
      <c r="D672" s="356" t="s">
        <v>127</v>
      </c>
    </row>
    <row r="673" spans="1:4">
      <c r="A673" s="495" t="s">
        <v>1345</v>
      </c>
      <c r="B673" s="495"/>
      <c r="C673" s="356" t="s">
        <v>127</v>
      </c>
      <c r="D673" s="356" t="s">
        <v>127</v>
      </c>
    </row>
    <row r="674" spans="1:4">
      <c r="A674" s="495" t="s">
        <v>1346</v>
      </c>
      <c r="B674" s="495"/>
      <c r="C674" s="356" t="s">
        <v>127</v>
      </c>
      <c r="D674" s="356" t="s">
        <v>127</v>
      </c>
    </row>
    <row r="675" spans="1:4">
      <c r="A675" s="497" t="s">
        <v>128</v>
      </c>
      <c r="B675" s="497"/>
      <c r="C675" s="357">
        <v>-500</v>
      </c>
      <c r="D675" s="356">
        <v>-1000</v>
      </c>
    </row>
    <row r="678" spans="1:4">
      <c r="C678" s="352" t="s">
        <v>978</v>
      </c>
    </row>
    <row r="679" spans="1:4" ht="14.25">
      <c r="A679" s="492" t="s">
        <v>1129</v>
      </c>
      <c r="B679" s="492"/>
      <c r="C679" s="492"/>
      <c r="D679" s="492"/>
    </row>
    <row r="680" spans="1:4" ht="14.25">
      <c r="A680" s="493" t="s">
        <v>114</v>
      </c>
      <c r="B680" s="493"/>
      <c r="C680" s="493"/>
      <c r="D680" s="493"/>
    </row>
    <row r="682" spans="1:4" ht="14.25">
      <c r="A682" s="248" t="s">
        <v>115</v>
      </c>
      <c r="B682" s="494" t="s">
        <v>116</v>
      </c>
      <c r="C682" s="494"/>
      <c r="D682" s="494"/>
    </row>
    <row r="683" spans="1:4">
      <c r="A683" s="255" t="s">
        <v>1130</v>
      </c>
      <c r="B683" s="495" t="s">
        <v>1131</v>
      </c>
      <c r="C683" s="495"/>
      <c r="D683" s="495"/>
    </row>
    <row r="684" spans="1:4">
      <c r="A684" s="245"/>
      <c r="B684" s="245"/>
      <c r="C684" s="354"/>
      <c r="D684" s="354"/>
    </row>
    <row r="685" spans="1:4" ht="14.25">
      <c r="A685" s="494" t="s">
        <v>117</v>
      </c>
      <c r="B685" s="494"/>
      <c r="C685" s="494"/>
      <c r="D685" s="494"/>
    </row>
    <row r="686" spans="1:4">
      <c r="A686" s="245"/>
      <c r="B686" s="245"/>
      <c r="C686" s="354"/>
      <c r="D686" s="354"/>
    </row>
    <row r="687" spans="1:4" ht="57" customHeight="1">
      <c r="A687" s="246" t="s">
        <v>118</v>
      </c>
      <c r="B687" s="255" t="s">
        <v>1130</v>
      </c>
      <c r="C687" s="496" t="s">
        <v>1165</v>
      </c>
      <c r="D687" s="496"/>
    </row>
    <row r="688" spans="1:4">
      <c r="A688" s="246" t="s">
        <v>119</v>
      </c>
      <c r="B688" s="255" t="s">
        <v>174</v>
      </c>
      <c r="C688" s="355" t="s">
        <v>120</v>
      </c>
      <c r="D688" s="355" t="s">
        <v>121</v>
      </c>
    </row>
    <row r="689" spans="1:4" ht="40.5">
      <c r="A689" s="246" t="s">
        <v>122</v>
      </c>
      <c r="B689" s="255" t="s">
        <v>1132</v>
      </c>
      <c r="C689" s="354"/>
      <c r="D689" s="354"/>
    </row>
    <row r="690" spans="1:4" ht="81">
      <c r="A690" s="246" t="s">
        <v>123</v>
      </c>
      <c r="B690" s="255" t="s">
        <v>1124</v>
      </c>
      <c r="C690" s="354"/>
      <c r="D690" s="354"/>
    </row>
    <row r="691" spans="1:4">
      <c r="A691" s="246" t="s">
        <v>124</v>
      </c>
      <c r="B691" s="255" t="s">
        <v>176</v>
      </c>
      <c r="C691" s="354"/>
      <c r="D691" s="354"/>
    </row>
    <row r="692" spans="1:4" ht="27">
      <c r="A692" s="246" t="s">
        <v>188</v>
      </c>
      <c r="B692" s="255" t="s">
        <v>1129</v>
      </c>
      <c r="C692" s="354"/>
      <c r="D692" s="354"/>
    </row>
    <row r="693" spans="1:4">
      <c r="A693" s="444" t="s">
        <v>126</v>
      </c>
      <c r="B693" s="444"/>
      <c r="C693" s="354"/>
      <c r="D693" s="354"/>
    </row>
    <row r="694" spans="1:4">
      <c r="A694" s="495" t="s">
        <v>1342</v>
      </c>
      <c r="B694" s="495"/>
      <c r="C694" s="356" t="s">
        <v>127</v>
      </c>
      <c r="D694" s="356" t="s">
        <v>127</v>
      </c>
    </row>
    <row r="695" spans="1:4">
      <c r="A695" s="495" t="s">
        <v>1347</v>
      </c>
      <c r="B695" s="495"/>
      <c r="C695" s="356" t="s">
        <v>127</v>
      </c>
      <c r="D695" s="356" t="s">
        <v>127</v>
      </c>
    </row>
    <row r="696" spans="1:4">
      <c r="A696" s="495" t="s">
        <v>1348</v>
      </c>
      <c r="B696" s="495"/>
      <c r="C696" s="356" t="s">
        <v>127</v>
      </c>
      <c r="D696" s="356" t="s">
        <v>127</v>
      </c>
    </row>
    <row r="697" spans="1:4">
      <c r="A697" s="495" t="s">
        <v>1345</v>
      </c>
      <c r="B697" s="495"/>
      <c r="C697" s="356" t="s">
        <v>127</v>
      </c>
      <c r="D697" s="356" t="s">
        <v>127</v>
      </c>
    </row>
    <row r="698" spans="1:4">
      <c r="A698" s="495" t="s">
        <v>1346</v>
      </c>
      <c r="B698" s="495"/>
      <c r="C698" s="356" t="s">
        <v>127</v>
      </c>
      <c r="D698" s="356" t="s">
        <v>127</v>
      </c>
    </row>
    <row r="699" spans="1:4">
      <c r="A699" s="497" t="s">
        <v>128</v>
      </c>
      <c r="B699" s="497"/>
      <c r="C699" s="357">
        <v>-492.5</v>
      </c>
      <c r="D699" s="357">
        <v>-859.3</v>
      </c>
    </row>
    <row r="702" spans="1:4">
      <c r="C702" s="352" t="s">
        <v>979</v>
      </c>
    </row>
    <row r="703" spans="1:4" ht="14.25">
      <c r="A703" s="492" t="s">
        <v>1133</v>
      </c>
      <c r="B703" s="492"/>
      <c r="C703" s="492"/>
      <c r="D703" s="492"/>
    </row>
    <row r="704" spans="1:4" ht="14.25">
      <c r="A704" s="493" t="s">
        <v>114</v>
      </c>
      <c r="B704" s="493"/>
      <c r="C704" s="493"/>
      <c r="D704" s="493"/>
    </row>
    <row r="706" spans="1:4" ht="14.25">
      <c r="A706" s="248" t="s">
        <v>115</v>
      </c>
      <c r="B706" s="494" t="s">
        <v>116</v>
      </c>
      <c r="C706" s="494"/>
      <c r="D706" s="494"/>
    </row>
    <row r="707" spans="1:4">
      <c r="A707" s="255" t="s">
        <v>1134</v>
      </c>
      <c r="B707" s="495" t="s">
        <v>1135</v>
      </c>
      <c r="C707" s="495"/>
      <c r="D707" s="495"/>
    </row>
    <row r="708" spans="1:4">
      <c r="A708" s="245"/>
      <c r="B708" s="245"/>
      <c r="C708" s="354"/>
      <c r="D708" s="354"/>
    </row>
    <row r="709" spans="1:4" ht="14.25">
      <c r="A709" s="494" t="s">
        <v>117</v>
      </c>
      <c r="B709" s="494"/>
      <c r="C709" s="494"/>
      <c r="D709" s="494"/>
    </row>
    <row r="710" spans="1:4">
      <c r="A710" s="245"/>
      <c r="B710" s="245"/>
      <c r="C710" s="354"/>
      <c r="D710" s="354"/>
    </row>
    <row r="711" spans="1:4" ht="50.25" customHeight="1">
      <c r="A711" s="246" t="s">
        <v>118</v>
      </c>
      <c r="B711" s="255" t="s">
        <v>1134</v>
      </c>
      <c r="C711" s="496" t="s">
        <v>1165</v>
      </c>
      <c r="D711" s="496"/>
    </row>
    <row r="712" spans="1:4">
      <c r="A712" s="246" t="s">
        <v>119</v>
      </c>
      <c r="B712" s="255" t="s">
        <v>174</v>
      </c>
      <c r="C712" s="355" t="s">
        <v>120</v>
      </c>
      <c r="D712" s="355" t="s">
        <v>121</v>
      </c>
    </row>
    <row r="713" spans="1:4" ht="40.5">
      <c r="A713" s="246" t="s">
        <v>122</v>
      </c>
      <c r="B713" s="255" t="s">
        <v>1136</v>
      </c>
      <c r="C713" s="354"/>
      <c r="D713" s="354"/>
    </row>
    <row r="714" spans="1:4" ht="81">
      <c r="A714" s="246" t="s">
        <v>123</v>
      </c>
      <c r="B714" s="255" t="s">
        <v>1124</v>
      </c>
      <c r="C714" s="354"/>
      <c r="D714" s="354"/>
    </row>
    <row r="715" spans="1:4">
      <c r="A715" s="246" t="s">
        <v>124</v>
      </c>
      <c r="B715" s="255" t="s">
        <v>176</v>
      </c>
      <c r="C715" s="354"/>
      <c r="D715" s="354"/>
    </row>
    <row r="716" spans="1:4" ht="27">
      <c r="A716" s="246" t="s">
        <v>188</v>
      </c>
      <c r="B716" s="255" t="s">
        <v>1133</v>
      </c>
      <c r="C716" s="354"/>
      <c r="D716" s="354"/>
    </row>
    <row r="717" spans="1:4">
      <c r="A717" s="444" t="s">
        <v>126</v>
      </c>
      <c r="B717" s="444"/>
      <c r="C717" s="354"/>
      <c r="D717" s="354"/>
    </row>
    <row r="718" spans="1:4">
      <c r="A718" s="495" t="s">
        <v>1349</v>
      </c>
      <c r="B718" s="495"/>
      <c r="C718" s="356" t="s">
        <v>127</v>
      </c>
      <c r="D718" s="356" t="s">
        <v>127</v>
      </c>
    </row>
    <row r="719" spans="1:4">
      <c r="A719" s="495" t="s">
        <v>1350</v>
      </c>
      <c r="B719" s="495"/>
      <c r="C719" s="356" t="s">
        <v>127</v>
      </c>
      <c r="D719" s="356" t="s">
        <v>127</v>
      </c>
    </row>
    <row r="720" spans="1:4">
      <c r="A720" s="495" t="s">
        <v>1346</v>
      </c>
      <c r="B720" s="495"/>
      <c r="C720" s="356" t="s">
        <v>127</v>
      </c>
      <c r="D720" s="356" t="s">
        <v>127</v>
      </c>
    </row>
    <row r="721" spans="1:4">
      <c r="A721" s="495" t="s">
        <v>1351</v>
      </c>
      <c r="B721" s="495"/>
      <c r="C721" s="356" t="s">
        <v>127</v>
      </c>
      <c r="D721" s="356" t="s">
        <v>127</v>
      </c>
    </row>
    <row r="722" spans="1:4">
      <c r="A722" s="495" t="s">
        <v>1352</v>
      </c>
      <c r="B722" s="495"/>
      <c r="C722" s="356" t="s">
        <v>127</v>
      </c>
      <c r="D722" s="356" t="s">
        <v>127</v>
      </c>
    </row>
    <row r="723" spans="1:4">
      <c r="A723" s="495" t="s">
        <v>1353</v>
      </c>
      <c r="B723" s="495"/>
      <c r="C723" s="356" t="s">
        <v>127</v>
      </c>
      <c r="D723" s="356" t="s">
        <v>127</v>
      </c>
    </row>
    <row r="724" spans="1:4">
      <c r="A724" s="495" t="s">
        <v>1354</v>
      </c>
      <c r="B724" s="495"/>
      <c r="C724" s="356" t="s">
        <v>127</v>
      </c>
      <c r="D724" s="356" t="s">
        <v>127</v>
      </c>
    </row>
    <row r="725" spans="1:4">
      <c r="A725" s="497" t="s">
        <v>128</v>
      </c>
      <c r="B725" s="497"/>
      <c r="C725" s="356">
        <v>-3270</v>
      </c>
      <c r="D725" s="356">
        <v>-7150</v>
      </c>
    </row>
    <row r="728" spans="1:4">
      <c r="C728" s="352" t="s">
        <v>980</v>
      </c>
    </row>
    <row r="729" spans="1:4" ht="14.25">
      <c r="A729" s="492" t="s">
        <v>171</v>
      </c>
      <c r="B729" s="492"/>
      <c r="C729" s="492"/>
      <c r="D729" s="492"/>
    </row>
    <row r="730" spans="1:4" ht="14.25">
      <c r="A730" s="493" t="s">
        <v>114</v>
      </c>
      <c r="B730" s="493"/>
      <c r="C730" s="493"/>
      <c r="D730" s="493"/>
    </row>
    <row r="732" spans="1:4" ht="14.25">
      <c r="A732" s="248" t="s">
        <v>115</v>
      </c>
      <c r="B732" s="494" t="s">
        <v>116</v>
      </c>
      <c r="C732" s="494"/>
      <c r="D732" s="494"/>
    </row>
    <row r="733" spans="1:4">
      <c r="A733" s="255" t="s">
        <v>172</v>
      </c>
      <c r="B733" s="495" t="s">
        <v>173</v>
      </c>
      <c r="C733" s="495"/>
      <c r="D733" s="495"/>
    </row>
    <row r="734" spans="1:4">
      <c r="A734" s="245"/>
      <c r="B734" s="245"/>
      <c r="C734" s="354"/>
      <c r="D734" s="354"/>
    </row>
    <row r="735" spans="1:4" ht="14.25">
      <c r="A735" s="494" t="s">
        <v>117</v>
      </c>
      <c r="B735" s="494"/>
      <c r="C735" s="494"/>
      <c r="D735" s="494"/>
    </row>
    <row r="736" spans="1:4">
      <c r="A736" s="245"/>
      <c r="B736" s="245"/>
      <c r="C736" s="354"/>
      <c r="D736" s="354"/>
    </row>
    <row r="737" spans="1:4" ht="68.25" customHeight="1">
      <c r="A737" s="246" t="s">
        <v>118</v>
      </c>
      <c r="B737" s="255" t="s">
        <v>172</v>
      </c>
      <c r="C737" s="496" t="s">
        <v>1164</v>
      </c>
      <c r="D737" s="496"/>
    </row>
    <row r="738" spans="1:4">
      <c r="A738" s="246" t="s">
        <v>119</v>
      </c>
      <c r="B738" s="255" t="s">
        <v>174</v>
      </c>
      <c r="C738" s="355" t="s">
        <v>120</v>
      </c>
      <c r="D738" s="355" t="s">
        <v>121</v>
      </c>
    </row>
    <row r="739" spans="1:4">
      <c r="A739" s="246" t="s">
        <v>122</v>
      </c>
      <c r="B739" s="255" t="s">
        <v>173</v>
      </c>
      <c r="C739" s="354"/>
      <c r="D739" s="354"/>
    </row>
    <row r="740" spans="1:4" ht="67.5">
      <c r="A740" s="246" t="s">
        <v>123</v>
      </c>
      <c r="B740" s="255" t="s">
        <v>175</v>
      </c>
      <c r="C740" s="354"/>
      <c r="D740" s="354"/>
    </row>
    <row r="741" spans="1:4">
      <c r="A741" s="246" t="s">
        <v>124</v>
      </c>
      <c r="B741" s="255" t="s">
        <v>176</v>
      </c>
      <c r="C741" s="354"/>
      <c r="D741" s="354"/>
    </row>
    <row r="742" spans="1:4">
      <c r="A742" s="246" t="s">
        <v>127</v>
      </c>
      <c r="B742" s="255" t="s">
        <v>126</v>
      </c>
      <c r="C742" s="354"/>
      <c r="D742" s="354"/>
    </row>
    <row r="743" spans="1:4">
      <c r="A743" s="444" t="s">
        <v>126</v>
      </c>
      <c r="B743" s="444"/>
      <c r="C743" s="354"/>
      <c r="D743" s="354"/>
    </row>
    <row r="744" spans="1:4">
      <c r="A744" s="497" t="s">
        <v>128</v>
      </c>
      <c r="B744" s="497"/>
      <c r="C744" s="356">
        <f>'9'!D468</f>
        <v>830819.1</v>
      </c>
      <c r="D744" s="356">
        <f>'9'!E468</f>
        <v>1241172.6000000001</v>
      </c>
    </row>
  </sheetData>
  <mergeCells count="424">
    <mergeCell ref="C737:D737"/>
    <mergeCell ref="A743:B743"/>
    <mergeCell ref="A744:B744"/>
    <mergeCell ref="A5:D5"/>
    <mergeCell ref="A725:B725"/>
    <mergeCell ref="A729:D729"/>
    <mergeCell ref="A730:D730"/>
    <mergeCell ref="B732:D732"/>
    <mergeCell ref="B733:D733"/>
    <mergeCell ref="A735:D735"/>
    <mergeCell ref="A719:B719"/>
    <mergeCell ref="A720:B720"/>
    <mergeCell ref="A721:B721"/>
    <mergeCell ref="A722:B722"/>
    <mergeCell ref="A723:B723"/>
    <mergeCell ref="A724:B724"/>
    <mergeCell ref="B706:D706"/>
    <mergeCell ref="B707:D707"/>
    <mergeCell ref="A709:D709"/>
    <mergeCell ref="C711:D711"/>
    <mergeCell ref="A717:B717"/>
    <mergeCell ref="A718:B718"/>
    <mergeCell ref="A696:B696"/>
    <mergeCell ref="A697:B697"/>
    <mergeCell ref="A698:B698"/>
    <mergeCell ref="A699:B699"/>
    <mergeCell ref="A703:D703"/>
    <mergeCell ref="A704:D704"/>
    <mergeCell ref="B683:D683"/>
    <mergeCell ref="A685:D685"/>
    <mergeCell ref="C687:D687"/>
    <mergeCell ref="A693:B693"/>
    <mergeCell ref="A694:B694"/>
    <mergeCell ref="A695:B695"/>
    <mergeCell ref="A673:B673"/>
    <mergeCell ref="A674:B674"/>
    <mergeCell ref="A675:B675"/>
    <mergeCell ref="A679:D679"/>
    <mergeCell ref="A680:D680"/>
    <mergeCell ref="B682:D682"/>
    <mergeCell ref="A661:D661"/>
    <mergeCell ref="C663:D663"/>
    <mergeCell ref="A669:B669"/>
    <mergeCell ref="A670:B670"/>
    <mergeCell ref="A671:B671"/>
    <mergeCell ref="A672:B672"/>
    <mergeCell ref="A650:B650"/>
    <mergeCell ref="A651:B651"/>
    <mergeCell ref="A655:D655"/>
    <mergeCell ref="A656:D656"/>
    <mergeCell ref="B658:D658"/>
    <mergeCell ref="B659:D659"/>
    <mergeCell ref="A636:D636"/>
    <mergeCell ref="B638:D638"/>
    <mergeCell ref="B639:D639"/>
    <mergeCell ref="A641:D641"/>
    <mergeCell ref="C643:D643"/>
    <mergeCell ref="A649:B649"/>
    <mergeCell ref="A627:B627"/>
    <mergeCell ref="A628:B628"/>
    <mergeCell ref="A629:B629"/>
    <mergeCell ref="A630:B630"/>
    <mergeCell ref="A631:B631"/>
    <mergeCell ref="A635:D635"/>
    <mergeCell ref="A615:B615"/>
    <mergeCell ref="A616:B616"/>
    <mergeCell ref="A617:B617"/>
    <mergeCell ref="A618:B618"/>
    <mergeCell ref="C620:D620"/>
    <mergeCell ref="A626:B626"/>
    <mergeCell ref="A601:D601"/>
    <mergeCell ref="A602:D602"/>
    <mergeCell ref="B604:D604"/>
    <mergeCell ref="B605:D605"/>
    <mergeCell ref="A607:D607"/>
    <mergeCell ref="C609:D609"/>
    <mergeCell ref="A586:B586"/>
    <mergeCell ref="C588:D588"/>
    <mergeCell ref="A594:B594"/>
    <mergeCell ref="A595:B595"/>
    <mergeCell ref="A596:B596"/>
    <mergeCell ref="A597:B597"/>
    <mergeCell ref="C575:D575"/>
    <mergeCell ref="A581:B581"/>
    <mergeCell ref="A582:B582"/>
    <mergeCell ref="A583:B583"/>
    <mergeCell ref="A584:B584"/>
    <mergeCell ref="A585:B585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B543:D543"/>
    <mergeCell ref="B544:D544"/>
    <mergeCell ref="A546:D546"/>
    <mergeCell ref="C548:D548"/>
    <mergeCell ref="A554:B554"/>
    <mergeCell ref="A555:B555"/>
    <mergeCell ref="A533:B533"/>
    <mergeCell ref="A534:B534"/>
    <mergeCell ref="A535:B535"/>
    <mergeCell ref="A536:B536"/>
    <mergeCell ref="A540:D540"/>
    <mergeCell ref="A541:D541"/>
    <mergeCell ref="C522:D522"/>
    <mergeCell ref="A528:B528"/>
    <mergeCell ref="A529:B529"/>
    <mergeCell ref="A530:B530"/>
    <mergeCell ref="A531:B531"/>
    <mergeCell ref="A532:B532"/>
    <mergeCell ref="A510:B510"/>
    <mergeCell ref="A514:D514"/>
    <mergeCell ref="A515:D515"/>
    <mergeCell ref="B517:D517"/>
    <mergeCell ref="B518:D518"/>
    <mergeCell ref="A520:D520"/>
    <mergeCell ref="A492:D492"/>
    <mergeCell ref="C494:D494"/>
    <mergeCell ref="A500:B500"/>
    <mergeCell ref="A501:B501"/>
    <mergeCell ref="C503:D503"/>
    <mergeCell ref="A509:B509"/>
    <mergeCell ref="A481:B481"/>
    <mergeCell ref="A482:B482"/>
    <mergeCell ref="A486:D486"/>
    <mergeCell ref="A487:D487"/>
    <mergeCell ref="B489:D489"/>
    <mergeCell ref="B490:D490"/>
    <mergeCell ref="A475:B475"/>
    <mergeCell ref="A476:B476"/>
    <mergeCell ref="A477:B477"/>
    <mergeCell ref="A478:B478"/>
    <mergeCell ref="A479:B479"/>
    <mergeCell ref="A480:B480"/>
    <mergeCell ref="A461:D461"/>
    <mergeCell ref="A462:D462"/>
    <mergeCell ref="B464:D464"/>
    <mergeCell ref="B465:D465"/>
    <mergeCell ref="A467:D467"/>
    <mergeCell ref="C469:D469"/>
    <mergeCell ref="A452:B452"/>
    <mergeCell ref="A453:B453"/>
    <mergeCell ref="A454:B454"/>
    <mergeCell ref="A455:B455"/>
    <mergeCell ref="A456:B456"/>
    <mergeCell ref="A457:B457"/>
    <mergeCell ref="A437:B437"/>
    <mergeCell ref="A438:B438"/>
    <mergeCell ref="B441:D441"/>
    <mergeCell ref="B442:D442"/>
    <mergeCell ref="A444:D444"/>
    <mergeCell ref="C446:D446"/>
    <mergeCell ref="A431:B431"/>
    <mergeCell ref="A432:B432"/>
    <mergeCell ref="A433:B433"/>
    <mergeCell ref="A434:B434"/>
    <mergeCell ref="A435:B435"/>
    <mergeCell ref="A436:B436"/>
    <mergeCell ref="A425:B425"/>
    <mergeCell ref="A426:B426"/>
    <mergeCell ref="A427:B427"/>
    <mergeCell ref="A428:B428"/>
    <mergeCell ref="A429:B429"/>
    <mergeCell ref="A430:B430"/>
    <mergeCell ref="A419:B419"/>
    <mergeCell ref="A420:B420"/>
    <mergeCell ref="A421:B421"/>
    <mergeCell ref="A422:B422"/>
    <mergeCell ref="A423:B423"/>
    <mergeCell ref="A424:B424"/>
    <mergeCell ref="A404:B404"/>
    <mergeCell ref="B407:D407"/>
    <mergeCell ref="B408:D408"/>
    <mergeCell ref="A410:D410"/>
    <mergeCell ref="C412:D412"/>
    <mergeCell ref="A418:B418"/>
    <mergeCell ref="A398:B398"/>
    <mergeCell ref="A399:B399"/>
    <mergeCell ref="A400:B400"/>
    <mergeCell ref="A401:B401"/>
    <mergeCell ref="A402:B402"/>
    <mergeCell ref="A403:B403"/>
    <mergeCell ref="C387:D387"/>
    <mergeCell ref="A393:B393"/>
    <mergeCell ref="A394:B394"/>
    <mergeCell ref="A395:B395"/>
    <mergeCell ref="A396:B396"/>
    <mergeCell ref="A397:B397"/>
    <mergeCell ref="A375:B375"/>
    <mergeCell ref="A379:D379"/>
    <mergeCell ref="A380:D380"/>
    <mergeCell ref="B382:D382"/>
    <mergeCell ref="B383:D383"/>
    <mergeCell ref="A385:D385"/>
    <mergeCell ref="A363:D363"/>
    <mergeCell ref="C365:D365"/>
    <mergeCell ref="A371:B371"/>
    <mergeCell ref="A372:B372"/>
    <mergeCell ref="A373:B373"/>
    <mergeCell ref="A374:B374"/>
    <mergeCell ref="A354:B354"/>
    <mergeCell ref="A355:B355"/>
    <mergeCell ref="A356:B356"/>
    <mergeCell ref="A357:B357"/>
    <mergeCell ref="B360:D360"/>
    <mergeCell ref="B361:D361"/>
    <mergeCell ref="B341:D341"/>
    <mergeCell ref="A343:D343"/>
    <mergeCell ref="C345:D345"/>
    <mergeCell ref="A351:B351"/>
    <mergeCell ref="A352:B352"/>
    <mergeCell ref="A353:B353"/>
    <mergeCell ref="A333:B333"/>
    <mergeCell ref="A334:B334"/>
    <mergeCell ref="A335:B335"/>
    <mergeCell ref="A336:B336"/>
    <mergeCell ref="A337:B337"/>
    <mergeCell ref="B340:D340"/>
    <mergeCell ref="A319:D319"/>
    <mergeCell ref="A320:D320"/>
    <mergeCell ref="B322:D322"/>
    <mergeCell ref="B323:D323"/>
    <mergeCell ref="A325:D325"/>
    <mergeCell ref="C327:D327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83:B283"/>
    <mergeCell ref="B286:D286"/>
    <mergeCell ref="B287:D287"/>
    <mergeCell ref="A289:D289"/>
    <mergeCell ref="C291:D291"/>
    <mergeCell ref="A297:B297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45:D245"/>
    <mergeCell ref="B247:D247"/>
    <mergeCell ref="B248:D248"/>
    <mergeCell ref="A250:D250"/>
    <mergeCell ref="C252:D252"/>
    <mergeCell ref="A258:B258"/>
    <mergeCell ref="A230:B230"/>
    <mergeCell ref="C232:D232"/>
    <mergeCell ref="A238:B238"/>
    <mergeCell ref="A239:B239"/>
    <mergeCell ref="A240:B240"/>
    <mergeCell ref="A244:D244"/>
    <mergeCell ref="B217:D217"/>
    <mergeCell ref="B218:D218"/>
    <mergeCell ref="A220:D220"/>
    <mergeCell ref="C222:D222"/>
    <mergeCell ref="A228:B228"/>
    <mergeCell ref="A229:B229"/>
    <mergeCell ref="B202:D202"/>
    <mergeCell ref="A204:D204"/>
    <mergeCell ref="C206:D206"/>
    <mergeCell ref="A212:B212"/>
    <mergeCell ref="A213:B213"/>
    <mergeCell ref="A214:B214"/>
    <mergeCell ref="A188:D188"/>
    <mergeCell ref="C190:D190"/>
    <mergeCell ref="A196:B196"/>
    <mergeCell ref="A197:B197"/>
    <mergeCell ref="A198:B198"/>
    <mergeCell ref="B201:D201"/>
    <mergeCell ref="A179:B179"/>
    <mergeCell ref="A180:B180"/>
    <mergeCell ref="A181:B181"/>
    <mergeCell ref="A182:B182"/>
    <mergeCell ref="B185:D185"/>
    <mergeCell ref="B186:D186"/>
    <mergeCell ref="B166:D166"/>
    <mergeCell ref="A168:D168"/>
    <mergeCell ref="C170:D170"/>
    <mergeCell ref="A176:B176"/>
    <mergeCell ref="A177:B177"/>
    <mergeCell ref="A178:B178"/>
    <mergeCell ref="A158:B158"/>
    <mergeCell ref="A159:B159"/>
    <mergeCell ref="A160:B160"/>
    <mergeCell ref="A161:B161"/>
    <mergeCell ref="A162:B162"/>
    <mergeCell ref="B165:D165"/>
    <mergeCell ref="A144:D144"/>
    <mergeCell ref="B146:D146"/>
    <mergeCell ref="B147:D147"/>
    <mergeCell ref="A149:D149"/>
    <mergeCell ref="C151:D151"/>
    <mergeCell ref="A157:B157"/>
    <mergeCell ref="A135:B135"/>
    <mergeCell ref="A136:B136"/>
    <mergeCell ref="A137:B137"/>
    <mergeCell ref="A138:B138"/>
    <mergeCell ref="A139:B139"/>
    <mergeCell ref="A143:D143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09:D109"/>
    <mergeCell ref="A110:D110"/>
    <mergeCell ref="B112:D112"/>
    <mergeCell ref="B113:D113"/>
    <mergeCell ref="A115:D115"/>
    <mergeCell ref="C117:D117"/>
    <mergeCell ref="B93:D93"/>
    <mergeCell ref="A95:D95"/>
    <mergeCell ref="C97:D97"/>
    <mergeCell ref="A103:B103"/>
    <mergeCell ref="A104:B104"/>
    <mergeCell ref="A105:B105"/>
    <mergeCell ref="A85:B85"/>
    <mergeCell ref="A86:B86"/>
    <mergeCell ref="A87:B87"/>
    <mergeCell ref="A88:B88"/>
    <mergeCell ref="A89:B89"/>
    <mergeCell ref="B92:D92"/>
    <mergeCell ref="B72:D72"/>
    <mergeCell ref="B73:D73"/>
    <mergeCell ref="A75:D75"/>
    <mergeCell ref="C77:D77"/>
    <mergeCell ref="A83:B83"/>
    <mergeCell ref="A84:B84"/>
    <mergeCell ref="A64:B64"/>
    <mergeCell ref="A65:B65"/>
    <mergeCell ref="A66:B66"/>
    <mergeCell ref="A67:B67"/>
    <mergeCell ref="A68:B68"/>
    <mergeCell ref="A69:B69"/>
    <mergeCell ref="B51:D51"/>
    <mergeCell ref="B52:D52"/>
    <mergeCell ref="A54:D54"/>
    <mergeCell ref="C56:D56"/>
    <mergeCell ref="A62:B62"/>
    <mergeCell ref="A63:B63"/>
    <mergeCell ref="A41:B41"/>
    <mergeCell ref="A42:B42"/>
    <mergeCell ref="A43:B43"/>
    <mergeCell ref="A44:B44"/>
    <mergeCell ref="A48:D48"/>
    <mergeCell ref="A49:D49"/>
    <mergeCell ref="A35:B35"/>
    <mergeCell ref="A36:B36"/>
    <mergeCell ref="A37:B37"/>
    <mergeCell ref="A38:B38"/>
    <mergeCell ref="A39:B39"/>
    <mergeCell ref="A40:B40"/>
    <mergeCell ref="A32:B32"/>
    <mergeCell ref="A33:B33"/>
    <mergeCell ref="A34:B34"/>
    <mergeCell ref="C18:D18"/>
    <mergeCell ref="A24:B24"/>
    <mergeCell ref="A25:B25"/>
    <mergeCell ref="A26:B26"/>
    <mergeCell ref="A27:B27"/>
    <mergeCell ref="A28:B28"/>
    <mergeCell ref="A6:C6"/>
    <mergeCell ref="A10:D10"/>
    <mergeCell ref="A11:D11"/>
    <mergeCell ref="B13:D13"/>
    <mergeCell ref="B14:D14"/>
    <mergeCell ref="A16:D16"/>
    <mergeCell ref="A29:B29"/>
    <mergeCell ref="A30:B30"/>
    <mergeCell ref="A31:B31"/>
  </mergeCells>
  <pageMargins left="0.75" right="0.75" top="1" bottom="1" header="0.5" footer="0.5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9"/>
  <sheetViews>
    <sheetView workbookViewId="0">
      <selection activeCell="C759" sqref="C759"/>
    </sheetView>
  </sheetViews>
  <sheetFormatPr defaultRowHeight="13.5"/>
  <cols>
    <col min="1" max="1" width="28.5703125" style="280" customWidth="1"/>
    <col min="2" max="2" width="47.5703125" style="280" customWidth="1"/>
    <col min="3" max="4" width="15.28515625" style="352" customWidth="1"/>
    <col min="5" max="16384" width="9.140625" style="280"/>
  </cols>
  <sheetData>
    <row r="1" spans="1:4">
      <c r="D1" s="353" t="s">
        <v>578</v>
      </c>
    </row>
    <row r="2" spans="1:4">
      <c r="D2" s="353" t="s">
        <v>0</v>
      </c>
    </row>
    <row r="3" spans="1:4">
      <c r="D3" s="353" t="s">
        <v>1</v>
      </c>
    </row>
    <row r="6" spans="1:4" ht="80.25" customHeight="1">
      <c r="A6" s="498" t="s">
        <v>1356</v>
      </c>
      <c r="B6" s="498"/>
      <c r="C6" s="498"/>
      <c r="D6" s="498"/>
    </row>
    <row r="8" spans="1:4">
      <c r="C8" s="352" t="s">
        <v>1144</v>
      </c>
    </row>
    <row r="9" spans="1:4" ht="14.25">
      <c r="A9" s="492" t="s">
        <v>981</v>
      </c>
      <c r="B9" s="492"/>
      <c r="C9" s="492"/>
      <c r="D9" s="492"/>
    </row>
    <row r="10" spans="1:4" ht="14.25">
      <c r="A10" s="493" t="s">
        <v>130</v>
      </c>
      <c r="B10" s="493"/>
      <c r="C10" s="493"/>
      <c r="D10" s="493"/>
    </row>
    <row r="12" spans="1:4" ht="14.25">
      <c r="A12" s="248" t="s">
        <v>115</v>
      </c>
      <c r="B12" s="494" t="s">
        <v>116</v>
      </c>
      <c r="C12" s="494"/>
      <c r="D12" s="494"/>
    </row>
    <row r="13" spans="1:4">
      <c r="A13" s="255" t="s">
        <v>982</v>
      </c>
      <c r="B13" s="495" t="s">
        <v>983</v>
      </c>
      <c r="C13" s="495"/>
      <c r="D13" s="495"/>
    </row>
    <row r="14" spans="1:4">
      <c r="A14" s="245"/>
      <c r="B14" s="245"/>
      <c r="C14" s="354"/>
      <c r="D14" s="354"/>
    </row>
    <row r="15" spans="1:4" ht="14.25">
      <c r="A15" s="494" t="s">
        <v>117</v>
      </c>
      <c r="B15" s="494"/>
      <c r="C15" s="494"/>
      <c r="D15" s="494"/>
    </row>
    <row r="16" spans="1:4">
      <c r="A16" s="245"/>
      <c r="B16" s="245"/>
      <c r="C16" s="354"/>
      <c r="D16" s="354"/>
    </row>
    <row r="17" spans="1:4" ht="60.75" customHeight="1">
      <c r="A17" s="246" t="s">
        <v>118</v>
      </c>
      <c r="B17" s="255" t="s">
        <v>982</v>
      </c>
      <c r="C17" s="499" t="s">
        <v>1165</v>
      </c>
      <c r="D17" s="499"/>
    </row>
    <row r="18" spans="1:4">
      <c r="A18" s="246" t="s">
        <v>119</v>
      </c>
      <c r="B18" s="255" t="s">
        <v>174</v>
      </c>
      <c r="C18" s="355" t="s">
        <v>120</v>
      </c>
      <c r="D18" s="355" t="s">
        <v>121</v>
      </c>
    </row>
    <row r="19" spans="1:4" ht="40.5">
      <c r="A19" s="246" t="s">
        <v>122</v>
      </c>
      <c r="B19" s="255" t="s">
        <v>984</v>
      </c>
      <c r="C19" s="354"/>
      <c r="D19" s="354"/>
    </row>
    <row r="20" spans="1:4" ht="54">
      <c r="A20" s="246" t="s">
        <v>123</v>
      </c>
      <c r="B20" s="255" t="s">
        <v>985</v>
      </c>
      <c r="C20" s="354"/>
      <c r="D20" s="354"/>
    </row>
    <row r="21" spans="1:4">
      <c r="A21" s="246" t="s">
        <v>124</v>
      </c>
      <c r="B21" s="255" t="s">
        <v>176</v>
      </c>
      <c r="C21" s="354"/>
      <c r="D21" s="354"/>
    </row>
    <row r="22" spans="1:4" ht="27">
      <c r="A22" s="246" t="s">
        <v>986</v>
      </c>
      <c r="B22" s="255" t="s">
        <v>981</v>
      </c>
      <c r="C22" s="354"/>
      <c r="D22" s="354"/>
    </row>
    <row r="23" spans="1:4">
      <c r="A23" s="444" t="s">
        <v>126</v>
      </c>
      <c r="B23" s="444"/>
      <c r="C23" s="354"/>
      <c r="D23" s="354"/>
    </row>
    <row r="24" spans="1:4">
      <c r="A24" s="495" t="s">
        <v>1171</v>
      </c>
      <c r="B24" s="495"/>
      <c r="C24" s="356" t="s">
        <v>127</v>
      </c>
      <c r="D24" s="356" t="s">
        <v>127</v>
      </c>
    </row>
    <row r="25" spans="1:4">
      <c r="A25" s="495" t="s">
        <v>1172</v>
      </c>
      <c r="B25" s="495"/>
      <c r="C25" s="356" t="s">
        <v>127</v>
      </c>
      <c r="D25" s="356" t="s">
        <v>127</v>
      </c>
    </row>
    <row r="26" spans="1:4">
      <c r="A26" s="495" t="s">
        <v>1173</v>
      </c>
      <c r="B26" s="495"/>
      <c r="C26" s="356" t="s">
        <v>127</v>
      </c>
      <c r="D26" s="356" t="s">
        <v>127</v>
      </c>
    </row>
    <row r="27" spans="1:4">
      <c r="A27" s="495" t="s">
        <v>1174</v>
      </c>
      <c r="B27" s="495"/>
      <c r="C27" s="356" t="s">
        <v>127</v>
      </c>
      <c r="D27" s="356" t="s">
        <v>127</v>
      </c>
    </row>
    <row r="28" spans="1:4">
      <c r="A28" s="495" t="s">
        <v>1175</v>
      </c>
      <c r="B28" s="495"/>
      <c r="C28" s="356" t="s">
        <v>127</v>
      </c>
      <c r="D28" s="356" t="s">
        <v>127</v>
      </c>
    </row>
    <row r="29" spans="1:4">
      <c r="A29" s="495" t="s">
        <v>1176</v>
      </c>
      <c r="B29" s="495"/>
      <c r="C29" s="356" t="s">
        <v>127</v>
      </c>
      <c r="D29" s="356" t="s">
        <v>127</v>
      </c>
    </row>
    <row r="30" spans="1:4">
      <c r="A30" s="495" t="s">
        <v>1177</v>
      </c>
      <c r="B30" s="495"/>
      <c r="C30" s="356" t="s">
        <v>127</v>
      </c>
      <c r="D30" s="356" t="s">
        <v>127</v>
      </c>
    </row>
    <row r="31" spans="1:4">
      <c r="A31" s="495" t="s">
        <v>1178</v>
      </c>
      <c r="B31" s="495"/>
      <c r="C31" s="356" t="s">
        <v>127</v>
      </c>
      <c r="D31" s="356" t="s">
        <v>127</v>
      </c>
    </row>
    <row r="32" spans="1:4">
      <c r="A32" s="495" t="s">
        <v>1179</v>
      </c>
      <c r="B32" s="495"/>
      <c r="C32" s="356" t="s">
        <v>127</v>
      </c>
      <c r="D32" s="356" t="s">
        <v>127</v>
      </c>
    </row>
    <row r="33" spans="1:4">
      <c r="A33" s="495" t="s">
        <v>1180</v>
      </c>
      <c r="B33" s="495"/>
      <c r="C33" s="356" t="s">
        <v>127</v>
      </c>
      <c r="D33" s="356" t="s">
        <v>127</v>
      </c>
    </row>
    <row r="34" spans="1:4">
      <c r="A34" s="495" t="s">
        <v>1181</v>
      </c>
      <c r="B34" s="495"/>
      <c r="C34" s="356" t="s">
        <v>127</v>
      </c>
      <c r="D34" s="356" t="s">
        <v>127</v>
      </c>
    </row>
    <row r="35" spans="1:4">
      <c r="A35" s="495" t="s">
        <v>1182</v>
      </c>
      <c r="B35" s="495"/>
      <c r="C35" s="356" t="s">
        <v>127</v>
      </c>
      <c r="D35" s="356" t="s">
        <v>127</v>
      </c>
    </row>
    <row r="36" spans="1:4">
      <c r="A36" s="495" t="s">
        <v>1183</v>
      </c>
      <c r="B36" s="495"/>
      <c r="C36" s="356" t="s">
        <v>127</v>
      </c>
      <c r="D36" s="356" t="s">
        <v>127</v>
      </c>
    </row>
    <row r="37" spans="1:4">
      <c r="A37" s="495" t="s">
        <v>1184</v>
      </c>
      <c r="B37" s="495"/>
      <c r="C37" s="356" t="s">
        <v>127</v>
      </c>
      <c r="D37" s="356" t="s">
        <v>127</v>
      </c>
    </row>
    <row r="38" spans="1:4">
      <c r="A38" s="495" t="s">
        <v>1185</v>
      </c>
      <c r="B38" s="495"/>
      <c r="C38" s="356" t="s">
        <v>127</v>
      </c>
      <c r="D38" s="356" t="s">
        <v>127</v>
      </c>
    </row>
    <row r="39" spans="1:4">
      <c r="A39" s="495" t="s">
        <v>1186</v>
      </c>
      <c r="B39" s="495"/>
      <c r="C39" s="356" t="s">
        <v>127</v>
      </c>
      <c r="D39" s="356" t="s">
        <v>127</v>
      </c>
    </row>
    <row r="40" spans="1:4">
      <c r="A40" s="495" t="s">
        <v>1187</v>
      </c>
      <c r="B40" s="495"/>
      <c r="C40" s="356" t="s">
        <v>127</v>
      </c>
      <c r="D40" s="356" t="s">
        <v>127</v>
      </c>
    </row>
    <row r="41" spans="1:4">
      <c r="A41" s="495" t="s">
        <v>1188</v>
      </c>
      <c r="B41" s="495"/>
      <c r="C41" s="356" t="s">
        <v>127</v>
      </c>
      <c r="D41" s="356" t="s">
        <v>127</v>
      </c>
    </row>
    <row r="42" spans="1:4">
      <c r="A42" s="495" t="s">
        <v>1189</v>
      </c>
      <c r="B42" s="495"/>
      <c r="C42" s="356" t="s">
        <v>127</v>
      </c>
      <c r="D42" s="356" t="s">
        <v>127</v>
      </c>
    </row>
    <row r="43" spans="1:4">
      <c r="A43" s="497" t="s">
        <v>128</v>
      </c>
      <c r="B43" s="497"/>
      <c r="C43" s="356">
        <v>-141000</v>
      </c>
      <c r="D43" s="356">
        <v>-206000.2</v>
      </c>
    </row>
    <row r="46" spans="1:4">
      <c r="C46" s="352" t="s">
        <v>1145</v>
      </c>
    </row>
    <row r="47" spans="1:4" ht="14.25">
      <c r="A47" s="492" t="s">
        <v>987</v>
      </c>
      <c r="B47" s="492"/>
      <c r="C47" s="492"/>
      <c r="D47" s="492"/>
    </row>
    <row r="48" spans="1:4" ht="14.25">
      <c r="A48" s="493" t="s">
        <v>130</v>
      </c>
      <c r="B48" s="493"/>
      <c r="C48" s="493"/>
      <c r="D48" s="493"/>
    </row>
    <row r="50" spans="1:4" ht="14.25">
      <c r="A50" s="248" t="s">
        <v>115</v>
      </c>
      <c r="B50" s="494" t="s">
        <v>116</v>
      </c>
      <c r="C50" s="494"/>
      <c r="D50" s="494"/>
    </row>
    <row r="51" spans="1:4">
      <c r="A51" s="255" t="s">
        <v>988</v>
      </c>
      <c r="B51" s="495" t="s">
        <v>989</v>
      </c>
      <c r="C51" s="495"/>
      <c r="D51" s="495"/>
    </row>
    <row r="52" spans="1:4">
      <c r="A52" s="245"/>
      <c r="B52" s="245"/>
      <c r="C52" s="354"/>
      <c r="D52" s="354"/>
    </row>
    <row r="53" spans="1:4" ht="14.25">
      <c r="A53" s="494" t="s">
        <v>117</v>
      </c>
      <c r="B53" s="494"/>
      <c r="C53" s="494"/>
      <c r="D53" s="494"/>
    </row>
    <row r="54" spans="1:4">
      <c r="A54" s="245"/>
      <c r="B54" s="245"/>
      <c r="C54" s="354"/>
      <c r="D54" s="354"/>
    </row>
    <row r="55" spans="1:4" ht="69" customHeight="1">
      <c r="A55" s="246" t="s">
        <v>118</v>
      </c>
      <c r="B55" s="255" t="s">
        <v>988</v>
      </c>
      <c r="C55" s="499" t="s">
        <v>1165</v>
      </c>
      <c r="D55" s="499"/>
    </row>
    <row r="56" spans="1:4">
      <c r="A56" s="246" t="s">
        <v>119</v>
      </c>
      <c r="B56" s="255" t="s">
        <v>990</v>
      </c>
      <c r="C56" s="355" t="s">
        <v>120</v>
      </c>
      <c r="D56" s="355" t="s">
        <v>121</v>
      </c>
    </row>
    <row r="57" spans="1:4" ht="54">
      <c r="A57" s="246" t="s">
        <v>122</v>
      </c>
      <c r="B57" s="255" t="s">
        <v>991</v>
      </c>
      <c r="C57" s="354"/>
      <c r="D57" s="354"/>
    </row>
    <row r="58" spans="1:4" ht="54">
      <c r="A58" s="246" t="s">
        <v>123</v>
      </c>
      <c r="B58" s="255" t="s">
        <v>991</v>
      </c>
      <c r="C58" s="354"/>
      <c r="D58" s="354"/>
    </row>
    <row r="59" spans="1:4" ht="27">
      <c r="A59" s="246" t="s">
        <v>124</v>
      </c>
      <c r="B59" s="255" t="s">
        <v>286</v>
      </c>
      <c r="C59" s="354"/>
      <c r="D59" s="354"/>
    </row>
    <row r="60" spans="1:4" ht="40.5">
      <c r="A60" s="246" t="s">
        <v>992</v>
      </c>
      <c r="B60" s="255" t="s">
        <v>129</v>
      </c>
      <c r="C60" s="354"/>
      <c r="D60" s="354"/>
    </row>
    <row r="61" spans="1:4">
      <c r="A61" s="444" t="s">
        <v>126</v>
      </c>
      <c r="B61" s="444"/>
      <c r="C61" s="354"/>
      <c r="D61" s="354"/>
    </row>
    <row r="62" spans="1:4">
      <c r="A62" s="495" t="s">
        <v>1190</v>
      </c>
      <c r="B62" s="495"/>
      <c r="C62" s="356" t="s">
        <v>127</v>
      </c>
      <c r="D62" s="356" t="s">
        <v>127</v>
      </c>
    </row>
    <row r="63" spans="1:4">
      <c r="A63" s="495" t="s">
        <v>1191</v>
      </c>
      <c r="B63" s="495"/>
      <c r="C63" s="356" t="s">
        <v>127</v>
      </c>
      <c r="D63" s="356" t="s">
        <v>127</v>
      </c>
    </row>
    <row r="64" spans="1:4">
      <c r="A64" s="495" t="s">
        <v>1192</v>
      </c>
      <c r="B64" s="495"/>
      <c r="C64" s="356" t="s">
        <v>127</v>
      </c>
      <c r="D64" s="356" t="s">
        <v>127</v>
      </c>
    </row>
    <row r="65" spans="1:4">
      <c r="A65" s="495" t="s">
        <v>1193</v>
      </c>
      <c r="B65" s="495"/>
      <c r="C65" s="356" t="s">
        <v>127</v>
      </c>
      <c r="D65" s="356" t="s">
        <v>127</v>
      </c>
    </row>
    <row r="66" spans="1:4">
      <c r="A66" s="495" t="s">
        <v>1194</v>
      </c>
      <c r="B66" s="495"/>
      <c r="C66" s="356" t="s">
        <v>127</v>
      </c>
      <c r="D66" s="356" t="s">
        <v>127</v>
      </c>
    </row>
    <row r="67" spans="1:4">
      <c r="A67" s="495" t="s">
        <v>1195</v>
      </c>
      <c r="B67" s="495"/>
      <c r="C67" s="356" t="s">
        <v>127</v>
      </c>
      <c r="D67" s="356" t="s">
        <v>127</v>
      </c>
    </row>
    <row r="68" spans="1:4">
      <c r="A68" s="497" t="s">
        <v>993</v>
      </c>
      <c r="B68" s="497"/>
      <c r="C68" s="356">
        <v>-574840.30000000005</v>
      </c>
      <c r="D68" s="356">
        <v>-574840.30000000005</v>
      </c>
    </row>
    <row r="71" spans="1:4" ht="14.25">
      <c r="A71" s="248" t="s">
        <v>115</v>
      </c>
      <c r="B71" s="494" t="s">
        <v>116</v>
      </c>
      <c r="C71" s="494"/>
      <c r="D71" s="494"/>
    </row>
    <row r="72" spans="1:4">
      <c r="A72" s="255" t="s">
        <v>994</v>
      </c>
      <c r="B72" s="495" t="s">
        <v>995</v>
      </c>
      <c r="C72" s="495"/>
      <c r="D72" s="495"/>
    </row>
    <row r="73" spans="1:4">
      <c r="A73" s="245"/>
      <c r="B73" s="245"/>
      <c r="C73" s="354"/>
      <c r="D73" s="354"/>
    </row>
    <row r="74" spans="1:4" ht="14.25">
      <c r="A74" s="494" t="s">
        <v>117</v>
      </c>
      <c r="B74" s="494"/>
      <c r="C74" s="494"/>
      <c r="D74" s="494"/>
    </row>
    <row r="75" spans="1:4">
      <c r="A75" s="245"/>
      <c r="B75" s="245"/>
      <c r="C75" s="354"/>
      <c r="D75" s="354"/>
    </row>
    <row r="76" spans="1:4" ht="69" customHeight="1">
      <c r="A76" s="246" t="s">
        <v>118</v>
      </c>
      <c r="B76" s="255" t="s">
        <v>994</v>
      </c>
      <c r="C76" s="499" t="s">
        <v>1165</v>
      </c>
      <c r="D76" s="499"/>
    </row>
    <row r="77" spans="1:4">
      <c r="A77" s="246" t="s">
        <v>119</v>
      </c>
      <c r="B77" s="255" t="s">
        <v>996</v>
      </c>
      <c r="C77" s="355" t="s">
        <v>120</v>
      </c>
      <c r="D77" s="355" t="s">
        <v>121</v>
      </c>
    </row>
    <row r="78" spans="1:4">
      <c r="A78" s="246" t="s">
        <v>122</v>
      </c>
      <c r="B78" s="255" t="s">
        <v>997</v>
      </c>
      <c r="C78" s="354"/>
      <c r="D78" s="354"/>
    </row>
    <row r="79" spans="1:4" ht="54">
      <c r="A79" s="246" t="s">
        <v>123</v>
      </c>
      <c r="B79" s="255" t="s">
        <v>998</v>
      </c>
      <c r="C79" s="354"/>
      <c r="D79" s="354"/>
    </row>
    <row r="80" spans="1:4">
      <c r="A80" s="246" t="s">
        <v>124</v>
      </c>
      <c r="B80" s="255" t="s">
        <v>176</v>
      </c>
      <c r="C80" s="354"/>
      <c r="D80" s="354"/>
    </row>
    <row r="81" spans="1:4" ht="27">
      <c r="A81" s="246" t="s">
        <v>999</v>
      </c>
      <c r="B81" s="255" t="s">
        <v>987</v>
      </c>
      <c r="C81" s="354"/>
      <c r="D81" s="354"/>
    </row>
    <row r="82" spans="1:4">
      <c r="A82" s="444" t="s">
        <v>126</v>
      </c>
      <c r="B82" s="444"/>
      <c r="C82" s="354"/>
      <c r="D82" s="354"/>
    </row>
    <row r="83" spans="1:4">
      <c r="A83" s="495" t="s">
        <v>1000</v>
      </c>
      <c r="B83" s="495"/>
      <c r="C83" s="356" t="s">
        <v>127</v>
      </c>
      <c r="D83" s="356">
        <v>-2000</v>
      </c>
    </row>
    <row r="84" spans="1:4">
      <c r="A84" s="495" t="s">
        <v>1196</v>
      </c>
      <c r="B84" s="495"/>
      <c r="C84" s="356" t="s">
        <v>127</v>
      </c>
      <c r="D84" s="356" t="s">
        <v>127</v>
      </c>
    </row>
    <row r="85" spans="1:4">
      <c r="A85" s="495" t="s">
        <v>1197</v>
      </c>
      <c r="B85" s="495"/>
      <c r="C85" s="356" t="s">
        <v>127</v>
      </c>
      <c r="D85" s="356" t="s">
        <v>127</v>
      </c>
    </row>
    <row r="86" spans="1:4">
      <c r="A86" s="495" t="s">
        <v>1198</v>
      </c>
      <c r="B86" s="495"/>
      <c r="C86" s="356" t="s">
        <v>127</v>
      </c>
      <c r="D86" s="356" t="s">
        <v>127</v>
      </c>
    </row>
    <row r="87" spans="1:4">
      <c r="A87" s="495" t="s">
        <v>1199</v>
      </c>
      <c r="B87" s="495"/>
      <c r="C87" s="356" t="s">
        <v>127</v>
      </c>
      <c r="D87" s="356" t="s">
        <v>127</v>
      </c>
    </row>
    <row r="88" spans="1:4">
      <c r="A88" s="497" t="s">
        <v>128</v>
      </c>
      <c r="B88" s="497"/>
      <c r="C88" s="356">
        <v>-54094.5</v>
      </c>
      <c r="D88" s="356">
        <v>-57018</v>
      </c>
    </row>
    <row r="91" spans="1:4" ht="14.25">
      <c r="A91" s="248" t="s">
        <v>115</v>
      </c>
      <c r="B91" s="494" t="s">
        <v>116</v>
      </c>
      <c r="C91" s="494"/>
      <c r="D91" s="494"/>
    </row>
    <row r="92" spans="1:4">
      <c r="A92" s="255" t="s">
        <v>1001</v>
      </c>
      <c r="B92" s="495" t="s">
        <v>1002</v>
      </c>
      <c r="C92" s="495"/>
      <c r="D92" s="495"/>
    </row>
    <row r="93" spans="1:4">
      <c r="A93" s="245"/>
      <c r="B93" s="245"/>
      <c r="C93" s="354"/>
      <c r="D93" s="354"/>
    </row>
    <row r="94" spans="1:4" ht="14.25">
      <c r="A94" s="494" t="s">
        <v>117</v>
      </c>
      <c r="B94" s="494"/>
      <c r="C94" s="494"/>
      <c r="D94" s="494"/>
    </row>
    <row r="95" spans="1:4">
      <c r="A95" s="245"/>
      <c r="B95" s="245"/>
      <c r="C95" s="354"/>
      <c r="D95" s="354"/>
    </row>
    <row r="96" spans="1:4" ht="51.75" customHeight="1">
      <c r="A96" s="246" t="s">
        <v>118</v>
      </c>
      <c r="B96" s="255" t="s">
        <v>1001</v>
      </c>
      <c r="C96" s="499" t="s">
        <v>1165</v>
      </c>
      <c r="D96" s="499"/>
    </row>
    <row r="97" spans="1:4">
      <c r="A97" s="246" t="s">
        <v>119</v>
      </c>
      <c r="B97" s="255" t="s">
        <v>1003</v>
      </c>
      <c r="C97" s="355" t="s">
        <v>120</v>
      </c>
      <c r="D97" s="355" t="s">
        <v>121</v>
      </c>
    </row>
    <row r="98" spans="1:4">
      <c r="A98" s="246" t="s">
        <v>122</v>
      </c>
      <c r="B98" s="255" t="s">
        <v>1004</v>
      </c>
      <c r="C98" s="354"/>
      <c r="D98" s="354"/>
    </row>
    <row r="99" spans="1:4" ht="27">
      <c r="A99" s="246" t="s">
        <v>123</v>
      </c>
      <c r="B99" s="255" t="s">
        <v>1005</v>
      </c>
      <c r="C99" s="354"/>
      <c r="D99" s="354"/>
    </row>
    <row r="100" spans="1:4">
      <c r="A100" s="246" t="s">
        <v>124</v>
      </c>
      <c r="B100" s="255" t="s">
        <v>176</v>
      </c>
      <c r="C100" s="354"/>
      <c r="D100" s="354"/>
    </row>
    <row r="101" spans="1:4" ht="40.5">
      <c r="A101" s="246" t="s">
        <v>1006</v>
      </c>
      <c r="B101" s="255" t="s">
        <v>1007</v>
      </c>
      <c r="C101" s="354"/>
      <c r="D101" s="354"/>
    </row>
    <row r="102" spans="1:4">
      <c r="A102" s="444" t="s">
        <v>126</v>
      </c>
      <c r="B102" s="444"/>
      <c r="C102" s="354"/>
      <c r="D102" s="354"/>
    </row>
    <row r="103" spans="1:4">
      <c r="A103" s="495" t="s">
        <v>1200</v>
      </c>
      <c r="B103" s="495"/>
      <c r="C103" s="356" t="s">
        <v>127</v>
      </c>
      <c r="D103" s="356" t="s">
        <v>127</v>
      </c>
    </row>
    <row r="104" spans="1:4">
      <c r="A104" s="497" t="s">
        <v>128</v>
      </c>
      <c r="B104" s="497"/>
      <c r="C104" s="356">
        <v>-20000</v>
      </c>
      <c r="D104" s="356">
        <v>-20000</v>
      </c>
    </row>
    <row r="107" spans="1:4">
      <c r="C107" s="352" t="s">
        <v>1146</v>
      </c>
    </row>
    <row r="108" spans="1:4" ht="14.25">
      <c r="A108" s="492" t="s">
        <v>1008</v>
      </c>
      <c r="B108" s="492"/>
      <c r="C108" s="492"/>
      <c r="D108" s="492"/>
    </row>
    <row r="109" spans="1:4" ht="14.25">
      <c r="A109" s="493" t="s">
        <v>130</v>
      </c>
      <c r="B109" s="493"/>
      <c r="C109" s="493"/>
      <c r="D109" s="493"/>
    </row>
    <row r="111" spans="1:4" ht="14.25">
      <c r="A111" s="248" t="s">
        <v>115</v>
      </c>
      <c r="B111" s="494" t="s">
        <v>116</v>
      </c>
      <c r="C111" s="494"/>
      <c r="D111" s="494"/>
    </row>
    <row r="112" spans="1:4">
      <c r="A112" s="255" t="s">
        <v>1009</v>
      </c>
      <c r="B112" s="495" t="s">
        <v>1010</v>
      </c>
      <c r="C112" s="495"/>
      <c r="D112" s="495"/>
    </row>
    <row r="113" spans="1:4">
      <c r="A113" s="245"/>
      <c r="B113" s="245"/>
      <c r="C113" s="354"/>
      <c r="D113" s="354"/>
    </row>
    <row r="114" spans="1:4" ht="14.25">
      <c r="A114" s="494" t="s">
        <v>117</v>
      </c>
      <c r="B114" s="494"/>
      <c r="C114" s="494"/>
      <c r="D114" s="494"/>
    </row>
    <row r="115" spans="1:4">
      <c r="A115" s="245"/>
      <c r="B115" s="245"/>
      <c r="C115" s="354"/>
      <c r="D115" s="354"/>
    </row>
    <row r="116" spans="1:4" ht="43.5" customHeight="1">
      <c r="A116" s="246" t="s">
        <v>118</v>
      </c>
      <c r="B116" s="255" t="s">
        <v>1009</v>
      </c>
      <c r="C116" s="499" t="s">
        <v>1165</v>
      </c>
      <c r="D116" s="499"/>
    </row>
    <row r="117" spans="1:4">
      <c r="A117" s="246" t="s">
        <v>119</v>
      </c>
      <c r="B117" s="255" t="s">
        <v>174</v>
      </c>
      <c r="C117" s="355" t="s">
        <v>120</v>
      </c>
      <c r="D117" s="355" t="s">
        <v>121</v>
      </c>
    </row>
    <row r="118" spans="1:4">
      <c r="A118" s="246" t="s">
        <v>122</v>
      </c>
      <c r="B118" s="255" t="s">
        <v>1011</v>
      </c>
      <c r="C118" s="354"/>
      <c r="D118" s="354"/>
    </row>
    <row r="119" spans="1:4" ht="54">
      <c r="A119" s="246" t="s">
        <v>123</v>
      </c>
      <c r="B119" s="255" t="s">
        <v>1012</v>
      </c>
      <c r="C119" s="354"/>
      <c r="D119" s="354"/>
    </row>
    <row r="120" spans="1:4">
      <c r="A120" s="246" t="s">
        <v>124</v>
      </c>
      <c r="B120" s="255" t="s">
        <v>176</v>
      </c>
      <c r="C120" s="354"/>
      <c r="D120" s="354"/>
    </row>
    <row r="121" spans="1:4" ht="40.5">
      <c r="A121" s="246" t="s">
        <v>1013</v>
      </c>
      <c r="B121" s="255" t="s">
        <v>1008</v>
      </c>
      <c r="C121" s="354"/>
      <c r="D121" s="354"/>
    </row>
    <row r="122" spans="1:4">
      <c r="A122" s="444" t="s">
        <v>126</v>
      </c>
      <c r="B122" s="444"/>
      <c r="C122" s="354"/>
      <c r="D122" s="354"/>
    </row>
    <row r="123" spans="1:4">
      <c r="A123" s="495" t="s">
        <v>1201</v>
      </c>
      <c r="B123" s="495"/>
      <c r="C123" s="356" t="s">
        <v>127</v>
      </c>
      <c r="D123" s="356" t="s">
        <v>127</v>
      </c>
    </row>
    <row r="124" spans="1:4">
      <c r="A124" s="495" t="s">
        <v>1202</v>
      </c>
      <c r="B124" s="495"/>
      <c r="C124" s="356" t="s">
        <v>127</v>
      </c>
      <c r="D124" s="356" t="s">
        <v>127</v>
      </c>
    </row>
    <row r="125" spans="1:4">
      <c r="A125" s="495" t="s">
        <v>1203</v>
      </c>
      <c r="B125" s="495"/>
      <c r="C125" s="356" t="s">
        <v>127</v>
      </c>
      <c r="D125" s="356" t="s">
        <v>127</v>
      </c>
    </row>
    <row r="126" spans="1:4">
      <c r="A126" s="495" t="s">
        <v>1204</v>
      </c>
      <c r="B126" s="495"/>
      <c r="C126" s="356" t="s">
        <v>127</v>
      </c>
      <c r="D126" s="356" t="s">
        <v>127</v>
      </c>
    </row>
    <row r="127" spans="1:4">
      <c r="A127" s="495" t="s">
        <v>1205</v>
      </c>
      <c r="B127" s="495"/>
      <c r="C127" s="356" t="s">
        <v>127</v>
      </c>
      <c r="D127" s="356" t="s">
        <v>127</v>
      </c>
    </row>
    <row r="128" spans="1:4">
      <c r="A128" s="495" t="s">
        <v>1206</v>
      </c>
      <c r="B128" s="495"/>
      <c r="C128" s="356" t="s">
        <v>127</v>
      </c>
      <c r="D128" s="356" t="s">
        <v>127</v>
      </c>
    </row>
    <row r="129" spans="1:4">
      <c r="A129" s="495" t="s">
        <v>1207</v>
      </c>
      <c r="B129" s="495"/>
      <c r="C129" s="356" t="s">
        <v>127</v>
      </c>
      <c r="D129" s="356" t="s">
        <v>127</v>
      </c>
    </row>
    <row r="130" spans="1:4">
      <c r="A130" s="495" t="s">
        <v>1208</v>
      </c>
      <c r="B130" s="495"/>
      <c r="C130" s="356" t="s">
        <v>127</v>
      </c>
      <c r="D130" s="356" t="s">
        <v>127</v>
      </c>
    </row>
    <row r="131" spans="1:4">
      <c r="A131" s="495" t="s">
        <v>1209</v>
      </c>
      <c r="B131" s="495"/>
      <c r="C131" s="356" t="s">
        <v>127</v>
      </c>
      <c r="D131" s="356" t="s">
        <v>127</v>
      </c>
    </row>
    <row r="132" spans="1:4">
      <c r="A132" s="495" t="s">
        <v>1210</v>
      </c>
      <c r="B132" s="495"/>
      <c r="C132" s="356" t="s">
        <v>127</v>
      </c>
      <c r="D132" s="356" t="s">
        <v>127</v>
      </c>
    </row>
    <row r="133" spans="1:4">
      <c r="A133" s="495" t="s">
        <v>1211</v>
      </c>
      <c r="B133" s="495"/>
      <c r="C133" s="356" t="s">
        <v>127</v>
      </c>
      <c r="D133" s="356" t="s">
        <v>127</v>
      </c>
    </row>
    <row r="134" spans="1:4">
      <c r="A134" s="495" t="s">
        <v>1212</v>
      </c>
      <c r="B134" s="495"/>
      <c r="C134" s="356" t="s">
        <v>127</v>
      </c>
      <c r="D134" s="356" t="s">
        <v>127</v>
      </c>
    </row>
    <row r="135" spans="1:4">
      <c r="A135" s="495" t="s">
        <v>1213</v>
      </c>
      <c r="B135" s="495"/>
      <c r="C135" s="356" t="s">
        <v>127</v>
      </c>
      <c r="D135" s="356" t="s">
        <v>127</v>
      </c>
    </row>
    <row r="136" spans="1:4">
      <c r="A136" s="495" t="s">
        <v>1214</v>
      </c>
      <c r="B136" s="495"/>
      <c r="C136" s="356" t="s">
        <v>127</v>
      </c>
      <c r="D136" s="356" t="s">
        <v>127</v>
      </c>
    </row>
    <row r="137" spans="1:4">
      <c r="A137" s="495" t="s">
        <v>1215</v>
      </c>
      <c r="B137" s="495"/>
      <c r="C137" s="356" t="s">
        <v>127</v>
      </c>
      <c r="D137" s="356" t="s">
        <v>127</v>
      </c>
    </row>
    <row r="138" spans="1:4">
      <c r="A138" s="497" t="s">
        <v>128</v>
      </c>
      <c r="B138" s="497"/>
      <c r="C138" s="356">
        <v>-6580</v>
      </c>
      <c r="D138" s="356">
        <v>-18908</v>
      </c>
    </row>
    <row r="141" spans="1:4">
      <c r="C141" s="352" t="s">
        <v>1147</v>
      </c>
    </row>
    <row r="142" spans="1:4" ht="14.25">
      <c r="A142" s="492" t="s">
        <v>267</v>
      </c>
      <c r="B142" s="492"/>
      <c r="C142" s="492"/>
      <c r="D142" s="492"/>
    </row>
    <row r="143" spans="1:4" ht="14.25">
      <c r="A143" s="493" t="s">
        <v>130</v>
      </c>
      <c r="B143" s="493"/>
      <c r="C143" s="493"/>
      <c r="D143" s="493"/>
    </row>
    <row r="145" spans="1:4" ht="14.25">
      <c r="A145" s="248" t="s">
        <v>115</v>
      </c>
      <c r="B145" s="494" t="s">
        <v>116</v>
      </c>
      <c r="C145" s="494"/>
      <c r="D145" s="494"/>
    </row>
    <row r="146" spans="1:4">
      <c r="A146" s="255" t="s">
        <v>268</v>
      </c>
      <c r="B146" s="495" t="s">
        <v>269</v>
      </c>
      <c r="C146" s="495"/>
      <c r="D146" s="495"/>
    </row>
    <row r="147" spans="1:4">
      <c r="A147" s="245"/>
      <c r="B147" s="245"/>
      <c r="C147" s="354"/>
      <c r="D147" s="354"/>
    </row>
    <row r="148" spans="1:4" ht="14.25">
      <c r="A148" s="494" t="s">
        <v>117</v>
      </c>
      <c r="B148" s="494"/>
      <c r="C148" s="494"/>
      <c r="D148" s="494"/>
    </row>
    <row r="149" spans="1:4">
      <c r="A149" s="245"/>
      <c r="B149" s="245"/>
      <c r="C149" s="354"/>
      <c r="D149" s="354"/>
    </row>
    <row r="150" spans="1:4" ht="56.25" customHeight="1">
      <c r="A150" s="246" t="s">
        <v>118</v>
      </c>
      <c r="B150" s="255" t="s">
        <v>268</v>
      </c>
      <c r="C150" s="499" t="s">
        <v>1165</v>
      </c>
      <c r="D150" s="499"/>
    </row>
    <row r="151" spans="1:4">
      <c r="A151" s="246" t="s">
        <v>119</v>
      </c>
      <c r="B151" s="255" t="s">
        <v>270</v>
      </c>
      <c r="C151" s="355" t="s">
        <v>120</v>
      </c>
      <c r="D151" s="355" t="s">
        <v>121</v>
      </c>
    </row>
    <row r="152" spans="1:4" ht="81">
      <c r="A152" s="246" t="s">
        <v>122</v>
      </c>
      <c r="B152" s="255" t="s">
        <v>271</v>
      </c>
      <c r="C152" s="354"/>
      <c r="D152" s="354"/>
    </row>
    <row r="153" spans="1:4" ht="40.5">
      <c r="A153" s="246" t="s">
        <v>123</v>
      </c>
      <c r="B153" s="255" t="s">
        <v>272</v>
      </c>
      <c r="C153" s="354"/>
      <c r="D153" s="354"/>
    </row>
    <row r="154" spans="1:4" ht="40.5">
      <c r="A154" s="246" t="s">
        <v>124</v>
      </c>
      <c r="B154" s="255" t="s">
        <v>273</v>
      </c>
      <c r="C154" s="354"/>
      <c r="D154" s="354"/>
    </row>
    <row r="155" spans="1:4" ht="27">
      <c r="A155" s="246" t="s">
        <v>125</v>
      </c>
      <c r="B155" s="255" t="s">
        <v>274</v>
      </c>
      <c r="C155" s="354"/>
      <c r="D155" s="354"/>
    </row>
    <row r="156" spans="1:4">
      <c r="A156" s="444" t="s">
        <v>126</v>
      </c>
      <c r="B156" s="444"/>
      <c r="C156" s="354"/>
      <c r="D156" s="354"/>
    </row>
    <row r="157" spans="1:4">
      <c r="A157" s="495" t="s">
        <v>1221</v>
      </c>
      <c r="B157" s="495"/>
      <c r="C157" s="356" t="s">
        <v>127</v>
      </c>
      <c r="D157" s="356" t="s">
        <v>127</v>
      </c>
    </row>
    <row r="158" spans="1:4">
      <c r="A158" s="497" t="s">
        <v>128</v>
      </c>
      <c r="B158" s="497"/>
      <c r="C158" s="357">
        <v>0</v>
      </c>
      <c r="D158" s="356">
        <v>-963112.7</v>
      </c>
    </row>
    <row r="161" spans="1:4">
      <c r="C161" s="352" t="s">
        <v>1148</v>
      </c>
    </row>
    <row r="162" spans="1:4" ht="14.25">
      <c r="A162" s="492" t="s">
        <v>1042</v>
      </c>
      <c r="B162" s="492"/>
      <c r="C162" s="492"/>
      <c r="D162" s="492"/>
    </row>
    <row r="163" spans="1:4" ht="14.25">
      <c r="A163" s="493" t="s">
        <v>130</v>
      </c>
      <c r="B163" s="493"/>
      <c r="C163" s="493"/>
      <c r="D163" s="493"/>
    </row>
    <row r="165" spans="1:4" ht="14.25">
      <c r="A165" s="248" t="s">
        <v>115</v>
      </c>
      <c r="B165" s="494" t="s">
        <v>116</v>
      </c>
      <c r="C165" s="494"/>
      <c r="D165" s="494"/>
    </row>
    <row r="166" spans="1:4">
      <c r="A166" s="255" t="s">
        <v>1043</v>
      </c>
      <c r="B166" s="495" t="s">
        <v>1044</v>
      </c>
      <c r="C166" s="495"/>
      <c r="D166" s="495"/>
    </row>
    <row r="167" spans="1:4">
      <c r="A167" s="245"/>
      <c r="B167" s="245"/>
      <c r="C167" s="354"/>
      <c r="D167" s="354"/>
    </row>
    <row r="168" spans="1:4" ht="14.25">
      <c r="A168" s="494" t="s">
        <v>117</v>
      </c>
      <c r="B168" s="494"/>
      <c r="C168" s="494"/>
      <c r="D168" s="494"/>
    </row>
    <row r="169" spans="1:4">
      <c r="A169" s="245"/>
      <c r="B169" s="245"/>
      <c r="C169" s="354"/>
      <c r="D169" s="354"/>
    </row>
    <row r="170" spans="1:4" ht="47.25" customHeight="1">
      <c r="A170" s="246" t="s">
        <v>118</v>
      </c>
      <c r="B170" s="255" t="s">
        <v>1043</v>
      </c>
      <c r="C170" s="499" t="s">
        <v>1165</v>
      </c>
      <c r="D170" s="499"/>
    </row>
    <row r="171" spans="1:4">
      <c r="A171" s="246" t="s">
        <v>119</v>
      </c>
      <c r="B171" s="255" t="s">
        <v>174</v>
      </c>
      <c r="C171" s="355" t="s">
        <v>120</v>
      </c>
      <c r="D171" s="355" t="s">
        <v>121</v>
      </c>
    </row>
    <row r="172" spans="1:4" ht="40.5">
      <c r="A172" s="246" t="s">
        <v>122</v>
      </c>
      <c r="B172" s="255" t="s">
        <v>1044</v>
      </c>
      <c r="C172" s="354"/>
      <c r="D172" s="354"/>
    </row>
    <row r="173" spans="1:4">
      <c r="A173" s="246" t="s">
        <v>123</v>
      </c>
      <c r="B173" s="255" t="s">
        <v>1045</v>
      </c>
      <c r="C173" s="354"/>
      <c r="D173" s="354"/>
    </row>
    <row r="174" spans="1:4">
      <c r="A174" s="246" t="s">
        <v>124</v>
      </c>
      <c r="B174" s="255" t="s">
        <v>176</v>
      </c>
      <c r="C174" s="354"/>
      <c r="D174" s="354"/>
    </row>
    <row r="175" spans="1:4" ht="40.5">
      <c r="A175" s="246" t="s">
        <v>1041</v>
      </c>
      <c r="B175" s="255" t="s">
        <v>1007</v>
      </c>
      <c r="C175" s="354"/>
      <c r="D175" s="354"/>
    </row>
    <row r="176" spans="1:4">
      <c r="A176" s="444" t="s">
        <v>126</v>
      </c>
      <c r="B176" s="444"/>
      <c r="C176" s="354"/>
      <c r="D176" s="354"/>
    </row>
    <row r="177" spans="1:4">
      <c r="A177" s="495" t="s">
        <v>1222</v>
      </c>
      <c r="B177" s="495"/>
      <c r="C177" s="356" t="s">
        <v>127</v>
      </c>
      <c r="D177" s="356" t="s">
        <v>127</v>
      </c>
    </row>
    <row r="178" spans="1:4">
      <c r="A178" s="495" t="s">
        <v>1223</v>
      </c>
      <c r="B178" s="495"/>
      <c r="C178" s="356" t="s">
        <v>127</v>
      </c>
      <c r="D178" s="356" t="s">
        <v>127</v>
      </c>
    </row>
    <row r="179" spans="1:4">
      <c r="A179" s="495" t="s">
        <v>1224</v>
      </c>
      <c r="B179" s="495"/>
      <c r="C179" s="356" t="s">
        <v>127</v>
      </c>
      <c r="D179" s="356" t="s">
        <v>127</v>
      </c>
    </row>
    <row r="180" spans="1:4">
      <c r="A180" s="495" t="s">
        <v>1225</v>
      </c>
      <c r="B180" s="495"/>
      <c r="C180" s="356" t="s">
        <v>127</v>
      </c>
      <c r="D180" s="356" t="s">
        <v>127</v>
      </c>
    </row>
    <row r="181" spans="1:4">
      <c r="A181" s="495" t="s">
        <v>1226</v>
      </c>
      <c r="B181" s="495"/>
      <c r="C181" s="356" t="s">
        <v>127</v>
      </c>
      <c r="D181" s="356" t="s">
        <v>127</v>
      </c>
    </row>
    <row r="182" spans="1:4">
      <c r="A182" s="495" t="s">
        <v>1227</v>
      </c>
      <c r="B182" s="495"/>
      <c r="C182" s="356" t="s">
        <v>127</v>
      </c>
      <c r="D182" s="356" t="s">
        <v>127</v>
      </c>
    </row>
    <row r="183" spans="1:4">
      <c r="A183" s="495" t="s">
        <v>1228</v>
      </c>
      <c r="B183" s="495"/>
      <c r="C183" s="356" t="s">
        <v>127</v>
      </c>
      <c r="D183" s="356" t="s">
        <v>127</v>
      </c>
    </row>
    <row r="184" spans="1:4">
      <c r="A184" s="495" t="s">
        <v>1229</v>
      </c>
      <c r="B184" s="495"/>
      <c r="C184" s="356" t="s">
        <v>127</v>
      </c>
      <c r="D184" s="356" t="s">
        <v>127</v>
      </c>
    </row>
    <row r="185" spans="1:4">
      <c r="A185" s="495" t="s">
        <v>1230</v>
      </c>
      <c r="B185" s="495"/>
      <c r="C185" s="356" t="s">
        <v>127</v>
      </c>
      <c r="D185" s="356" t="s">
        <v>127</v>
      </c>
    </row>
    <row r="186" spans="1:4">
      <c r="A186" s="495" t="s">
        <v>1231</v>
      </c>
      <c r="B186" s="495"/>
      <c r="C186" s="356" t="s">
        <v>127</v>
      </c>
      <c r="D186" s="356" t="s">
        <v>127</v>
      </c>
    </row>
    <row r="187" spans="1:4">
      <c r="A187" s="495" t="s">
        <v>1232</v>
      </c>
      <c r="B187" s="495"/>
      <c r="C187" s="356" t="s">
        <v>127</v>
      </c>
      <c r="D187" s="356" t="s">
        <v>127</v>
      </c>
    </row>
    <row r="188" spans="1:4">
      <c r="A188" s="495" t="s">
        <v>1233</v>
      </c>
      <c r="B188" s="495"/>
      <c r="C188" s="356" t="s">
        <v>127</v>
      </c>
      <c r="D188" s="356" t="s">
        <v>127</v>
      </c>
    </row>
    <row r="189" spans="1:4">
      <c r="A189" s="495" t="s">
        <v>1234</v>
      </c>
      <c r="B189" s="495"/>
      <c r="C189" s="356" t="s">
        <v>127</v>
      </c>
      <c r="D189" s="356" t="s">
        <v>127</v>
      </c>
    </row>
    <row r="190" spans="1:4">
      <c r="A190" s="495" t="s">
        <v>1235</v>
      </c>
      <c r="B190" s="495"/>
      <c r="C190" s="356" t="s">
        <v>127</v>
      </c>
      <c r="D190" s="356" t="s">
        <v>127</v>
      </c>
    </row>
    <row r="191" spans="1:4">
      <c r="A191" s="495" t="s">
        <v>1236</v>
      </c>
      <c r="B191" s="495"/>
      <c r="C191" s="356" t="s">
        <v>127</v>
      </c>
      <c r="D191" s="356" t="s">
        <v>127</v>
      </c>
    </row>
    <row r="192" spans="1:4">
      <c r="A192" s="495" t="s">
        <v>1237</v>
      </c>
      <c r="B192" s="495"/>
      <c r="C192" s="356" t="s">
        <v>127</v>
      </c>
      <c r="D192" s="356" t="s">
        <v>127</v>
      </c>
    </row>
    <row r="193" spans="1:4">
      <c r="A193" s="495" t="s">
        <v>1238</v>
      </c>
      <c r="B193" s="495"/>
      <c r="C193" s="356" t="s">
        <v>127</v>
      </c>
      <c r="D193" s="356" t="s">
        <v>127</v>
      </c>
    </row>
    <row r="194" spans="1:4">
      <c r="A194" s="495" t="s">
        <v>1239</v>
      </c>
      <c r="B194" s="495"/>
      <c r="C194" s="356" t="s">
        <v>127</v>
      </c>
      <c r="D194" s="356" t="s">
        <v>127</v>
      </c>
    </row>
    <row r="195" spans="1:4">
      <c r="A195" s="495" t="s">
        <v>1240</v>
      </c>
      <c r="B195" s="495"/>
      <c r="C195" s="356" t="s">
        <v>127</v>
      </c>
      <c r="D195" s="356" t="s">
        <v>127</v>
      </c>
    </row>
    <row r="196" spans="1:4">
      <c r="A196" s="495" t="s">
        <v>1241</v>
      </c>
      <c r="B196" s="495"/>
      <c r="C196" s="356" t="s">
        <v>127</v>
      </c>
      <c r="D196" s="356" t="s">
        <v>127</v>
      </c>
    </row>
    <row r="197" spans="1:4">
      <c r="A197" s="495" t="s">
        <v>1242</v>
      </c>
      <c r="B197" s="495"/>
      <c r="C197" s="356" t="s">
        <v>127</v>
      </c>
      <c r="D197" s="356" t="s">
        <v>127</v>
      </c>
    </row>
    <row r="198" spans="1:4">
      <c r="A198" s="495" t="s">
        <v>1243</v>
      </c>
      <c r="B198" s="495"/>
      <c r="C198" s="356" t="s">
        <v>127</v>
      </c>
      <c r="D198" s="356" t="s">
        <v>127</v>
      </c>
    </row>
    <row r="199" spans="1:4">
      <c r="A199" s="495" t="s">
        <v>1244</v>
      </c>
      <c r="B199" s="495"/>
      <c r="C199" s="356" t="s">
        <v>127</v>
      </c>
      <c r="D199" s="356" t="s">
        <v>127</v>
      </c>
    </row>
    <row r="200" spans="1:4">
      <c r="A200" s="495" t="s">
        <v>1245</v>
      </c>
      <c r="B200" s="495"/>
      <c r="C200" s="356" t="s">
        <v>127</v>
      </c>
      <c r="D200" s="356" t="s">
        <v>127</v>
      </c>
    </row>
    <row r="201" spans="1:4">
      <c r="A201" s="497" t="s">
        <v>128</v>
      </c>
      <c r="B201" s="497"/>
      <c r="C201" s="356">
        <v>-11000</v>
      </c>
      <c r="D201" s="356">
        <v>-22000</v>
      </c>
    </row>
    <row r="204" spans="1:4" ht="14.25">
      <c r="A204" s="248" t="s">
        <v>115</v>
      </c>
      <c r="B204" s="494" t="s">
        <v>116</v>
      </c>
      <c r="C204" s="494"/>
      <c r="D204" s="494"/>
    </row>
    <row r="205" spans="1:4">
      <c r="A205" s="255" t="s">
        <v>1046</v>
      </c>
      <c r="B205" s="495" t="s">
        <v>1047</v>
      </c>
      <c r="C205" s="495"/>
      <c r="D205" s="495"/>
    </row>
    <row r="206" spans="1:4">
      <c r="A206" s="245"/>
      <c r="B206" s="245"/>
      <c r="C206" s="354"/>
      <c r="D206" s="354"/>
    </row>
    <row r="207" spans="1:4" ht="14.25">
      <c r="A207" s="494" t="s">
        <v>117</v>
      </c>
      <c r="B207" s="494"/>
      <c r="C207" s="494"/>
      <c r="D207" s="494"/>
    </row>
    <row r="208" spans="1:4">
      <c r="A208" s="245"/>
      <c r="B208" s="245"/>
      <c r="C208" s="354"/>
      <c r="D208" s="354"/>
    </row>
    <row r="209" spans="1:4" ht="54.75" customHeight="1">
      <c r="A209" s="246" t="s">
        <v>118</v>
      </c>
      <c r="B209" s="255" t="s">
        <v>1046</v>
      </c>
      <c r="C209" s="499" t="s">
        <v>1165</v>
      </c>
      <c r="D209" s="499"/>
    </row>
    <row r="210" spans="1:4">
      <c r="A210" s="246" t="s">
        <v>119</v>
      </c>
      <c r="B210" s="255" t="s">
        <v>174</v>
      </c>
      <c r="C210" s="355" t="s">
        <v>120</v>
      </c>
      <c r="D210" s="355" t="s">
        <v>121</v>
      </c>
    </row>
    <row r="211" spans="1:4" ht="54">
      <c r="A211" s="246" t="s">
        <v>122</v>
      </c>
      <c r="B211" s="255" t="s">
        <v>1048</v>
      </c>
      <c r="C211" s="354"/>
      <c r="D211" s="354"/>
    </row>
    <row r="212" spans="1:4" ht="81">
      <c r="A212" s="246" t="s">
        <v>123</v>
      </c>
      <c r="B212" s="255" t="s">
        <v>1049</v>
      </c>
      <c r="C212" s="354"/>
      <c r="D212" s="354"/>
    </row>
    <row r="213" spans="1:4">
      <c r="A213" s="246" t="s">
        <v>124</v>
      </c>
      <c r="B213" s="255" t="s">
        <v>176</v>
      </c>
      <c r="C213" s="354"/>
      <c r="D213" s="354"/>
    </row>
    <row r="214" spans="1:4" ht="40.5">
      <c r="A214" s="246" t="s">
        <v>1013</v>
      </c>
      <c r="B214" s="255" t="s">
        <v>1050</v>
      </c>
      <c r="C214" s="354"/>
      <c r="D214" s="354"/>
    </row>
    <row r="215" spans="1:4">
      <c r="A215" s="444" t="s">
        <v>126</v>
      </c>
      <c r="B215" s="444"/>
      <c r="C215" s="354"/>
      <c r="D215" s="354"/>
    </row>
    <row r="216" spans="1:4">
      <c r="A216" s="495" t="s">
        <v>1246</v>
      </c>
      <c r="B216" s="495"/>
      <c r="C216" s="356" t="s">
        <v>127</v>
      </c>
      <c r="D216" s="356" t="s">
        <v>127</v>
      </c>
    </row>
    <row r="217" spans="1:4">
      <c r="A217" s="495" t="s">
        <v>1247</v>
      </c>
      <c r="B217" s="495"/>
      <c r="C217" s="356" t="s">
        <v>127</v>
      </c>
      <c r="D217" s="356" t="s">
        <v>127</v>
      </c>
    </row>
    <row r="218" spans="1:4">
      <c r="A218" s="495" t="s">
        <v>1248</v>
      </c>
      <c r="B218" s="495"/>
      <c r="C218" s="356" t="s">
        <v>127</v>
      </c>
      <c r="D218" s="356" t="s">
        <v>127</v>
      </c>
    </row>
    <row r="219" spans="1:4">
      <c r="A219" s="495" t="s">
        <v>1249</v>
      </c>
      <c r="B219" s="495"/>
      <c r="C219" s="356" t="s">
        <v>127</v>
      </c>
      <c r="D219" s="356" t="s">
        <v>127</v>
      </c>
    </row>
    <row r="220" spans="1:4">
      <c r="A220" s="495" t="s">
        <v>1250</v>
      </c>
      <c r="B220" s="495"/>
      <c r="C220" s="356" t="s">
        <v>127</v>
      </c>
      <c r="D220" s="356" t="s">
        <v>127</v>
      </c>
    </row>
    <row r="221" spans="1:4">
      <c r="A221" s="495" t="s">
        <v>1251</v>
      </c>
      <c r="B221" s="495"/>
      <c r="C221" s="356" t="s">
        <v>127</v>
      </c>
      <c r="D221" s="356" t="s">
        <v>127</v>
      </c>
    </row>
    <row r="222" spans="1:4">
      <c r="A222" s="495" t="s">
        <v>1252</v>
      </c>
      <c r="B222" s="495"/>
      <c r="C222" s="356" t="s">
        <v>127</v>
      </c>
      <c r="D222" s="356" t="s">
        <v>127</v>
      </c>
    </row>
    <row r="223" spans="1:4">
      <c r="A223" s="495" t="s">
        <v>1253</v>
      </c>
      <c r="B223" s="495"/>
      <c r="C223" s="356" t="s">
        <v>127</v>
      </c>
      <c r="D223" s="356" t="s">
        <v>127</v>
      </c>
    </row>
    <row r="224" spans="1:4">
      <c r="A224" s="495" t="s">
        <v>1254</v>
      </c>
      <c r="B224" s="495"/>
      <c r="C224" s="356" t="s">
        <v>127</v>
      </c>
      <c r="D224" s="356" t="s">
        <v>127</v>
      </c>
    </row>
    <row r="225" spans="1:4">
      <c r="A225" s="495" t="s">
        <v>1255</v>
      </c>
      <c r="B225" s="495"/>
      <c r="C225" s="356" t="s">
        <v>127</v>
      </c>
      <c r="D225" s="356" t="s">
        <v>127</v>
      </c>
    </row>
    <row r="226" spans="1:4">
      <c r="A226" s="495" t="s">
        <v>1256</v>
      </c>
      <c r="B226" s="495"/>
      <c r="C226" s="356" t="s">
        <v>127</v>
      </c>
      <c r="D226" s="356" t="s">
        <v>127</v>
      </c>
    </row>
    <row r="227" spans="1:4">
      <c r="A227" s="495" t="s">
        <v>1257</v>
      </c>
      <c r="B227" s="495"/>
      <c r="C227" s="356" t="s">
        <v>127</v>
      </c>
      <c r="D227" s="356" t="s">
        <v>127</v>
      </c>
    </row>
    <row r="228" spans="1:4">
      <c r="A228" s="495" t="s">
        <v>1258</v>
      </c>
      <c r="B228" s="495"/>
      <c r="C228" s="356" t="s">
        <v>127</v>
      </c>
      <c r="D228" s="356" t="s">
        <v>127</v>
      </c>
    </row>
    <row r="229" spans="1:4">
      <c r="A229" s="495" t="s">
        <v>1259</v>
      </c>
      <c r="B229" s="495"/>
      <c r="C229" s="356" t="s">
        <v>127</v>
      </c>
      <c r="D229" s="356" t="s">
        <v>127</v>
      </c>
    </row>
    <row r="230" spans="1:4">
      <c r="A230" s="495" t="s">
        <v>1260</v>
      </c>
      <c r="B230" s="495"/>
      <c r="C230" s="356" t="s">
        <v>127</v>
      </c>
      <c r="D230" s="356" t="s">
        <v>127</v>
      </c>
    </row>
    <row r="231" spans="1:4">
      <c r="A231" s="495" t="s">
        <v>1261</v>
      </c>
      <c r="B231" s="495"/>
      <c r="C231" s="356" t="s">
        <v>127</v>
      </c>
      <c r="D231" s="356" t="s">
        <v>127</v>
      </c>
    </row>
    <row r="232" spans="1:4">
      <c r="A232" s="495" t="s">
        <v>1262</v>
      </c>
      <c r="B232" s="495"/>
      <c r="C232" s="356" t="s">
        <v>127</v>
      </c>
      <c r="D232" s="356" t="s">
        <v>127</v>
      </c>
    </row>
    <row r="233" spans="1:4">
      <c r="A233" s="497" t="s">
        <v>128</v>
      </c>
      <c r="B233" s="497"/>
      <c r="C233" s="356">
        <v>-100000</v>
      </c>
      <c r="D233" s="356">
        <v>-150000</v>
      </c>
    </row>
    <row r="236" spans="1:4">
      <c r="C236" s="352" t="s">
        <v>281</v>
      </c>
    </row>
    <row r="237" spans="1:4" ht="14.25">
      <c r="A237" s="492" t="s">
        <v>225</v>
      </c>
      <c r="B237" s="492"/>
      <c r="C237" s="492"/>
      <c r="D237" s="492"/>
    </row>
    <row r="238" spans="1:4" ht="14.25">
      <c r="A238" s="493" t="s">
        <v>130</v>
      </c>
      <c r="B238" s="493"/>
      <c r="C238" s="493"/>
      <c r="D238" s="493"/>
    </row>
    <row r="240" spans="1:4" ht="14.25">
      <c r="A240" s="248" t="s">
        <v>115</v>
      </c>
      <c r="B240" s="494" t="s">
        <v>116</v>
      </c>
      <c r="C240" s="494"/>
      <c r="D240" s="494"/>
    </row>
    <row r="241" spans="1:4">
      <c r="A241" s="255" t="s">
        <v>1051</v>
      </c>
      <c r="B241" s="495" t="s">
        <v>1052</v>
      </c>
      <c r="C241" s="495"/>
      <c r="D241" s="495"/>
    </row>
    <row r="242" spans="1:4">
      <c r="A242" s="245"/>
      <c r="B242" s="245"/>
      <c r="C242" s="354"/>
      <c r="D242" s="354"/>
    </row>
    <row r="243" spans="1:4" ht="14.25">
      <c r="A243" s="494" t="s">
        <v>117</v>
      </c>
      <c r="B243" s="494"/>
      <c r="C243" s="494"/>
      <c r="D243" s="494"/>
    </row>
    <row r="244" spans="1:4">
      <c r="A244" s="245"/>
      <c r="B244" s="245"/>
      <c r="C244" s="354"/>
      <c r="D244" s="354"/>
    </row>
    <row r="245" spans="1:4" ht="68.25" customHeight="1">
      <c r="A245" s="246" t="s">
        <v>118</v>
      </c>
      <c r="B245" s="255" t="s">
        <v>1051</v>
      </c>
      <c r="C245" s="499" t="s">
        <v>1165</v>
      </c>
      <c r="D245" s="499"/>
    </row>
    <row r="246" spans="1:4">
      <c r="A246" s="246" t="s">
        <v>119</v>
      </c>
      <c r="B246" s="255" t="s">
        <v>174</v>
      </c>
      <c r="C246" s="355" t="s">
        <v>120</v>
      </c>
      <c r="D246" s="355" t="s">
        <v>121</v>
      </c>
    </row>
    <row r="247" spans="1:4" ht="27">
      <c r="A247" s="246" t="s">
        <v>122</v>
      </c>
      <c r="B247" s="255" t="s">
        <v>1053</v>
      </c>
      <c r="C247" s="354"/>
      <c r="D247" s="354"/>
    </row>
    <row r="248" spans="1:4" ht="40.5">
      <c r="A248" s="246" t="s">
        <v>123</v>
      </c>
      <c r="B248" s="255" t="s">
        <v>1054</v>
      </c>
      <c r="C248" s="354"/>
      <c r="D248" s="354"/>
    </row>
    <row r="249" spans="1:4">
      <c r="A249" s="246" t="s">
        <v>124</v>
      </c>
      <c r="B249" s="255" t="s">
        <v>176</v>
      </c>
      <c r="C249" s="354"/>
      <c r="D249" s="354"/>
    </row>
    <row r="250" spans="1:4" ht="40.5">
      <c r="A250" s="246" t="s">
        <v>1013</v>
      </c>
      <c r="B250" s="255" t="s">
        <v>1055</v>
      </c>
      <c r="C250" s="354"/>
      <c r="D250" s="354"/>
    </row>
    <row r="251" spans="1:4">
      <c r="A251" s="444" t="s">
        <v>126</v>
      </c>
      <c r="B251" s="444"/>
      <c r="C251" s="354"/>
      <c r="D251" s="354"/>
    </row>
    <row r="252" spans="1:4">
      <c r="A252" s="495" t="s">
        <v>1264</v>
      </c>
      <c r="B252" s="495"/>
      <c r="C252" s="356" t="s">
        <v>127</v>
      </c>
      <c r="D252" s="356" t="s">
        <v>127</v>
      </c>
    </row>
    <row r="253" spans="1:4">
      <c r="A253" s="495" t="s">
        <v>1265</v>
      </c>
      <c r="B253" s="495"/>
      <c r="C253" s="356" t="s">
        <v>127</v>
      </c>
      <c r="D253" s="356" t="s">
        <v>127</v>
      </c>
    </row>
    <row r="254" spans="1:4">
      <c r="A254" s="495" t="s">
        <v>1266</v>
      </c>
      <c r="B254" s="495"/>
      <c r="C254" s="356" t="s">
        <v>127</v>
      </c>
      <c r="D254" s="356" t="s">
        <v>127</v>
      </c>
    </row>
    <row r="255" spans="1:4">
      <c r="A255" s="497" t="s">
        <v>128</v>
      </c>
      <c r="B255" s="497"/>
      <c r="C255" s="356">
        <v>-6996.3</v>
      </c>
      <c r="D255" s="356">
        <v>-13992.6</v>
      </c>
    </row>
    <row r="256" spans="1:4">
      <c r="A256" s="245"/>
      <c r="B256" s="245"/>
      <c r="C256" s="354"/>
      <c r="D256" s="354"/>
    </row>
    <row r="257" spans="1:4">
      <c r="A257" s="245"/>
      <c r="B257" s="245"/>
      <c r="C257" s="354"/>
      <c r="D257" s="354"/>
    </row>
    <row r="258" spans="1:4" ht="14.25">
      <c r="A258" s="248" t="s">
        <v>115</v>
      </c>
      <c r="B258" s="494" t="s">
        <v>116</v>
      </c>
      <c r="C258" s="494"/>
      <c r="D258" s="494"/>
    </row>
    <row r="259" spans="1:4">
      <c r="A259" s="255" t="s">
        <v>1056</v>
      </c>
      <c r="B259" s="495" t="s">
        <v>1057</v>
      </c>
      <c r="C259" s="495"/>
      <c r="D259" s="495"/>
    </row>
    <row r="260" spans="1:4">
      <c r="A260" s="245"/>
      <c r="B260" s="245"/>
      <c r="C260" s="354"/>
      <c r="D260" s="354"/>
    </row>
    <row r="261" spans="1:4" ht="14.25">
      <c r="A261" s="494" t="s">
        <v>117</v>
      </c>
      <c r="B261" s="494"/>
      <c r="C261" s="494"/>
      <c r="D261" s="494"/>
    </row>
    <row r="262" spans="1:4">
      <c r="A262" s="245"/>
      <c r="B262" s="245"/>
      <c r="C262" s="354"/>
      <c r="D262" s="354"/>
    </row>
    <row r="263" spans="1:4" ht="60.75" customHeight="1">
      <c r="A263" s="246" t="s">
        <v>118</v>
      </c>
      <c r="B263" s="255" t="s">
        <v>1056</v>
      </c>
      <c r="C263" s="499" t="s">
        <v>1165</v>
      </c>
      <c r="D263" s="499"/>
    </row>
    <row r="264" spans="1:4">
      <c r="A264" s="246" t="s">
        <v>119</v>
      </c>
      <c r="B264" s="255" t="s">
        <v>174</v>
      </c>
      <c r="C264" s="355" t="s">
        <v>120</v>
      </c>
      <c r="D264" s="355" t="s">
        <v>121</v>
      </c>
    </row>
    <row r="265" spans="1:4" ht="67.5">
      <c r="A265" s="246" t="s">
        <v>122</v>
      </c>
      <c r="B265" s="255" t="s">
        <v>226</v>
      </c>
      <c r="C265" s="354"/>
      <c r="D265" s="354"/>
    </row>
    <row r="266" spans="1:4" ht="67.5">
      <c r="A266" s="246" t="s">
        <v>123</v>
      </c>
      <c r="B266" s="255" t="s">
        <v>227</v>
      </c>
      <c r="C266" s="354"/>
      <c r="D266" s="354"/>
    </row>
    <row r="267" spans="1:4">
      <c r="A267" s="246" t="s">
        <v>124</v>
      </c>
      <c r="B267" s="255" t="s">
        <v>176</v>
      </c>
      <c r="C267" s="354"/>
      <c r="D267" s="354"/>
    </row>
    <row r="268" spans="1:4" ht="27">
      <c r="A268" s="246" t="s">
        <v>125</v>
      </c>
      <c r="B268" s="255" t="s">
        <v>129</v>
      </c>
      <c r="C268" s="354"/>
      <c r="D268" s="354"/>
    </row>
    <row r="269" spans="1:4">
      <c r="A269" s="444" t="s">
        <v>126</v>
      </c>
      <c r="B269" s="444"/>
      <c r="C269" s="354"/>
      <c r="D269" s="354"/>
    </row>
    <row r="270" spans="1:4">
      <c r="A270" s="495" t="s">
        <v>1267</v>
      </c>
      <c r="B270" s="495"/>
      <c r="C270" s="356" t="s">
        <v>127</v>
      </c>
      <c r="D270" s="356" t="s">
        <v>127</v>
      </c>
    </row>
    <row r="271" spans="1:4">
      <c r="A271" s="495" t="s">
        <v>1268</v>
      </c>
      <c r="B271" s="495"/>
      <c r="C271" s="356" t="s">
        <v>127</v>
      </c>
      <c r="D271" s="356" t="s">
        <v>127</v>
      </c>
    </row>
    <row r="272" spans="1:4">
      <c r="A272" s="495" t="s">
        <v>1269</v>
      </c>
      <c r="B272" s="495"/>
      <c r="C272" s="356" t="s">
        <v>127</v>
      </c>
      <c r="D272" s="356" t="s">
        <v>127</v>
      </c>
    </row>
    <row r="273" spans="1:4">
      <c r="A273" s="495" t="s">
        <v>1270</v>
      </c>
      <c r="B273" s="495"/>
      <c r="C273" s="356" t="s">
        <v>127</v>
      </c>
      <c r="D273" s="356" t="s">
        <v>127</v>
      </c>
    </row>
    <row r="274" spans="1:4">
      <c r="A274" s="495" t="s">
        <v>1271</v>
      </c>
      <c r="B274" s="495"/>
      <c r="C274" s="356" t="s">
        <v>127</v>
      </c>
      <c r="D274" s="356" t="s">
        <v>127</v>
      </c>
    </row>
    <row r="275" spans="1:4">
      <c r="A275" s="497" t="s">
        <v>128</v>
      </c>
      <c r="B275" s="497"/>
      <c r="C275" s="356">
        <v>-100000</v>
      </c>
      <c r="D275" s="356">
        <v>-100000</v>
      </c>
    </row>
    <row r="278" spans="1:4">
      <c r="C278" s="352" t="s">
        <v>1149</v>
      </c>
    </row>
    <row r="279" spans="1:4" ht="14.25">
      <c r="A279" s="492" t="s">
        <v>1067</v>
      </c>
      <c r="B279" s="492"/>
      <c r="C279" s="492"/>
      <c r="D279" s="492"/>
    </row>
    <row r="280" spans="1:4" ht="14.25">
      <c r="A280" s="493" t="s">
        <v>130</v>
      </c>
      <c r="B280" s="493"/>
      <c r="C280" s="493"/>
      <c r="D280" s="493"/>
    </row>
    <row r="282" spans="1:4" ht="14.25">
      <c r="A282" s="248" t="s">
        <v>115</v>
      </c>
      <c r="B282" s="494" t="s">
        <v>116</v>
      </c>
      <c r="C282" s="494"/>
      <c r="D282" s="494"/>
    </row>
    <row r="283" spans="1:4">
      <c r="A283" s="255" t="s">
        <v>1068</v>
      </c>
      <c r="B283" s="495" t="s">
        <v>1069</v>
      </c>
      <c r="C283" s="495"/>
      <c r="D283" s="495"/>
    </row>
    <row r="284" spans="1:4">
      <c r="A284" s="245"/>
      <c r="B284" s="245"/>
      <c r="C284" s="354"/>
      <c r="D284" s="354"/>
    </row>
    <row r="285" spans="1:4" ht="14.25">
      <c r="A285" s="494" t="s">
        <v>117</v>
      </c>
      <c r="B285" s="494"/>
      <c r="C285" s="494"/>
      <c r="D285" s="494"/>
    </row>
    <row r="286" spans="1:4">
      <c r="A286" s="245"/>
      <c r="B286" s="245"/>
      <c r="C286" s="354"/>
      <c r="D286" s="354"/>
    </row>
    <row r="287" spans="1:4" ht="51" customHeight="1">
      <c r="A287" s="246" t="s">
        <v>118</v>
      </c>
      <c r="B287" s="255" t="s">
        <v>1068</v>
      </c>
      <c r="C287" s="499" t="s">
        <v>1165</v>
      </c>
      <c r="D287" s="499"/>
    </row>
    <row r="288" spans="1:4">
      <c r="A288" s="246" t="s">
        <v>119</v>
      </c>
      <c r="B288" s="255" t="s">
        <v>1016</v>
      </c>
      <c r="C288" s="355" t="s">
        <v>120</v>
      </c>
      <c r="D288" s="355" t="s">
        <v>121</v>
      </c>
    </row>
    <row r="289" spans="1:4" ht="27">
      <c r="A289" s="246" t="s">
        <v>122</v>
      </c>
      <c r="B289" s="255" t="s">
        <v>1070</v>
      </c>
      <c r="C289" s="354"/>
      <c r="D289" s="354"/>
    </row>
    <row r="290" spans="1:4" ht="94.5">
      <c r="A290" s="246" t="s">
        <v>123</v>
      </c>
      <c r="B290" s="255" t="s">
        <v>1071</v>
      </c>
      <c r="C290" s="354"/>
      <c r="D290" s="354"/>
    </row>
    <row r="291" spans="1:4">
      <c r="A291" s="246" t="s">
        <v>124</v>
      </c>
      <c r="B291" s="255" t="s">
        <v>176</v>
      </c>
      <c r="C291" s="354"/>
      <c r="D291" s="354"/>
    </row>
    <row r="292" spans="1:4" ht="40.5">
      <c r="A292" s="246" t="s">
        <v>1013</v>
      </c>
      <c r="B292" s="255" t="s">
        <v>1072</v>
      </c>
      <c r="C292" s="354"/>
      <c r="D292" s="354"/>
    </row>
    <row r="293" spans="1:4">
      <c r="A293" s="444" t="s">
        <v>126</v>
      </c>
      <c r="B293" s="444"/>
      <c r="C293" s="354"/>
      <c r="D293" s="354"/>
    </row>
    <row r="294" spans="1:4">
      <c r="A294" s="495" t="s">
        <v>1272</v>
      </c>
      <c r="B294" s="495"/>
      <c r="C294" s="356" t="s">
        <v>127</v>
      </c>
      <c r="D294" s="356" t="s">
        <v>127</v>
      </c>
    </row>
    <row r="295" spans="1:4">
      <c r="A295" s="495" t="s">
        <v>1273</v>
      </c>
      <c r="B295" s="495"/>
      <c r="C295" s="356" t="s">
        <v>127</v>
      </c>
      <c r="D295" s="356" t="s">
        <v>127</v>
      </c>
    </row>
    <row r="296" spans="1:4">
      <c r="A296" s="495" t="s">
        <v>1274</v>
      </c>
      <c r="B296" s="495"/>
      <c r="C296" s="356" t="s">
        <v>127</v>
      </c>
      <c r="D296" s="356" t="s">
        <v>127</v>
      </c>
    </row>
    <row r="297" spans="1:4">
      <c r="A297" s="495" t="s">
        <v>1275</v>
      </c>
      <c r="B297" s="495"/>
      <c r="C297" s="356" t="s">
        <v>127</v>
      </c>
      <c r="D297" s="356" t="s">
        <v>127</v>
      </c>
    </row>
    <row r="298" spans="1:4">
      <c r="A298" s="495" t="s">
        <v>1276</v>
      </c>
      <c r="B298" s="495"/>
      <c r="C298" s="356" t="s">
        <v>127</v>
      </c>
      <c r="D298" s="356" t="s">
        <v>127</v>
      </c>
    </row>
    <row r="299" spans="1:4">
      <c r="A299" s="495" t="s">
        <v>1277</v>
      </c>
      <c r="B299" s="495"/>
      <c r="C299" s="356" t="s">
        <v>127</v>
      </c>
      <c r="D299" s="356" t="s">
        <v>127</v>
      </c>
    </row>
    <row r="300" spans="1:4">
      <c r="A300" s="495" t="s">
        <v>1278</v>
      </c>
      <c r="B300" s="495"/>
      <c r="C300" s="356" t="s">
        <v>127</v>
      </c>
      <c r="D300" s="356" t="s">
        <v>127</v>
      </c>
    </row>
    <row r="301" spans="1:4">
      <c r="A301" s="495" t="s">
        <v>1279</v>
      </c>
      <c r="B301" s="495"/>
      <c r="C301" s="356" t="s">
        <v>127</v>
      </c>
      <c r="D301" s="356" t="s">
        <v>127</v>
      </c>
    </row>
    <row r="302" spans="1:4">
      <c r="A302" s="495" t="s">
        <v>1280</v>
      </c>
      <c r="B302" s="495"/>
      <c r="C302" s="356" t="s">
        <v>127</v>
      </c>
      <c r="D302" s="356" t="s">
        <v>127</v>
      </c>
    </row>
    <row r="303" spans="1:4">
      <c r="A303" s="495" t="s">
        <v>1281</v>
      </c>
      <c r="B303" s="495"/>
      <c r="C303" s="356" t="s">
        <v>127</v>
      </c>
      <c r="D303" s="356" t="s">
        <v>127</v>
      </c>
    </row>
    <row r="304" spans="1:4">
      <c r="A304" s="497" t="s">
        <v>128</v>
      </c>
      <c r="B304" s="497"/>
      <c r="C304" s="356">
        <v>-1777</v>
      </c>
      <c r="D304" s="356">
        <v>-2033</v>
      </c>
    </row>
    <row r="305" spans="1:4">
      <c r="A305" s="245"/>
      <c r="B305" s="245"/>
      <c r="C305" s="354"/>
      <c r="D305" s="354"/>
    </row>
    <row r="306" spans="1:4">
      <c r="A306" s="245"/>
      <c r="B306" s="245"/>
      <c r="C306" s="354"/>
      <c r="D306" s="354"/>
    </row>
    <row r="307" spans="1:4" ht="14.25">
      <c r="A307" s="248" t="s">
        <v>115</v>
      </c>
      <c r="B307" s="494" t="s">
        <v>116</v>
      </c>
      <c r="C307" s="494"/>
      <c r="D307" s="494"/>
    </row>
    <row r="308" spans="1:4">
      <c r="A308" s="255" t="s">
        <v>1073</v>
      </c>
      <c r="B308" s="495" t="s">
        <v>711</v>
      </c>
      <c r="C308" s="495"/>
      <c r="D308" s="495"/>
    </row>
    <row r="309" spans="1:4">
      <c r="A309" s="245"/>
      <c r="B309" s="245"/>
      <c r="C309" s="354"/>
      <c r="D309" s="354"/>
    </row>
    <row r="310" spans="1:4" ht="14.25">
      <c r="A310" s="494" t="s">
        <v>117</v>
      </c>
      <c r="B310" s="494"/>
      <c r="C310" s="494"/>
      <c r="D310" s="494"/>
    </row>
    <row r="311" spans="1:4">
      <c r="A311" s="245"/>
      <c r="B311" s="245"/>
      <c r="C311" s="354"/>
      <c r="D311" s="354"/>
    </row>
    <row r="312" spans="1:4" ht="48" customHeight="1">
      <c r="A312" s="246" t="s">
        <v>118</v>
      </c>
      <c r="B312" s="255" t="s">
        <v>1073</v>
      </c>
      <c r="C312" s="499" t="s">
        <v>1165</v>
      </c>
      <c r="D312" s="499"/>
    </row>
    <row r="313" spans="1:4">
      <c r="A313" s="246" t="s">
        <v>119</v>
      </c>
      <c r="B313" s="255" t="s">
        <v>174</v>
      </c>
      <c r="C313" s="355" t="s">
        <v>120</v>
      </c>
      <c r="D313" s="355" t="s">
        <v>121</v>
      </c>
    </row>
    <row r="314" spans="1:4" ht="27">
      <c r="A314" s="246" t="s">
        <v>122</v>
      </c>
      <c r="B314" s="255" t="s">
        <v>711</v>
      </c>
      <c r="C314" s="354"/>
      <c r="D314" s="354"/>
    </row>
    <row r="315" spans="1:4" ht="94.5">
      <c r="A315" s="246" t="s">
        <v>123</v>
      </c>
      <c r="B315" s="255" t="s">
        <v>1074</v>
      </c>
      <c r="C315" s="354"/>
      <c r="D315" s="354"/>
    </row>
    <row r="316" spans="1:4">
      <c r="A316" s="246" t="s">
        <v>124</v>
      </c>
      <c r="B316" s="255" t="s">
        <v>176</v>
      </c>
      <c r="C316" s="354"/>
      <c r="D316" s="354"/>
    </row>
    <row r="317" spans="1:4" ht="40.5">
      <c r="A317" s="246" t="s">
        <v>1041</v>
      </c>
      <c r="B317" s="255" t="s">
        <v>1075</v>
      </c>
      <c r="C317" s="354"/>
      <c r="D317" s="354"/>
    </row>
    <row r="318" spans="1:4">
      <c r="A318" s="444" t="s">
        <v>126</v>
      </c>
      <c r="B318" s="444"/>
      <c r="C318" s="354"/>
      <c r="D318" s="354"/>
    </row>
    <row r="319" spans="1:4">
      <c r="A319" s="495" t="s">
        <v>1282</v>
      </c>
      <c r="B319" s="495"/>
      <c r="C319" s="356" t="s">
        <v>127</v>
      </c>
      <c r="D319" s="356" t="s">
        <v>127</v>
      </c>
    </row>
    <row r="320" spans="1:4">
      <c r="A320" s="495" t="s">
        <v>1283</v>
      </c>
      <c r="B320" s="495"/>
      <c r="C320" s="356" t="s">
        <v>127</v>
      </c>
      <c r="D320" s="356" t="s">
        <v>127</v>
      </c>
    </row>
    <row r="321" spans="1:4">
      <c r="A321" s="495" t="s">
        <v>1284</v>
      </c>
      <c r="B321" s="495"/>
      <c r="C321" s="356" t="s">
        <v>127</v>
      </c>
      <c r="D321" s="356" t="s">
        <v>127</v>
      </c>
    </row>
    <row r="322" spans="1:4">
      <c r="A322" s="495" t="s">
        <v>1285</v>
      </c>
      <c r="B322" s="495"/>
      <c r="C322" s="356" t="s">
        <v>127</v>
      </c>
      <c r="D322" s="356" t="s">
        <v>127</v>
      </c>
    </row>
    <row r="323" spans="1:4">
      <c r="A323" s="495" t="s">
        <v>1286</v>
      </c>
      <c r="B323" s="495"/>
      <c r="C323" s="356" t="s">
        <v>127</v>
      </c>
      <c r="D323" s="356" t="s">
        <v>127</v>
      </c>
    </row>
    <row r="324" spans="1:4">
      <c r="A324" s="495" t="s">
        <v>1287</v>
      </c>
      <c r="B324" s="495"/>
      <c r="C324" s="356" t="s">
        <v>127</v>
      </c>
      <c r="D324" s="356" t="s">
        <v>127</v>
      </c>
    </row>
    <row r="325" spans="1:4">
      <c r="A325" s="495" t="s">
        <v>1288</v>
      </c>
      <c r="B325" s="495"/>
      <c r="C325" s="356" t="s">
        <v>127</v>
      </c>
      <c r="D325" s="356" t="s">
        <v>127</v>
      </c>
    </row>
    <row r="326" spans="1:4">
      <c r="A326" s="495" t="s">
        <v>1289</v>
      </c>
      <c r="B326" s="495"/>
      <c r="C326" s="356" t="s">
        <v>127</v>
      </c>
      <c r="D326" s="356" t="s">
        <v>127</v>
      </c>
    </row>
    <row r="327" spans="1:4">
      <c r="A327" s="495" t="s">
        <v>1290</v>
      </c>
      <c r="B327" s="495"/>
      <c r="C327" s="356" t="s">
        <v>127</v>
      </c>
      <c r="D327" s="356" t="s">
        <v>127</v>
      </c>
    </row>
    <row r="328" spans="1:4">
      <c r="A328" s="495" t="s">
        <v>1291</v>
      </c>
      <c r="B328" s="495"/>
      <c r="C328" s="356" t="s">
        <v>127</v>
      </c>
      <c r="D328" s="356" t="s">
        <v>127</v>
      </c>
    </row>
    <row r="329" spans="1:4">
      <c r="A329" s="495" t="s">
        <v>1292</v>
      </c>
      <c r="B329" s="495"/>
      <c r="C329" s="356" t="s">
        <v>127</v>
      </c>
      <c r="D329" s="356" t="s">
        <v>127</v>
      </c>
    </row>
    <row r="330" spans="1:4">
      <c r="A330" s="495" t="s">
        <v>1293</v>
      </c>
      <c r="B330" s="495"/>
      <c r="C330" s="356" t="s">
        <v>127</v>
      </c>
      <c r="D330" s="356" t="s">
        <v>127</v>
      </c>
    </row>
    <row r="331" spans="1:4">
      <c r="A331" s="495" t="s">
        <v>1294</v>
      </c>
      <c r="B331" s="495"/>
      <c r="C331" s="356" t="s">
        <v>127</v>
      </c>
      <c r="D331" s="356" t="s">
        <v>127</v>
      </c>
    </row>
    <row r="332" spans="1:4">
      <c r="A332" s="495" t="s">
        <v>1295</v>
      </c>
      <c r="B332" s="495"/>
      <c r="C332" s="356" t="s">
        <v>127</v>
      </c>
      <c r="D332" s="356" t="s">
        <v>127</v>
      </c>
    </row>
    <row r="333" spans="1:4">
      <c r="A333" s="495" t="s">
        <v>1296</v>
      </c>
      <c r="B333" s="495"/>
      <c r="C333" s="356" t="s">
        <v>127</v>
      </c>
      <c r="D333" s="356" t="s">
        <v>127</v>
      </c>
    </row>
    <row r="334" spans="1:4">
      <c r="A334" s="495" t="s">
        <v>1297</v>
      </c>
      <c r="B334" s="495"/>
      <c r="C334" s="356" t="s">
        <v>127</v>
      </c>
      <c r="D334" s="356" t="s">
        <v>127</v>
      </c>
    </row>
    <row r="335" spans="1:4">
      <c r="A335" s="495" t="s">
        <v>1298</v>
      </c>
      <c r="B335" s="495"/>
      <c r="C335" s="356" t="s">
        <v>127</v>
      </c>
      <c r="D335" s="356" t="s">
        <v>127</v>
      </c>
    </row>
    <row r="336" spans="1:4">
      <c r="A336" s="495" t="s">
        <v>1299</v>
      </c>
      <c r="B336" s="495"/>
      <c r="C336" s="356" t="s">
        <v>127</v>
      </c>
      <c r="D336" s="356" t="s">
        <v>127</v>
      </c>
    </row>
    <row r="337" spans="1:4">
      <c r="A337" s="495" t="s">
        <v>1300</v>
      </c>
      <c r="B337" s="495"/>
      <c r="C337" s="356" t="s">
        <v>127</v>
      </c>
      <c r="D337" s="356" t="s">
        <v>127</v>
      </c>
    </row>
    <row r="338" spans="1:4">
      <c r="A338" s="497" t="s">
        <v>128</v>
      </c>
      <c r="B338" s="497"/>
      <c r="C338" s="356">
        <v>-1001</v>
      </c>
      <c r="D338" s="356">
        <v>-1001</v>
      </c>
    </row>
    <row r="341" spans="1:4" ht="14.25">
      <c r="A341" s="248" t="s">
        <v>115</v>
      </c>
      <c r="B341" s="494" t="s">
        <v>116</v>
      </c>
      <c r="C341" s="494"/>
      <c r="D341" s="494"/>
    </row>
    <row r="342" spans="1:4">
      <c r="A342" s="255" t="s">
        <v>1076</v>
      </c>
      <c r="B342" s="495" t="s">
        <v>1077</v>
      </c>
      <c r="C342" s="495"/>
      <c r="D342" s="495"/>
    </row>
    <row r="343" spans="1:4">
      <c r="A343" s="245"/>
      <c r="B343" s="245"/>
      <c r="C343" s="354"/>
      <c r="D343" s="354"/>
    </row>
    <row r="344" spans="1:4" ht="14.25">
      <c r="A344" s="494" t="s">
        <v>117</v>
      </c>
      <c r="B344" s="494"/>
      <c r="C344" s="494"/>
      <c r="D344" s="494"/>
    </row>
    <row r="345" spans="1:4">
      <c r="A345" s="245"/>
      <c r="B345" s="245"/>
      <c r="C345" s="354"/>
      <c r="D345" s="354"/>
    </row>
    <row r="346" spans="1:4" ht="53.25" customHeight="1">
      <c r="A346" s="246" t="s">
        <v>118</v>
      </c>
      <c r="B346" s="255" t="s">
        <v>1076</v>
      </c>
      <c r="C346" s="499" t="s">
        <v>1165</v>
      </c>
      <c r="D346" s="499"/>
    </row>
    <row r="347" spans="1:4">
      <c r="A347" s="246" t="s">
        <v>119</v>
      </c>
      <c r="B347" s="255" t="s">
        <v>174</v>
      </c>
      <c r="C347" s="355" t="s">
        <v>120</v>
      </c>
      <c r="D347" s="355" t="s">
        <v>121</v>
      </c>
    </row>
    <row r="348" spans="1:4" ht="54">
      <c r="A348" s="246" t="s">
        <v>122</v>
      </c>
      <c r="B348" s="255" t="s">
        <v>1078</v>
      </c>
      <c r="C348" s="354"/>
      <c r="D348" s="354"/>
    </row>
    <row r="349" spans="1:4" ht="54">
      <c r="A349" s="246" t="s">
        <v>123</v>
      </c>
      <c r="B349" s="255" t="s">
        <v>1079</v>
      </c>
      <c r="C349" s="354"/>
      <c r="D349" s="354"/>
    </row>
    <row r="350" spans="1:4">
      <c r="A350" s="246" t="s">
        <v>124</v>
      </c>
      <c r="B350" s="255" t="s">
        <v>176</v>
      </c>
      <c r="C350" s="354"/>
      <c r="D350" s="354"/>
    </row>
    <row r="351" spans="1:4" ht="40.5">
      <c r="A351" s="246" t="s">
        <v>1013</v>
      </c>
      <c r="B351" s="255" t="s">
        <v>1080</v>
      </c>
      <c r="C351" s="354"/>
      <c r="D351" s="354"/>
    </row>
    <row r="352" spans="1:4">
      <c r="A352" s="444" t="s">
        <v>126</v>
      </c>
      <c r="B352" s="444"/>
      <c r="C352" s="354"/>
      <c r="D352" s="354"/>
    </row>
    <row r="353" spans="1:4">
      <c r="A353" s="495" t="s">
        <v>1301</v>
      </c>
      <c r="B353" s="495"/>
      <c r="C353" s="356" t="s">
        <v>127</v>
      </c>
      <c r="D353" s="356" t="s">
        <v>127</v>
      </c>
    </row>
    <row r="354" spans="1:4">
      <c r="A354" s="495" t="s">
        <v>1302</v>
      </c>
      <c r="B354" s="495"/>
      <c r="C354" s="356" t="s">
        <v>127</v>
      </c>
      <c r="D354" s="356" t="s">
        <v>127</v>
      </c>
    </row>
    <row r="355" spans="1:4">
      <c r="A355" s="495" t="s">
        <v>1303</v>
      </c>
      <c r="B355" s="495"/>
      <c r="C355" s="356" t="s">
        <v>127</v>
      </c>
      <c r="D355" s="356" t="s">
        <v>127</v>
      </c>
    </row>
    <row r="356" spans="1:4">
      <c r="A356" s="495" t="s">
        <v>1304</v>
      </c>
      <c r="B356" s="495"/>
      <c r="C356" s="356" t="s">
        <v>127</v>
      </c>
      <c r="D356" s="356" t="s">
        <v>127</v>
      </c>
    </row>
    <row r="357" spans="1:4">
      <c r="A357" s="497" t="s">
        <v>128</v>
      </c>
      <c r="B357" s="497"/>
      <c r="C357" s="356">
        <v>-3757.8</v>
      </c>
      <c r="D357" s="356">
        <v>-5652.9</v>
      </c>
    </row>
    <row r="360" spans="1:4">
      <c r="C360" s="352" t="s">
        <v>1150</v>
      </c>
    </row>
    <row r="361" spans="1:4" ht="14.25">
      <c r="A361" s="492" t="s">
        <v>1081</v>
      </c>
      <c r="B361" s="492"/>
      <c r="C361" s="492"/>
      <c r="D361" s="492"/>
    </row>
    <row r="362" spans="1:4" ht="14.25">
      <c r="A362" s="493" t="s">
        <v>130</v>
      </c>
      <c r="B362" s="493"/>
      <c r="C362" s="493"/>
      <c r="D362" s="493"/>
    </row>
    <row r="364" spans="1:4" ht="14.25">
      <c r="A364" s="248" t="s">
        <v>115</v>
      </c>
      <c r="B364" s="494" t="s">
        <v>116</v>
      </c>
      <c r="C364" s="494"/>
      <c r="D364" s="494"/>
    </row>
    <row r="365" spans="1:4">
      <c r="A365" s="255" t="s">
        <v>1082</v>
      </c>
      <c r="B365" s="495" t="s">
        <v>1083</v>
      </c>
      <c r="C365" s="495"/>
      <c r="D365" s="495"/>
    </row>
    <row r="366" spans="1:4">
      <c r="A366" s="245"/>
      <c r="B366" s="245"/>
      <c r="C366" s="354"/>
      <c r="D366" s="354"/>
    </row>
    <row r="367" spans="1:4" ht="14.25">
      <c r="A367" s="494" t="s">
        <v>117</v>
      </c>
      <c r="B367" s="494"/>
      <c r="C367" s="494"/>
      <c r="D367" s="494"/>
    </row>
    <row r="368" spans="1:4">
      <c r="A368" s="245"/>
      <c r="B368" s="245"/>
      <c r="C368" s="354"/>
      <c r="D368" s="354"/>
    </row>
    <row r="369" spans="1:4" ht="51" customHeight="1">
      <c r="A369" s="246" t="s">
        <v>118</v>
      </c>
      <c r="B369" s="255" t="s">
        <v>1082</v>
      </c>
      <c r="C369" s="499" t="s">
        <v>1165</v>
      </c>
      <c r="D369" s="499"/>
    </row>
    <row r="370" spans="1:4">
      <c r="A370" s="246" t="s">
        <v>119</v>
      </c>
      <c r="B370" s="255" t="s">
        <v>174</v>
      </c>
      <c r="C370" s="355" t="s">
        <v>120</v>
      </c>
      <c r="D370" s="355" t="s">
        <v>121</v>
      </c>
    </row>
    <row r="371" spans="1:4" ht="54">
      <c r="A371" s="246" t="s">
        <v>122</v>
      </c>
      <c r="B371" s="255" t="s">
        <v>1084</v>
      </c>
      <c r="C371" s="354"/>
      <c r="D371" s="354"/>
    </row>
    <row r="372" spans="1:4" ht="81">
      <c r="A372" s="246" t="s">
        <v>123</v>
      </c>
      <c r="B372" s="255" t="s">
        <v>1085</v>
      </c>
      <c r="C372" s="354"/>
      <c r="D372" s="354"/>
    </row>
    <row r="373" spans="1:4">
      <c r="A373" s="246" t="s">
        <v>124</v>
      </c>
      <c r="B373" s="255" t="s">
        <v>176</v>
      </c>
      <c r="C373" s="354"/>
      <c r="D373" s="354"/>
    </row>
    <row r="374" spans="1:4" ht="40.5">
      <c r="A374" s="246" t="s">
        <v>1013</v>
      </c>
      <c r="B374" s="255" t="s">
        <v>1086</v>
      </c>
      <c r="C374" s="354"/>
      <c r="D374" s="354"/>
    </row>
    <row r="375" spans="1:4">
      <c r="A375" s="444" t="s">
        <v>126</v>
      </c>
      <c r="B375" s="444"/>
      <c r="C375" s="354"/>
      <c r="D375" s="354"/>
    </row>
    <row r="376" spans="1:4">
      <c r="A376" s="495" t="s">
        <v>1305</v>
      </c>
      <c r="B376" s="495"/>
      <c r="C376" s="356" t="s">
        <v>127</v>
      </c>
      <c r="D376" s="356" t="s">
        <v>127</v>
      </c>
    </row>
    <row r="377" spans="1:4">
      <c r="A377" s="495" t="s">
        <v>1306</v>
      </c>
      <c r="B377" s="495"/>
      <c r="C377" s="356" t="s">
        <v>127</v>
      </c>
      <c r="D377" s="356" t="s">
        <v>127</v>
      </c>
    </row>
    <row r="378" spans="1:4">
      <c r="A378" s="495" t="s">
        <v>1307</v>
      </c>
      <c r="B378" s="495"/>
      <c r="C378" s="356" t="s">
        <v>127</v>
      </c>
      <c r="D378" s="356" t="s">
        <v>127</v>
      </c>
    </row>
    <row r="379" spans="1:4">
      <c r="A379" s="495" t="s">
        <v>1308</v>
      </c>
      <c r="B379" s="495"/>
      <c r="C379" s="356" t="s">
        <v>127</v>
      </c>
      <c r="D379" s="356" t="s">
        <v>127</v>
      </c>
    </row>
    <row r="380" spans="1:4">
      <c r="A380" s="495" t="s">
        <v>1309</v>
      </c>
      <c r="B380" s="495"/>
      <c r="C380" s="356" t="s">
        <v>127</v>
      </c>
      <c r="D380" s="356" t="s">
        <v>127</v>
      </c>
    </row>
    <row r="381" spans="1:4">
      <c r="A381" s="495" t="s">
        <v>1310</v>
      </c>
      <c r="B381" s="495"/>
      <c r="C381" s="356" t="s">
        <v>127</v>
      </c>
      <c r="D381" s="356" t="s">
        <v>127</v>
      </c>
    </row>
    <row r="382" spans="1:4">
      <c r="A382" s="497" t="s">
        <v>128</v>
      </c>
      <c r="B382" s="497"/>
      <c r="C382" s="356">
        <v>-13000</v>
      </c>
      <c r="D382" s="356">
        <v>-13000</v>
      </c>
    </row>
    <row r="385" spans="1:4">
      <c r="C385" s="352" t="s">
        <v>1151</v>
      </c>
    </row>
    <row r="386" spans="1:4" ht="14.25">
      <c r="A386" s="492" t="s">
        <v>1087</v>
      </c>
      <c r="B386" s="492"/>
      <c r="C386" s="492"/>
      <c r="D386" s="492"/>
    </row>
    <row r="387" spans="1:4" ht="14.25">
      <c r="A387" s="493" t="s">
        <v>130</v>
      </c>
      <c r="B387" s="493"/>
      <c r="C387" s="493"/>
      <c r="D387" s="493"/>
    </row>
    <row r="389" spans="1:4" ht="14.25">
      <c r="A389" s="248" t="s">
        <v>115</v>
      </c>
      <c r="B389" s="494" t="s">
        <v>116</v>
      </c>
      <c r="C389" s="494"/>
      <c r="D389" s="494"/>
    </row>
    <row r="390" spans="1:4">
      <c r="A390" s="255" t="s">
        <v>282</v>
      </c>
      <c r="B390" s="495" t="s">
        <v>1088</v>
      </c>
      <c r="C390" s="495"/>
      <c r="D390" s="495"/>
    </row>
    <row r="391" spans="1:4">
      <c r="A391" s="245"/>
      <c r="B391" s="245"/>
      <c r="C391" s="354"/>
      <c r="D391" s="354"/>
    </row>
    <row r="392" spans="1:4" ht="14.25">
      <c r="A392" s="494" t="s">
        <v>117</v>
      </c>
      <c r="B392" s="494"/>
      <c r="C392" s="494"/>
      <c r="D392" s="494"/>
    </row>
    <row r="393" spans="1:4">
      <c r="A393" s="245"/>
      <c r="B393" s="245"/>
      <c r="C393" s="354"/>
      <c r="D393" s="354"/>
    </row>
    <row r="394" spans="1:4" ht="60" customHeight="1">
      <c r="A394" s="246" t="s">
        <v>118</v>
      </c>
      <c r="B394" s="255" t="s">
        <v>282</v>
      </c>
      <c r="C394" s="499" t="s">
        <v>1165</v>
      </c>
      <c r="D394" s="499"/>
    </row>
    <row r="395" spans="1:4">
      <c r="A395" s="246" t="s">
        <v>119</v>
      </c>
      <c r="B395" s="255" t="s">
        <v>283</v>
      </c>
      <c r="C395" s="355" t="s">
        <v>120</v>
      </c>
      <c r="D395" s="355" t="s">
        <v>121</v>
      </c>
    </row>
    <row r="396" spans="1:4" ht="81">
      <c r="A396" s="246" t="s">
        <v>122</v>
      </c>
      <c r="B396" s="255" t="s">
        <v>284</v>
      </c>
      <c r="C396" s="354"/>
      <c r="D396" s="354"/>
    </row>
    <row r="397" spans="1:4" ht="40.5">
      <c r="A397" s="246" t="s">
        <v>123</v>
      </c>
      <c r="B397" s="255" t="s">
        <v>285</v>
      </c>
      <c r="C397" s="354"/>
      <c r="D397" s="354"/>
    </row>
    <row r="398" spans="1:4" ht="27">
      <c r="A398" s="246" t="s">
        <v>124</v>
      </c>
      <c r="B398" s="255" t="s">
        <v>286</v>
      </c>
      <c r="C398" s="354"/>
      <c r="D398" s="354"/>
    </row>
    <row r="399" spans="1:4" ht="40.5">
      <c r="A399" s="246" t="s">
        <v>1089</v>
      </c>
      <c r="B399" s="255" t="s">
        <v>287</v>
      </c>
      <c r="C399" s="354"/>
      <c r="D399" s="354"/>
    </row>
    <row r="400" spans="1:4">
      <c r="A400" s="444" t="s">
        <v>126</v>
      </c>
      <c r="B400" s="444"/>
      <c r="C400" s="354"/>
      <c r="D400" s="354"/>
    </row>
    <row r="401" spans="1:4">
      <c r="A401" s="497" t="s">
        <v>128</v>
      </c>
      <c r="B401" s="497"/>
      <c r="C401" s="356">
        <v>-156365.9</v>
      </c>
      <c r="D401" s="356">
        <v>-500000</v>
      </c>
    </row>
    <row r="402" spans="1:4">
      <c r="A402" s="245"/>
      <c r="B402" s="245"/>
      <c r="C402" s="354"/>
      <c r="D402" s="354"/>
    </row>
    <row r="403" spans="1:4" ht="49.5" customHeight="1">
      <c r="A403" s="246" t="s">
        <v>118</v>
      </c>
      <c r="B403" s="255" t="s">
        <v>282</v>
      </c>
      <c r="C403" s="499" t="s">
        <v>1165</v>
      </c>
      <c r="D403" s="499"/>
    </row>
    <row r="404" spans="1:4">
      <c r="A404" s="246" t="s">
        <v>119</v>
      </c>
      <c r="B404" s="255" t="s">
        <v>288</v>
      </c>
      <c r="C404" s="355" t="s">
        <v>120</v>
      </c>
      <c r="D404" s="355" t="s">
        <v>121</v>
      </c>
    </row>
    <row r="405" spans="1:4" ht="81">
      <c r="A405" s="246" t="s">
        <v>122</v>
      </c>
      <c r="B405" s="255" t="s">
        <v>289</v>
      </c>
      <c r="C405" s="354"/>
      <c r="D405" s="354"/>
    </row>
    <row r="406" spans="1:4" ht="40.5">
      <c r="A406" s="246" t="s">
        <v>123</v>
      </c>
      <c r="B406" s="255" t="s">
        <v>290</v>
      </c>
      <c r="C406" s="354"/>
      <c r="D406" s="354"/>
    </row>
    <row r="407" spans="1:4" ht="27">
      <c r="A407" s="246" t="s">
        <v>124</v>
      </c>
      <c r="B407" s="255" t="s">
        <v>286</v>
      </c>
      <c r="C407" s="354"/>
      <c r="D407" s="354"/>
    </row>
    <row r="408" spans="1:4" ht="27">
      <c r="A408" s="246" t="s">
        <v>188</v>
      </c>
      <c r="B408" s="255" t="s">
        <v>287</v>
      </c>
      <c r="C408" s="354"/>
      <c r="D408" s="354"/>
    </row>
    <row r="409" spans="1:4">
      <c r="A409" s="444" t="s">
        <v>126</v>
      </c>
      <c r="B409" s="444"/>
      <c r="C409" s="354"/>
      <c r="D409" s="354"/>
    </row>
    <row r="410" spans="1:4">
      <c r="A410" s="497" t="s">
        <v>128</v>
      </c>
      <c r="B410" s="497"/>
      <c r="C410" s="356" t="s">
        <v>1091</v>
      </c>
      <c r="D410" s="356" t="s">
        <v>1090</v>
      </c>
    </row>
    <row r="413" spans="1:4" ht="27">
      <c r="C413" s="352" t="s">
        <v>1163</v>
      </c>
    </row>
    <row r="414" spans="1:4" ht="14.25">
      <c r="A414" s="492" t="s">
        <v>1038</v>
      </c>
      <c r="B414" s="492"/>
      <c r="C414" s="492"/>
      <c r="D414" s="492"/>
    </row>
    <row r="415" spans="1:4" ht="14.25">
      <c r="A415" s="493" t="s">
        <v>130</v>
      </c>
      <c r="B415" s="493"/>
      <c r="C415" s="493"/>
      <c r="D415" s="493"/>
    </row>
    <row r="417" spans="1:4" ht="14.25">
      <c r="A417" s="248" t="s">
        <v>115</v>
      </c>
      <c r="B417" s="494" t="s">
        <v>116</v>
      </c>
      <c r="C417" s="494"/>
      <c r="D417" s="494"/>
    </row>
    <row r="418" spans="1:4">
      <c r="A418" s="255" t="s">
        <v>1034</v>
      </c>
      <c r="B418" s="495" t="s">
        <v>1035</v>
      </c>
      <c r="C418" s="495"/>
      <c r="D418" s="495"/>
    </row>
    <row r="419" spans="1:4">
      <c r="A419" s="245"/>
      <c r="B419" s="245"/>
      <c r="C419" s="354"/>
      <c r="D419" s="354"/>
    </row>
    <row r="420" spans="1:4" ht="14.25">
      <c r="A420" s="494" t="s">
        <v>117</v>
      </c>
      <c r="B420" s="494"/>
      <c r="C420" s="494"/>
      <c r="D420" s="494"/>
    </row>
    <row r="421" spans="1:4">
      <c r="A421" s="245"/>
      <c r="B421" s="245"/>
      <c r="C421" s="354"/>
      <c r="D421" s="354"/>
    </row>
    <row r="422" spans="1:4" ht="43.5" customHeight="1">
      <c r="A422" s="246" t="s">
        <v>118</v>
      </c>
      <c r="B422" s="255" t="s">
        <v>1034</v>
      </c>
      <c r="C422" s="499" t="s">
        <v>1165</v>
      </c>
      <c r="D422" s="499"/>
    </row>
    <row r="423" spans="1:4">
      <c r="A423" s="246" t="s">
        <v>119</v>
      </c>
      <c r="B423" s="255" t="s">
        <v>174</v>
      </c>
      <c r="C423" s="355" t="s">
        <v>120</v>
      </c>
      <c r="D423" s="355" t="s">
        <v>121</v>
      </c>
    </row>
    <row r="424" spans="1:4" ht="27">
      <c r="A424" s="246" t="s">
        <v>122</v>
      </c>
      <c r="B424" s="255" t="s">
        <v>1036</v>
      </c>
      <c r="C424" s="354"/>
      <c r="D424" s="354"/>
    </row>
    <row r="425" spans="1:4" ht="94.5">
      <c r="A425" s="246" t="s">
        <v>123</v>
      </c>
      <c r="B425" s="255" t="s">
        <v>1037</v>
      </c>
      <c r="C425" s="354"/>
      <c r="D425" s="354"/>
    </row>
    <row r="426" spans="1:4">
      <c r="A426" s="246" t="s">
        <v>124</v>
      </c>
      <c r="B426" s="255" t="s">
        <v>176</v>
      </c>
      <c r="C426" s="354"/>
      <c r="D426" s="354"/>
    </row>
    <row r="427" spans="1:4" ht="40.5">
      <c r="A427" s="246" t="s">
        <v>188</v>
      </c>
      <c r="B427" s="255" t="s">
        <v>1038</v>
      </c>
      <c r="C427" s="354"/>
      <c r="D427" s="354"/>
    </row>
    <row r="428" spans="1:4">
      <c r="A428" s="444" t="s">
        <v>126</v>
      </c>
      <c r="B428" s="444"/>
      <c r="C428" s="354"/>
      <c r="D428" s="354"/>
    </row>
    <row r="429" spans="1:4">
      <c r="A429" s="495" t="s">
        <v>127</v>
      </c>
      <c r="B429" s="495"/>
      <c r="C429" s="356" t="s">
        <v>127</v>
      </c>
      <c r="D429" s="356" t="s">
        <v>127</v>
      </c>
    </row>
    <row r="430" spans="1:4">
      <c r="A430" s="497" t="s">
        <v>128</v>
      </c>
      <c r="B430" s="497"/>
      <c r="C430" s="356">
        <f>'15'!C230</f>
        <v>-2275.3000000000002</v>
      </c>
      <c r="D430" s="356">
        <v>-5850</v>
      </c>
    </row>
    <row r="431" spans="1:4">
      <c r="A431" s="245"/>
      <c r="B431" s="245"/>
      <c r="C431" s="354"/>
      <c r="D431" s="354"/>
    </row>
    <row r="432" spans="1:4" ht="43.5" customHeight="1">
      <c r="A432" s="246" t="s">
        <v>118</v>
      </c>
      <c r="B432" s="255" t="s">
        <v>1034</v>
      </c>
      <c r="C432" s="499" t="s">
        <v>1165</v>
      </c>
      <c r="D432" s="499"/>
    </row>
    <row r="433" spans="1:4">
      <c r="A433" s="246" t="s">
        <v>119</v>
      </c>
      <c r="B433" s="255" t="s">
        <v>1003</v>
      </c>
      <c r="C433" s="355" t="s">
        <v>120</v>
      </c>
      <c r="D433" s="355" t="s">
        <v>121</v>
      </c>
    </row>
    <row r="434" spans="1:4" ht="27">
      <c r="A434" s="246" t="s">
        <v>122</v>
      </c>
      <c r="B434" s="255" t="s">
        <v>1039</v>
      </c>
      <c r="C434" s="354"/>
      <c r="D434" s="354"/>
    </row>
    <row r="435" spans="1:4" ht="40.5">
      <c r="A435" s="246" t="s">
        <v>123</v>
      </c>
      <c r="B435" s="255" t="s">
        <v>1040</v>
      </c>
      <c r="C435" s="354"/>
      <c r="D435" s="354"/>
    </row>
    <row r="436" spans="1:4">
      <c r="A436" s="246" t="s">
        <v>124</v>
      </c>
      <c r="B436" s="255" t="s">
        <v>176</v>
      </c>
      <c r="C436" s="354"/>
      <c r="D436" s="354"/>
    </row>
    <row r="437" spans="1:4" ht="40.5">
      <c r="A437" s="246" t="s">
        <v>1041</v>
      </c>
      <c r="B437" s="255" t="s">
        <v>1020</v>
      </c>
      <c r="C437" s="354"/>
      <c r="D437" s="354"/>
    </row>
    <row r="438" spans="1:4">
      <c r="A438" s="444" t="s">
        <v>126</v>
      </c>
      <c r="B438" s="444"/>
      <c r="C438" s="354"/>
      <c r="D438" s="354"/>
    </row>
    <row r="439" spans="1:4">
      <c r="A439" s="495" t="s">
        <v>127</v>
      </c>
      <c r="B439" s="495"/>
      <c r="C439" s="356" t="s">
        <v>127</v>
      </c>
      <c r="D439" s="356" t="s">
        <v>127</v>
      </c>
    </row>
    <row r="440" spans="1:4">
      <c r="A440" s="497" t="s">
        <v>128</v>
      </c>
      <c r="B440" s="497"/>
      <c r="C440" s="357">
        <v>0</v>
      </c>
      <c r="D440" s="357">
        <v>-880</v>
      </c>
    </row>
    <row r="443" spans="1:4">
      <c r="C443" s="352" t="s">
        <v>1161</v>
      </c>
    </row>
    <row r="444" spans="1:4" ht="14.25">
      <c r="A444" s="492" t="s">
        <v>1141</v>
      </c>
      <c r="B444" s="492"/>
      <c r="C444" s="492"/>
      <c r="D444" s="492"/>
    </row>
    <row r="445" spans="1:4" ht="14.25">
      <c r="A445" s="493" t="s">
        <v>130</v>
      </c>
      <c r="B445" s="493"/>
      <c r="C445" s="493"/>
      <c r="D445" s="493"/>
    </row>
    <row r="447" spans="1:4" ht="14.25">
      <c r="A447" s="248" t="s">
        <v>115</v>
      </c>
      <c r="B447" s="494" t="s">
        <v>116</v>
      </c>
      <c r="C447" s="494"/>
      <c r="D447" s="494"/>
    </row>
    <row r="448" spans="1:4">
      <c r="A448" s="255" t="s">
        <v>1025</v>
      </c>
      <c r="B448" s="495" t="s">
        <v>1026</v>
      </c>
      <c r="C448" s="495"/>
      <c r="D448" s="495"/>
    </row>
    <row r="449" spans="1:4">
      <c r="A449" s="245"/>
      <c r="B449" s="245"/>
      <c r="C449" s="354"/>
      <c r="D449" s="354"/>
    </row>
    <row r="450" spans="1:4" ht="14.25">
      <c r="A450" s="494" t="s">
        <v>117</v>
      </c>
      <c r="B450" s="494"/>
      <c r="C450" s="494"/>
      <c r="D450" s="494"/>
    </row>
    <row r="451" spans="1:4">
      <c r="A451" s="245"/>
      <c r="B451" s="245"/>
      <c r="C451" s="354"/>
      <c r="D451" s="354"/>
    </row>
    <row r="452" spans="1:4" ht="60" customHeight="1">
      <c r="A452" s="246" t="s">
        <v>118</v>
      </c>
      <c r="B452" s="255" t="s">
        <v>1025</v>
      </c>
      <c r="C452" s="499" t="s">
        <v>1165</v>
      </c>
      <c r="D452" s="499"/>
    </row>
    <row r="453" spans="1:4">
      <c r="A453" s="246" t="s">
        <v>119</v>
      </c>
      <c r="B453" s="255" t="s">
        <v>174</v>
      </c>
      <c r="C453" s="355" t="s">
        <v>120</v>
      </c>
      <c r="D453" s="355" t="s">
        <v>121</v>
      </c>
    </row>
    <row r="454" spans="1:4" ht="40.5">
      <c r="A454" s="246" t="s">
        <v>122</v>
      </c>
      <c r="B454" s="255" t="s">
        <v>1027</v>
      </c>
      <c r="C454" s="354"/>
      <c r="D454" s="354"/>
    </row>
    <row r="455" spans="1:4" ht="54">
      <c r="A455" s="246" t="s">
        <v>123</v>
      </c>
      <c r="B455" s="255" t="s">
        <v>1028</v>
      </c>
      <c r="C455" s="354"/>
      <c r="D455" s="354"/>
    </row>
    <row r="456" spans="1:4">
      <c r="A456" s="246" t="s">
        <v>124</v>
      </c>
      <c r="B456" s="255" t="s">
        <v>176</v>
      </c>
      <c r="C456" s="354"/>
      <c r="D456" s="354"/>
    </row>
    <row r="457" spans="1:4" ht="40.5">
      <c r="A457" s="246" t="s">
        <v>1013</v>
      </c>
      <c r="B457" s="255" t="s">
        <v>1029</v>
      </c>
      <c r="C457" s="354"/>
      <c r="D457" s="354"/>
    </row>
    <row r="458" spans="1:4">
      <c r="A458" s="444" t="s">
        <v>126</v>
      </c>
      <c r="B458" s="444"/>
      <c r="C458" s="354"/>
      <c r="D458" s="354"/>
    </row>
    <row r="459" spans="1:4">
      <c r="A459" s="495" t="s">
        <v>1216</v>
      </c>
      <c r="B459" s="495"/>
      <c r="C459" s="356" t="s">
        <v>127</v>
      </c>
      <c r="D459" s="356" t="s">
        <v>127</v>
      </c>
    </row>
    <row r="460" spans="1:4">
      <c r="A460" s="495" t="s">
        <v>1217</v>
      </c>
      <c r="B460" s="495"/>
      <c r="C460" s="356" t="s">
        <v>127</v>
      </c>
      <c r="D460" s="356" t="s">
        <v>127</v>
      </c>
    </row>
    <row r="461" spans="1:4">
      <c r="A461" s="495" t="s">
        <v>1218</v>
      </c>
      <c r="B461" s="495"/>
      <c r="C461" s="356" t="s">
        <v>127</v>
      </c>
      <c r="D461" s="356" t="s">
        <v>127</v>
      </c>
    </row>
    <row r="462" spans="1:4">
      <c r="A462" s="495" t="s">
        <v>1219</v>
      </c>
      <c r="B462" s="495"/>
      <c r="C462" s="356" t="s">
        <v>127</v>
      </c>
      <c r="D462" s="356" t="s">
        <v>127</v>
      </c>
    </row>
    <row r="463" spans="1:4">
      <c r="A463" s="495" t="s">
        <v>1220</v>
      </c>
      <c r="B463" s="495"/>
      <c r="C463" s="356" t="s">
        <v>127</v>
      </c>
      <c r="D463" s="356" t="s">
        <v>127</v>
      </c>
    </row>
    <row r="464" spans="1:4">
      <c r="A464" s="497" t="s">
        <v>128</v>
      </c>
      <c r="B464" s="497"/>
      <c r="C464" s="356">
        <v>-7629.7</v>
      </c>
      <c r="D464" s="356">
        <v>-12693.8</v>
      </c>
    </row>
    <row r="467" spans="1:4">
      <c r="C467" s="352" t="s">
        <v>1162</v>
      </c>
    </row>
    <row r="468" spans="1:4" ht="14.25">
      <c r="A468" s="492" t="s">
        <v>1142</v>
      </c>
      <c r="B468" s="492"/>
      <c r="C468" s="492"/>
      <c r="D468" s="492"/>
    </row>
    <row r="469" spans="1:4" ht="14.25">
      <c r="A469" s="493" t="s">
        <v>130</v>
      </c>
      <c r="B469" s="493"/>
      <c r="C469" s="493"/>
      <c r="D469" s="493"/>
    </row>
    <row r="471" spans="1:4" ht="14.25">
      <c r="A471" s="248" t="s">
        <v>115</v>
      </c>
      <c r="B471" s="494" t="s">
        <v>116</v>
      </c>
      <c r="C471" s="494"/>
      <c r="D471" s="494"/>
    </row>
    <row r="472" spans="1:4">
      <c r="A472" s="255" t="s">
        <v>1014</v>
      </c>
      <c r="B472" s="495" t="s">
        <v>1015</v>
      </c>
      <c r="C472" s="495"/>
      <c r="D472" s="495"/>
    </row>
    <row r="473" spans="1:4">
      <c r="A473" s="245"/>
      <c r="B473" s="245"/>
      <c r="C473" s="354"/>
      <c r="D473" s="354"/>
    </row>
    <row r="474" spans="1:4" ht="14.25">
      <c r="A474" s="494" t="s">
        <v>117</v>
      </c>
      <c r="B474" s="494"/>
      <c r="C474" s="494"/>
      <c r="D474" s="494"/>
    </row>
    <row r="475" spans="1:4">
      <c r="A475" s="245"/>
      <c r="B475" s="245"/>
      <c r="C475" s="354"/>
      <c r="D475" s="354"/>
    </row>
    <row r="476" spans="1:4" ht="55.5" customHeight="1">
      <c r="A476" s="246" t="s">
        <v>118</v>
      </c>
      <c r="B476" s="255" t="s">
        <v>1014</v>
      </c>
      <c r="C476" s="499" t="s">
        <v>1165</v>
      </c>
      <c r="D476" s="499"/>
    </row>
    <row r="477" spans="1:4">
      <c r="A477" s="246" t="s">
        <v>119</v>
      </c>
      <c r="B477" s="255" t="s">
        <v>1016</v>
      </c>
      <c r="C477" s="355" t="s">
        <v>120</v>
      </c>
      <c r="D477" s="355" t="s">
        <v>121</v>
      </c>
    </row>
    <row r="478" spans="1:4" ht="40.5">
      <c r="A478" s="246" t="s">
        <v>122</v>
      </c>
      <c r="B478" s="255" t="s">
        <v>1017</v>
      </c>
      <c r="C478" s="354"/>
      <c r="D478" s="354"/>
    </row>
    <row r="479" spans="1:4" ht="54">
      <c r="A479" s="246" t="s">
        <v>123</v>
      </c>
      <c r="B479" s="255" t="s">
        <v>1018</v>
      </c>
      <c r="C479" s="354"/>
      <c r="D479" s="354"/>
    </row>
    <row r="480" spans="1:4">
      <c r="A480" s="246" t="s">
        <v>124</v>
      </c>
      <c r="B480" s="255" t="s">
        <v>176</v>
      </c>
      <c r="C480" s="354"/>
      <c r="D480" s="354"/>
    </row>
    <row r="481" spans="1:4" ht="27">
      <c r="A481" s="246" t="s">
        <v>1019</v>
      </c>
      <c r="B481" s="255" t="s">
        <v>1020</v>
      </c>
      <c r="C481" s="354"/>
      <c r="D481" s="354"/>
    </row>
    <row r="482" spans="1:4">
      <c r="A482" s="444" t="s">
        <v>126</v>
      </c>
      <c r="B482" s="444"/>
      <c r="C482" s="354"/>
      <c r="D482" s="354"/>
    </row>
    <row r="483" spans="1:4">
      <c r="A483" s="495" t="s">
        <v>1021</v>
      </c>
      <c r="B483" s="495"/>
      <c r="C483" s="356" t="s">
        <v>127</v>
      </c>
      <c r="D483" s="356" t="s">
        <v>127</v>
      </c>
    </row>
    <row r="484" spans="1:4">
      <c r="A484" s="495" t="s">
        <v>1022</v>
      </c>
      <c r="B484" s="495"/>
      <c r="C484" s="356" t="s">
        <v>127</v>
      </c>
      <c r="D484" s="356" t="s">
        <v>127</v>
      </c>
    </row>
    <row r="485" spans="1:4">
      <c r="A485" s="495" t="s">
        <v>1023</v>
      </c>
      <c r="B485" s="495"/>
      <c r="C485" s="356" t="s">
        <v>127</v>
      </c>
      <c r="D485" s="356" t="s">
        <v>127</v>
      </c>
    </row>
    <row r="486" spans="1:4">
      <c r="A486" s="495" t="s">
        <v>1024</v>
      </c>
      <c r="B486" s="495"/>
      <c r="C486" s="356" t="s">
        <v>127</v>
      </c>
      <c r="D486" s="356" t="s">
        <v>127</v>
      </c>
    </row>
    <row r="487" spans="1:4">
      <c r="A487" s="497" t="s">
        <v>128</v>
      </c>
      <c r="B487" s="497"/>
      <c r="C487" s="356">
        <v>-1575</v>
      </c>
      <c r="D487" s="356">
        <v>-2250</v>
      </c>
    </row>
    <row r="488" spans="1:4">
      <c r="A488" s="245"/>
      <c r="B488" s="245"/>
      <c r="C488" s="354"/>
      <c r="D488" s="354"/>
    </row>
    <row r="489" spans="1:4">
      <c r="A489" s="245"/>
      <c r="B489" s="245"/>
      <c r="C489" s="354"/>
      <c r="D489" s="354"/>
    </row>
    <row r="490" spans="1:4" ht="14.25">
      <c r="A490" s="248" t="s">
        <v>115</v>
      </c>
      <c r="B490" s="494" t="s">
        <v>116</v>
      </c>
      <c r="C490" s="494"/>
      <c r="D490" s="494"/>
    </row>
    <row r="491" spans="1:4">
      <c r="A491" s="255" t="s">
        <v>1030</v>
      </c>
      <c r="B491" s="495" t="s">
        <v>1031</v>
      </c>
      <c r="C491" s="495"/>
      <c r="D491" s="495"/>
    </row>
    <row r="492" spans="1:4">
      <c r="A492" s="245"/>
      <c r="B492" s="245"/>
      <c r="C492" s="354"/>
      <c r="D492" s="354"/>
    </row>
    <row r="493" spans="1:4" ht="14.25">
      <c r="A493" s="494" t="s">
        <v>117</v>
      </c>
      <c r="B493" s="494"/>
      <c r="C493" s="494"/>
      <c r="D493" s="494"/>
    </row>
    <row r="494" spans="1:4">
      <c r="A494" s="245"/>
      <c r="B494" s="245"/>
      <c r="C494" s="354"/>
      <c r="D494" s="354"/>
    </row>
    <row r="495" spans="1:4" ht="54" customHeight="1">
      <c r="A495" s="246" t="s">
        <v>118</v>
      </c>
      <c r="B495" s="255" t="s">
        <v>1030</v>
      </c>
      <c r="C495" s="499" t="s">
        <v>1165</v>
      </c>
      <c r="D495" s="499"/>
    </row>
    <row r="496" spans="1:4">
      <c r="A496" s="246" t="s">
        <v>119</v>
      </c>
      <c r="B496" s="255" t="s">
        <v>174</v>
      </c>
      <c r="C496" s="355" t="s">
        <v>120</v>
      </c>
      <c r="D496" s="355" t="s">
        <v>121</v>
      </c>
    </row>
    <row r="497" spans="1:4" ht="27">
      <c r="A497" s="246" t="s">
        <v>122</v>
      </c>
      <c r="B497" s="255" t="s">
        <v>1031</v>
      </c>
      <c r="C497" s="354"/>
      <c r="D497" s="354"/>
    </row>
    <row r="498" spans="1:4" ht="94.5">
      <c r="A498" s="246" t="s">
        <v>123</v>
      </c>
      <c r="B498" s="255" t="s">
        <v>1032</v>
      </c>
      <c r="C498" s="354"/>
      <c r="D498" s="354"/>
    </row>
    <row r="499" spans="1:4">
      <c r="A499" s="246" t="s">
        <v>124</v>
      </c>
      <c r="B499" s="255" t="s">
        <v>176</v>
      </c>
      <c r="C499" s="354"/>
      <c r="D499" s="354"/>
    </row>
    <row r="500" spans="1:4" ht="40.5">
      <c r="A500" s="246" t="s">
        <v>188</v>
      </c>
      <c r="B500" s="255" t="s">
        <v>1033</v>
      </c>
      <c r="C500" s="354"/>
      <c r="D500" s="354"/>
    </row>
    <row r="501" spans="1:4">
      <c r="A501" s="444" t="s">
        <v>126</v>
      </c>
      <c r="B501" s="444"/>
      <c r="C501" s="354"/>
      <c r="D501" s="354"/>
    </row>
    <row r="502" spans="1:4">
      <c r="A502" s="495" t="s">
        <v>127</v>
      </c>
      <c r="B502" s="495"/>
      <c r="C502" s="356" t="s">
        <v>127</v>
      </c>
      <c r="D502" s="356" t="s">
        <v>127</v>
      </c>
    </row>
    <row r="503" spans="1:4">
      <c r="A503" s="497" t="s">
        <v>128</v>
      </c>
      <c r="B503" s="497"/>
      <c r="C503" s="356">
        <v>-1000</v>
      </c>
      <c r="D503" s="356">
        <v>-4000</v>
      </c>
    </row>
    <row r="506" spans="1:4">
      <c r="C506" s="352" t="s">
        <v>1152</v>
      </c>
    </row>
    <row r="507" spans="1:4" ht="14.25">
      <c r="A507" s="492" t="s">
        <v>1092</v>
      </c>
      <c r="B507" s="492"/>
      <c r="C507" s="492"/>
      <c r="D507" s="492"/>
    </row>
    <row r="508" spans="1:4" ht="14.25">
      <c r="A508" s="493" t="s">
        <v>130</v>
      </c>
      <c r="B508" s="493"/>
      <c r="C508" s="493"/>
      <c r="D508" s="493"/>
    </row>
    <row r="510" spans="1:4" ht="14.25">
      <c r="A510" s="248" t="s">
        <v>115</v>
      </c>
      <c r="B510" s="494" t="s">
        <v>116</v>
      </c>
      <c r="C510" s="494"/>
      <c r="D510" s="494"/>
    </row>
    <row r="511" spans="1:4">
      <c r="A511" s="255" t="s">
        <v>1093</v>
      </c>
      <c r="B511" s="495" t="s">
        <v>1094</v>
      </c>
      <c r="C511" s="495"/>
      <c r="D511" s="495"/>
    </row>
    <row r="512" spans="1:4">
      <c r="A512" s="245"/>
      <c r="B512" s="245"/>
      <c r="C512" s="354"/>
      <c r="D512" s="354"/>
    </row>
    <row r="513" spans="1:4" ht="14.25">
      <c r="A513" s="494" t="s">
        <v>117</v>
      </c>
      <c r="B513" s="494"/>
      <c r="C513" s="494"/>
      <c r="D513" s="494"/>
    </row>
    <row r="514" spans="1:4">
      <c r="A514" s="245"/>
      <c r="B514" s="245"/>
      <c r="C514" s="354"/>
      <c r="D514" s="354"/>
    </row>
    <row r="515" spans="1:4" ht="40.5" customHeight="1">
      <c r="A515" s="246" t="s">
        <v>118</v>
      </c>
      <c r="B515" s="255" t="s">
        <v>1093</v>
      </c>
      <c r="C515" s="499" t="s">
        <v>1165</v>
      </c>
      <c r="D515" s="499"/>
    </row>
    <row r="516" spans="1:4">
      <c r="A516" s="246" t="s">
        <v>119</v>
      </c>
      <c r="B516" s="255" t="s">
        <v>174</v>
      </c>
      <c r="C516" s="355" t="s">
        <v>120</v>
      </c>
      <c r="D516" s="355" t="s">
        <v>121</v>
      </c>
    </row>
    <row r="517" spans="1:4" ht="27">
      <c r="A517" s="246" t="s">
        <v>122</v>
      </c>
      <c r="B517" s="255" t="s">
        <v>1095</v>
      </c>
      <c r="C517" s="354"/>
      <c r="D517" s="354"/>
    </row>
    <row r="518" spans="1:4" ht="67.5">
      <c r="A518" s="246" t="s">
        <v>123</v>
      </c>
      <c r="B518" s="255" t="s">
        <v>1096</v>
      </c>
      <c r="C518" s="354"/>
      <c r="D518" s="354"/>
    </row>
    <row r="519" spans="1:4">
      <c r="A519" s="246" t="s">
        <v>124</v>
      </c>
      <c r="B519" s="255" t="s">
        <v>176</v>
      </c>
      <c r="C519" s="354"/>
      <c r="D519" s="354"/>
    </row>
    <row r="520" spans="1:4" ht="40.5">
      <c r="A520" s="246" t="s">
        <v>1013</v>
      </c>
      <c r="B520" s="255" t="s">
        <v>1092</v>
      </c>
      <c r="C520" s="354"/>
      <c r="D520" s="354"/>
    </row>
    <row r="521" spans="1:4">
      <c r="A521" s="444" t="s">
        <v>126</v>
      </c>
      <c r="B521" s="444"/>
      <c r="C521" s="354"/>
      <c r="D521" s="354"/>
    </row>
    <row r="522" spans="1:4">
      <c r="A522" s="495" t="s">
        <v>1311</v>
      </c>
      <c r="B522" s="495"/>
      <c r="C522" s="356" t="s">
        <v>127</v>
      </c>
      <c r="D522" s="356" t="s">
        <v>127</v>
      </c>
    </row>
    <row r="523" spans="1:4">
      <c r="A523" s="495" t="s">
        <v>1312</v>
      </c>
      <c r="B523" s="495"/>
      <c r="C523" s="356" t="s">
        <v>127</v>
      </c>
      <c r="D523" s="356" t="s">
        <v>127</v>
      </c>
    </row>
    <row r="524" spans="1:4">
      <c r="A524" s="495" t="s">
        <v>1313</v>
      </c>
      <c r="B524" s="495"/>
      <c r="C524" s="356" t="s">
        <v>127</v>
      </c>
      <c r="D524" s="356" t="s">
        <v>127</v>
      </c>
    </row>
    <row r="525" spans="1:4">
      <c r="A525" s="495" t="s">
        <v>1314</v>
      </c>
      <c r="B525" s="495"/>
      <c r="C525" s="356" t="s">
        <v>127</v>
      </c>
      <c r="D525" s="356" t="s">
        <v>127</v>
      </c>
    </row>
    <row r="526" spans="1:4">
      <c r="A526" s="495" t="s">
        <v>1315</v>
      </c>
      <c r="B526" s="495"/>
      <c r="C526" s="356" t="s">
        <v>127</v>
      </c>
      <c r="D526" s="356" t="s">
        <v>127</v>
      </c>
    </row>
    <row r="527" spans="1:4">
      <c r="A527" s="495" t="s">
        <v>1316</v>
      </c>
      <c r="B527" s="495"/>
      <c r="C527" s="356" t="s">
        <v>127</v>
      </c>
      <c r="D527" s="356" t="s">
        <v>127</v>
      </c>
    </row>
    <row r="528" spans="1:4">
      <c r="A528" s="495" t="s">
        <v>1317</v>
      </c>
      <c r="B528" s="495"/>
      <c r="C528" s="356" t="s">
        <v>127</v>
      </c>
      <c r="D528" s="356" t="s">
        <v>127</v>
      </c>
    </row>
    <row r="529" spans="1:4">
      <c r="A529" s="497" t="s">
        <v>128</v>
      </c>
      <c r="B529" s="497"/>
      <c r="C529" s="357">
        <v>-306</v>
      </c>
      <c r="D529" s="356">
        <v>-4280.8999999999996</v>
      </c>
    </row>
    <row r="532" spans="1:4">
      <c r="C532" s="352" t="s">
        <v>1153</v>
      </c>
    </row>
    <row r="533" spans="1:4" ht="14.25">
      <c r="A533" s="492" t="s">
        <v>1097</v>
      </c>
      <c r="B533" s="492"/>
      <c r="C533" s="492"/>
      <c r="D533" s="492"/>
    </row>
    <row r="534" spans="1:4" ht="14.25">
      <c r="A534" s="493" t="s">
        <v>130</v>
      </c>
      <c r="B534" s="493"/>
      <c r="C534" s="493"/>
      <c r="D534" s="493"/>
    </row>
    <row r="536" spans="1:4" ht="14.25">
      <c r="A536" s="248" t="s">
        <v>115</v>
      </c>
      <c r="B536" s="494" t="s">
        <v>116</v>
      </c>
      <c r="C536" s="494"/>
      <c r="D536" s="494"/>
    </row>
    <row r="537" spans="1:4">
      <c r="A537" s="255" t="s">
        <v>1098</v>
      </c>
      <c r="B537" s="495" t="s">
        <v>1099</v>
      </c>
      <c r="C537" s="495"/>
      <c r="D537" s="495"/>
    </row>
    <row r="538" spans="1:4">
      <c r="A538" s="245"/>
      <c r="B538" s="245"/>
      <c r="C538" s="354"/>
      <c r="D538" s="354"/>
    </row>
    <row r="539" spans="1:4" ht="14.25">
      <c r="A539" s="494" t="s">
        <v>117</v>
      </c>
      <c r="B539" s="494"/>
      <c r="C539" s="494"/>
      <c r="D539" s="494"/>
    </row>
    <row r="540" spans="1:4">
      <c r="A540" s="245"/>
      <c r="B540" s="245"/>
      <c r="C540" s="354"/>
      <c r="D540" s="354"/>
    </row>
    <row r="541" spans="1:4" ht="47.25" customHeight="1">
      <c r="A541" s="246" t="s">
        <v>118</v>
      </c>
      <c r="B541" s="255" t="s">
        <v>1098</v>
      </c>
      <c r="C541" s="499" t="s">
        <v>1165</v>
      </c>
      <c r="D541" s="499"/>
    </row>
    <row r="542" spans="1:4">
      <c r="A542" s="246" t="s">
        <v>119</v>
      </c>
      <c r="B542" s="255" t="s">
        <v>174</v>
      </c>
      <c r="C542" s="355" t="s">
        <v>120</v>
      </c>
      <c r="D542" s="355" t="s">
        <v>121</v>
      </c>
    </row>
    <row r="543" spans="1:4">
      <c r="A543" s="246" t="s">
        <v>122</v>
      </c>
      <c r="B543" s="255" t="s">
        <v>1100</v>
      </c>
      <c r="C543" s="354"/>
      <c r="D543" s="354"/>
    </row>
    <row r="544" spans="1:4" ht="67.5">
      <c r="A544" s="246" t="s">
        <v>123</v>
      </c>
      <c r="B544" s="255" t="s">
        <v>1101</v>
      </c>
      <c r="C544" s="354"/>
      <c r="D544" s="354"/>
    </row>
    <row r="545" spans="1:4">
      <c r="A545" s="246" t="s">
        <v>124</v>
      </c>
      <c r="B545" s="255" t="s">
        <v>176</v>
      </c>
      <c r="C545" s="354"/>
      <c r="D545" s="354"/>
    </row>
    <row r="546" spans="1:4" ht="27">
      <c r="A546" s="246" t="s">
        <v>986</v>
      </c>
      <c r="B546" s="255" t="s">
        <v>1097</v>
      </c>
      <c r="C546" s="354"/>
      <c r="D546" s="354"/>
    </row>
    <row r="547" spans="1:4">
      <c r="A547" s="444" t="s">
        <v>126</v>
      </c>
      <c r="B547" s="444"/>
      <c r="C547" s="354"/>
      <c r="D547" s="354"/>
    </row>
    <row r="548" spans="1:4">
      <c r="A548" s="495" t="s">
        <v>1318</v>
      </c>
      <c r="B548" s="495"/>
      <c r="C548" s="356" t="s">
        <v>127</v>
      </c>
      <c r="D548" s="356" t="s">
        <v>127</v>
      </c>
    </row>
    <row r="549" spans="1:4">
      <c r="A549" s="495" t="s">
        <v>1319</v>
      </c>
      <c r="B549" s="495"/>
      <c r="C549" s="356" t="s">
        <v>127</v>
      </c>
      <c r="D549" s="356" t="s">
        <v>127</v>
      </c>
    </row>
    <row r="550" spans="1:4">
      <c r="A550" s="495" t="s">
        <v>1265</v>
      </c>
      <c r="B550" s="495"/>
      <c r="C550" s="356" t="s">
        <v>127</v>
      </c>
      <c r="D550" s="356" t="s">
        <v>127</v>
      </c>
    </row>
    <row r="551" spans="1:4">
      <c r="A551" s="495" t="s">
        <v>1320</v>
      </c>
      <c r="B551" s="495"/>
      <c r="C551" s="356" t="s">
        <v>127</v>
      </c>
      <c r="D551" s="356" t="s">
        <v>127</v>
      </c>
    </row>
    <row r="552" spans="1:4">
      <c r="A552" s="495" t="s">
        <v>1321</v>
      </c>
      <c r="B552" s="495"/>
      <c r="C552" s="356" t="s">
        <v>127</v>
      </c>
      <c r="D552" s="356" t="s">
        <v>127</v>
      </c>
    </row>
    <row r="553" spans="1:4">
      <c r="A553" s="495" t="s">
        <v>1322</v>
      </c>
      <c r="B553" s="495"/>
      <c r="C553" s="356" t="s">
        <v>127</v>
      </c>
      <c r="D553" s="356" t="s">
        <v>127</v>
      </c>
    </row>
    <row r="554" spans="1:4">
      <c r="A554" s="495" t="s">
        <v>1323</v>
      </c>
      <c r="B554" s="495"/>
      <c r="C554" s="356" t="s">
        <v>127</v>
      </c>
      <c r="D554" s="356" t="s">
        <v>127</v>
      </c>
    </row>
    <row r="555" spans="1:4">
      <c r="A555" s="495" t="s">
        <v>1324</v>
      </c>
      <c r="B555" s="495"/>
      <c r="C555" s="356" t="s">
        <v>127</v>
      </c>
      <c r="D555" s="356" t="s">
        <v>127</v>
      </c>
    </row>
    <row r="556" spans="1:4">
      <c r="A556" s="495" t="s">
        <v>1325</v>
      </c>
      <c r="B556" s="495"/>
      <c r="C556" s="356" t="s">
        <v>127</v>
      </c>
      <c r="D556" s="356" t="s">
        <v>127</v>
      </c>
    </row>
    <row r="557" spans="1:4">
      <c r="A557" s="495" t="s">
        <v>1326</v>
      </c>
      <c r="B557" s="495"/>
      <c r="C557" s="356" t="s">
        <v>127</v>
      </c>
      <c r="D557" s="356" t="s">
        <v>127</v>
      </c>
    </row>
    <row r="558" spans="1:4">
      <c r="A558" s="495" t="s">
        <v>1327</v>
      </c>
      <c r="B558" s="495"/>
      <c r="C558" s="356" t="s">
        <v>127</v>
      </c>
      <c r="D558" s="356" t="s">
        <v>127</v>
      </c>
    </row>
    <row r="559" spans="1:4">
      <c r="A559" s="495" t="s">
        <v>1328</v>
      </c>
      <c r="B559" s="495"/>
      <c r="C559" s="356" t="s">
        <v>127</v>
      </c>
      <c r="D559" s="356" t="s">
        <v>127</v>
      </c>
    </row>
    <row r="560" spans="1:4">
      <c r="A560" s="495" t="s">
        <v>1329</v>
      </c>
      <c r="B560" s="495"/>
      <c r="C560" s="356" t="s">
        <v>127</v>
      </c>
      <c r="D560" s="356" t="s">
        <v>127</v>
      </c>
    </row>
    <row r="561" spans="1:4">
      <c r="A561" s="495" t="s">
        <v>1330</v>
      </c>
      <c r="B561" s="495"/>
      <c r="C561" s="356" t="s">
        <v>127</v>
      </c>
      <c r="D561" s="356" t="s">
        <v>127</v>
      </c>
    </row>
    <row r="562" spans="1:4">
      <c r="A562" s="495" t="s">
        <v>1205</v>
      </c>
      <c r="B562" s="495"/>
      <c r="C562" s="356" t="s">
        <v>127</v>
      </c>
      <c r="D562" s="356" t="s">
        <v>127</v>
      </c>
    </row>
    <row r="563" spans="1:4">
      <c r="A563" s="495" t="s">
        <v>1206</v>
      </c>
      <c r="B563" s="495"/>
      <c r="C563" s="356" t="s">
        <v>127</v>
      </c>
      <c r="D563" s="356" t="s">
        <v>127</v>
      </c>
    </row>
    <row r="564" spans="1:4">
      <c r="A564" s="495" t="s">
        <v>1331</v>
      </c>
      <c r="B564" s="495"/>
      <c r="C564" s="356" t="s">
        <v>127</v>
      </c>
      <c r="D564" s="356" t="s">
        <v>127</v>
      </c>
    </row>
    <row r="565" spans="1:4">
      <c r="A565" s="495" t="s">
        <v>1332</v>
      </c>
      <c r="B565" s="495"/>
      <c r="C565" s="356" t="s">
        <v>127</v>
      </c>
      <c r="D565" s="356" t="s">
        <v>127</v>
      </c>
    </row>
    <row r="566" spans="1:4">
      <c r="A566" s="497" t="s">
        <v>128</v>
      </c>
      <c r="B566" s="497"/>
      <c r="C566" s="357">
        <v>0</v>
      </c>
      <c r="D566" s="356">
        <v>-55779.4</v>
      </c>
    </row>
    <row r="568" spans="1:4" ht="48" customHeight="1">
      <c r="A568" s="246" t="s">
        <v>118</v>
      </c>
      <c r="B568" s="255" t="s">
        <v>1098</v>
      </c>
      <c r="C568" s="499" t="s">
        <v>1165</v>
      </c>
      <c r="D568" s="499"/>
    </row>
    <row r="569" spans="1:4">
      <c r="A569" s="246" t="s">
        <v>119</v>
      </c>
      <c r="B569" s="255" t="s">
        <v>1003</v>
      </c>
      <c r="C569" s="355" t="s">
        <v>120</v>
      </c>
      <c r="D569" s="355" t="s">
        <v>121</v>
      </c>
    </row>
    <row r="570" spans="1:4" ht="27">
      <c r="A570" s="246" t="s">
        <v>122</v>
      </c>
      <c r="B570" s="255" t="s">
        <v>1102</v>
      </c>
      <c r="C570" s="354"/>
      <c r="D570" s="354"/>
    </row>
    <row r="571" spans="1:4" ht="67.5">
      <c r="A571" s="246" t="s">
        <v>123</v>
      </c>
      <c r="B571" s="255" t="s">
        <v>1103</v>
      </c>
      <c r="C571" s="354"/>
      <c r="D571" s="354"/>
    </row>
    <row r="572" spans="1:4">
      <c r="A572" s="246" t="s">
        <v>124</v>
      </c>
      <c r="B572" s="255" t="s">
        <v>176</v>
      </c>
      <c r="C572" s="354"/>
      <c r="D572" s="354"/>
    </row>
    <row r="573" spans="1:4" ht="40.5">
      <c r="A573" s="246" t="s">
        <v>1041</v>
      </c>
      <c r="B573" s="255" t="s">
        <v>1020</v>
      </c>
      <c r="C573" s="354"/>
      <c r="D573" s="354"/>
    </row>
    <row r="574" spans="1:4">
      <c r="A574" s="444" t="s">
        <v>126</v>
      </c>
      <c r="B574" s="444"/>
      <c r="C574" s="354"/>
      <c r="D574" s="354"/>
    </row>
    <row r="575" spans="1:4">
      <c r="A575" s="495" t="s">
        <v>1104</v>
      </c>
      <c r="B575" s="495"/>
      <c r="C575" s="356">
        <v>-15</v>
      </c>
      <c r="D575" s="356">
        <v>-30</v>
      </c>
    </row>
    <row r="576" spans="1:4">
      <c r="A576" s="495" t="s">
        <v>1333</v>
      </c>
      <c r="B576" s="495"/>
      <c r="C576" s="356" t="s">
        <v>127</v>
      </c>
      <c r="D576" s="356" t="s">
        <v>127</v>
      </c>
    </row>
    <row r="577" spans="1:4">
      <c r="A577" s="495" t="s">
        <v>1334</v>
      </c>
      <c r="B577" s="495"/>
      <c r="C577" s="356" t="s">
        <v>127</v>
      </c>
      <c r="D577" s="356" t="s">
        <v>127</v>
      </c>
    </row>
    <row r="578" spans="1:4">
      <c r="A578" s="495" t="s">
        <v>1335</v>
      </c>
      <c r="B578" s="495"/>
      <c r="C578" s="356" t="s">
        <v>127</v>
      </c>
      <c r="D578" s="356" t="s">
        <v>127</v>
      </c>
    </row>
    <row r="579" spans="1:4">
      <c r="A579" s="497" t="s">
        <v>128</v>
      </c>
      <c r="B579" s="497"/>
      <c r="C579" s="356">
        <v>-3579.6</v>
      </c>
      <c r="D579" s="356">
        <v>-6000</v>
      </c>
    </row>
    <row r="580" spans="1:4">
      <c r="A580" s="245"/>
      <c r="B580" s="245"/>
      <c r="C580" s="354"/>
      <c r="D580" s="354"/>
    </row>
    <row r="581" spans="1:4" ht="51.75" customHeight="1">
      <c r="A581" s="246" t="s">
        <v>118</v>
      </c>
      <c r="B581" s="255" t="s">
        <v>1098</v>
      </c>
      <c r="C581" s="499" t="s">
        <v>1165</v>
      </c>
      <c r="D581" s="499"/>
    </row>
    <row r="582" spans="1:4">
      <c r="A582" s="246" t="s">
        <v>119</v>
      </c>
      <c r="B582" s="255" t="s">
        <v>1105</v>
      </c>
      <c r="C582" s="355" t="s">
        <v>120</v>
      </c>
      <c r="D582" s="355" t="s">
        <v>121</v>
      </c>
    </row>
    <row r="583" spans="1:4" ht="27">
      <c r="A583" s="246" t="s">
        <v>122</v>
      </c>
      <c r="B583" s="255" t="s">
        <v>1106</v>
      </c>
      <c r="C583" s="354"/>
      <c r="D583" s="354"/>
    </row>
    <row r="584" spans="1:4" ht="40.5">
      <c r="A584" s="246" t="s">
        <v>123</v>
      </c>
      <c r="B584" s="255" t="s">
        <v>1107</v>
      </c>
      <c r="C584" s="354"/>
      <c r="D584" s="354"/>
    </row>
    <row r="585" spans="1:4">
      <c r="A585" s="246" t="s">
        <v>124</v>
      </c>
      <c r="B585" s="255" t="s">
        <v>1108</v>
      </c>
      <c r="C585" s="354"/>
      <c r="D585" s="354"/>
    </row>
    <row r="586" spans="1:4" ht="27">
      <c r="A586" s="246" t="s">
        <v>1109</v>
      </c>
      <c r="B586" s="255" t="s">
        <v>1110</v>
      </c>
      <c r="C586" s="354"/>
      <c r="D586" s="354"/>
    </row>
    <row r="587" spans="1:4">
      <c r="A587" s="444" t="s">
        <v>126</v>
      </c>
      <c r="B587" s="444"/>
      <c r="C587" s="354"/>
      <c r="D587" s="354"/>
    </row>
    <row r="588" spans="1:4">
      <c r="A588" s="495" t="s">
        <v>1336</v>
      </c>
      <c r="B588" s="495"/>
      <c r="C588" s="356" t="s">
        <v>127</v>
      </c>
      <c r="D588" s="356" t="s">
        <v>127</v>
      </c>
    </row>
    <row r="589" spans="1:4">
      <c r="A589" s="495" t="s">
        <v>1111</v>
      </c>
      <c r="B589" s="495"/>
      <c r="C589" s="356" t="s">
        <v>127</v>
      </c>
      <c r="D589" s="356">
        <v>-1</v>
      </c>
    </row>
    <row r="590" spans="1:4">
      <c r="A590" s="497" t="s">
        <v>128</v>
      </c>
      <c r="B590" s="497"/>
      <c r="C590" s="357">
        <v>0</v>
      </c>
      <c r="D590" s="356">
        <v>-5777.9</v>
      </c>
    </row>
    <row r="593" spans="1:4">
      <c r="C593" s="352" t="s">
        <v>1154</v>
      </c>
    </row>
    <row r="594" spans="1:4" ht="14.25">
      <c r="A594" s="492" t="s">
        <v>1112</v>
      </c>
      <c r="B594" s="492"/>
      <c r="C594" s="492"/>
      <c r="D594" s="492"/>
    </row>
    <row r="595" spans="1:4" ht="14.25">
      <c r="A595" s="493" t="s">
        <v>130</v>
      </c>
      <c r="B595" s="493"/>
      <c r="C595" s="493"/>
      <c r="D595" s="493"/>
    </row>
    <row r="597" spans="1:4" ht="14.25">
      <c r="A597" s="248" t="s">
        <v>115</v>
      </c>
      <c r="B597" s="494" t="s">
        <v>116</v>
      </c>
      <c r="C597" s="494"/>
      <c r="D597" s="494"/>
    </row>
    <row r="598" spans="1:4">
      <c r="A598" s="255" t="s">
        <v>1113</v>
      </c>
      <c r="B598" s="495" t="s">
        <v>1114</v>
      </c>
      <c r="C598" s="495"/>
      <c r="D598" s="495"/>
    </row>
    <row r="599" spans="1:4">
      <c r="A599" s="245"/>
      <c r="B599" s="245"/>
      <c r="C599" s="354"/>
      <c r="D599" s="354"/>
    </row>
    <row r="600" spans="1:4" ht="14.25">
      <c r="A600" s="494" t="s">
        <v>117</v>
      </c>
      <c r="B600" s="494"/>
      <c r="C600" s="494"/>
      <c r="D600" s="494"/>
    </row>
    <row r="601" spans="1:4">
      <c r="A601" s="245"/>
      <c r="B601" s="245"/>
      <c r="C601" s="354"/>
      <c r="D601" s="354"/>
    </row>
    <row r="602" spans="1:4" ht="42.75" customHeight="1">
      <c r="A602" s="246" t="s">
        <v>118</v>
      </c>
      <c r="B602" s="255" t="s">
        <v>1113</v>
      </c>
      <c r="C602" s="499" t="s">
        <v>1165</v>
      </c>
      <c r="D602" s="499"/>
    </row>
    <row r="603" spans="1:4">
      <c r="A603" s="246" t="s">
        <v>119</v>
      </c>
      <c r="B603" s="255" t="s">
        <v>1003</v>
      </c>
      <c r="C603" s="355" t="s">
        <v>120</v>
      </c>
      <c r="D603" s="355" t="s">
        <v>121</v>
      </c>
    </row>
    <row r="604" spans="1:4" ht="27">
      <c r="A604" s="246" t="s">
        <v>122</v>
      </c>
      <c r="B604" s="255" t="s">
        <v>1115</v>
      </c>
      <c r="C604" s="354"/>
      <c r="D604" s="354"/>
    </row>
    <row r="605" spans="1:4" ht="67.5">
      <c r="A605" s="246" t="s">
        <v>123</v>
      </c>
      <c r="B605" s="255" t="s">
        <v>1116</v>
      </c>
      <c r="C605" s="354"/>
      <c r="D605" s="354"/>
    </row>
    <row r="606" spans="1:4">
      <c r="A606" s="246" t="s">
        <v>124</v>
      </c>
      <c r="B606" s="255" t="s">
        <v>176</v>
      </c>
      <c r="C606" s="354"/>
      <c r="D606" s="354"/>
    </row>
    <row r="607" spans="1:4" ht="27">
      <c r="A607" s="246" t="s">
        <v>125</v>
      </c>
      <c r="B607" s="255" t="s">
        <v>1007</v>
      </c>
      <c r="C607" s="354"/>
      <c r="D607" s="354"/>
    </row>
    <row r="608" spans="1:4">
      <c r="A608" s="444" t="s">
        <v>126</v>
      </c>
      <c r="B608" s="444"/>
      <c r="C608" s="354"/>
      <c r="D608" s="354"/>
    </row>
    <row r="609" spans="1:4">
      <c r="A609" s="495" t="s">
        <v>1337</v>
      </c>
      <c r="B609" s="495"/>
      <c r="C609" s="356" t="s">
        <v>127</v>
      </c>
      <c r="D609" s="356" t="s">
        <v>127</v>
      </c>
    </row>
    <row r="610" spans="1:4">
      <c r="A610" s="495" t="s">
        <v>1338</v>
      </c>
      <c r="B610" s="495"/>
      <c r="C610" s="356" t="s">
        <v>127</v>
      </c>
      <c r="D610" s="356" t="s">
        <v>127</v>
      </c>
    </row>
    <row r="611" spans="1:4">
      <c r="A611" s="497" t="s">
        <v>128</v>
      </c>
      <c r="B611" s="497"/>
      <c r="C611" s="356">
        <v>-30450</v>
      </c>
      <c r="D611" s="356">
        <v>-59695</v>
      </c>
    </row>
    <row r="612" spans="1:4">
      <c r="A612" s="245"/>
      <c r="B612" s="245"/>
      <c r="C612" s="354"/>
      <c r="D612" s="354"/>
    </row>
    <row r="613" spans="1:4" ht="40.5" customHeight="1">
      <c r="A613" s="246" t="s">
        <v>118</v>
      </c>
      <c r="B613" s="255" t="s">
        <v>1113</v>
      </c>
      <c r="C613" s="499" t="s">
        <v>1165</v>
      </c>
      <c r="D613" s="499"/>
    </row>
    <row r="614" spans="1:4">
      <c r="A614" s="246" t="s">
        <v>119</v>
      </c>
      <c r="B614" s="255" t="s">
        <v>1016</v>
      </c>
      <c r="C614" s="355" t="s">
        <v>120</v>
      </c>
      <c r="D614" s="355" t="s">
        <v>121</v>
      </c>
    </row>
    <row r="615" spans="1:4" ht="40.5">
      <c r="A615" s="246" t="s">
        <v>122</v>
      </c>
      <c r="B615" s="255" t="s">
        <v>1117</v>
      </c>
      <c r="C615" s="354"/>
      <c r="D615" s="354"/>
    </row>
    <row r="616" spans="1:4" ht="81">
      <c r="A616" s="246" t="s">
        <v>123</v>
      </c>
      <c r="B616" s="255" t="s">
        <v>1118</v>
      </c>
      <c r="C616" s="354"/>
      <c r="D616" s="354"/>
    </row>
    <row r="617" spans="1:4">
      <c r="A617" s="246" t="s">
        <v>124</v>
      </c>
      <c r="B617" s="255" t="s">
        <v>176</v>
      </c>
      <c r="C617" s="354"/>
      <c r="D617" s="354"/>
    </row>
    <row r="618" spans="1:4" ht="27">
      <c r="A618" s="246" t="s">
        <v>125</v>
      </c>
      <c r="B618" s="255" t="s">
        <v>1007</v>
      </c>
      <c r="C618" s="354"/>
      <c r="D618" s="354"/>
    </row>
    <row r="619" spans="1:4">
      <c r="A619" s="444" t="s">
        <v>126</v>
      </c>
      <c r="B619" s="444"/>
      <c r="C619" s="354"/>
      <c r="D619" s="354"/>
    </row>
    <row r="620" spans="1:4">
      <c r="A620" s="495" t="s">
        <v>1119</v>
      </c>
      <c r="B620" s="495"/>
      <c r="C620" s="356">
        <v>-5</v>
      </c>
      <c r="D620" s="356">
        <v>-5</v>
      </c>
    </row>
    <row r="621" spans="1:4">
      <c r="A621" s="495" t="s">
        <v>1339</v>
      </c>
      <c r="B621" s="495"/>
      <c r="C621" s="356" t="s">
        <v>127</v>
      </c>
      <c r="D621" s="356" t="s">
        <v>127</v>
      </c>
    </row>
    <row r="622" spans="1:4">
      <c r="A622" s="495" t="s">
        <v>1340</v>
      </c>
      <c r="B622" s="495"/>
      <c r="C622" s="356" t="s">
        <v>127</v>
      </c>
      <c r="D622" s="356" t="s">
        <v>127</v>
      </c>
    </row>
    <row r="623" spans="1:4">
      <c r="A623" s="495" t="s">
        <v>1341</v>
      </c>
      <c r="B623" s="495"/>
      <c r="C623" s="356" t="s">
        <v>127</v>
      </c>
      <c r="D623" s="356" t="s">
        <v>127</v>
      </c>
    </row>
    <row r="624" spans="1:4">
      <c r="A624" s="497" t="s">
        <v>128</v>
      </c>
      <c r="B624" s="497"/>
      <c r="C624" s="356">
        <v>-154800</v>
      </c>
      <c r="D624" s="356">
        <v>-154800</v>
      </c>
    </row>
    <row r="627" spans="1:4">
      <c r="C627" s="352" t="s">
        <v>1160</v>
      </c>
    </row>
    <row r="628" spans="1:4" ht="14.25">
      <c r="A628" s="492" t="s">
        <v>1143</v>
      </c>
      <c r="B628" s="492"/>
      <c r="C628" s="492"/>
      <c r="D628" s="492"/>
    </row>
    <row r="629" spans="1:4" ht="14.25">
      <c r="A629" s="493" t="s">
        <v>130</v>
      </c>
      <c r="B629" s="493"/>
      <c r="C629" s="493"/>
      <c r="D629" s="493"/>
    </row>
    <row r="631" spans="1:4" ht="14.25">
      <c r="A631" s="248" t="s">
        <v>115</v>
      </c>
      <c r="B631" s="494" t="s">
        <v>116</v>
      </c>
      <c r="C631" s="494"/>
      <c r="D631" s="494"/>
    </row>
    <row r="632" spans="1:4">
      <c r="A632" s="255" t="s">
        <v>1058</v>
      </c>
      <c r="B632" s="495" t="s">
        <v>1059</v>
      </c>
      <c r="C632" s="495"/>
      <c r="D632" s="495"/>
    </row>
    <row r="633" spans="1:4">
      <c r="A633" s="245"/>
      <c r="B633" s="245"/>
      <c r="C633" s="354"/>
      <c r="D633" s="354"/>
    </row>
    <row r="634" spans="1:4" ht="14.25">
      <c r="A634" s="494" t="s">
        <v>117</v>
      </c>
      <c r="B634" s="494"/>
      <c r="C634" s="494"/>
      <c r="D634" s="494"/>
    </row>
    <row r="635" spans="1:4">
      <c r="A635" s="245"/>
      <c r="B635" s="245"/>
      <c r="C635" s="354"/>
      <c r="D635" s="354"/>
    </row>
    <row r="636" spans="1:4" ht="46.5" customHeight="1">
      <c r="A636" s="246" t="s">
        <v>118</v>
      </c>
      <c r="B636" s="255" t="s">
        <v>1058</v>
      </c>
      <c r="C636" s="499" t="s">
        <v>1165</v>
      </c>
      <c r="D636" s="499"/>
    </row>
    <row r="637" spans="1:4">
      <c r="A637" s="246" t="s">
        <v>119</v>
      </c>
      <c r="B637" s="255" t="s">
        <v>1060</v>
      </c>
      <c r="C637" s="355" t="s">
        <v>120</v>
      </c>
      <c r="D637" s="355" t="s">
        <v>121</v>
      </c>
    </row>
    <row r="638" spans="1:4">
      <c r="A638" s="246" t="s">
        <v>122</v>
      </c>
      <c r="B638" s="255" t="s">
        <v>1061</v>
      </c>
      <c r="C638" s="354"/>
      <c r="D638" s="354"/>
    </row>
    <row r="639" spans="1:4" ht="27">
      <c r="A639" s="246" t="s">
        <v>123</v>
      </c>
      <c r="B639" s="255" t="s">
        <v>1062</v>
      </c>
      <c r="C639" s="354"/>
      <c r="D639" s="354"/>
    </row>
    <row r="640" spans="1:4" ht="40.5">
      <c r="A640" s="246" t="s">
        <v>124</v>
      </c>
      <c r="B640" s="255" t="s">
        <v>273</v>
      </c>
      <c r="C640" s="354"/>
      <c r="D640" s="354"/>
    </row>
    <row r="641" spans="1:4" ht="27">
      <c r="A641" s="246" t="s">
        <v>188</v>
      </c>
      <c r="B641" s="255" t="s">
        <v>1063</v>
      </c>
      <c r="C641" s="354"/>
      <c r="D641" s="354"/>
    </row>
    <row r="642" spans="1:4">
      <c r="A642" s="444" t="s">
        <v>126</v>
      </c>
      <c r="B642" s="444"/>
      <c r="C642" s="354"/>
      <c r="D642" s="354"/>
    </row>
    <row r="643" spans="1:4">
      <c r="A643" s="495" t="s">
        <v>1064</v>
      </c>
      <c r="B643" s="495"/>
      <c r="C643" s="356"/>
      <c r="D643" s="356">
        <v>-2</v>
      </c>
    </row>
    <row r="644" spans="1:4">
      <c r="A644" s="495" t="s">
        <v>1065</v>
      </c>
      <c r="B644" s="495"/>
      <c r="C644" s="356"/>
      <c r="D644" s="356">
        <v>-15031</v>
      </c>
    </row>
    <row r="645" spans="1:4">
      <c r="A645" s="495" t="s">
        <v>1066</v>
      </c>
      <c r="B645" s="495"/>
      <c r="C645" s="356" t="s">
        <v>127</v>
      </c>
      <c r="D645" s="356">
        <v>-4.4000000000000004</v>
      </c>
    </row>
    <row r="646" spans="1:4">
      <c r="A646" s="497" t="s">
        <v>128</v>
      </c>
      <c r="B646" s="497"/>
      <c r="C646" s="356">
        <v>-22680.6</v>
      </c>
      <c r="D646" s="356">
        <v>-54113.9</v>
      </c>
    </row>
    <row r="649" spans="1:4">
      <c r="C649" s="352" t="s">
        <v>1155</v>
      </c>
    </row>
    <row r="650" spans="1:4" ht="14.25">
      <c r="A650" s="492" t="s">
        <v>1120</v>
      </c>
      <c r="B650" s="492"/>
      <c r="C650" s="492"/>
      <c r="D650" s="492"/>
    </row>
    <row r="651" spans="1:4" ht="14.25">
      <c r="A651" s="493" t="s">
        <v>130</v>
      </c>
      <c r="B651" s="493"/>
      <c r="C651" s="493"/>
      <c r="D651" s="493"/>
    </row>
    <row r="653" spans="1:4" ht="14.25">
      <c r="A653" s="248" t="s">
        <v>115</v>
      </c>
      <c r="B653" s="494" t="s">
        <v>116</v>
      </c>
      <c r="C653" s="494"/>
      <c r="D653" s="494"/>
    </row>
    <row r="654" spans="1:4">
      <c r="A654" s="255" t="s">
        <v>1121</v>
      </c>
      <c r="B654" s="495" t="s">
        <v>1122</v>
      </c>
      <c r="C654" s="495"/>
      <c r="D654" s="495"/>
    </row>
    <row r="655" spans="1:4">
      <c r="A655" s="245"/>
      <c r="B655" s="245"/>
      <c r="C655" s="354"/>
      <c r="D655" s="354"/>
    </row>
    <row r="656" spans="1:4" ht="14.25">
      <c r="A656" s="494" t="s">
        <v>117</v>
      </c>
      <c r="B656" s="494"/>
      <c r="C656" s="494"/>
      <c r="D656" s="494"/>
    </row>
    <row r="657" spans="1:4">
      <c r="A657" s="245"/>
      <c r="B657" s="245"/>
      <c r="C657" s="354"/>
      <c r="D657" s="354"/>
    </row>
    <row r="658" spans="1:4" ht="41.25" customHeight="1">
      <c r="A658" s="246" t="s">
        <v>118</v>
      </c>
      <c r="B658" s="255" t="s">
        <v>1121</v>
      </c>
      <c r="C658" s="499" t="s">
        <v>1165</v>
      </c>
      <c r="D658" s="499"/>
    </row>
    <row r="659" spans="1:4">
      <c r="A659" s="246" t="s">
        <v>119</v>
      </c>
      <c r="B659" s="255" t="s">
        <v>174</v>
      </c>
      <c r="C659" s="355" t="s">
        <v>120</v>
      </c>
      <c r="D659" s="355" t="s">
        <v>121</v>
      </c>
    </row>
    <row r="660" spans="1:4" ht="27">
      <c r="A660" s="246" t="s">
        <v>122</v>
      </c>
      <c r="B660" s="255" t="s">
        <v>1123</v>
      </c>
      <c r="C660" s="354"/>
      <c r="D660" s="354"/>
    </row>
    <row r="661" spans="1:4" ht="81">
      <c r="A661" s="246" t="s">
        <v>123</v>
      </c>
      <c r="B661" s="255" t="s">
        <v>1124</v>
      </c>
      <c r="C661" s="354"/>
      <c r="D661" s="354"/>
    </row>
    <row r="662" spans="1:4">
      <c r="A662" s="246" t="s">
        <v>124</v>
      </c>
      <c r="B662" s="255" t="s">
        <v>176</v>
      </c>
      <c r="C662" s="354"/>
      <c r="D662" s="354"/>
    </row>
    <row r="663" spans="1:4" ht="27">
      <c r="A663" s="246" t="s">
        <v>188</v>
      </c>
      <c r="B663" s="255" t="s">
        <v>1120</v>
      </c>
      <c r="C663" s="354"/>
      <c r="D663" s="354"/>
    </row>
    <row r="664" spans="1:4">
      <c r="A664" s="444" t="s">
        <v>126</v>
      </c>
      <c r="B664" s="444"/>
      <c r="C664" s="354"/>
      <c r="D664" s="354"/>
    </row>
    <row r="665" spans="1:4">
      <c r="A665" s="495" t="s">
        <v>127</v>
      </c>
      <c r="B665" s="495"/>
      <c r="C665" s="356" t="s">
        <v>127</v>
      </c>
      <c r="D665" s="356" t="s">
        <v>127</v>
      </c>
    </row>
    <row r="666" spans="1:4">
      <c r="A666" s="497" t="s">
        <v>128</v>
      </c>
      <c r="B666" s="497"/>
      <c r="C666" s="357">
        <v>-306</v>
      </c>
      <c r="D666" s="357">
        <v>-630</v>
      </c>
    </row>
    <row r="669" spans="1:4">
      <c r="C669" s="352" t="s">
        <v>1156</v>
      </c>
    </row>
    <row r="670" spans="1:4" ht="14.25">
      <c r="A670" s="492" t="s">
        <v>1125</v>
      </c>
      <c r="B670" s="492"/>
      <c r="C670" s="492"/>
      <c r="D670" s="492"/>
    </row>
    <row r="671" spans="1:4" ht="14.25">
      <c r="A671" s="493" t="s">
        <v>130</v>
      </c>
      <c r="B671" s="493"/>
      <c r="C671" s="493"/>
      <c r="D671" s="493"/>
    </row>
    <row r="673" spans="1:4" ht="14.25">
      <c r="A673" s="248" t="s">
        <v>115</v>
      </c>
      <c r="B673" s="494" t="s">
        <v>116</v>
      </c>
      <c r="C673" s="494"/>
      <c r="D673" s="494"/>
    </row>
    <row r="674" spans="1:4">
      <c r="A674" s="255" t="s">
        <v>1126</v>
      </c>
      <c r="B674" s="495" t="s">
        <v>1127</v>
      </c>
      <c r="C674" s="495"/>
      <c r="D674" s="495"/>
    </row>
    <row r="675" spans="1:4">
      <c r="A675" s="245"/>
      <c r="B675" s="245"/>
      <c r="C675" s="354"/>
      <c r="D675" s="354"/>
    </row>
    <row r="676" spans="1:4" ht="14.25">
      <c r="A676" s="494" t="s">
        <v>117</v>
      </c>
      <c r="B676" s="494"/>
      <c r="C676" s="494"/>
      <c r="D676" s="494"/>
    </row>
    <row r="677" spans="1:4">
      <c r="A677" s="245"/>
      <c r="B677" s="245"/>
      <c r="C677" s="354"/>
      <c r="D677" s="354"/>
    </row>
    <row r="678" spans="1:4" ht="45.75" customHeight="1">
      <c r="A678" s="246" t="s">
        <v>118</v>
      </c>
      <c r="B678" s="255" t="s">
        <v>1126</v>
      </c>
      <c r="C678" s="499" t="s">
        <v>1165</v>
      </c>
      <c r="D678" s="499"/>
    </row>
    <row r="679" spans="1:4">
      <c r="A679" s="246" t="s">
        <v>119</v>
      </c>
      <c r="B679" s="255" t="s">
        <v>174</v>
      </c>
      <c r="C679" s="355" t="s">
        <v>120</v>
      </c>
      <c r="D679" s="355" t="s">
        <v>121</v>
      </c>
    </row>
    <row r="680" spans="1:4" ht="40.5">
      <c r="A680" s="246" t="s">
        <v>122</v>
      </c>
      <c r="B680" s="255" t="s">
        <v>1128</v>
      </c>
      <c r="C680" s="354"/>
      <c r="D680" s="354"/>
    </row>
    <row r="681" spans="1:4" ht="81">
      <c r="A681" s="246" t="s">
        <v>123</v>
      </c>
      <c r="B681" s="255" t="s">
        <v>1124</v>
      </c>
      <c r="C681" s="354"/>
      <c r="D681" s="354"/>
    </row>
    <row r="682" spans="1:4">
      <c r="A682" s="246" t="s">
        <v>124</v>
      </c>
      <c r="B682" s="255" t="s">
        <v>176</v>
      </c>
      <c r="C682" s="354"/>
      <c r="D682" s="354"/>
    </row>
    <row r="683" spans="1:4" ht="27">
      <c r="A683" s="246" t="s">
        <v>188</v>
      </c>
      <c r="B683" s="255" t="s">
        <v>1125</v>
      </c>
      <c r="C683" s="354"/>
      <c r="D683" s="354"/>
    </row>
    <row r="684" spans="1:4">
      <c r="A684" s="444" t="s">
        <v>126</v>
      </c>
      <c r="B684" s="444"/>
      <c r="C684" s="354"/>
      <c r="D684" s="354"/>
    </row>
    <row r="685" spans="1:4">
      <c r="A685" s="495" t="s">
        <v>1342</v>
      </c>
      <c r="B685" s="495"/>
      <c r="C685" s="356" t="s">
        <v>127</v>
      </c>
      <c r="D685" s="356" t="s">
        <v>127</v>
      </c>
    </row>
    <row r="686" spans="1:4">
      <c r="A686" s="495" t="s">
        <v>1343</v>
      </c>
      <c r="B686" s="495"/>
      <c r="C686" s="356" t="s">
        <v>127</v>
      </c>
      <c r="D686" s="356" t="s">
        <v>127</v>
      </c>
    </row>
    <row r="687" spans="1:4">
      <c r="A687" s="495" t="s">
        <v>1344</v>
      </c>
      <c r="B687" s="495"/>
      <c r="C687" s="356" t="s">
        <v>127</v>
      </c>
      <c r="D687" s="356" t="s">
        <v>127</v>
      </c>
    </row>
    <row r="688" spans="1:4">
      <c r="A688" s="495" t="s">
        <v>1345</v>
      </c>
      <c r="B688" s="495"/>
      <c r="C688" s="356" t="s">
        <v>127</v>
      </c>
      <c r="D688" s="356" t="s">
        <v>127</v>
      </c>
    </row>
    <row r="689" spans="1:4">
      <c r="A689" s="495" t="s">
        <v>1346</v>
      </c>
      <c r="B689" s="495"/>
      <c r="C689" s="356" t="s">
        <v>127</v>
      </c>
      <c r="D689" s="356" t="s">
        <v>127</v>
      </c>
    </row>
    <row r="690" spans="1:4">
      <c r="A690" s="497" t="s">
        <v>128</v>
      </c>
      <c r="B690" s="497"/>
      <c r="C690" s="357">
        <v>-500</v>
      </c>
      <c r="D690" s="356">
        <v>-1000</v>
      </c>
    </row>
    <row r="693" spans="1:4">
      <c r="C693" s="352" t="s">
        <v>1157</v>
      </c>
    </row>
    <row r="694" spans="1:4" ht="14.25">
      <c r="A694" s="492" t="s">
        <v>1129</v>
      </c>
      <c r="B694" s="492"/>
      <c r="C694" s="492"/>
      <c r="D694" s="492"/>
    </row>
    <row r="695" spans="1:4" ht="14.25">
      <c r="A695" s="493" t="s">
        <v>130</v>
      </c>
      <c r="B695" s="493"/>
      <c r="C695" s="493"/>
      <c r="D695" s="493"/>
    </row>
    <row r="697" spans="1:4" ht="14.25">
      <c r="A697" s="248" t="s">
        <v>115</v>
      </c>
      <c r="B697" s="494" t="s">
        <v>116</v>
      </c>
      <c r="C697" s="494"/>
      <c r="D697" s="494"/>
    </row>
    <row r="698" spans="1:4">
      <c r="A698" s="255" t="s">
        <v>1130</v>
      </c>
      <c r="B698" s="495" t="s">
        <v>1131</v>
      </c>
      <c r="C698" s="495"/>
      <c r="D698" s="495"/>
    </row>
    <row r="699" spans="1:4">
      <c r="A699" s="245"/>
      <c r="B699" s="245"/>
      <c r="C699" s="354"/>
      <c r="D699" s="354"/>
    </row>
    <row r="700" spans="1:4" ht="14.25">
      <c r="A700" s="494" t="s">
        <v>117</v>
      </c>
      <c r="B700" s="494"/>
      <c r="C700" s="494"/>
      <c r="D700" s="494"/>
    </row>
    <row r="701" spans="1:4">
      <c r="A701" s="245"/>
      <c r="B701" s="245"/>
      <c r="C701" s="354"/>
      <c r="D701" s="354"/>
    </row>
    <row r="702" spans="1:4" ht="50.25" customHeight="1">
      <c r="A702" s="246" t="s">
        <v>118</v>
      </c>
      <c r="B702" s="255" t="s">
        <v>1130</v>
      </c>
      <c r="C702" s="499" t="s">
        <v>1165</v>
      </c>
      <c r="D702" s="499"/>
    </row>
    <row r="703" spans="1:4">
      <c r="A703" s="246" t="s">
        <v>119</v>
      </c>
      <c r="B703" s="255" t="s">
        <v>174</v>
      </c>
      <c r="C703" s="355" t="s">
        <v>120</v>
      </c>
      <c r="D703" s="355" t="s">
        <v>121</v>
      </c>
    </row>
    <row r="704" spans="1:4" ht="40.5">
      <c r="A704" s="246" t="s">
        <v>122</v>
      </c>
      <c r="B704" s="255" t="s">
        <v>1132</v>
      </c>
      <c r="C704" s="354"/>
      <c r="D704" s="354"/>
    </row>
    <row r="705" spans="1:4" ht="81">
      <c r="A705" s="246" t="s">
        <v>123</v>
      </c>
      <c r="B705" s="255" t="s">
        <v>1124</v>
      </c>
      <c r="C705" s="354"/>
      <c r="D705" s="354"/>
    </row>
    <row r="706" spans="1:4">
      <c r="A706" s="246" t="s">
        <v>124</v>
      </c>
      <c r="B706" s="255" t="s">
        <v>176</v>
      </c>
      <c r="C706" s="354"/>
      <c r="D706" s="354"/>
    </row>
    <row r="707" spans="1:4" ht="27">
      <c r="A707" s="246" t="s">
        <v>188</v>
      </c>
      <c r="B707" s="255" t="s">
        <v>1129</v>
      </c>
      <c r="C707" s="354"/>
      <c r="D707" s="354"/>
    </row>
    <row r="708" spans="1:4">
      <c r="A708" s="444" t="s">
        <v>126</v>
      </c>
      <c r="B708" s="444"/>
      <c r="C708" s="354"/>
      <c r="D708" s="354"/>
    </row>
    <row r="709" spans="1:4">
      <c r="A709" s="495" t="s">
        <v>1342</v>
      </c>
      <c r="B709" s="495"/>
      <c r="C709" s="356" t="s">
        <v>127</v>
      </c>
      <c r="D709" s="356" t="s">
        <v>127</v>
      </c>
    </row>
    <row r="710" spans="1:4">
      <c r="A710" s="495" t="s">
        <v>1347</v>
      </c>
      <c r="B710" s="495"/>
      <c r="C710" s="356" t="s">
        <v>127</v>
      </c>
      <c r="D710" s="356" t="s">
        <v>127</v>
      </c>
    </row>
    <row r="711" spans="1:4">
      <c r="A711" s="495" t="s">
        <v>1348</v>
      </c>
      <c r="B711" s="495"/>
      <c r="C711" s="356" t="s">
        <v>127</v>
      </c>
      <c r="D711" s="356" t="s">
        <v>127</v>
      </c>
    </row>
    <row r="712" spans="1:4">
      <c r="A712" s="495" t="s">
        <v>1345</v>
      </c>
      <c r="B712" s="495"/>
      <c r="C712" s="356" t="s">
        <v>127</v>
      </c>
      <c r="D712" s="356" t="s">
        <v>127</v>
      </c>
    </row>
    <row r="713" spans="1:4">
      <c r="A713" s="495" t="s">
        <v>1346</v>
      </c>
      <c r="B713" s="495"/>
      <c r="C713" s="356" t="s">
        <v>127</v>
      </c>
      <c r="D713" s="356" t="s">
        <v>127</v>
      </c>
    </row>
    <row r="714" spans="1:4">
      <c r="A714" s="497" t="s">
        <v>128</v>
      </c>
      <c r="B714" s="497"/>
      <c r="C714" s="357">
        <v>-492.5</v>
      </c>
      <c r="D714" s="357">
        <v>-859.3</v>
      </c>
    </row>
    <row r="717" spans="1:4">
      <c r="C717" s="352" t="s">
        <v>1158</v>
      </c>
    </row>
    <row r="718" spans="1:4" ht="14.25">
      <c r="A718" s="492" t="s">
        <v>1133</v>
      </c>
      <c r="B718" s="492"/>
      <c r="C718" s="492"/>
      <c r="D718" s="492"/>
    </row>
    <row r="719" spans="1:4" ht="14.25">
      <c r="A719" s="493" t="s">
        <v>130</v>
      </c>
      <c r="B719" s="493"/>
      <c r="C719" s="493"/>
      <c r="D719" s="493"/>
    </row>
    <row r="721" spans="1:4" ht="14.25">
      <c r="A721" s="248" t="s">
        <v>115</v>
      </c>
      <c r="B721" s="494" t="s">
        <v>116</v>
      </c>
      <c r="C721" s="494"/>
      <c r="D721" s="494"/>
    </row>
    <row r="722" spans="1:4">
      <c r="A722" s="255" t="s">
        <v>1134</v>
      </c>
      <c r="B722" s="495" t="s">
        <v>1135</v>
      </c>
      <c r="C722" s="495"/>
      <c r="D722" s="495"/>
    </row>
    <row r="723" spans="1:4">
      <c r="A723" s="245"/>
      <c r="B723" s="245"/>
      <c r="C723" s="354"/>
      <c r="D723" s="354"/>
    </row>
    <row r="724" spans="1:4" ht="14.25">
      <c r="A724" s="494" t="s">
        <v>117</v>
      </c>
      <c r="B724" s="494"/>
      <c r="C724" s="494"/>
      <c r="D724" s="494"/>
    </row>
    <row r="725" spans="1:4">
      <c r="A725" s="245"/>
      <c r="B725" s="245"/>
      <c r="C725" s="354"/>
      <c r="D725" s="354"/>
    </row>
    <row r="726" spans="1:4" ht="53.25" customHeight="1">
      <c r="A726" s="246" t="s">
        <v>118</v>
      </c>
      <c r="B726" s="255" t="s">
        <v>1134</v>
      </c>
      <c r="C726" s="499" t="s">
        <v>1165</v>
      </c>
      <c r="D726" s="499"/>
    </row>
    <row r="727" spans="1:4">
      <c r="A727" s="246" t="s">
        <v>119</v>
      </c>
      <c r="B727" s="255" t="s">
        <v>174</v>
      </c>
      <c r="C727" s="355" t="s">
        <v>120</v>
      </c>
      <c r="D727" s="355" t="s">
        <v>121</v>
      </c>
    </row>
    <row r="728" spans="1:4" ht="40.5">
      <c r="A728" s="246" t="s">
        <v>122</v>
      </c>
      <c r="B728" s="255" t="s">
        <v>1136</v>
      </c>
      <c r="C728" s="354"/>
      <c r="D728" s="354"/>
    </row>
    <row r="729" spans="1:4" ht="81">
      <c r="A729" s="246" t="s">
        <v>123</v>
      </c>
      <c r="B729" s="255" t="s">
        <v>1124</v>
      </c>
      <c r="C729" s="354"/>
      <c r="D729" s="354"/>
    </row>
    <row r="730" spans="1:4">
      <c r="A730" s="246" t="s">
        <v>124</v>
      </c>
      <c r="B730" s="255" t="s">
        <v>176</v>
      </c>
      <c r="C730" s="354"/>
      <c r="D730" s="354"/>
    </row>
    <row r="731" spans="1:4" ht="27">
      <c r="A731" s="246" t="s">
        <v>188</v>
      </c>
      <c r="B731" s="255" t="s">
        <v>1133</v>
      </c>
      <c r="C731" s="354"/>
      <c r="D731" s="354"/>
    </row>
    <row r="732" spans="1:4">
      <c r="A732" s="444" t="s">
        <v>126</v>
      </c>
      <c r="B732" s="444"/>
      <c r="C732" s="354"/>
      <c r="D732" s="354"/>
    </row>
    <row r="733" spans="1:4">
      <c r="A733" s="495" t="s">
        <v>1349</v>
      </c>
      <c r="B733" s="495"/>
      <c r="C733" s="356" t="s">
        <v>127</v>
      </c>
      <c r="D733" s="356" t="s">
        <v>127</v>
      </c>
    </row>
    <row r="734" spans="1:4">
      <c r="A734" s="495" t="s">
        <v>1350</v>
      </c>
      <c r="B734" s="495"/>
      <c r="C734" s="356" t="s">
        <v>127</v>
      </c>
      <c r="D734" s="356" t="s">
        <v>127</v>
      </c>
    </row>
    <row r="735" spans="1:4">
      <c r="A735" s="495" t="s">
        <v>1346</v>
      </c>
      <c r="B735" s="495"/>
      <c r="C735" s="356" t="s">
        <v>127</v>
      </c>
      <c r="D735" s="356" t="s">
        <v>127</v>
      </c>
    </row>
    <row r="736" spans="1:4">
      <c r="A736" s="495" t="s">
        <v>1351</v>
      </c>
      <c r="B736" s="495"/>
      <c r="C736" s="356" t="s">
        <v>127</v>
      </c>
      <c r="D736" s="356" t="s">
        <v>127</v>
      </c>
    </row>
    <row r="737" spans="1:4">
      <c r="A737" s="495" t="s">
        <v>1352</v>
      </c>
      <c r="B737" s="495"/>
      <c r="C737" s="356" t="s">
        <v>127</v>
      </c>
      <c r="D737" s="356" t="s">
        <v>127</v>
      </c>
    </row>
    <row r="738" spans="1:4">
      <c r="A738" s="495" t="s">
        <v>1353</v>
      </c>
      <c r="B738" s="495"/>
      <c r="C738" s="356" t="s">
        <v>127</v>
      </c>
      <c r="D738" s="356" t="s">
        <v>127</v>
      </c>
    </row>
    <row r="739" spans="1:4">
      <c r="A739" s="495" t="s">
        <v>1354</v>
      </c>
      <c r="B739" s="495"/>
      <c r="C739" s="356" t="s">
        <v>127</v>
      </c>
      <c r="D739" s="356" t="s">
        <v>127</v>
      </c>
    </row>
    <row r="740" spans="1:4">
      <c r="A740" s="497" t="s">
        <v>128</v>
      </c>
      <c r="B740" s="497"/>
      <c r="C740" s="356">
        <v>-3270</v>
      </c>
      <c r="D740" s="356">
        <v>-7150</v>
      </c>
    </row>
    <row r="743" spans="1:4">
      <c r="C743" s="352" t="s">
        <v>1159</v>
      </c>
    </row>
    <row r="744" spans="1:4" ht="14.25">
      <c r="A744" s="492" t="s">
        <v>171</v>
      </c>
      <c r="B744" s="492"/>
      <c r="C744" s="492"/>
      <c r="D744" s="492"/>
    </row>
    <row r="745" spans="1:4" ht="14.25">
      <c r="A745" s="493" t="s">
        <v>130</v>
      </c>
      <c r="B745" s="493"/>
      <c r="C745" s="493"/>
      <c r="D745" s="493"/>
    </row>
    <row r="747" spans="1:4" ht="14.25">
      <c r="A747" s="248" t="s">
        <v>115</v>
      </c>
      <c r="B747" s="494" t="s">
        <v>116</v>
      </c>
      <c r="C747" s="494"/>
      <c r="D747" s="494"/>
    </row>
    <row r="748" spans="1:4">
      <c r="A748" s="255" t="s">
        <v>172</v>
      </c>
      <c r="B748" s="495" t="s">
        <v>173</v>
      </c>
      <c r="C748" s="495"/>
      <c r="D748" s="495"/>
    </row>
    <row r="749" spans="1:4">
      <c r="A749" s="245"/>
      <c r="B749" s="245"/>
      <c r="C749" s="354"/>
      <c r="D749" s="354"/>
    </row>
    <row r="750" spans="1:4" ht="14.25">
      <c r="A750" s="494" t="s">
        <v>117</v>
      </c>
      <c r="B750" s="494"/>
      <c r="C750" s="494"/>
      <c r="D750" s="494"/>
    </row>
    <row r="751" spans="1:4">
      <c r="A751" s="245"/>
      <c r="B751" s="245"/>
      <c r="C751" s="354"/>
      <c r="D751" s="354"/>
    </row>
    <row r="752" spans="1:4" ht="54" customHeight="1">
      <c r="A752" s="246" t="s">
        <v>118</v>
      </c>
      <c r="B752" s="255" t="s">
        <v>172</v>
      </c>
      <c r="C752" s="499" t="s">
        <v>1164</v>
      </c>
      <c r="D752" s="499"/>
    </row>
    <row r="753" spans="1:4">
      <c r="A753" s="246" t="s">
        <v>119</v>
      </c>
      <c r="B753" s="255" t="s">
        <v>174</v>
      </c>
      <c r="C753" s="355" t="s">
        <v>120</v>
      </c>
      <c r="D753" s="355" t="s">
        <v>121</v>
      </c>
    </row>
    <row r="754" spans="1:4">
      <c r="A754" s="246" t="s">
        <v>122</v>
      </c>
      <c r="B754" s="255" t="s">
        <v>173</v>
      </c>
      <c r="C754" s="354"/>
      <c r="D754" s="354"/>
    </row>
    <row r="755" spans="1:4" ht="67.5">
      <c r="A755" s="246" t="s">
        <v>123</v>
      </c>
      <c r="B755" s="255" t="s">
        <v>175</v>
      </c>
      <c r="C755" s="354"/>
      <c r="D755" s="354"/>
    </row>
    <row r="756" spans="1:4">
      <c r="A756" s="246" t="s">
        <v>124</v>
      </c>
      <c r="B756" s="255" t="s">
        <v>176</v>
      </c>
      <c r="C756" s="354"/>
      <c r="D756" s="354"/>
    </row>
    <row r="757" spans="1:4">
      <c r="A757" s="246" t="s">
        <v>127</v>
      </c>
      <c r="B757" s="255" t="s">
        <v>126</v>
      </c>
      <c r="C757" s="354"/>
      <c r="D757" s="354"/>
    </row>
    <row r="758" spans="1:4">
      <c r="A758" s="444" t="s">
        <v>126</v>
      </c>
      <c r="B758" s="444"/>
      <c r="C758" s="354"/>
      <c r="D758" s="354"/>
    </row>
    <row r="759" spans="1:4">
      <c r="A759" s="497" t="s">
        <v>128</v>
      </c>
      <c r="B759" s="497"/>
      <c r="C759" s="356">
        <f>'15'!C744</f>
        <v>830819.1</v>
      </c>
      <c r="D759" s="356">
        <f>'15'!D744</f>
        <v>1241172.6000000001</v>
      </c>
    </row>
  </sheetData>
  <mergeCells count="431">
    <mergeCell ref="B748:D748"/>
    <mergeCell ref="A750:D750"/>
    <mergeCell ref="C752:D752"/>
    <mergeCell ref="A758:B758"/>
    <mergeCell ref="A759:B759"/>
    <mergeCell ref="A6:D6"/>
    <mergeCell ref="A738:B738"/>
    <mergeCell ref="A739:B739"/>
    <mergeCell ref="A740:B740"/>
    <mergeCell ref="A744:D744"/>
    <mergeCell ref="A745:D745"/>
    <mergeCell ref="B747:D747"/>
    <mergeCell ref="A732:B732"/>
    <mergeCell ref="A733:B733"/>
    <mergeCell ref="A734:B734"/>
    <mergeCell ref="A735:B735"/>
    <mergeCell ref="A736:B736"/>
    <mergeCell ref="A737:B737"/>
    <mergeCell ref="A718:D718"/>
    <mergeCell ref="A719:D719"/>
    <mergeCell ref="B721:D721"/>
    <mergeCell ref="B722:D722"/>
    <mergeCell ref="A724:D724"/>
    <mergeCell ref="C726:D726"/>
    <mergeCell ref="A709:B709"/>
    <mergeCell ref="A710:B710"/>
    <mergeCell ref="A711:B711"/>
    <mergeCell ref="A712:B712"/>
    <mergeCell ref="A713:B713"/>
    <mergeCell ref="A714:B714"/>
    <mergeCell ref="A695:D695"/>
    <mergeCell ref="B697:D697"/>
    <mergeCell ref="B698:D698"/>
    <mergeCell ref="A700:D700"/>
    <mergeCell ref="C702:D702"/>
    <mergeCell ref="A708:B708"/>
    <mergeCell ref="A686:B686"/>
    <mergeCell ref="A687:B687"/>
    <mergeCell ref="A688:B688"/>
    <mergeCell ref="A689:B689"/>
    <mergeCell ref="A690:B690"/>
    <mergeCell ref="A694:D694"/>
    <mergeCell ref="B673:D673"/>
    <mergeCell ref="B674:D674"/>
    <mergeCell ref="A676:D676"/>
    <mergeCell ref="C678:D678"/>
    <mergeCell ref="A684:B684"/>
    <mergeCell ref="A685:B685"/>
    <mergeCell ref="C658:D658"/>
    <mergeCell ref="A664:B664"/>
    <mergeCell ref="A665:B665"/>
    <mergeCell ref="A666:B666"/>
    <mergeCell ref="A670:D670"/>
    <mergeCell ref="A671:D671"/>
    <mergeCell ref="A646:B646"/>
    <mergeCell ref="A650:D650"/>
    <mergeCell ref="A651:D651"/>
    <mergeCell ref="B653:D653"/>
    <mergeCell ref="B654:D654"/>
    <mergeCell ref="A656:D656"/>
    <mergeCell ref="A634:D634"/>
    <mergeCell ref="C636:D636"/>
    <mergeCell ref="A642:B642"/>
    <mergeCell ref="A643:B643"/>
    <mergeCell ref="A644:B644"/>
    <mergeCell ref="A645:B645"/>
    <mergeCell ref="A623:B623"/>
    <mergeCell ref="A624:B624"/>
    <mergeCell ref="A628:D628"/>
    <mergeCell ref="A629:D629"/>
    <mergeCell ref="B631:D631"/>
    <mergeCell ref="B632:D632"/>
    <mergeCell ref="A611:B611"/>
    <mergeCell ref="C613:D613"/>
    <mergeCell ref="A619:B619"/>
    <mergeCell ref="A620:B620"/>
    <mergeCell ref="A621:B621"/>
    <mergeCell ref="A622:B622"/>
    <mergeCell ref="B598:D598"/>
    <mergeCell ref="A600:D600"/>
    <mergeCell ref="C602:D602"/>
    <mergeCell ref="A608:B608"/>
    <mergeCell ref="A609:B609"/>
    <mergeCell ref="A610:B610"/>
    <mergeCell ref="A588:B588"/>
    <mergeCell ref="A589:B589"/>
    <mergeCell ref="A590:B590"/>
    <mergeCell ref="A594:D594"/>
    <mergeCell ref="A595:D595"/>
    <mergeCell ref="B597:D597"/>
    <mergeCell ref="A576:B576"/>
    <mergeCell ref="A577:B577"/>
    <mergeCell ref="A578:B578"/>
    <mergeCell ref="A579:B579"/>
    <mergeCell ref="C581:D581"/>
    <mergeCell ref="A587:B587"/>
    <mergeCell ref="A564:B564"/>
    <mergeCell ref="A565:B565"/>
    <mergeCell ref="A566:B566"/>
    <mergeCell ref="C568:D568"/>
    <mergeCell ref="A574:B574"/>
    <mergeCell ref="A575:B575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C541:D541"/>
    <mergeCell ref="A547:B547"/>
    <mergeCell ref="A548:B548"/>
    <mergeCell ref="A549:B549"/>
    <mergeCell ref="A550:B550"/>
    <mergeCell ref="A551:B551"/>
    <mergeCell ref="A529:B529"/>
    <mergeCell ref="A533:D533"/>
    <mergeCell ref="A534:D534"/>
    <mergeCell ref="B536:D536"/>
    <mergeCell ref="B537:D537"/>
    <mergeCell ref="A539:D539"/>
    <mergeCell ref="A523:B523"/>
    <mergeCell ref="A524:B524"/>
    <mergeCell ref="A525:B525"/>
    <mergeCell ref="A526:B526"/>
    <mergeCell ref="A527:B527"/>
    <mergeCell ref="A528:B528"/>
    <mergeCell ref="B510:D510"/>
    <mergeCell ref="B511:D511"/>
    <mergeCell ref="A513:D513"/>
    <mergeCell ref="C515:D515"/>
    <mergeCell ref="A521:B521"/>
    <mergeCell ref="A522:B522"/>
    <mergeCell ref="C495:D495"/>
    <mergeCell ref="A501:B501"/>
    <mergeCell ref="A502:B502"/>
    <mergeCell ref="A503:B503"/>
    <mergeCell ref="A507:D507"/>
    <mergeCell ref="A508:D508"/>
    <mergeCell ref="A485:B485"/>
    <mergeCell ref="A486:B486"/>
    <mergeCell ref="A487:B487"/>
    <mergeCell ref="B490:D490"/>
    <mergeCell ref="B491:D491"/>
    <mergeCell ref="A493:D493"/>
    <mergeCell ref="B472:D472"/>
    <mergeCell ref="A474:D474"/>
    <mergeCell ref="C476:D476"/>
    <mergeCell ref="A482:B482"/>
    <mergeCell ref="A483:B483"/>
    <mergeCell ref="A484:B484"/>
    <mergeCell ref="A462:B462"/>
    <mergeCell ref="A463:B463"/>
    <mergeCell ref="A464:B464"/>
    <mergeCell ref="A468:D468"/>
    <mergeCell ref="A469:D469"/>
    <mergeCell ref="B471:D471"/>
    <mergeCell ref="A450:D450"/>
    <mergeCell ref="C452:D452"/>
    <mergeCell ref="A458:B458"/>
    <mergeCell ref="A459:B459"/>
    <mergeCell ref="A460:B460"/>
    <mergeCell ref="A461:B461"/>
    <mergeCell ref="A439:B439"/>
    <mergeCell ref="A440:B440"/>
    <mergeCell ref="A444:D444"/>
    <mergeCell ref="A445:D445"/>
    <mergeCell ref="B447:D447"/>
    <mergeCell ref="B448:D448"/>
    <mergeCell ref="C422:D422"/>
    <mergeCell ref="A428:B428"/>
    <mergeCell ref="A429:B429"/>
    <mergeCell ref="A430:B430"/>
    <mergeCell ref="C432:D432"/>
    <mergeCell ref="A438:B438"/>
    <mergeCell ref="A410:B410"/>
    <mergeCell ref="A414:D414"/>
    <mergeCell ref="A415:D415"/>
    <mergeCell ref="B417:D417"/>
    <mergeCell ref="B418:D418"/>
    <mergeCell ref="A420:D420"/>
    <mergeCell ref="A392:D392"/>
    <mergeCell ref="C394:D394"/>
    <mergeCell ref="A400:B400"/>
    <mergeCell ref="A401:B401"/>
    <mergeCell ref="C403:D403"/>
    <mergeCell ref="A409:B409"/>
    <mergeCell ref="A381:B381"/>
    <mergeCell ref="A382:B382"/>
    <mergeCell ref="A386:D386"/>
    <mergeCell ref="A387:D387"/>
    <mergeCell ref="B389:D389"/>
    <mergeCell ref="B390:D390"/>
    <mergeCell ref="A375:B375"/>
    <mergeCell ref="A376:B376"/>
    <mergeCell ref="A377:B377"/>
    <mergeCell ref="A378:B378"/>
    <mergeCell ref="A379:B379"/>
    <mergeCell ref="A380:B380"/>
    <mergeCell ref="A361:D361"/>
    <mergeCell ref="A362:D362"/>
    <mergeCell ref="B364:D364"/>
    <mergeCell ref="B365:D365"/>
    <mergeCell ref="A367:D367"/>
    <mergeCell ref="C369:D369"/>
    <mergeCell ref="A352:B352"/>
    <mergeCell ref="A353:B353"/>
    <mergeCell ref="A354:B354"/>
    <mergeCell ref="A355:B355"/>
    <mergeCell ref="A356:B356"/>
    <mergeCell ref="A357:B357"/>
    <mergeCell ref="A337:B337"/>
    <mergeCell ref="A338:B338"/>
    <mergeCell ref="B341:D341"/>
    <mergeCell ref="B342:D342"/>
    <mergeCell ref="A344:D344"/>
    <mergeCell ref="C346:D346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04:B304"/>
    <mergeCell ref="B307:D307"/>
    <mergeCell ref="B308:D308"/>
    <mergeCell ref="A310:D310"/>
    <mergeCell ref="C312:D312"/>
    <mergeCell ref="A318:B318"/>
    <mergeCell ref="A298:B298"/>
    <mergeCell ref="A299:B299"/>
    <mergeCell ref="A300:B300"/>
    <mergeCell ref="A301:B301"/>
    <mergeCell ref="A302:B302"/>
    <mergeCell ref="A303:B303"/>
    <mergeCell ref="C287:D287"/>
    <mergeCell ref="A293:B293"/>
    <mergeCell ref="A294:B294"/>
    <mergeCell ref="A295:B295"/>
    <mergeCell ref="A296:B296"/>
    <mergeCell ref="A297:B297"/>
    <mergeCell ref="A275:B275"/>
    <mergeCell ref="A279:D279"/>
    <mergeCell ref="A280:D280"/>
    <mergeCell ref="B282:D282"/>
    <mergeCell ref="B283:D283"/>
    <mergeCell ref="A285:D285"/>
    <mergeCell ref="A269:B269"/>
    <mergeCell ref="A270:B270"/>
    <mergeCell ref="A271:B271"/>
    <mergeCell ref="A272:B272"/>
    <mergeCell ref="A273:B273"/>
    <mergeCell ref="A274:B274"/>
    <mergeCell ref="A254:B254"/>
    <mergeCell ref="A255:B255"/>
    <mergeCell ref="B258:D258"/>
    <mergeCell ref="B259:D259"/>
    <mergeCell ref="A261:D261"/>
    <mergeCell ref="C263:D263"/>
    <mergeCell ref="B241:D241"/>
    <mergeCell ref="A243:D243"/>
    <mergeCell ref="C245:D245"/>
    <mergeCell ref="A251:B251"/>
    <mergeCell ref="A252:B252"/>
    <mergeCell ref="A253:B253"/>
    <mergeCell ref="A231:B231"/>
    <mergeCell ref="A232:B232"/>
    <mergeCell ref="A233:B233"/>
    <mergeCell ref="A237:D237"/>
    <mergeCell ref="A238:D238"/>
    <mergeCell ref="B240:D240"/>
    <mergeCell ref="A225:B225"/>
    <mergeCell ref="A226:B226"/>
    <mergeCell ref="A227:B227"/>
    <mergeCell ref="A228:B228"/>
    <mergeCell ref="A229:B229"/>
    <mergeCell ref="A230:B230"/>
    <mergeCell ref="A219:B219"/>
    <mergeCell ref="A220:B220"/>
    <mergeCell ref="A221:B221"/>
    <mergeCell ref="A222:B222"/>
    <mergeCell ref="A223:B223"/>
    <mergeCell ref="A224:B224"/>
    <mergeCell ref="A207:D207"/>
    <mergeCell ref="C209:D209"/>
    <mergeCell ref="A215:B215"/>
    <mergeCell ref="A216:B216"/>
    <mergeCell ref="A217:B217"/>
    <mergeCell ref="A218:B218"/>
    <mergeCell ref="A198:B198"/>
    <mergeCell ref="A199:B199"/>
    <mergeCell ref="A200:B200"/>
    <mergeCell ref="A201:B201"/>
    <mergeCell ref="B204:D204"/>
    <mergeCell ref="B205:D205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0:B180"/>
    <mergeCell ref="A181:B181"/>
    <mergeCell ref="A182:B182"/>
    <mergeCell ref="A183:B183"/>
    <mergeCell ref="A184:B184"/>
    <mergeCell ref="A185:B185"/>
    <mergeCell ref="A168:D168"/>
    <mergeCell ref="C170:D170"/>
    <mergeCell ref="A176:B176"/>
    <mergeCell ref="A177:B177"/>
    <mergeCell ref="A178:B178"/>
    <mergeCell ref="A179:B179"/>
    <mergeCell ref="A157:B157"/>
    <mergeCell ref="A158:B158"/>
    <mergeCell ref="A162:D162"/>
    <mergeCell ref="A163:D163"/>
    <mergeCell ref="B165:D165"/>
    <mergeCell ref="B166:D166"/>
    <mergeCell ref="A143:D143"/>
    <mergeCell ref="B145:D145"/>
    <mergeCell ref="B146:D146"/>
    <mergeCell ref="A148:D148"/>
    <mergeCell ref="C150:D150"/>
    <mergeCell ref="A156:B156"/>
    <mergeCell ref="A134:B134"/>
    <mergeCell ref="A135:B135"/>
    <mergeCell ref="A136:B136"/>
    <mergeCell ref="A137:B137"/>
    <mergeCell ref="A138:B138"/>
    <mergeCell ref="A142:D142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08:D108"/>
    <mergeCell ref="A109:D109"/>
    <mergeCell ref="B111:D111"/>
    <mergeCell ref="B112:D112"/>
    <mergeCell ref="A114:D114"/>
    <mergeCell ref="C116:D116"/>
    <mergeCell ref="B92:D92"/>
    <mergeCell ref="A94:D94"/>
    <mergeCell ref="C96:D96"/>
    <mergeCell ref="A102:B102"/>
    <mergeCell ref="A103:B103"/>
    <mergeCell ref="A104:B104"/>
    <mergeCell ref="A84:B84"/>
    <mergeCell ref="A85:B85"/>
    <mergeCell ref="A86:B86"/>
    <mergeCell ref="A87:B87"/>
    <mergeCell ref="A88:B88"/>
    <mergeCell ref="B91:D91"/>
    <mergeCell ref="B71:D71"/>
    <mergeCell ref="B72:D72"/>
    <mergeCell ref="A74:D74"/>
    <mergeCell ref="C76:D76"/>
    <mergeCell ref="A82:B82"/>
    <mergeCell ref="A83:B83"/>
    <mergeCell ref="A63:B63"/>
    <mergeCell ref="A64:B64"/>
    <mergeCell ref="A65:B65"/>
    <mergeCell ref="A66:B66"/>
    <mergeCell ref="A67:B67"/>
    <mergeCell ref="A68:B68"/>
    <mergeCell ref="B50:D50"/>
    <mergeCell ref="B51:D51"/>
    <mergeCell ref="A53:D53"/>
    <mergeCell ref="C55:D55"/>
    <mergeCell ref="A61:B61"/>
    <mergeCell ref="A62:B62"/>
    <mergeCell ref="A40:B40"/>
    <mergeCell ref="A41:B41"/>
    <mergeCell ref="A42:B42"/>
    <mergeCell ref="A43:B43"/>
    <mergeCell ref="A47:D47"/>
    <mergeCell ref="A48:D48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C17:D17"/>
    <mergeCell ref="A23:B23"/>
    <mergeCell ref="A24:B24"/>
    <mergeCell ref="A25:B25"/>
    <mergeCell ref="A26:B26"/>
    <mergeCell ref="A27:B27"/>
    <mergeCell ref="A9:D9"/>
    <mergeCell ref="A10:D10"/>
    <mergeCell ref="B12:D12"/>
    <mergeCell ref="B13:D13"/>
    <mergeCell ref="A15:D15"/>
  </mergeCells>
  <pageMargins left="0.75" right="0.7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1"/>
  <sheetViews>
    <sheetView showZeros="0" topLeftCell="A273" zoomScaleNormal="100" workbookViewId="0">
      <selection activeCell="B128" sqref="B128"/>
    </sheetView>
  </sheetViews>
  <sheetFormatPr defaultColWidth="9.140625" defaultRowHeight="16.5" outlineLevelCol="1"/>
  <cols>
    <col min="1" max="1" width="16.28515625" style="283" customWidth="1" outlineLevel="1"/>
    <col min="2" max="2" width="33.28515625" style="283" customWidth="1" outlineLevel="1"/>
    <col min="3" max="3" width="8" style="284" bestFit="1" customWidth="1"/>
    <col min="4" max="4" width="11.140625" style="284" customWidth="1"/>
    <col min="5" max="5" width="17.5703125" style="288" customWidth="1"/>
    <col min="6" max="6" width="49.85546875" style="283" customWidth="1"/>
    <col min="7" max="7" width="19.85546875" style="283" customWidth="1"/>
    <col min="8" max="9" width="9.140625" style="283" customWidth="1"/>
    <col min="10" max="10" width="15" style="283" customWidth="1"/>
    <col min="11" max="12" width="9.140625" style="283"/>
    <col min="13" max="13" width="13.85546875" style="283" bestFit="1" customWidth="1"/>
    <col min="14" max="16384" width="9.140625" style="283"/>
  </cols>
  <sheetData>
    <row r="1" spans="1:13">
      <c r="E1" s="285"/>
      <c r="F1" s="510" t="s">
        <v>956</v>
      </c>
      <c r="G1" s="510"/>
    </row>
    <row r="2" spans="1:13" ht="17.25" customHeight="1">
      <c r="A2" s="286"/>
      <c r="B2" s="286"/>
      <c r="C2" s="286"/>
      <c r="D2" s="287"/>
      <c r="F2" s="511" t="s">
        <v>579</v>
      </c>
      <c r="G2" s="511"/>
    </row>
    <row r="3" spans="1:13" ht="15.6" customHeight="1">
      <c r="A3" s="286"/>
      <c r="B3" s="286"/>
      <c r="C3" s="286"/>
      <c r="D3" s="287"/>
      <c r="F3" s="511" t="s">
        <v>580</v>
      </c>
      <c r="G3" s="511"/>
    </row>
    <row r="4" spans="1:13" ht="17.25">
      <c r="A4" s="286"/>
      <c r="B4" s="286"/>
      <c r="C4" s="286"/>
      <c r="D4" s="286"/>
      <c r="E4" s="289"/>
      <c r="F4" s="290"/>
      <c r="G4" s="290"/>
    </row>
    <row r="5" spans="1:13" ht="17.25">
      <c r="A5" s="286"/>
      <c r="B5" s="286"/>
      <c r="C5" s="286"/>
      <c r="D5" s="286"/>
      <c r="E5" s="291"/>
      <c r="F5" s="287"/>
      <c r="G5" s="287"/>
    </row>
    <row r="6" spans="1:13" ht="61.5" customHeight="1">
      <c r="A6" s="512" t="s">
        <v>581</v>
      </c>
      <c r="B6" s="512"/>
      <c r="C6" s="512"/>
      <c r="D6" s="512"/>
      <c r="E6" s="512"/>
      <c r="F6" s="512"/>
      <c r="G6" s="512"/>
    </row>
    <row r="7" spans="1:13" ht="17.25">
      <c r="A7" s="287"/>
      <c r="B7" s="287"/>
      <c r="C7" s="292"/>
      <c r="D7" s="292"/>
      <c r="E7" s="293"/>
      <c r="F7" s="287"/>
      <c r="G7" s="294"/>
    </row>
    <row r="8" spans="1:13" s="284" customFormat="1" ht="73.5" customHeight="1">
      <c r="A8" s="295" t="s">
        <v>582</v>
      </c>
      <c r="B8" s="513" t="s">
        <v>583</v>
      </c>
      <c r="C8" s="515" t="s">
        <v>584</v>
      </c>
      <c r="D8" s="515" t="s">
        <v>585</v>
      </c>
      <c r="E8" s="517" t="s">
        <v>586</v>
      </c>
      <c r="F8" s="518"/>
      <c r="G8" s="519"/>
    </row>
    <row r="9" spans="1:13" s="284" customFormat="1" ht="59.25" customHeight="1">
      <c r="A9" s="296"/>
      <c r="B9" s="514"/>
      <c r="C9" s="516"/>
      <c r="D9" s="516"/>
      <c r="E9" s="297" t="s">
        <v>587</v>
      </c>
      <c r="F9" s="297" t="s">
        <v>588</v>
      </c>
      <c r="G9" s="297" t="s">
        <v>589</v>
      </c>
    </row>
    <row r="10" spans="1:13" s="284" customFormat="1" ht="17.25">
      <c r="A10" s="296"/>
      <c r="B10" s="298"/>
      <c r="C10" s="299"/>
      <c r="D10" s="299"/>
      <c r="E10" s="300"/>
      <c r="F10" s="301"/>
      <c r="G10" s="282">
        <f>G11+G23+G45+G76+G95+G101+G111+G120+G129+G240+G270+G276+G284</f>
        <v>-397998.3</v>
      </c>
      <c r="M10" s="302"/>
    </row>
    <row r="11" spans="1:13" s="284" customFormat="1" ht="17.25">
      <c r="A11" s="303"/>
      <c r="B11" s="304" t="s">
        <v>590</v>
      </c>
      <c r="C11" s="305"/>
      <c r="D11" s="305"/>
      <c r="E11" s="306"/>
      <c r="F11" s="307"/>
      <c r="G11" s="282">
        <f>G12</f>
        <v>-56000.2</v>
      </c>
    </row>
    <row r="12" spans="1:13" s="284" customFormat="1" ht="34.5" customHeight="1">
      <c r="A12" s="308" t="s">
        <v>591</v>
      </c>
      <c r="B12" s="309" t="s">
        <v>592</v>
      </c>
      <c r="C12" s="500" t="s">
        <v>593</v>
      </c>
      <c r="D12" s="501"/>
      <c r="E12" s="501"/>
      <c r="F12" s="502"/>
      <c r="G12" s="282">
        <f>G13</f>
        <v>-56000.2</v>
      </c>
    </row>
    <row r="13" spans="1:13" s="310" customFormat="1" ht="54" customHeight="1">
      <c r="A13" s="281" t="s">
        <v>594</v>
      </c>
      <c r="B13" s="500" t="s">
        <v>595</v>
      </c>
      <c r="C13" s="501"/>
      <c r="D13" s="501"/>
      <c r="E13" s="501"/>
      <c r="F13" s="502"/>
      <c r="G13" s="282">
        <f>G14+G16</f>
        <v>-56000.2</v>
      </c>
    </row>
    <row r="14" spans="1:13" s="310" customFormat="1" ht="26.25" customHeight="1">
      <c r="A14" s="308"/>
      <c r="B14" s="319" t="s">
        <v>596</v>
      </c>
      <c r="C14" s="311"/>
      <c r="D14" s="311"/>
      <c r="E14" s="311"/>
      <c r="F14" s="312"/>
      <c r="G14" s="282">
        <f>G15</f>
        <v>-13000.2</v>
      </c>
    </row>
    <row r="15" spans="1:13" s="310" customFormat="1" ht="42" customHeight="1">
      <c r="A15" s="313" t="s">
        <v>597</v>
      </c>
      <c r="B15" s="314" t="s">
        <v>598</v>
      </c>
      <c r="C15" s="315" t="s">
        <v>599</v>
      </c>
      <c r="D15" s="316" t="s">
        <v>600</v>
      </c>
      <c r="E15" s="317">
        <v>399</v>
      </c>
      <c r="F15" s="317">
        <v>-32582</v>
      </c>
      <c r="G15" s="318">
        <v>-13000.2</v>
      </c>
    </row>
    <row r="16" spans="1:13" s="284" customFormat="1" ht="27.75" customHeight="1">
      <c r="A16" s="313"/>
      <c r="B16" s="503" t="s">
        <v>601</v>
      </c>
      <c r="C16" s="504"/>
      <c r="D16" s="504"/>
      <c r="E16" s="504"/>
      <c r="F16" s="505"/>
      <c r="G16" s="282">
        <f>G17+G18+G19+G20+G21</f>
        <v>-43000</v>
      </c>
    </row>
    <row r="17" spans="1:10" s="321" customFormat="1" ht="17.25">
      <c r="A17" s="313" t="s">
        <v>602</v>
      </c>
      <c r="B17" s="320" t="s">
        <v>603</v>
      </c>
      <c r="C17" s="315" t="s">
        <v>604</v>
      </c>
      <c r="D17" s="316" t="s">
        <v>605</v>
      </c>
      <c r="E17" s="317"/>
      <c r="F17" s="317"/>
      <c r="G17" s="318">
        <v>-10000</v>
      </c>
    </row>
    <row r="18" spans="1:10" s="321" customFormat="1" ht="17.25">
      <c r="A18" s="313" t="s">
        <v>606</v>
      </c>
      <c r="B18" s="320" t="s">
        <v>607</v>
      </c>
      <c r="C18" s="315" t="s">
        <v>604</v>
      </c>
      <c r="D18" s="316" t="s">
        <v>605</v>
      </c>
      <c r="E18" s="317"/>
      <c r="F18" s="317"/>
      <c r="G18" s="318">
        <v>-20000</v>
      </c>
      <c r="J18" s="322"/>
    </row>
    <row r="19" spans="1:10" s="321" customFormat="1" ht="51.75">
      <c r="A19" s="313" t="s">
        <v>608</v>
      </c>
      <c r="B19" s="320" t="s">
        <v>609</v>
      </c>
      <c r="C19" s="315" t="s">
        <v>599</v>
      </c>
      <c r="D19" s="316" t="s">
        <v>605</v>
      </c>
      <c r="E19" s="317"/>
      <c r="F19" s="317"/>
      <c r="G19" s="318">
        <v>-7000</v>
      </c>
      <c r="J19" s="322"/>
    </row>
    <row r="20" spans="1:10" s="321" customFormat="1" ht="51.75">
      <c r="A20" s="313" t="s">
        <v>610</v>
      </c>
      <c r="B20" s="320" t="s">
        <v>609</v>
      </c>
      <c r="C20" s="315" t="s">
        <v>599</v>
      </c>
      <c r="D20" s="316" t="s">
        <v>605</v>
      </c>
      <c r="E20" s="317"/>
      <c r="F20" s="317"/>
      <c r="G20" s="318">
        <v>-4000</v>
      </c>
      <c r="J20" s="322"/>
    </row>
    <row r="21" spans="1:10" s="321" customFormat="1" ht="69">
      <c r="A21" s="313" t="s">
        <v>611</v>
      </c>
      <c r="B21" s="320" t="s">
        <v>612</v>
      </c>
      <c r="C21" s="315" t="s">
        <v>599</v>
      </c>
      <c r="D21" s="316" t="s">
        <v>605</v>
      </c>
      <c r="E21" s="317"/>
      <c r="F21" s="317"/>
      <c r="G21" s="318">
        <v>-2000</v>
      </c>
      <c r="J21" s="322"/>
    </row>
    <row r="22" spans="1:10" s="321" customFormat="1" ht="17.25">
      <c r="A22" s="313"/>
      <c r="B22" s="320"/>
      <c r="C22" s="323"/>
      <c r="D22" s="324"/>
      <c r="E22" s="325"/>
      <c r="F22" s="326"/>
      <c r="G22" s="318"/>
      <c r="J22" s="322"/>
    </row>
    <row r="23" spans="1:10" s="321" customFormat="1" ht="17.25">
      <c r="A23" s="303"/>
      <c r="B23" s="304" t="s">
        <v>613</v>
      </c>
      <c r="C23" s="305"/>
      <c r="D23" s="305"/>
      <c r="E23" s="306"/>
      <c r="F23" s="307"/>
      <c r="G23" s="282">
        <f>G24</f>
        <v>-8990</v>
      </c>
      <c r="J23" s="322"/>
    </row>
    <row r="24" spans="1:10" s="321" customFormat="1" ht="17.25">
      <c r="A24" s="308" t="s">
        <v>591</v>
      </c>
      <c r="B24" s="309" t="s">
        <v>614</v>
      </c>
      <c r="C24" s="500" t="s">
        <v>615</v>
      </c>
      <c r="D24" s="501"/>
      <c r="E24" s="501"/>
      <c r="F24" s="502"/>
      <c r="G24" s="282">
        <f>G25</f>
        <v>-8990</v>
      </c>
      <c r="J24" s="322"/>
    </row>
    <row r="25" spans="1:10" s="321" customFormat="1" ht="17.25">
      <c r="A25" s="281" t="s">
        <v>616</v>
      </c>
      <c r="B25" s="500" t="s">
        <v>617</v>
      </c>
      <c r="C25" s="501"/>
      <c r="D25" s="501"/>
      <c r="E25" s="501"/>
      <c r="F25" s="502"/>
      <c r="G25" s="282">
        <f>G26+G38</f>
        <v>-8990</v>
      </c>
      <c r="J25" s="322"/>
    </row>
    <row r="26" spans="1:10" s="321" customFormat="1" ht="17.25">
      <c r="A26" s="308"/>
      <c r="B26" s="319" t="s">
        <v>596</v>
      </c>
      <c r="C26" s="311"/>
      <c r="D26" s="311"/>
      <c r="E26" s="311"/>
      <c r="F26" s="312"/>
      <c r="G26" s="282">
        <f>G27+G28+G29+G30+G31+G32+G33+G34+G35+G36+G37</f>
        <v>-2300</v>
      </c>
      <c r="J26" s="322"/>
    </row>
    <row r="27" spans="1:10" s="321" customFormat="1" ht="34.5">
      <c r="A27" s="313" t="s">
        <v>618</v>
      </c>
      <c r="B27" s="314" t="s">
        <v>619</v>
      </c>
      <c r="C27" s="315" t="s">
        <v>599</v>
      </c>
      <c r="D27" s="316" t="s">
        <v>620</v>
      </c>
      <c r="E27" s="317">
        <v>50</v>
      </c>
      <c r="F27" s="317">
        <v>-1680</v>
      </c>
      <c r="G27" s="318">
        <v>-84</v>
      </c>
      <c r="J27" s="322"/>
    </row>
    <row r="28" spans="1:10" s="321" customFormat="1" ht="34.5">
      <c r="A28" s="313" t="s">
        <v>621</v>
      </c>
      <c r="B28" s="314" t="s">
        <v>619</v>
      </c>
      <c r="C28" s="315" t="s">
        <v>599</v>
      </c>
      <c r="D28" s="316" t="s">
        <v>620</v>
      </c>
      <c r="E28" s="317">
        <v>250</v>
      </c>
      <c r="F28" s="317">
        <v>-3100</v>
      </c>
      <c r="G28" s="318">
        <v>-775</v>
      </c>
      <c r="J28" s="322"/>
    </row>
    <row r="29" spans="1:10" s="321" customFormat="1" ht="34.5">
      <c r="A29" s="313" t="s">
        <v>622</v>
      </c>
      <c r="B29" s="314" t="s">
        <v>619</v>
      </c>
      <c r="C29" s="315" t="s">
        <v>599</v>
      </c>
      <c r="D29" s="316" t="s">
        <v>620</v>
      </c>
      <c r="E29" s="317">
        <v>420</v>
      </c>
      <c r="F29" s="317">
        <v>-800</v>
      </c>
      <c r="G29" s="318">
        <v>-336</v>
      </c>
      <c r="J29" s="322"/>
    </row>
    <row r="30" spans="1:10" s="321" customFormat="1" ht="34.5">
      <c r="A30" s="313" t="s">
        <v>623</v>
      </c>
      <c r="B30" s="314" t="s">
        <v>619</v>
      </c>
      <c r="C30" s="315" t="s">
        <v>599</v>
      </c>
      <c r="D30" s="316" t="s">
        <v>620</v>
      </c>
      <c r="E30" s="317">
        <v>550</v>
      </c>
      <c r="F30" s="317">
        <v>-700</v>
      </c>
      <c r="G30" s="318">
        <v>-385</v>
      </c>
      <c r="J30" s="322"/>
    </row>
    <row r="31" spans="1:10" s="321" customFormat="1" ht="34.5">
      <c r="A31" s="313" t="s">
        <v>624</v>
      </c>
      <c r="B31" s="314" t="s">
        <v>619</v>
      </c>
      <c r="C31" s="315" t="s">
        <v>599</v>
      </c>
      <c r="D31" s="316" t="s">
        <v>620</v>
      </c>
      <c r="E31" s="317">
        <v>800</v>
      </c>
      <c r="F31" s="317">
        <v>-150</v>
      </c>
      <c r="G31" s="318">
        <v>-120</v>
      </c>
      <c r="J31" s="322"/>
    </row>
    <row r="32" spans="1:10" s="321" customFormat="1" ht="17.25">
      <c r="A32" s="313" t="s">
        <v>625</v>
      </c>
      <c r="B32" s="320" t="s">
        <v>626</v>
      </c>
      <c r="C32" s="315" t="s">
        <v>599</v>
      </c>
      <c r="D32" s="316" t="s">
        <v>620</v>
      </c>
      <c r="E32" s="317">
        <v>1600</v>
      </c>
      <c r="F32" s="317">
        <v>-25</v>
      </c>
      <c r="G32" s="318">
        <v>-40</v>
      </c>
      <c r="J32" s="322"/>
    </row>
    <row r="33" spans="1:10" s="321" customFormat="1" ht="17.25">
      <c r="A33" s="313" t="s">
        <v>627</v>
      </c>
      <c r="B33" s="314" t="s">
        <v>628</v>
      </c>
      <c r="C33" s="315" t="s">
        <v>599</v>
      </c>
      <c r="D33" s="316" t="s">
        <v>620</v>
      </c>
      <c r="E33" s="317">
        <v>80</v>
      </c>
      <c r="F33" s="317">
        <v>-400</v>
      </c>
      <c r="G33" s="318">
        <v>-32</v>
      </c>
      <c r="J33" s="322"/>
    </row>
    <row r="34" spans="1:10" s="321" customFormat="1" ht="17.25">
      <c r="A34" s="313" t="s">
        <v>629</v>
      </c>
      <c r="B34" s="314" t="s">
        <v>630</v>
      </c>
      <c r="C34" s="315" t="s">
        <v>599</v>
      </c>
      <c r="D34" s="316" t="s">
        <v>620</v>
      </c>
      <c r="E34" s="317">
        <v>700</v>
      </c>
      <c r="F34" s="317">
        <v>-150</v>
      </c>
      <c r="G34" s="318">
        <v>-105</v>
      </c>
      <c r="J34" s="322"/>
    </row>
    <row r="35" spans="1:10" s="321" customFormat="1" ht="17.25">
      <c r="A35" s="313" t="s">
        <v>631</v>
      </c>
      <c r="B35" s="314" t="s">
        <v>630</v>
      </c>
      <c r="C35" s="315" t="s">
        <v>599</v>
      </c>
      <c r="D35" s="316" t="s">
        <v>620</v>
      </c>
      <c r="E35" s="317">
        <v>250</v>
      </c>
      <c r="F35" s="317">
        <v>-88</v>
      </c>
      <c r="G35" s="318">
        <v>-22</v>
      </c>
      <c r="J35" s="322"/>
    </row>
    <row r="36" spans="1:10" s="321" customFormat="1" ht="17.25">
      <c r="A36" s="313" t="s">
        <v>632</v>
      </c>
      <c r="B36" s="320" t="s">
        <v>633</v>
      </c>
      <c r="C36" s="315" t="s">
        <v>599</v>
      </c>
      <c r="D36" s="316" t="s">
        <v>634</v>
      </c>
      <c r="E36" s="317">
        <v>760</v>
      </c>
      <c r="F36" s="317">
        <v>-350</v>
      </c>
      <c r="G36" s="318">
        <v>-266</v>
      </c>
      <c r="J36" s="322"/>
    </row>
    <row r="37" spans="1:10" s="321" customFormat="1" ht="17.25">
      <c r="A37" s="313" t="s">
        <v>635</v>
      </c>
      <c r="B37" s="314" t="s">
        <v>636</v>
      </c>
      <c r="C37" s="315" t="s">
        <v>599</v>
      </c>
      <c r="D37" s="316" t="s">
        <v>620</v>
      </c>
      <c r="E37" s="317">
        <v>4500</v>
      </c>
      <c r="F37" s="317">
        <v>-30</v>
      </c>
      <c r="G37" s="318">
        <v>-135</v>
      </c>
      <c r="J37" s="322"/>
    </row>
    <row r="38" spans="1:10" s="321" customFormat="1" ht="17.25">
      <c r="A38" s="313"/>
      <c r="B38" s="503" t="s">
        <v>601</v>
      </c>
      <c r="C38" s="504"/>
      <c r="D38" s="504"/>
      <c r="E38" s="504"/>
      <c r="F38" s="505"/>
      <c r="G38" s="282">
        <f>G39+G40+G41+G42+G43</f>
        <v>-6690</v>
      </c>
      <c r="J38" s="322"/>
    </row>
    <row r="39" spans="1:10" s="321" customFormat="1" ht="17.25">
      <c r="A39" s="313" t="s">
        <v>606</v>
      </c>
      <c r="B39" s="314" t="s">
        <v>607</v>
      </c>
      <c r="C39" s="315" t="s">
        <v>604</v>
      </c>
      <c r="D39" s="316" t="s">
        <v>605</v>
      </c>
      <c r="E39" s="317"/>
      <c r="F39" s="317"/>
      <c r="G39" s="318">
        <v>-1200</v>
      </c>
      <c r="J39" s="322"/>
    </row>
    <row r="40" spans="1:10" s="321" customFormat="1" ht="17.25">
      <c r="A40" s="313" t="s">
        <v>637</v>
      </c>
      <c r="B40" s="314" t="s">
        <v>638</v>
      </c>
      <c r="C40" s="315" t="s">
        <v>604</v>
      </c>
      <c r="D40" s="316" t="s">
        <v>605</v>
      </c>
      <c r="E40" s="317"/>
      <c r="F40" s="317"/>
      <c r="G40" s="318">
        <v>-30</v>
      </c>
      <c r="J40" s="322"/>
    </row>
    <row r="41" spans="1:10" s="321" customFormat="1" ht="34.5">
      <c r="A41" s="313" t="s">
        <v>639</v>
      </c>
      <c r="B41" s="314" t="s">
        <v>640</v>
      </c>
      <c r="C41" s="315" t="s">
        <v>604</v>
      </c>
      <c r="D41" s="316" t="s">
        <v>605</v>
      </c>
      <c r="E41" s="317"/>
      <c r="F41" s="317"/>
      <c r="G41" s="318">
        <v>-2000</v>
      </c>
      <c r="J41" s="322"/>
    </row>
    <row r="42" spans="1:10" s="321" customFormat="1" ht="34.5">
      <c r="A42" s="313" t="s">
        <v>641</v>
      </c>
      <c r="B42" s="314" t="s">
        <v>642</v>
      </c>
      <c r="C42" s="315" t="s">
        <v>599</v>
      </c>
      <c r="D42" s="316" t="s">
        <v>605</v>
      </c>
      <c r="E42" s="317"/>
      <c r="F42" s="317"/>
      <c r="G42" s="318">
        <v>-1500</v>
      </c>
      <c r="J42" s="322"/>
    </row>
    <row r="43" spans="1:10" s="321" customFormat="1" ht="69">
      <c r="A43" s="313" t="s">
        <v>643</v>
      </c>
      <c r="B43" s="314" t="s">
        <v>644</v>
      </c>
      <c r="C43" s="315" t="s">
        <v>599</v>
      </c>
      <c r="D43" s="316" t="s">
        <v>605</v>
      </c>
      <c r="E43" s="317"/>
      <c r="F43" s="317"/>
      <c r="G43" s="318">
        <v>-1960</v>
      </c>
      <c r="J43" s="322"/>
    </row>
    <row r="44" spans="1:10" s="321" customFormat="1" ht="17.25">
      <c r="A44" s="313"/>
      <c r="B44" s="314"/>
      <c r="C44" s="315"/>
      <c r="D44" s="316"/>
      <c r="E44" s="317"/>
      <c r="F44" s="317"/>
      <c r="G44" s="318"/>
      <c r="J44" s="322"/>
    </row>
    <row r="45" spans="1:10" s="321" customFormat="1" ht="17.25">
      <c r="A45" s="303"/>
      <c r="B45" s="304" t="s">
        <v>646</v>
      </c>
      <c r="C45" s="305"/>
      <c r="D45" s="305"/>
      <c r="E45" s="306"/>
      <c r="F45" s="307"/>
      <c r="G45" s="282">
        <f>G46</f>
        <v>-1281</v>
      </c>
      <c r="J45" s="322"/>
    </row>
    <row r="46" spans="1:10" s="321" customFormat="1" ht="60" customHeight="1">
      <c r="A46" s="308" t="s">
        <v>591</v>
      </c>
      <c r="B46" s="309" t="s">
        <v>592</v>
      </c>
      <c r="C46" s="500" t="s">
        <v>593</v>
      </c>
      <c r="D46" s="501"/>
      <c r="E46" s="501"/>
      <c r="F46" s="502"/>
      <c r="G46" s="282">
        <f>G47</f>
        <v>-1281</v>
      </c>
      <c r="J46" s="322"/>
    </row>
    <row r="47" spans="1:10" s="321" customFormat="1" ht="28.5" customHeight="1">
      <c r="A47" s="281" t="s">
        <v>647</v>
      </c>
      <c r="B47" s="500" t="s">
        <v>648</v>
      </c>
      <c r="C47" s="501"/>
      <c r="D47" s="501"/>
      <c r="E47" s="501"/>
      <c r="F47" s="502"/>
      <c r="G47" s="282">
        <f>G48+G72</f>
        <v>-1281</v>
      </c>
      <c r="J47" s="322"/>
    </row>
    <row r="48" spans="1:10" s="321" customFormat="1" ht="17.25">
      <c r="A48" s="308"/>
      <c r="B48" s="319" t="s">
        <v>596</v>
      </c>
      <c r="C48" s="311"/>
      <c r="D48" s="311"/>
      <c r="E48" s="311"/>
      <c r="F48" s="312"/>
      <c r="G48" s="282">
        <f>G49+G50+G51+G52+G53+G54+G55+G56+G57+G58+G59+G60+G61+G62+G63+G64+G65+G66+G67+G68+G69+G70+G71</f>
        <v>-774.99999999999989</v>
      </c>
      <c r="J48" s="322"/>
    </row>
    <row r="49" spans="1:10" s="321" customFormat="1" ht="29.25" customHeight="1">
      <c r="A49" s="313" t="s">
        <v>649</v>
      </c>
      <c r="B49" s="320" t="s">
        <v>650</v>
      </c>
      <c r="C49" s="315" t="s">
        <v>599</v>
      </c>
      <c r="D49" s="316" t="s">
        <v>620</v>
      </c>
      <c r="E49" s="317"/>
      <c r="F49" s="317"/>
      <c r="G49" s="318">
        <v>-59.8</v>
      </c>
      <c r="J49" s="322"/>
    </row>
    <row r="50" spans="1:10" s="321" customFormat="1" ht="38.25" customHeight="1">
      <c r="A50" s="313" t="s">
        <v>651</v>
      </c>
      <c r="B50" s="320" t="s">
        <v>650</v>
      </c>
      <c r="C50" s="315" t="s">
        <v>599</v>
      </c>
      <c r="D50" s="316" t="s">
        <v>620</v>
      </c>
      <c r="E50" s="317"/>
      <c r="F50" s="317"/>
      <c r="G50" s="318">
        <v>-144</v>
      </c>
      <c r="J50" s="322"/>
    </row>
    <row r="51" spans="1:10" s="321" customFormat="1" ht="17.25">
      <c r="A51" s="313" t="s">
        <v>652</v>
      </c>
      <c r="B51" s="320" t="s">
        <v>650</v>
      </c>
      <c r="C51" s="315" t="s">
        <v>599</v>
      </c>
      <c r="D51" s="316" t="s">
        <v>620</v>
      </c>
      <c r="E51" s="317"/>
      <c r="F51" s="317"/>
      <c r="G51" s="318">
        <v>-174.3</v>
      </c>
      <c r="J51" s="322"/>
    </row>
    <row r="52" spans="1:10" s="321" customFormat="1" ht="34.5">
      <c r="A52" s="313" t="s">
        <v>653</v>
      </c>
      <c r="B52" s="320" t="s">
        <v>654</v>
      </c>
      <c r="C52" s="315" t="s">
        <v>599</v>
      </c>
      <c r="D52" s="316" t="s">
        <v>620</v>
      </c>
      <c r="E52" s="317"/>
      <c r="F52" s="317"/>
      <c r="G52" s="318">
        <v>-20</v>
      </c>
      <c r="J52" s="322"/>
    </row>
    <row r="53" spans="1:10" s="321" customFormat="1" ht="34.5">
      <c r="A53" s="313" t="s">
        <v>655</v>
      </c>
      <c r="B53" s="327" t="s">
        <v>656</v>
      </c>
      <c r="C53" s="315" t="s">
        <v>599</v>
      </c>
      <c r="D53" s="316" t="s">
        <v>620</v>
      </c>
      <c r="E53" s="317"/>
      <c r="F53" s="317"/>
      <c r="G53" s="318">
        <v>-79.7</v>
      </c>
      <c r="J53" s="322"/>
    </row>
    <row r="54" spans="1:10" s="321" customFormat="1" ht="24.75" customHeight="1">
      <c r="A54" s="313" t="s">
        <v>627</v>
      </c>
      <c r="B54" s="320" t="s">
        <v>628</v>
      </c>
      <c r="C54" s="315" t="s">
        <v>599</v>
      </c>
      <c r="D54" s="316" t="s">
        <v>620</v>
      </c>
      <c r="E54" s="317"/>
      <c r="F54" s="317"/>
      <c r="G54" s="318">
        <v>-21.3</v>
      </c>
      <c r="J54" s="322"/>
    </row>
    <row r="55" spans="1:10" s="321" customFormat="1" ht="17.25">
      <c r="A55" s="313" t="s">
        <v>657</v>
      </c>
      <c r="B55" s="320" t="s">
        <v>658</v>
      </c>
      <c r="C55" s="315" t="s">
        <v>599</v>
      </c>
      <c r="D55" s="316" t="s">
        <v>620</v>
      </c>
      <c r="E55" s="317"/>
      <c r="F55" s="317"/>
      <c r="G55" s="318">
        <v>-10.5</v>
      </c>
      <c r="J55" s="322"/>
    </row>
    <row r="56" spans="1:10" s="321" customFormat="1" ht="17.25">
      <c r="A56" s="313" t="s">
        <v>659</v>
      </c>
      <c r="B56" s="328" t="s">
        <v>660</v>
      </c>
      <c r="C56" s="315" t="s">
        <v>599</v>
      </c>
      <c r="D56" s="316" t="s">
        <v>620</v>
      </c>
      <c r="E56" s="317"/>
      <c r="F56" s="317"/>
      <c r="G56" s="318">
        <v>-2.2000000000000002</v>
      </c>
      <c r="J56" s="322"/>
    </row>
    <row r="57" spans="1:10" s="321" customFormat="1" ht="34.5">
      <c r="A57" s="313" t="s">
        <v>661</v>
      </c>
      <c r="B57" s="320" t="s">
        <v>662</v>
      </c>
      <c r="C57" s="315" t="s">
        <v>599</v>
      </c>
      <c r="D57" s="316" t="s">
        <v>620</v>
      </c>
      <c r="E57" s="317"/>
      <c r="F57" s="317"/>
      <c r="G57" s="318">
        <v>-3.3</v>
      </c>
      <c r="J57" s="322"/>
    </row>
    <row r="58" spans="1:10" s="321" customFormat="1" ht="17.25">
      <c r="A58" s="313" t="s">
        <v>663</v>
      </c>
      <c r="B58" s="320" t="s">
        <v>664</v>
      </c>
      <c r="C58" s="315" t="s">
        <v>599</v>
      </c>
      <c r="D58" s="316" t="s">
        <v>620</v>
      </c>
      <c r="E58" s="317"/>
      <c r="F58" s="317"/>
      <c r="G58" s="318">
        <v>-15.1</v>
      </c>
      <c r="J58" s="322"/>
    </row>
    <row r="59" spans="1:10" s="321" customFormat="1" ht="17.25">
      <c r="A59" s="329" t="s">
        <v>629</v>
      </c>
      <c r="B59" s="320" t="s">
        <v>630</v>
      </c>
      <c r="C59" s="315" t="s">
        <v>599</v>
      </c>
      <c r="D59" s="316" t="s">
        <v>620</v>
      </c>
      <c r="E59" s="317"/>
      <c r="F59" s="317"/>
      <c r="G59" s="318">
        <v>-16</v>
      </c>
      <c r="J59" s="322"/>
    </row>
    <row r="60" spans="1:10" s="321" customFormat="1" ht="17.25">
      <c r="A60" s="329" t="s">
        <v>665</v>
      </c>
      <c r="B60" s="320" t="s">
        <v>630</v>
      </c>
      <c r="C60" s="315" t="s">
        <v>599</v>
      </c>
      <c r="D60" s="316" t="s">
        <v>620</v>
      </c>
      <c r="E60" s="317"/>
      <c r="F60" s="317"/>
      <c r="G60" s="318">
        <v>-15.3</v>
      </c>
      <c r="J60" s="322"/>
    </row>
    <row r="61" spans="1:10" s="321" customFormat="1" ht="34.5">
      <c r="A61" s="330" t="s">
        <v>666</v>
      </c>
      <c r="B61" s="320" t="s">
        <v>667</v>
      </c>
      <c r="C61" s="315" t="s">
        <v>599</v>
      </c>
      <c r="D61" s="316" t="s">
        <v>620</v>
      </c>
      <c r="E61" s="317"/>
      <c r="F61" s="317"/>
      <c r="G61" s="318">
        <v>-3</v>
      </c>
      <c r="J61" s="322"/>
    </row>
    <row r="62" spans="1:10" s="321" customFormat="1" ht="36" customHeight="1">
      <c r="A62" s="330" t="s">
        <v>668</v>
      </c>
      <c r="B62" s="320" t="s">
        <v>669</v>
      </c>
      <c r="C62" s="315" t="s">
        <v>599</v>
      </c>
      <c r="D62" s="316" t="s">
        <v>620</v>
      </c>
      <c r="E62" s="317"/>
      <c r="F62" s="317"/>
      <c r="G62" s="318">
        <v>-12</v>
      </c>
      <c r="J62" s="322"/>
    </row>
    <row r="63" spans="1:10" s="321" customFormat="1" ht="17.25">
      <c r="A63" s="313" t="s">
        <v>670</v>
      </c>
      <c r="B63" s="328" t="s">
        <v>671</v>
      </c>
      <c r="C63" s="315" t="s">
        <v>599</v>
      </c>
      <c r="D63" s="316" t="s">
        <v>620</v>
      </c>
      <c r="E63" s="317"/>
      <c r="F63" s="317"/>
      <c r="G63" s="318">
        <v>-22.8</v>
      </c>
      <c r="J63" s="322"/>
    </row>
    <row r="64" spans="1:10" s="321" customFormat="1" ht="17.25">
      <c r="A64" s="313" t="s">
        <v>632</v>
      </c>
      <c r="B64" s="320" t="s">
        <v>633</v>
      </c>
      <c r="C64" s="315" t="s">
        <v>599</v>
      </c>
      <c r="D64" s="316" t="s">
        <v>634</v>
      </c>
      <c r="E64" s="317"/>
      <c r="F64" s="317"/>
      <c r="G64" s="318">
        <v>-6.5</v>
      </c>
      <c r="J64" s="322"/>
    </row>
    <row r="65" spans="1:10" s="321" customFormat="1" ht="17.25">
      <c r="A65" s="313" t="s">
        <v>672</v>
      </c>
      <c r="B65" s="320" t="s">
        <v>673</v>
      </c>
      <c r="C65" s="315" t="s">
        <v>599</v>
      </c>
      <c r="D65" s="316" t="s">
        <v>620</v>
      </c>
      <c r="E65" s="317"/>
      <c r="F65" s="317"/>
      <c r="G65" s="318">
        <v>-13</v>
      </c>
      <c r="J65" s="322"/>
    </row>
    <row r="66" spans="1:10" s="321" customFormat="1" ht="17.25">
      <c r="A66" s="313" t="s">
        <v>674</v>
      </c>
      <c r="B66" s="320" t="s">
        <v>675</v>
      </c>
      <c r="C66" s="315" t="s">
        <v>599</v>
      </c>
      <c r="D66" s="316" t="s">
        <v>620</v>
      </c>
      <c r="E66" s="317"/>
      <c r="F66" s="317"/>
      <c r="G66" s="318">
        <v>-11</v>
      </c>
      <c r="J66" s="322"/>
    </row>
    <row r="67" spans="1:10" s="321" customFormat="1" ht="34.5">
      <c r="A67" s="313" t="s">
        <v>676</v>
      </c>
      <c r="B67" s="320" t="s">
        <v>677</v>
      </c>
      <c r="C67" s="315" t="s">
        <v>599</v>
      </c>
      <c r="D67" s="316" t="s">
        <v>620</v>
      </c>
      <c r="E67" s="317"/>
      <c r="F67" s="317"/>
      <c r="G67" s="318">
        <v>-5.0999999999999996</v>
      </c>
      <c r="J67" s="322"/>
    </row>
    <row r="68" spans="1:10" s="321" customFormat="1" ht="34.5">
      <c r="A68" s="313" t="s">
        <v>678</v>
      </c>
      <c r="B68" s="320" t="s">
        <v>677</v>
      </c>
      <c r="C68" s="315" t="s">
        <v>599</v>
      </c>
      <c r="D68" s="316" t="s">
        <v>620</v>
      </c>
      <c r="E68" s="317"/>
      <c r="F68" s="317"/>
      <c r="G68" s="318">
        <v>-9.3000000000000007</v>
      </c>
      <c r="J68" s="322"/>
    </row>
    <row r="69" spans="1:10" s="321" customFormat="1" ht="34.5">
      <c r="A69" s="313" t="s">
        <v>679</v>
      </c>
      <c r="B69" s="320" t="s">
        <v>680</v>
      </c>
      <c r="C69" s="315" t="s">
        <v>599</v>
      </c>
      <c r="D69" s="316" t="s">
        <v>681</v>
      </c>
      <c r="E69" s="317"/>
      <c r="F69" s="317"/>
      <c r="G69" s="318">
        <v>-5.8</v>
      </c>
      <c r="J69" s="322"/>
    </row>
    <row r="70" spans="1:10" s="321" customFormat="1" ht="17.25">
      <c r="A70" s="313" t="s">
        <v>682</v>
      </c>
      <c r="B70" s="320" t="s">
        <v>683</v>
      </c>
      <c r="C70" s="315" t="s">
        <v>604</v>
      </c>
      <c r="D70" s="316" t="s">
        <v>620</v>
      </c>
      <c r="E70" s="317"/>
      <c r="F70" s="317"/>
      <c r="G70" s="318">
        <v>-65</v>
      </c>
      <c r="J70" s="322"/>
    </row>
    <row r="71" spans="1:10" s="321" customFormat="1" ht="17.25">
      <c r="A71" s="313" t="s">
        <v>684</v>
      </c>
      <c r="B71" s="320" t="s">
        <v>683</v>
      </c>
      <c r="C71" s="315" t="s">
        <v>604</v>
      </c>
      <c r="D71" s="316" t="s">
        <v>620</v>
      </c>
      <c r="E71" s="317"/>
      <c r="F71" s="317"/>
      <c r="G71" s="318">
        <v>-60</v>
      </c>
      <c r="J71" s="322"/>
    </row>
    <row r="72" spans="1:10" s="321" customFormat="1" ht="17.25">
      <c r="A72" s="329"/>
      <c r="B72" s="503" t="s">
        <v>601</v>
      </c>
      <c r="C72" s="504"/>
      <c r="D72" s="504"/>
      <c r="E72" s="504"/>
      <c r="F72" s="505"/>
      <c r="G72" s="282">
        <f>G73+G74</f>
        <v>-506</v>
      </c>
      <c r="J72" s="322"/>
    </row>
    <row r="73" spans="1:10" s="321" customFormat="1" ht="34.5">
      <c r="A73" s="329" t="s">
        <v>639</v>
      </c>
      <c r="B73" s="320" t="s">
        <v>640</v>
      </c>
      <c r="C73" s="315" t="s">
        <v>604</v>
      </c>
      <c r="D73" s="316" t="s">
        <v>605</v>
      </c>
      <c r="E73" s="317"/>
      <c r="F73" s="317"/>
      <c r="G73" s="318">
        <v>-500</v>
      </c>
      <c r="J73" s="322"/>
    </row>
    <row r="74" spans="1:10" s="321" customFormat="1" ht="51.75">
      <c r="A74" s="329" t="s">
        <v>685</v>
      </c>
      <c r="B74" s="320" t="s">
        <v>686</v>
      </c>
      <c r="C74" s="315" t="s">
        <v>604</v>
      </c>
      <c r="D74" s="316" t="s">
        <v>605</v>
      </c>
      <c r="E74" s="317"/>
      <c r="F74" s="317"/>
      <c r="G74" s="318">
        <v>-6</v>
      </c>
      <c r="J74" s="322"/>
    </row>
    <row r="75" spans="1:10" s="321" customFormat="1" ht="17.25">
      <c r="A75" s="329"/>
      <c r="B75" s="331"/>
      <c r="C75" s="332"/>
      <c r="D75" s="333"/>
      <c r="E75" s="325"/>
      <c r="F75" s="326"/>
      <c r="G75" s="318"/>
      <c r="J75" s="322"/>
    </row>
    <row r="76" spans="1:10" s="321" customFormat="1" ht="17.25">
      <c r="A76" s="303"/>
      <c r="B76" s="304" t="s">
        <v>73</v>
      </c>
      <c r="C76" s="305"/>
      <c r="D76" s="305"/>
      <c r="E76" s="306"/>
      <c r="F76" s="307"/>
      <c r="G76" s="282">
        <f>G78+G84+G91</f>
        <v>-8686.9</v>
      </c>
      <c r="J76" s="322"/>
    </row>
    <row r="77" spans="1:10" s="321" customFormat="1" ht="41.25" customHeight="1">
      <c r="A77" s="308" t="s">
        <v>591</v>
      </c>
      <c r="B77" s="309" t="s">
        <v>687</v>
      </c>
      <c r="C77" s="500" t="s">
        <v>688</v>
      </c>
      <c r="D77" s="501"/>
      <c r="E77" s="501"/>
      <c r="F77" s="502"/>
      <c r="G77" s="282">
        <f>G78+G84</f>
        <v>-7685.9</v>
      </c>
      <c r="J77" s="322"/>
    </row>
    <row r="78" spans="1:10" s="321" customFormat="1" ht="89.25" customHeight="1">
      <c r="A78" s="281" t="s">
        <v>689</v>
      </c>
      <c r="B78" s="500" t="s">
        <v>690</v>
      </c>
      <c r="C78" s="501"/>
      <c r="D78" s="501"/>
      <c r="E78" s="501"/>
      <c r="F78" s="502"/>
      <c r="G78" s="282">
        <f>G79</f>
        <v>-5652.9</v>
      </c>
      <c r="J78" s="322"/>
    </row>
    <row r="79" spans="1:10" s="321" customFormat="1" ht="17.25">
      <c r="A79" s="313"/>
      <c r="B79" s="503" t="s">
        <v>601</v>
      </c>
      <c r="C79" s="504"/>
      <c r="D79" s="504"/>
      <c r="E79" s="504"/>
      <c r="F79" s="505"/>
      <c r="G79" s="282">
        <f>G80+G81+G82+G83</f>
        <v>-5652.9</v>
      </c>
      <c r="J79" s="322"/>
    </row>
    <row r="80" spans="1:10" s="321" customFormat="1" ht="34.5">
      <c r="A80" s="334" t="s">
        <v>691</v>
      </c>
      <c r="B80" s="335" t="s">
        <v>692</v>
      </c>
      <c r="C80" s="336" t="s">
        <v>599</v>
      </c>
      <c r="D80" s="337" t="s">
        <v>605</v>
      </c>
      <c r="E80" s="317"/>
      <c r="F80" s="317"/>
      <c r="G80" s="318">
        <v>-800</v>
      </c>
      <c r="J80" s="322"/>
    </row>
    <row r="81" spans="1:10" s="321" customFormat="1" ht="45" customHeight="1">
      <c r="A81" s="334" t="s">
        <v>693</v>
      </c>
      <c r="B81" s="335" t="s">
        <v>694</v>
      </c>
      <c r="C81" s="336" t="s">
        <v>599</v>
      </c>
      <c r="D81" s="337" t="s">
        <v>605</v>
      </c>
      <c r="E81" s="317">
        <v>2901100</v>
      </c>
      <c r="F81" s="317">
        <v>-1</v>
      </c>
      <c r="G81" s="318">
        <v>-2901.1</v>
      </c>
      <c r="J81" s="322"/>
    </row>
    <row r="82" spans="1:10" s="321" customFormat="1" ht="51.75">
      <c r="A82" s="334" t="s">
        <v>695</v>
      </c>
      <c r="B82" s="335" t="s">
        <v>696</v>
      </c>
      <c r="C82" s="336" t="s">
        <v>697</v>
      </c>
      <c r="D82" s="337" t="s">
        <v>605</v>
      </c>
      <c r="E82" s="317"/>
      <c r="F82" s="317"/>
      <c r="G82" s="318">
        <v>-1251.8</v>
      </c>
      <c r="J82" s="322"/>
    </row>
    <row r="83" spans="1:10" s="321" customFormat="1" ht="86.25">
      <c r="A83" s="334" t="s">
        <v>698</v>
      </c>
      <c r="B83" s="335" t="s">
        <v>699</v>
      </c>
      <c r="C83" s="336" t="s">
        <v>599</v>
      </c>
      <c r="D83" s="337" t="s">
        <v>605</v>
      </c>
      <c r="E83" s="317"/>
      <c r="F83" s="317"/>
      <c r="G83" s="318">
        <v>-700</v>
      </c>
      <c r="J83" s="322"/>
    </row>
    <row r="84" spans="1:10" s="321" customFormat="1" ht="17.25">
      <c r="A84" s="281" t="s">
        <v>700</v>
      </c>
      <c r="B84" s="500" t="s">
        <v>701</v>
      </c>
      <c r="C84" s="501"/>
      <c r="D84" s="501"/>
      <c r="E84" s="501"/>
      <c r="F84" s="502"/>
      <c r="G84" s="282">
        <f>G85</f>
        <v>-2033</v>
      </c>
      <c r="J84" s="322"/>
    </row>
    <row r="85" spans="1:10" s="321" customFormat="1" ht="17.25">
      <c r="A85" s="313"/>
      <c r="B85" s="503" t="s">
        <v>601</v>
      </c>
      <c r="C85" s="504"/>
      <c r="D85" s="504"/>
      <c r="E85" s="504"/>
      <c r="F85" s="505"/>
      <c r="G85" s="282">
        <f>G86+G87+G88+G89</f>
        <v>-2033</v>
      </c>
      <c r="J85" s="322"/>
    </row>
    <row r="86" spans="1:10" s="321" customFormat="1" ht="51.75">
      <c r="A86" s="334" t="s">
        <v>702</v>
      </c>
      <c r="B86" s="335" t="s">
        <v>703</v>
      </c>
      <c r="C86" s="336" t="s">
        <v>599</v>
      </c>
      <c r="D86" s="337" t="s">
        <v>605</v>
      </c>
      <c r="E86" s="317"/>
      <c r="F86" s="317"/>
      <c r="G86" s="318">
        <v>-90</v>
      </c>
      <c r="J86" s="322"/>
    </row>
    <row r="87" spans="1:10" s="321" customFormat="1" ht="34.5">
      <c r="A87" s="334" t="s">
        <v>704</v>
      </c>
      <c r="B87" s="335" t="s">
        <v>705</v>
      </c>
      <c r="C87" s="336" t="s">
        <v>599</v>
      </c>
      <c r="D87" s="337" t="s">
        <v>605</v>
      </c>
      <c r="E87" s="317"/>
      <c r="F87" s="317"/>
      <c r="G87" s="318">
        <v>-331</v>
      </c>
      <c r="J87" s="322"/>
    </row>
    <row r="88" spans="1:10" s="321" customFormat="1" ht="34.5">
      <c r="A88" s="334" t="s">
        <v>706</v>
      </c>
      <c r="B88" s="335" t="s">
        <v>707</v>
      </c>
      <c r="C88" s="336" t="s">
        <v>599</v>
      </c>
      <c r="D88" s="337" t="s">
        <v>605</v>
      </c>
      <c r="E88" s="317"/>
      <c r="F88" s="317"/>
      <c r="G88" s="318">
        <v>-220</v>
      </c>
      <c r="J88" s="322"/>
    </row>
    <row r="89" spans="1:10" s="321" customFormat="1" ht="51.75">
      <c r="A89" s="334" t="s">
        <v>708</v>
      </c>
      <c r="B89" s="335" t="s">
        <v>709</v>
      </c>
      <c r="C89" s="336" t="s">
        <v>599</v>
      </c>
      <c r="D89" s="337" t="s">
        <v>605</v>
      </c>
      <c r="E89" s="317"/>
      <c r="F89" s="317"/>
      <c r="G89" s="318">
        <v>-1392</v>
      </c>
      <c r="J89" s="322"/>
    </row>
    <row r="90" spans="1:10" s="284" customFormat="1" ht="34.5" customHeight="1">
      <c r="A90" s="308" t="s">
        <v>1360</v>
      </c>
      <c r="B90" s="309" t="s">
        <v>1361</v>
      </c>
      <c r="C90" s="500" t="s">
        <v>1362</v>
      </c>
      <c r="D90" s="501"/>
      <c r="E90" s="501"/>
      <c r="F90" s="502"/>
      <c r="G90" s="282">
        <f>G91</f>
        <v>-1001</v>
      </c>
    </row>
    <row r="91" spans="1:10" s="321" customFormat="1" ht="16.5" customHeight="1">
      <c r="A91" s="281" t="s">
        <v>710</v>
      </c>
      <c r="B91" s="509" t="s">
        <v>711</v>
      </c>
      <c r="C91" s="509"/>
      <c r="D91" s="509"/>
      <c r="E91" s="509"/>
      <c r="F91" s="509"/>
      <c r="G91" s="282">
        <f>G92</f>
        <v>-1001</v>
      </c>
      <c r="J91" s="322"/>
    </row>
    <row r="92" spans="1:10" s="321" customFormat="1" ht="31.5" customHeight="1">
      <c r="A92" s="313"/>
      <c r="B92" s="503" t="s">
        <v>601</v>
      </c>
      <c r="C92" s="504"/>
      <c r="D92" s="504"/>
      <c r="E92" s="504"/>
      <c r="F92" s="505"/>
      <c r="G92" s="282">
        <f>G93</f>
        <v>-1001</v>
      </c>
      <c r="J92" s="322"/>
    </row>
    <row r="93" spans="1:10" s="321" customFormat="1" ht="48.75" customHeight="1">
      <c r="A93" s="338" t="s">
        <v>712</v>
      </c>
      <c r="B93" s="339" t="s">
        <v>713</v>
      </c>
      <c r="C93" s="340" t="s">
        <v>697</v>
      </c>
      <c r="D93" s="336" t="s">
        <v>605</v>
      </c>
      <c r="E93" s="317"/>
      <c r="F93" s="317"/>
      <c r="G93" s="318">
        <v>-1001</v>
      </c>
      <c r="J93" s="322"/>
    </row>
    <row r="94" spans="1:10" s="321" customFormat="1" ht="17.25">
      <c r="A94" s="329"/>
      <c r="B94" s="331"/>
      <c r="C94" s="332"/>
      <c r="D94" s="333"/>
      <c r="E94" s="325"/>
      <c r="F94" s="326"/>
      <c r="G94" s="318"/>
      <c r="J94" s="322"/>
    </row>
    <row r="95" spans="1:10" s="321" customFormat="1" ht="17.25">
      <c r="A95" s="303"/>
      <c r="B95" s="509" t="s">
        <v>542</v>
      </c>
      <c r="C95" s="509"/>
      <c r="D95" s="509"/>
      <c r="E95" s="509"/>
      <c r="F95" s="509"/>
      <c r="G95" s="282">
        <f>G96</f>
        <v>-54113.9</v>
      </c>
    </row>
    <row r="96" spans="1:10" s="321" customFormat="1" ht="17.25">
      <c r="A96" s="308" t="s">
        <v>714</v>
      </c>
      <c r="B96" s="309" t="s">
        <v>715</v>
      </c>
      <c r="C96" s="500" t="s">
        <v>716</v>
      </c>
      <c r="D96" s="501"/>
      <c r="E96" s="501"/>
      <c r="F96" s="502"/>
      <c r="G96" s="282">
        <f>G97</f>
        <v>-54113.9</v>
      </c>
    </row>
    <row r="97" spans="1:10" s="321" customFormat="1" ht="17.25">
      <c r="A97" s="281" t="s">
        <v>717</v>
      </c>
      <c r="B97" s="500" t="s">
        <v>375</v>
      </c>
      <c r="C97" s="501"/>
      <c r="D97" s="501"/>
      <c r="E97" s="501"/>
      <c r="F97" s="502"/>
      <c r="G97" s="282">
        <f>G98</f>
        <v>-54113.9</v>
      </c>
    </row>
    <row r="98" spans="1:10" s="321" customFormat="1" ht="17.25">
      <c r="A98" s="313"/>
      <c r="B98" s="503" t="s">
        <v>601</v>
      </c>
      <c r="C98" s="504"/>
      <c r="D98" s="504"/>
      <c r="E98" s="504"/>
      <c r="F98" s="505"/>
      <c r="G98" s="282">
        <f>G99</f>
        <v>-54113.9</v>
      </c>
      <c r="J98" s="341"/>
    </row>
    <row r="99" spans="1:10" s="321" customFormat="1" ht="34.5" customHeight="1">
      <c r="A99" s="313" t="s">
        <v>718</v>
      </c>
      <c r="B99" s="320" t="s">
        <v>719</v>
      </c>
      <c r="C99" s="315" t="s">
        <v>720</v>
      </c>
      <c r="D99" s="316" t="s">
        <v>605</v>
      </c>
      <c r="E99" s="317"/>
      <c r="F99" s="318"/>
      <c r="G99" s="318">
        <v>-54113.9</v>
      </c>
    </row>
    <row r="100" spans="1:10" s="321" customFormat="1" ht="17.25">
      <c r="A100" s="313"/>
      <c r="B100" s="314"/>
      <c r="C100" s="323"/>
      <c r="D100" s="324"/>
      <c r="E100" s="325"/>
      <c r="F100" s="326"/>
      <c r="G100" s="318"/>
    </row>
    <row r="101" spans="1:10" s="321" customFormat="1" ht="64.5" customHeight="1">
      <c r="A101" s="313"/>
      <c r="B101" s="506" t="s">
        <v>721</v>
      </c>
      <c r="C101" s="507"/>
      <c r="D101" s="507"/>
      <c r="E101" s="507"/>
      <c r="F101" s="508"/>
      <c r="G101" s="282">
        <f>G102</f>
        <v>-12694.000000000002</v>
      </c>
    </row>
    <row r="102" spans="1:10" s="321" customFormat="1" ht="17.25">
      <c r="A102" s="308" t="s">
        <v>591</v>
      </c>
      <c r="B102" s="309" t="s">
        <v>614</v>
      </c>
      <c r="C102" s="500" t="s">
        <v>615</v>
      </c>
      <c r="D102" s="501"/>
      <c r="E102" s="501"/>
      <c r="F102" s="502"/>
      <c r="G102" s="282">
        <f>G103</f>
        <v>-12694.000000000002</v>
      </c>
    </row>
    <row r="103" spans="1:10" s="321" customFormat="1" ht="71.25" customHeight="1">
      <c r="A103" s="281" t="s">
        <v>722</v>
      </c>
      <c r="B103" s="500" t="s">
        <v>334</v>
      </c>
      <c r="C103" s="501"/>
      <c r="D103" s="501"/>
      <c r="E103" s="501"/>
      <c r="F103" s="502"/>
      <c r="G103" s="282">
        <f>G104</f>
        <v>-12694.000000000002</v>
      </c>
    </row>
    <row r="104" spans="1:10" s="321" customFormat="1" ht="29.25" customHeight="1">
      <c r="A104" s="281"/>
      <c r="B104" s="503" t="s">
        <v>601</v>
      </c>
      <c r="C104" s="504"/>
      <c r="D104" s="504"/>
      <c r="E104" s="504"/>
      <c r="F104" s="505"/>
      <c r="G104" s="282">
        <f>G105+G106+G107+G108+G109+G110</f>
        <v>-12694.000000000002</v>
      </c>
    </row>
    <row r="105" spans="1:10" s="321" customFormat="1" ht="29.25" customHeight="1">
      <c r="A105" s="342" t="s">
        <v>723</v>
      </c>
      <c r="B105" s="314" t="s">
        <v>724</v>
      </c>
      <c r="C105" s="315" t="s">
        <v>604</v>
      </c>
      <c r="D105" s="316" t="s">
        <v>605</v>
      </c>
      <c r="E105" s="317"/>
      <c r="F105" s="317"/>
      <c r="G105" s="318">
        <v>-0.7</v>
      </c>
    </row>
    <row r="106" spans="1:10" s="321" customFormat="1" ht="29.25" customHeight="1">
      <c r="A106" s="342" t="s">
        <v>725</v>
      </c>
      <c r="B106" s="314" t="s">
        <v>724</v>
      </c>
      <c r="C106" s="315" t="s">
        <v>604</v>
      </c>
      <c r="D106" s="316" t="s">
        <v>605</v>
      </c>
      <c r="E106" s="317">
        <v>100000</v>
      </c>
      <c r="F106" s="317">
        <v>-1</v>
      </c>
      <c r="G106" s="318">
        <v>-100</v>
      </c>
    </row>
    <row r="107" spans="1:10" s="321" customFormat="1" ht="29.25" customHeight="1">
      <c r="A107" s="342" t="s">
        <v>726</v>
      </c>
      <c r="B107" s="314" t="s">
        <v>727</v>
      </c>
      <c r="C107" s="315" t="s">
        <v>604</v>
      </c>
      <c r="D107" s="316" t="s">
        <v>605</v>
      </c>
      <c r="E107" s="317"/>
      <c r="F107" s="317"/>
      <c r="G107" s="318">
        <v>-53.4</v>
      </c>
    </row>
    <row r="108" spans="1:10" s="321" customFormat="1" ht="29.25" customHeight="1">
      <c r="A108" s="342" t="s">
        <v>728</v>
      </c>
      <c r="B108" s="314" t="s">
        <v>729</v>
      </c>
      <c r="C108" s="315" t="s">
        <v>599</v>
      </c>
      <c r="D108" s="316" t="s">
        <v>605</v>
      </c>
      <c r="E108" s="317">
        <v>9925250</v>
      </c>
      <c r="F108" s="317">
        <v>-1</v>
      </c>
      <c r="G108" s="318">
        <v>-9925.2000000000007</v>
      </c>
    </row>
    <row r="109" spans="1:10" s="321" customFormat="1" ht="29.25" customHeight="1">
      <c r="A109" s="342" t="s">
        <v>730</v>
      </c>
      <c r="B109" s="314" t="s">
        <v>731</v>
      </c>
      <c r="C109" s="315" t="s">
        <v>599</v>
      </c>
      <c r="D109" s="316" t="s">
        <v>605</v>
      </c>
      <c r="E109" s="317">
        <v>2595100</v>
      </c>
      <c r="F109" s="317">
        <v>-1</v>
      </c>
      <c r="G109" s="318">
        <v>-2595.1</v>
      </c>
    </row>
    <row r="110" spans="1:10" s="321" customFormat="1" ht="36" customHeight="1">
      <c r="A110" s="313" t="s">
        <v>732</v>
      </c>
      <c r="B110" s="314" t="s">
        <v>733</v>
      </c>
      <c r="C110" s="315" t="s">
        <v>599</v>
      </c>
      <c r="D110" s="316" t="s">
        <v>605</v>
      </c>
      <c r="E110" s="317"/>
      <c r="F110" s="317"/>
      <c r="G110" s="318">
        <v>-19.600000000000001</v>
      </c>
    </row>
    <row r="111" spans="1:10" s="321" customFormat="1" ht="62.25" customHeight="1">
      <c r="A111" s="313"/>
      <c r="B111" s="506" t="s">
        <v>734</v>
      </c>
      <c r="C111" s="507"/>
      <c r="D111" s="507"/>
      <c r="E111" s="507"/>
      <c r="F111" s="508"/>
      <c r="G111" s="282">
        <f>G112</f>
        <v>-4350</v>
      </c>
    </row>
    <row r="112" spans="1:10" s="321" customFormat="1" ht="25.5" customHeight="1">
      <c r="A112" s="308" t="s">
        <v>714</v>
      </c>
      <c r="B112" s="309" t="s">
        <v>735</v>
      </c>
      <c r="C112" s="500" t="s">
        <v>736</v>
      </c>
      <c r="D112" s="501"/>
      <c r="E112" s="501"/>
      <c r="F112" s="502"/>
      <c r="G112" s="282">
        <f>G113</f>
        <v>-4350</v>
      </c>
    </row>
    <row r="113" spans="1:7" s="321" customFormat="1" ht="57.75" customHeight="1">
      <c r="A113" s="281" t="s">
        <v>737</v>
      </c>
      <c r="B113" s="500" t="s">
        <v>346</v>
      </c>
      <c r="C113" s="501"/>
      <c r="D113" s="501"/>
      <c r="E113" s="501"/>
      <c r="F113" s="502"/>
      <c r="G113" s="282">
        <f>G114+G116</f>
        <v>-4350</v>
      </c>
    </row>
    <row r="114" spans="1:7" s="321" customFormat="1" ht="24" customHeight="1">
      <c r="A114" s="313"/>
      <c r="B114" s="319" t="s">
        <v>596</v>
      </c>
      <c r="C114" s="311"/>
      <c r="D114" s="311"/>
      <c r="E114" s="311"/>
      <c r="F114" s="312"/>
      <c r="G114" s="282">
        <f>G115</f>
        <v>-850</v>
      </c>
    </row>
    <row r="115" spans="1:7" s="321" customFormat="1" ht="36" customHeight="1">
      <c r="A115" s="313" t="s">
        <v>738</v>
      </c>
      <c r="B115" s="314" t="s">
        <v>739</v>
      </c>
      <c r="C115" s="315" t="s">
        <v>599</v>
      </c>
      <c r="D115" s="316" t="s">
        <v>600</v>
      </c>
      <c r="E115" s="317">
        <v>450</v>
      </c>
      <c r="F115" s="317">
        <v>-1889</v>
      </c>
      <c r="G115" s="318">
        <v>-850</v>
      </c>
    </row>
    <row r="116" spans="1:7" s="321" customFormat="1" ht="27" customHeight="1">
      <c r="A116" s="313"/>
      <c r="B116" s="503" t="s">
        <v>601</v>
      </c>
      <c r="C116" s="504"/>
      <c r="D116" s="504"/>
      <c r="E116" s="504"/>
      <c r="F116" s="505"/>
      <c r="G116" s="282">
        <f>G117+G118+G119</f>
        <v>-3500</v>
      </c>
    </row>
    <row r="117" spans="1:7" s="321" customFormat="1" ht="36" customHeight="1">
      <c r="A117" s="313" t="s">
        <v>606</v>
      </c>
      <c r="B117" s="314" t="s">
        <v>607</v>
      </c>
      <c r="C117" s="315" t="s">
        <v>604</v>
      </c>
      <c r="D117" s="316" t="s">
        <v>605</v>
      </c>
      <c r="E117" s="317"/>
      <c r="F117" s="317"/>
      <c r="G117" s="318">
        <v>-1900</v>
      </c>
    </row>
    <row r="118" spans="1:7" s="321" customFormat="1" ht="36" customHeight="1">
      <c r="A118" s="313" t="s">
        <v>740</v>
      </c>
      <c r="B118" s="314" t="s">
        <v>741</v>
      </c>
      <c r="C118" s="315" t="s">
        <v>604</v>
      </c>
      <c r="D118" s="316" t="s">
        <v>605</v>
      </c>
      <c r="E118" s="317"/>
      <c r="F118" s="317"/>
      <c r="G118" s="318">
        <v>-400</v>
      </c>
    </row>
    <row r="119" spans="1:7" s="321" customFormat="1" ht="36" customHeight="1">
      <c r="A119" s="313" t="s">
        <v>742</v>
      </c>
      <c r="B119" s="327" t="s">
        <v>743</v>
      </c>
      <c r="C119" s="315" t="s">
        <v>604</v>
      </c>
      <c r="D119" s="316" t="s">
        <v>605</v>
      </c>
      <c r="E119" s="317"/>
      <c r="F119" s="317"/>
      <c r="G119" s="318">
        <v>-1200</v>
      </c>
    </row>
    <row r="120" spans="1:7" s="321" customFormat="1" ht="36" customHeight="1">
      <c r="A120" s="313"/>
      <c r="B120" s="506" t="s">
        <v>744</v>
      </c>
      <c r="C120" s="507"/>
      <c r="D120" s="507"/>
      <c r="E120" s="507"/>
      <c r="F120" s="508"/>
      <c r="G120" s="282">
        <f>G121+G125</f>
        <v>-6250</v>
      </c>
    </row>
    <row r="121" spans="1:7" s="321" customFormat="1" ht="36" customHeight="1">
      <c r="A121" s="308" t="s">
        <v>645</v>
      </c>
      <c r="B121" s="309" t="s">
        <v>745</v>
      </c>
      <c r="C121" s="500" t="s">
        <v>746</v>
      </c>
      <c r="D121" s="501"/>
      <c r="E121" s="501"/>
      <c r="F121" s="502"/>
      <c r="G121" s="282">
        <f>G122</f>
        <v>-4000</v>
      </c>
    </row>
    <row r="122" spans="1:7" s="321" customFormat="1" ht="36" customHeight="1">
      <c r="A122" s="281" t="s">
        <v>747</v>
      </c>
      <c r="B122" s="500" t="s">
        <v>748</v>
      </c>
      <c r="C122" s="501"/>
      <c r="D122" s="501"/>
      <c r="E122" s="501"/>
      <c r="F122" s="502"/>
      <c r="G122" s="282">
        <f>G123+G128</f>
        <v>-4000</v>
      </c>
    </row>
    <row r="123" spans="1:7" s="321" customFormat="1" ht="36" customHeight="1">
      <c r="A123" s="313"/>
      <c r="B123" s="503" t="s">
        <v>601</v>
      </c>
      <c r="C123" s="504"/>
      <c r="D123" s="504"/>
      <c r="E123" s="504"/>
      <c r="F123" s="505"/>
      <c r="G123" s="282">
        <f>G124</f>
        <v>-4000</v>
      </c>
    </row>
    <row r="124" spans="1:7" s="321" customFormat="1" ht="51.75" customHeight="1">
      <c r="A124" s="313" t="s">
        <v>749</v>
      </c>
      <c r="B124" s="314" t="s">
        <v>743</v>
      </c>
      <c r="C124" s="315" t="s">
        <v>599</v>
      </c>
      <c r="D124" s="316" t="s">
        <v>605</v>
      </c>
      <c r="E124" s="317"/>
      <c r="F124" s="317"/>
      <c r="G124" s="318">
        <v>-4000</v>
      </c>
    </row>
    <row r="125" spans="1:7" s="321" customFormat="1" ht="72" customHeight="1">
      <c r="A125" s="281" t="s">
        <v>750</v>
      </c>
      <c r="B125" s="500" t="s">
        <v>328</v>
      </c>
      <c r="C125" s="501"/>
      <c r="D125" s="501"/>
      <c r="E125" s="501"/>
      <c r="F125" s="502"/>
      <c r="G125" s="282">
        <f>G126</f>
        <v>-2250</v>
      </c>
    </row>
    <row r="126" spans="1:7" s="321" customFormat="1" ht="45" customHeight="1">
      <c r="A126" s="313"/>
      <c r="B126" s="503" t="s">
        <v>601</v>
      </c>
      <c r="C126" s="504"/>
      <c r="D126" s="504"/>
      <c r="E126" s="504"/>
      <c r="F126" s="505"/>
      <c r="G126" s="282">
        <f>G127</f>
        <v>-2250</v>
      </c>
    </row>
    <row r="127" spans="1:7" s="321" customFormat="1" ht="45" customHeight="1">
      <c r="A127" s="313" t="s">
        <v>751</v>
      </c>
      <c r="B127" s="314" t="s">
        <v>1363</v>
      </c>
      <c r="C127" s="315" t="s">
        <v>599</v>
      </c>
      <c r="D127" s="316" t="s">
        <v>605</v>
      </c>
      <c r="E127" s="317">
        <v>2250000</v>
      </c>
      <c r="F127" s="317">
        <v>-1</v>
      </c>
      <c r="G127" s="318">
        <v>-2250</v>
      </c>
    </row>
    <row r="128" spans="1:7" s="321" customFormat="1" ht="17.25">
      <c r="A128" s="313"/>
      <c r="B128" s="314"/>
      <c r="C128" s="323"/>
      <c r="D128" s="324"/>
      <c r="E128" s="325"/>
      <c r="F128" s="326"/>
      <c r="G128" s="318"/>
    </row>
    <row r="129" spans="1:7" s="321" customFormat="1" ht="17.25">
      <c r="A129" s="313"/>
      <c r="B129" s="506" t="s">
        <v>752</v>
      </c>
      <c r="C129" s="507"/>
      <c r="D129" s="507"/>
      <c r="E129" s="507"/>
      <c r="F129" s="508"/>
      <c r="G129" s="282">
        <f>G130</f>
        <v>-22498</v>
      </c>
    </row>
    <row r="130" spans="1:7" s="321" customFormat="1" ht="17.25">
      <c r="A130" s="308" t="s">
        <v>753</v>
      </c>
      <c r="B130" s="309" t="s">
        <v>754</v>
      </c>
      <c r="C130" s="500" t="s">
        <v>755</v>
      </c>
      <c r="D130" s="501"/>
      <c r="E130" s="501"/>
      <c r="F130" s="502"/>
      <c r="G130" s="282">
        <f>G131+G236</f>
        <v>-22498</v>
      </c>
    </row>
    <row r="131" spans="1:7" s="321" customFormat="1" ht="17.25">
      <c r="A131" s="281" t="s">
        <v>756</v>
      </c>
      <c r="B131" s="500" t="s">
        <v>757</v>
      </c>
      <c r="C131" s="501"/>
      <c r="D131" s="501"/>
      <c r="E131" s="501"/>
      <c r="F131" s="502"/>
      <c r="G131" s="282">
        <f>G132+G227</f>
        <v>-16498</v>
      </c>
    </row>
    <row r="132" spans="1:7" s="321" customFormat="1" ht="17.25">
      <c r="A132" s="308"/>
      <c r="B132" s="319" t="s">
        <v>596</v>
      </c>
      <c r="C132" s="311"/>
      <c r="D132" s="311"/>
      <c r="E132" s="311"/>
      <c r="F132" s="312"/>
      <c r="G132" s="343">
        <f>G133+G134+G135+G136+G137+G138+G139+G140+G141+G142+G143+G144+G145+G146+G147+G148+G149+G150+G151+G152+G153+G154+G155+G156+G157+G158+G159+G160+G161+G162+G163+G164+G165+G166+G167+G168+G169+G170+G171+G172+G173+G174+G175+G176+G177+G178+G179+G180+G181+G182+G183+G184+G185+G186+G187+G188+G189+G190+G191+G192+G193+G194+G195+G196+G197+G198+G199+G200+G201+G202+G203+G204+G205+G206+G207+G208+G209+G210+G211+G212+G213+G214+G215+G216+G217+G218+G219+G220+G221+G222+G223+G224+G225+G226</f>
        <v>-7781.7</v>
      </c>
    </row>
    <row r="133" spans="1:7" s="321" customFormat="1" ht="17.25">
      <c r="A133" s="313" t="s">
        <v>758</v>
      </c>
      <c r="B133" s="314" t="s">
        <v>759</v>
      </c>
      <c r="C133" s="315" t="s">
        <v>599</v>
      </c>
      <c r="D133" s="316" t="s">
        <v>620</v>
      </c>
      <c r="E133" s="317"/>
      <c r="F133" s="317"/>
      <c r="G133" s="318">
        <v>-2</v>
      </c>
    </row>
    <row r="134" spans="1:7" s="321" customFormat="1" ht="17.25">
      <c r="A134" s="313" t="s">
        <v>760</v>
      </c>
      <c r="B134" s="314" t="s">
        <v>761</v>
      </c>
      <c r="C134" s="315" t="s">
        <v>599</v>
      </c>
      <c r="D134" s="316" t="s">
        <v>634</v>
      </c>
      <c r="E134" s="317"/>
      <c r="F134" s="317"/>
      <c r="G134" s="318">
        <v>-7.2</v>
      </c>
    </row>
    <row r="135" spans="1:7" s="321" customFormat="1" ht="34.5">
      <c r="A135" s="313" t="s">
        <v>661</v>
      </c>
      <c r="B135" s="314" t="s">
        <v>662</v>
      </c>
      <c r="C135" s="315" t="s">
        <v>599</v>
      </c>
      <c r="D135" s="316" t="s">
        <v>620</v>
      </c>
      <c r="E135" s="317"/>
      <c r="F135" s="317"/>
      <c r="G135" s="318">
        <v>-170</v>
      </c>
    </row>
    <row r="136" spans="1:7" s="321" customFormat="1" ht="17.25">
      <c r="A136" s="313" t="s">
        <v>762</v>
      </c>
      <c r="B136" s="314" t="s">
        <v>650</v>
      </c>
      <c r="C136" s="315" t="s">
        <v>599</v>
      </c>
      <c r="D136" s="316" t="s">
        <v>620</v>
      </c>
      <c r="E136" s="317"/>
      <c r="F136" s="317"/>
      <c r="G136" s="318">
        <v>-32</v>
      </c>
    </row>
    <row r="137" spans="1:7" s="321" customFormat="1" ht="17.25">
      <c r="A137" s="313" t="s">
        <v>763</v>
      </c>
      <c r="B137" s="314" t="s">
        <v>650</v>
      </c>
      <c r="C137" s="315" t="s">
        <v>599</v>
      </c>
      <c r="D137" s="316" t="s">
        <v>620</v>
      </c>
      <c r="E137" s="317"/>
      <c r="F137" s="317"/>
      <c r="G137" s="318">
        <v>-67.5</v>
      </c>
    </row>
    <row r="138" spans="1:7" s="321" customFormat="1" ht="17.25">
      <c r="A138" s="313" t="s">
        <v>649</v>
      </c>
      <c r="B138" s="314" t="s">
        <v>650</v>
      </c>
      <c r="C138" s="315" t="s">
        <v>599</v>
      </c>
      <c r="D138" s="316" t="s">
        <v>620</v>
      </c>
      <c r="E138" s="317"/>
      <c r="F138" s="317"/>
      <c r="G138" s="318">
        <v>-32</v>
      </c>
    </row>
    <row r="139" spans="1:7" s="321" customFormat="1" ht="17.25">
      <c r="A139" s="313" t="s">
        <v>764</v>
      </c>
      <c r="B139" s="314" t="s">
        <v>650</v>
      </c>
      <c r="C139" s="315" t="s">
        <v>599</v>
      </c>
      <c r="D139" s="316" t="s">
        <v>620</v>
      </c>
      <c r="E139" s="317"/>
      <c r="F139" s="317"/>
      <c r="G139" s="318">
        <v>-32</v>
      </c>
    </row>
    <row r="140" spans="1:7" s="321" customFormat="1" ht="19.5" customHeight="1">
      <c r="A140" s="313" t="s">
        <v>765</v>
      </c>
      <c r="B140" s="314" t="s">
        <v>650</v>
      </c>
      <c r="C140" s="315" t="s">
        <v>599</v>
      </c>
      <c r="D140" s="316" t="s">
        <v>620</v>
      </c>
      <c r="E140" s="317"/>
      <c r="F140" s="317"/>
      <c r="G140" s="318">
        <v>-223</v>
      </c>
    </row>
    <row r="141" spans="1:7" s="321" customFormat="1" ht="17.25">
      <c r="A141" s="313" t="s">
        <v>766</v>
      </c>
      <c r="B141" s="314" t="s">
        <v>650</v>
      </c>
      <c r="C141" s="315" t="s">
        <v>599</v>
      </c>
      <c r="D141" s="316" t="s">
        <v>620</v>
      </c>
      <c r="E141" s="317"/>
      <c r="F141" s="317"/>
      <c r="G141" s="318">
        <v>-58</v>
      </c>
    </row>
    <row r="142" spans="1:7" s="321" customFormat="1" ht="16.5" customHeight="1">
      <c r="A142" s="313" t="s">
        <v>767</v>
      </c>
      <c r="B142" s="314" t="s">
        <v>650</v>
      </c>
      <c r="C142" s="315" t="s">
        <v>599</v>
      </c>
      <c r="D142" s="316" t="s">
        <v>620</v>
      </c>
      <c r="E142" s="317"/>
      <c r="F142" s="317"/>
      <c r="G142" s="318">
        <v>-11.2</v>
      </c>
    </row>
    <row r="143" spans="1:7" s="321" customFormat="1" ht="17.25">
      <c r="A143" s="313" t="s">
        <v>768</v>
      </c>
      <c r="B143" s="314" t="s">
        <v>650</v>
      </c>
      <c r="C143" s="315" t="s">
        <v>599</v>
      </c>
      <c r="D143" s="316" t="s">
        <v>620</v>
      </c>
      <c r="E143" s="317"/>
      <c r="F143" s="317"/>
      <c r="G143" s="318">
        <v>-32</v>
      </c>
    </row>
    <row r="144" spans="1:7" s="321" customFormat="1" ht="17.25">
      <c r="A144" s="313" t="s">
        <v>769</v>
      </c>
      <c r="B144" s="314" t="s">
        <v>650</v>
      </c>
      <c r="C144" s="315" t="s">
        <v>599</v>
      </c>
      <c r="D144" s="316" t="s">
        <v>620</v>
      </c>
      <c r="E144" s="317"/>
      <c r="F144" s="317"/>
      <c r="G144" s="318">
        <v>-98</v>
      </c>
    </row>
    <row r="145" spans="1:7" s="321" customFormat="1" ht="17.25">
      <c r="A145" s="313" t="s">
        <v>770</v>
      </c>
      <c r="B145" s="314" t="s">
        <v>650</v>
      </c>
      <c r="C145" s="315" t="s">
        <v>599</v>
      </c>
      <c r="D145" s="316" t="s">
        <v>620</v>
      </c>
      <c r="E145" s="317"/>
      <c r="F145" s="317"/>
      <c r="G145" s="318">
        <v>-76.8</v>
      </c>
    </row>
    <row r="146" spans="1:7" s="321" customFormat="1" ht="17.25">
      <c r="A146" s="313" t="s">
        <v>771</v>
      </c>
      <c r="B146" s="314" t="s">
        <v>650</v>
      </c>
      <c r="C146" s="315" t="s">
        <v>599</v>
      </c>
      <c r="D146" s="316" t="s">
        <v>620</v>
      </c>
      <c r="E146" s="317"/>
      <c r="F146" s="317"/>
      <c r="G146" s="318">
        <v>-360</v>
      </c>
    </row>
    <row r="147" spans="1:7" s="321" customFormat="1" ht="17.25">
      <c r="A147" s="313" t="s">
        <v>651</v>
      </c>
      <c r="B147" s="314" t="s">
        <v>650</v>
      </c>
      <c r="C147" s="315" t="s">
        <v>599</v>
      </c>
      <c r="D147" s="316" t="s">
        <v>620</v>
      </c>
      <c r="E147" s="317"/>
      <c r="F147" s="317"/>
      <c r="G147" s="318">
        <v>-22</v>
      </c>
    </row>
    <row r="148" spans="1:7" s="321" customFormat="1" ht="17.25">
      <c r="A148" s="313" t="s">
        <v>674</v>
      </c>
      <c r="B148" s="314" t="s">
        <v>675</v>
      </c>
      <c r="C148" s="315" t="s">
        <v>599</v>
      </c>
      <c r="D148" s="316" t="s">
        <v>620</v>
      </c>
      <c r="E148" s="317"/>
      <c r="F148" s="317"/>
      <c r="G148" s="318">
        <v>-6</v>
      </c>
    </row>
    <row r="149" spans="1:7" s="321" customFormat="1" ht="17.25">
      <c r="A149" s="313" t="s">
        <v>772</v>
      </c>
      <c r="B149" s="328" t="s">
        <v>773</v>
      </c>
      <c r="C149" s="315" t="s">
        <v>599</v>
      </c>
      <c r="D149" s="316" t="s">
        <v>620</v>
      </c>
      <c r="E149" s="317"/>
      <c r="F149" s="317"/>
      <c r="G149" s="318">
        <v>-32.200000000000003</v>
      </c>
    </row>
    <row r="150" spans="1:7" s="321" customFormat="1" ht="17.25">
      <c r="A150" s="313" t="s">
        <v>659</v>
      </c>
      <c r="B150" s="314" t="s">
        <v>660</v>
      </c>
      <c r="C150" s="315" t="s">
        <v>599</v>
      </c>
      <c r="D150" s="316" t="s">
        <v>620</v>
      </c>
      <c r="E150" s="317"/>
      <c r="F150" s="317"/>
      <c r="G150" s="318">
        <v>-7</v>
      </c>
    </row>
    <row r="151" spans="1:7" s="321" customFormat="1" ht="17.25">
      <c r="A151" s="313" t="s">
        <v>774</v>
      </c>
      <c r="B151" s="328" t="s">
        <v>775</v>
      </c>
      <c r="C151" s="315" t="s">
        <v>599</v>
      </c>
      <c r="D151" s="316" t="s">
        <v>620</v>
      </c>
      <c r="E151" s="317"/>
      <c r="F151" s="317"/>
      <c r="G151" s="318">
        <v>-2.4</v>
      </c>
    </row>
    <row r="152" spans="1:7" s="321" customFormat="1" ht="17.25">
      <c r="A152" s="313" t="s">
        <v>776</v>
      </c>
      <c r="B152" s="314" t="s">
        <v>777</v>
      </c>
      <c r="C152" s="315" t="s">
        <v>599</v>
      </c>
      <c r="D152" s="316" t="s">
        <v>620</v>
      </c>
      <c r="E152" s="317"/>
      <c r="F152" s="317"/>
      <c r="G152" s="318">
        <v>-8.6999999999999993</v>
      </c>
    </row>
    <row r="153" spans="1:7" s="321" customFormat="1" ht="17.25">
      <c r="A153" s="313" t="s">
        <v>778</v>
      </c>
      <c r="B153" s="314" t="s">
        <v>779</v>
      </c>
      <c r="C153" s="315" t="s">
        <v>599</v>
      </c>
      <c r="D153" s="316" t="s">
        <v>620</v>
      </c>
      <c r="E153" s="317"/>
      <c r="F153" s="317"/>
      <c r="G153" s="318">
        <v>-0.9</v>
      </c>
    </row>
    <row r="154" spans="1:7" s="321" customFormat="1" ht="17.25">
      <c r="A154" s="313" t="s">
        <v>780</v>
      </c>
      <c r="B154" s="314" t="s">
        <v>781</v>
      </c>
      <c r="C154" s="315" t="s">
        <v>599</v>
      </c>
      <c r="D154" s="316" t="s">
        <v>782</v>
      </c>
      <c r="E154" s="317"/>
      <c r="F154" s="317"/>
      <c r="G154" s="318">
        <v>-140</v>
      </c>
    </row>
    <row r="155" spans="1:7" s="321" customFormat="1" ht="33" customHeight="1">
      <c r="A155" s="313" t="s">
        <v>783</v>
      </c>
      <c r="B155" s="327" t="s">
        <v>784</v>
      </c>
      <c r="C155" s="315" t="s">
        <v>599</v>
      </c>
      <c r="D155" s="316" t="s">
        <v>620</v>
      </c>
      <c r="E155" s="317"/>
      <c r="F155" s="317"/>
      <c r="G155" s="318">
        <v>-360</v>
      </c>
    </row>
    <row r="156" spans="1:7" s="321" customFormat="1" ht="17.25">
      <c r="A156" s="313" t="s">
        <v>785</v>
      </c>
      <c r="B156" s="314" t="s">
        <v>786</v>
      </c>
      <c r="C156" s="315" t="s">
        <v>599</v>
      </c>
      <c r="D156" s="316" t="s">
        <v>787</v>
      </c>
      <c r="E156" s="317"/>
      <c r="F156" s="317"/>
      <c r="G156" s="318">
        <v>-2583.1</v>
      </c>
    </row>
    <row r="157" spans="1:7" s="321" customFormat="1" ht="34.5">
      <c r="A157" s="313" t="s">
        <v>788</v>
      </c>
      <c r="B157" s="314" t="s">
        <v>789</v>
      </c>
      <c r="C157" s="315" t="s">
        <v>599</v>
      </c>
      <c r="D157" s="316" t="s">
        <v>620</v>
      </c>
      <c r="E157" s="317"/>
      <c r="F157" s="317"/>
      <c r="G157" s="318">
        <v>-1.2</v>
      </c>
    </row>
    <row r="158" spans="1:7" s="321" customFormat="1" ht="17.25">
      <c r="A158" s="313" t="s">
        <v>790</v>
      </c>
      <c r="B158" s="314" t="s">
        <v>791</v>
      </c>
      <c r="C158" s="315" t="s">
        <v>599</v>
      </c>
      <c r="D158" s="316" t="s">
        <v>620</v>
      </c>
      <c r="E158" s="317"/>
      <c r="F158" s="317"/>
      <c r="G158" s="318">
        <v>-75</v>
      </c>
    </row>
    <row r="159" spans="1:7" s="321" customFormat="1" ht="17.25">
      <c r="A159" s="313" t="s">
        <v>792</v>
      </c>
      <c r="B159" s="314" t="s">
        <v>793</v>
      </c>
      <c r="C159" s="315" t="s">
        <v>599</v>
      </c>
      <c r="D159" s="316" t="s">
        <v>620</v>
      </c>
      <c r="E159" s="317"/>
      <c r="F159" s="317"/>
      <c r="G159" s="318">
        <v>-374</v>
      </c>
    </row>
    <row r="160" spans="1:7" s="321" customFormat="1" ht="17.25">
      <c r="A160" s="313" t="s">
        <v>794</v>
      </c>
      <c r="B160" s="314" t="s">
        <v>795</v>
      </c>
      <c r="C160" s="315" t="s">
        <v>599</v>
      </c>
      <c r="D160" s="316" t="s">
        <v>620</v>
      </c>
      <c r="E160" s="317"/>
      <c r="F160" s="317"/>
      <c r="G160" s="318">
        <v>-11.5</v>
      </c>
    </row>
    <row r="161" spans="1:7" s="321" customFormat="1" ht="51.75">
      <c r="A161" s="313" t="s">
        <v>796</v>
      </c>
      <c r="B161" s="314" t="s">
        <v>797</v>
      </c>
      <c r="C161" s="315" t="s">
        <v>599</v>
      </c>
      <c r="D161" s="316" t="s">
        <v>620</v>
      </c>
      <c r="E161" s="317"/>
      <c r="F161" s="317"/>
      <c r="G161" s="318">
        <v>-79.2</v>
      </c>
    </row>
    <row r="162" spans="1:7" s="321" customFormat="1" ht="34.5">
      <c r="A162" s="313" t="s">
        <v>798</v>
      </c>
      <c r="B162" s="327" t="s">
        <v>799</v>
      </c>
      <c r="C162" s="315" t="s">
        <v>599</v>
      </c>
      <c r="D162" s="316" t="s">
        <v>620</v>
      </c>
      <c r="E162" s="317"/>
      <c r="F162" s="317"/>
      <c r="G162" s="318">
        <v>-61</v>
      </c>
    </row>
    <row r="163" spans="1:7" s="321" customFormat="1" ht="17.25">
      <c r="A163" s="313" t="s">
        <v>800</v>
      </c>
      <c r="B163" s="314" t="s">
        <v>801</v>
      </c>
      <c r="C163" s="315" t="s">
        <v>599</v>
      </c>
      <c r="D163" s="316" t="s">
        <v>620</v>
      </c>
      <c r="E163" s="317"/>
      <c r="F163" s="317"/>
      <c r="G163" s="318">
        <v>-26</v>
      </c>
    </row>
    <row r="164" spans="1:7" s="321" customFormat="1" ht="17.25">
      <c r="A164" s="313" t="s">
        <v>802</v>
      </c>
      <c r="B164" s="327" t="s">
        <v>803</v>
      </c>
      <c r="C164" s="315" t="s">
        <v>599</v>
      </c>
      <c r="D164" s="316" t="s">
        <v>620</v>
      </c>
      <c r="E164" s="317"/>
      <c r="F164" s="317"/>
      <c r="G164" s="318">
        <v>-6.8</v>
      </c>
    </row>
    <row r="165" spans="1:7" s="321" customFormat="1" ht="17.25">
      <c r="A165" s="313" t="s">
        <v>804</v>
      </c>
      <c r="B165" s="314" t="s">
        <v>805</v>
      </c>
      <c r="C165" s="315" t="s">
        <v>599</v>
      </c>
      <c r="D165" s="316" t="s">
        <v>620</v>
      </c>
      <c r="E165" s="317"/>
      <c r="F165" s="317"/>
      <c r="G165" s="318">
        <v>-2.6</v>
      </c>
    </row>
    <row r="166" spans="1:7" s="321" customFormat="1" ht="17.25">
      <c r="A166" s="313" t="s">
        <v>806</v>
      </c>
      <c r="B166" s="314" t="s">
        <v>807</v>
      </c>
      <c r="C166" s="315" t="s">
        <v>599</v>
      </c>
      <c r="D166" s="316" t="s">
        <v>620</v>
      </c>
      <c r="E166" s="317"/>
      <c r="F166" s="317"/>
      <c r="G166" s="318">
        <v>-6.2</v>
      </c>
    </row>
    <row r="167" spans="1:7" s="321" customFormat="1" ht="34.5">
      <c r="A167" s="313" t="s">
        <v>808</v>
      </c>
      <c r="B167" s="327" t="s">
        <v>671</v>
      </c>
      <c r="C167" s="315" t="s">
        <v>599</v>
      </c>
      <c r="D167" s="316" t="s">
        <v>620</v>
      </c>
      <c r="E167" s="317"/>
      <c r="F167" s="317"/>
      <c r="G167" s="318">
        <v>-75.5</v>
      </c>
    </row>
    <row r="168" spans="1:7" s="321" customFormat="1" ht="17.25">
      <c r="A168" s="313" t="s">
        <v>809</v>
      </c>
      <c r="B168" s="314" t="s">
        <v>810</v>
      </c>
      <c r="C168" s="315" t="s">
        <v>599</v>
      </c>
      <c r="D168" s="316" t="s">
        <v>681</v>
      </c>
      <c r="E168" s="317"/>
      <c r="F168" s="317"/>
      <c r="G168" s="318">
        <v>-1.8</v>
      </c>
    </row>
    <row r="169" spans="1:7" s="321" customFormat="1" ht="17.25">
      <c r="A169" s="313" t="s">
        <v>811</v>
      </c>
      <c r="B169" s="327" t="s">
        <v>812</v>
      </c>
      <c r="C169" s="315" t="s">
        <v>599</v>
      </c>
      <c r="D169" s="316" t="s">
        <v>681</v>
      </c>
      <c r="E169" s="317"/>
      <c r="F169" s="317"/>
      <c r="G169" s="318">
        <v>-45</v>
      </c>
    </row>
    <row r="170" spans="1:7" s="321" customFormat="1" ht="34.5">
      <c r="A170" s="313" t="s">
        <v>813</v>
      </c>
      <c r="B170" s="314" t="s">
        <v>814</v>
      </c>
      <c r="C170" s="315" t="s">
        <v>599</v>
      </c>
      <c r="D170" s="316" t="s">
        <v>620</v>
      </c>
      <c r="E170" s="317"/>
      <c r="F170" s="317"/>
      <c r="G170" s="318">
        <v>-47</v>
      </c>
    </row>
    <row r="171" spans="1:7" s="321" customFormat="1" ht="17.25">
      <c r="A171" s="313" t="s">
        <v>815</v>
      </c>
      <c r="B171" s="314" t="s">
        <v>816</v>
      </c>
      <c r="C171" s="315" t="s">
        <v>599</v>
      </c>
      <c r="D171" s="316" t="s">
        <v>620</v>
      </c>
      <c r="E171" s="317"/>
      <c r="F171" s="317"/>
      <c r="G171" s="318">
        <v>-5.2</v>
      </c>
    </row>
    <row r="172" spans="1:7" s="321" customFormat="1" ht="17.25">
      <c r="A172" s="313" t="s">
        <v>817</v>
      </c>
      <c r="B172" s="314" t="s">
        <v>818</v>
      </c>
      <c r="C172" s="315" t="s">
        <v>599</v>
      </c>
      <c r="D172" s="316" t="s">
        <v>620</v>
      </c>
      <c r="E172" s="317"/>
      <c r="F172" s="317"/>
      <c r="G172" s="318">
        <v>-22</v>
      </c>
    </row>
    <row r="173" spans="1:7" s="321" customFormat="1" ht="17.25">
      <c r="A173" s="313" t="s">
        <v>819</v>
      </c>
      <c r="B173" s="327" t="s">
        <v>820</v>
      </c>
      <c r="C173" s="315" t="s">
        <v>599</v>
      </c>
      <c r="D173" s="316" t="s">
        <v>620</v>
      </c>
      <c r="E173" s="317"/>
      <c r="F173" s="317"/>
      <c r="G173" s="318">
        <v>-17.5</v>
      </c>
    </row>
    <row r="174" spans="1:7" s="321" customFormat="1" ht="17.25">
      <c r="A174" s="313" t="s">
        <v>821</v>
      </c>
      <c r="B174" s="314" t="s">
        <v>801</v>
      </c>
      <c r="C174" s="315" t="s">
        <v>599</v>
      </c>
      <c r="D174" s="316" t="s">
        <v>620</v>
      </c>
      <c r="E174" s="317"/>
      <c r="F174" s="317"/>
      <c r="G174" s="318">
        <v>-1.5</v>
      </c>
    </row>
    <row r="175" spans="1:7" s="321" customFormat="1" ht="17.25">
      <c r="A175" s="313" t="s">
        <v>822</v>
      </c>
      <c r="B175" s="314" t="s">
        <v>801</v>
      </c>
      <c r="C175" s="315" t="s">
        <v>599</v>
      </c>
      <c r="D175" s="316" t="s">
        <v>620</v>
      </c>
      <c r="E175" s="317"/>
      <c r="F175" s="317"/>
      <c r="G175" s="318">
        <v>-1.5</v>
      </c>
    </row>
    <row r="176" spans="1:7" s="321" customFormat="1" ht="17.25">
      <c r="A176" s="313" t="s">
        <v>823</v>
      </c>
      <c r="B176" s="314" t="s">
        <v>824</v>
      </c>
      <c r="C176" s="315" t="s">
        <v>599</v>
      </c>
      <c r="D176" s="316" t="s">
        <v>620</v>
      </c>
      <c r="E176" s="317"/>
      <c r="F176" s="317"/>
      <c r="G176" s="318">
        <v>-8.1</v>
      </c>
    </row>
    <row r="177" spans="1:7" s="321" customFormat="1" ht="17.25">
      <c r="A177" s="313" t="s">
        <v>825</v>
      </c>
      <c r="B177" s="314" t="s">
        <v>826</v>
      </c>
      <c r="C177" s="315" t="s">
        <v>599</v>
      </c>
      <c r="D177" s="316" t="s">
        <v>620</v>
      </c>
      <c r="E177" s="317"/>
      <c r="F177" s="317"/>
      <c r="G177" s="318">
        <v>-144</v>
      </c>
    </row>
    <row r="178" spans="1:7" s="321" customFormat="1" ht="17.25">
      <c r="A178" s="313" t="s">
        <v>827</v>
      </c>
      <c r="B178" s="314" t="s">
        <v>828</v>
      </c>
      <c r="C178" s="315" t="s">
        <v>599</v>
      </c>
      <c r="D178" s="316" t="s">
        <v>620</v>
      </c>
      <c r="E178" s="317"/>
      <c r="F178" s="317"/>
      <c r="G178" s="318">
        <v>-187.5</v>
      </c>
    </row>
    <row r="179" spans="1:7" s="321" customFormat="1" ht="34.5">
      <c r="A179" s="313" t="s">
        <v>829</v>
      </c>
      <c r="B179" s="314" t="s">
        <v>830</v>
      </c>
      <c r="C179" s="315" t="s">
        <v>599</v>
      </c>
      <c r="D179" s="316" t="s">
        <v>681</v>
      </c>
      <c r="E179" s="317"/>
      <c r="F179" s="317"/>
      <c r="G179" s="318">
        <v>-83</v>
      </c>
    </row>
    <row r="180" spans="1:7" s="321" customFormat="1" ht="17.25">
      <c r="A180" s="313" t="s">
        <v>831</v>
      </c>
      <c r="B180" s="314" t="s">
        <v>832</v>
      </c>
      <c r="C180" s="315" t="s">
        <v>599</v>
      </c>
      <c r="D180" s="316" t="s">
        <v>620</v>
      </c>
      <c r="E180" s="317"/>
      <c r="F180" s="317"/>
      <c r="G180" s="318">
        <v>-2.8</v>
      </c>
    </row>
    <row r="181" spans="1:7" s="321" customFormat="1" ht="34.5">
      <c r="A181" s="313" t="s">
        <v>666</v>
      </c>
      <c r="B181" s="327" t="s">
        <v>667</v>
      </c>
      <c r="C181" s="315" t="s">
        <v>599</v>
      </c>
      <c r="D181" s="316" t="s">
        <v>620</v>
      </c>
      <c r="E181" s="317"/>
      <c r="F181" s="317"/>
      <c r="G181" s="318">
        <v>-11.6</v>
      </c>
    </row>
    <row r="182" spans="1:7" s="321" customFormat="1" ht="17.25">
      <c r="A182" s="313" t="s">
        <v>833</v>
      </c>
      <c r="B182" s="314" t="s">
        <v>801</v>
      </c>
      <c r="C182" s="315" t="s">
        <v>599</v>
      </c>
      <c r="D182" s="316" t="s">
        <v>620</v>
      </c>
      <c r="E182" s="317"/>
      <c r="F182" s="317"/>
      <c r="G182" s="318">
        <v>-26</v>
      </c>
    </row>
    <row r="183" spans="1:7" s="321" customFormat="1" ht="17.25">
      <c r="A183" s="313" t="s">
        <v>834</v>
      </c>
      <c r="B183" s="328" t="s">
        <v>835</v>
      </c>
      <c r="C183" s="315" t="s">
        <v>599</v>
      </c>
      <c r="D183" s="316" t="s">
        <v>620</v>
      </c>
      <c r="E183" s="317"/>
      <c r="F183" s="317"/>
      <c r="G183" s="318">
        <v>-0.2</v>
      </c>
    </row>
    <row r="184" spans="1:7" s="321" customFormat="1" ht="17.25">
      <c r="A184" s="313" t="s">
        <v>627</v>
      </c>
      <c r="B184" s="314" t="s">
        <v>628</v>
      </c>
      <c r="C184" s="315" t="s">
        <v>599</v>
      </c>
      <c r="D184" s="316" t="s">
        <v>620</v>
      </c>
      <c r="E184" s="317"/>
      <c r="F184" s="317"/>
      <c r="G184" s="318">
        <v>-120</v>
      </c>
    </row>
    <row r="185" spans="1:7" s="321" customFormat="1" ht="17.25">
      <c r="A185" s="313" t="s">
        <v>672</v>
      </c>
      <c r="B185" s="327" t="s">
        <v>673</v>
      </c>
      <c r="C185" s="315" t="s">
        <v>599</v>
      </c>
      <c r="D185" s="316" t="s">
        <v>620</v>
      </c>
      <c r="E185" s="317"/>
      <c r="F185" s="317"/>
      <c r="G185" s="318">
        <v>-808</v>
      </c>
    </row>
    <row r="186" spans="1:7" s="321" customFormat="1" ht="17.25">
      <c r="A186" s="313" t="s">
        <v>836</v>
      </c>
      <c r="B186" s="314" t="s">
        <v>837</v>
      </c>
      <c r="C186" s="315" t="s">
        <v>599</v>
      </c>
      <c r="D186" s="316" t="s">
        <v>620</v>
      </c>
      <c r="E186" s="317"/>
      <c r="F186" s="326"/>
      <c r="G186" s="318">
        <v>-171.2</v>
      </c>
    </row>
    <row r="187" spans="1:7" s="321" customFormat="1" ht="17.25">
      <c r="A187" s="313" t="s">
        <v>838</v>
      </c>
      <c r="B187" s="314" t="s">
        <v>839</v>
      </c>
      <c r="C187" s="315" t="s">
        <v>599</v>
      </c>
      <c r="D187" s="316" t="s">
        <v>620</v>
      </c>
      <c r="E187" s="317"/>
      <c r="F187" s="326"/>
      <c r="G187" s="318">
        <v>-10</v>
      </c>
    </row>
    <row r="188" spans="1:7" s="321" customFormat="1" ht="17.25">
      <c r="A188" s="313" t="s">
        <v>840</v>
      </c>
      <c r="B188" s="314" t="s">
        <v>839</v>
      </c>
      <c r="C188" s="315" t="s">
        <v>599</v>
      </c>
      <c r="D188" s="316" t="s">
        <v>620</v>
      </c>
      <c r="E188" s="317"/>
      <c r="F188" s="326"/>
      <c r="G188" s="318">
        <v>-12.5</v>
      </c>
    </row>
    <row r="189" spans="1:7" s="321" customFormat="1" ht="17.25">
      <c r="A189" s="313" t="s">
        <v>841</v>
      </c>
      <c r="B189" s="314" t="s">
        <v>839</v>
      </c>
      <c r="C189" s="315" t="s">
        <v>599</v>
      </c>
      <c r="D189" s="316" t="s">
        <v>620</v>
      </c>
      <c r="E189" s="317"/>
      <c r="F189" s="326"/>
      <c r="G189" s="318">
        <v>-11.4</v>
      </c>
    </row>
    <row r="190" spans="1:7" s="321" customFormat="1" ht="17.25">
      <c r="A190" s="313" t="s">
        <v>842</v>
      </c>
      <c r="B190" s="314" t="s">
        <v>839</v>
      </c>
      <c r="C190" s="315" t="s">
        <v>599</v>
      </c>
      <c r="D190" s="316" t="s">
        <v>620</v>
      </c>
      <c r="E190" s="317"/>
      <c r="F190" s="326"/>
      <c r="G190" s="318">
        <v>-26</v>
      </c>
    </row>
    <row r="191" spans="1:7" s="321" customFormat="1" ht="17.25">
      <c r="A191" s="313" t="s">
        <v>843</v>
      </c>
      <c r="B191" s="314" t="s">
        <v>844</v>
      </c>
      <c r="C191" s="315" t="s">
        <v>599</v>
      </c>
      <c r="D191" s="316" t="s">
        <v>620</v>
      </c>
      <c r="E191" s="317"/>
      <c r="F191" s="326"/>
      <c r="G191" s="318">
        <v>-5.5</v>
      </c>
    </row>
    <row r="192" spans="1:7" s="321" customFormat="1" ht="34.5">
      <c r="A192" s="313" t="s">
        <v>845</v>
      </c>
      <c r="B192" s="327" t="s">
        <v>846</v>
      </c>
      <c r="C192" s="315" t="s">
        <v>599</v>
      </c>
      <c r="D192" s="316" t="s">
        <v>620</v>
      </c>
      <c r="E192" s="317"/>
      <c r="F192" s="326"/>
      <c r="G192" s="318">
        <v>-36.9</v>
      </c>
    </row>
    <row r="193" spans="1:7" s="321" customFormat="1" ht="17.25">
      <c r="A193" s="313" t="s">
        <v>847</v>
      </c>
      <c r="B193" s="314" t="s">
        <v>848</v>
      </c>
      <c r="C193" s="315" t="s">
        <v>599</v>
      </c>
      <c r="D193" s="316" t="s">
        <v>600</v>
      </c>
      <c r="E193" s="317"/>
      <c r="F193" s="326"/>
      <c r="G193" s="318">
        <v>-95.4</v>
      </c>
    </row>
    <row r="194" spans="1:7" s="321" customFormat="1" ht="17.25">
      <c r="A194" s="313" t="s">
        <v>849</v>
      </c>
      <c r="B194" s="327" t="s">
        <v>850</v>
      </c>
      <c r="C194" s="315" t="s">
        <v>599</v>
      </c>
      <c r="D194" s="316" t="s">
        <v>782</v>
      </c>
      <c r="E194" s="317"/>
      <c r="F194" s="326"/>
      <c r="G194" s="318">
        <v>-9</v>
      </c>
    </row>
    <row r="195" spans="1:7" s="321" customFormat="1" ht="17.25">
      <c r="A195" s="313" t="s">
        <v>851</v>
      </c>
      <c r="B195" s="314" t="s">
        <v>852</v>
      </c>
      <c r="C195" s="315" t="s">
        <v>599</v>
      </c>
      <c r="D195" s="316" t="s">
        <v>620</v>
      </c>
      <c r="E195" s="317"/>
      <c r="F195" s="326"/>
      <c r="G195" s="318">
        <v>-0.7</v>
      </c>
    </row>
    <row r="196" spans="1:7" s="321" customFormat="1" ht="17.25">
      <c r="A196" s="313" t="s">
        <v>853</v>
      </c>
      <c r="B196" s="314" t="s">
        <v>854</v>
      </c>
      <c r="C196" s="315" t="s">
        <v>599</v>
      </c>
      <c r="D196" s="316" t="s">
        <v>634</v>
      </c>
      <c r="E196" s="317"/>
      <c r="F196" s="326"/>
      <c r="G196" s="318">
        <v>-41.3</v>
      </c>
    </row>
    <row r="197" spans="1:7" s="321" customFormat="1" ht="17.25">
      <c r="A197" s="313" t="s">
        <v>855</v>
      </c>
      <c r="B197" s="314" t="s">
        <v>856</v>
      </c>
      <c r="C197" s="315" t="s">
        <v>599</v>
      </c>
      <c r="D197" s="316" t="s">
        <v>620</v>
      </c>
      <c r="E197" s="317"/>
      <c r="F197" s="326"/>
      <c r="G197" s="318">
        <v>-80</v>
      </c>
    </row>
    <row r="198" spans="1:7" s="321" customFormat="1" ht="34.5">
      <c r="A198" s="313" t="s">
        <v>857</v>
      </c>
      <c r="B198" s="327" t="s">
        <v>858</v>
      </c>
      <c r="C198" s="315" t="s">
        <v>599</v>
      </c>
      <c r="D198" s="316" t="s">
        <v>620</v>
      </c>
      <c r="E198" s="317"/>
      <c r="F198" s="326"/>
      <c r="G198" s="318">
        <v>-3.5</v>
      </c>
    </row>
    <row r="199" spans="1:7" s="321" customFormat="1" ht="17.25">
      <c r="A199" s="313" t="s">
        <v>859</v>
      </c>
      <c r="B199" s="314" t="s">
        <v>860</v>
      </c>
      <c r="C199" s="315" t="s">
        <v>599</v>
      </c>
      <c r="D199" s="316" t="s">
        <v>620</v>
      </c>
      <c r="E199" s="317"/>
      <c r="F199" s="326"/>
      <c r="G199" s="318">
        <v>-45</v>
      </c>
    </row>
    <row r="200" spans="1:7" s="321" customFormat="1" ht="34.5">
      <c r="A200" s="313" t="s">
        <v>861</v>
      </c>
      <c r="B200" s="314" t="s">
        <v>858</v>
      </c>
      <c r="C200" s="315" t="s">
        <v>599</v>
      </c>
      <c r="D200" s="316" t="s">
        <v>620</v>
      </c>
      <c r="E200" s="317"/>
      <c r="F200" s="326"/>
      <c r="G200" s="318">
        <v>-20.3</v>
      </c>
    </row>
    <row r="201" spans="1:7" s="321" customFormat="1" ht="34.5">
      <c r="A201" s="313" t="s">
        <v>862</v>
      </c>
      <c r="B201" s="314" t="s">
        <v>863</v>
      </c>
      <c r="C201" s="315" t="s">
        <v>599</v>
      </c>
      <c r="D201" s="316" t="s">
        <v>620</v>
      </c>
      <c r="E201" s="317"/>
      <c r="F201" s="326"/>
      <c r="G201" s="318">
        <v>-3.6</v>
      </c>
    </row>
    <row r="202" spans="1:7" s="321" customFormat="1" ht="17.25">
      <c r="A202" s="313" t="s">
        <v>864</v>
      </c>
      <c r="B202" s="328" t="s">
        <v>865</v>
      </c>
      <c r="C202" s="315" t="s">
        <v>599</v>
      </c>
      <c r="D202" s="316" t="s">
        <v>600</v>
      </c>
      <c r="E202" s="317"/>
      <c r="F202" s="326"/>
      <c r="G202" s="318">
        <v>-76.7</v>
      </c>
    </row>
    <row r="203" spans="1:7" s="321" customFormat="1" ht="17.25">
      <c r="A203" s="313" t="s">
        <v>866</v>
      </c>
      <c r="B203" s="314" t="s">
        <v>867</v>
      </c>
      <c r="C203" s="315" t="s">
        <v>599</v>
      </c>
      <c r="D203" s="316" t="s">
        <v>620</v>
      </c>
      <c r="E203" s="317"/>
      <c r="F203" s="326"/>
      <c r="G203" s="318">
        <v>-16.5</v>
      </c>
    </row>
    <row r="204" spans="1:7" s="321" customFormat="1" ht="34.5">
      <c r="A204" s="313" t="s">
        <v>868</v>
      </c>
      <c r="B204" s="314" t="s">
        <v>858</v>
      </c>
      <c r="C204" s="315" t="s">
        <v>599</v>
      </c>
      <c r="D204" s="316" t="s">
        <v>620</v>
      </c>
      <c r="E204" s="317"/>
      <c r="F204" s="326"/>
      <c r="G204" s="318">
        <v>-30.8</v>
      </c>
    </row>
    <row r="205" spans="1:7" s="321" customFormat="1" ht="17.25">
      <c r="A205" s="313" t="s">
        <v>869</v>
      </c>
      <c r="B205" s="314" t="s">
        <v>870</v>
      </c>
      <c r="C205" s="315" t="s">
        <v>599</v>
      </c>
      <c r="D205" s="316" t="s">
        <v>620</v>
      </c>
      <c r="E205" s="317"/>
      <c r="F205" s="326"/>
      <c r="G205" s="318">
        <v>-22</v>
      </c>
    </row>
    <row r="206" spans="1:7" s="321" customFormat="1" ht="17.25">
      <c r="A206" s="313" t="s">
        <v>871</v>
      </c>
      <c r="B206" s="314" t="s">
        <v>872</v>
      </c>
      <c r="C206" s="315" t="s">
        <v>599</v>
      </c>
      <c r="D206" s="316" t="s">
        <v>873</v>
      </c>
      <c r="E206" s="317"/>
      <c r="F206" s="326"/>
      <c r="G206" s="318">
        <v>-6.1</v>
      </c>
    </row>
    <row r="207" spans="1:7" s="321" customFormat="1" ht="17.25">
      <c r="A207" s="313" t="s">
        <v>874</v>
      </c>
      <c r="B207" s="314" t="s">
        <v>870</v>
      </c>
      <c r="C207" s="315" t="s">
        <v>599</v>
      </c>
      <c r="D207" s="316" t="s">
        <v>620</v>
      </c>
      <c r="E207" s="317"/>
      <c r="F207" s="326"/>
      <c r="G207" s="318">
        <v>-8</v>
      </c>
    </row>
    <row r="208" spans="1:7" s="321" customFormat="1" ht="17.25">
      <c r="A208" s="313" t="s">
        <v>875</v>
      </c>
      <c r="B208" s="314" t="s">
        <v>870</v>
      </c>
      <c r="C208" s="315" t="s">
        <v>599</v>
      </c>
      <c r="D208" s="316" t="s">
        <v>620</v>
      </c>
      <c r="E208" s="317"/>
      <c r="F208" s="326"/>
      <c r="G208" s="318">
        <v>-4</v>
      </c>
    </row>
    <row r="209" spans="1:7" s="321" customFormat="1" ht="17.25">
      <c r="A209" s="313" t="s">
        <v>876</v>
      </c>
      <c r="B209" s="314" t="s">
        <v>870</v>
      </c>
      <c r="C209" s="315" t="s">
        <v>599</v>
      </c>
      <c r="D209" s="316" t="s">
        <v>620</v>
      </c>
      <c r="E209" s="317"/>
      <c r="F209" s="326"/>
      <c r="G209" s="318">
        <v>-22</v>
      </c>
    </row>
    <row r="210" spans="1:7" s="321" customFormat="1" ht="17.25">
      <c r="A210" s="313" t="s">
        <v>877</v>
      </c>
      <c r="B210" s="314" t="s">
        <v>870</v>
      </c>
      <c r="C210" s="315" t="s">
        <v>599</v>
      </c>
      <c r="D210" s="316" t="s">
        <v>620</v>
      </c>
      <c r="E210" s="317"/>
      <c r="F210" s="326"/>
      <c r="G210" s="318">
        <v>-4</v>
      </c>
    </row>
    <row r="211" spans="1:7" s="321" customFormat="1" ht="17.25">
      <c r="A211" s="313" t="s">
        <v>878</v>
      </c>
      <c r="B211" s="314" t="s">
        <v>870</v>
      </c>
      <c r="C211" s="315" t="s">
        <v>599</v>
      </c>
      <c r="D211" s="316" t="s">
        <v>620</v>
      </c>
      <c r="E211" s="317"/>
      <c r="F211" s="326"/>
      <c r="G211" s="318">
        <v>-4</v>
      </c>
    </row>
    <row r="212" spans="1:7" s="321" customFormat="1" ht="17.25">
      <c r="A212" s="313" t="s">
        <v>879</v>
      </c>
      <c r="B212" s="314" t="s">
        <v>870</v>
      </c>
      <c r="C212" s="315" t="s">
        <v>599</v>
      </c>
      <c r="D212" s="316" t="s">
        <v>620</v>
      </c>
      <c r="E212" s="317"/>
      <c r="F212" s="326"/>
      <c r="G212" s="318">
        <v>-6.4</v>
      </c>
    </row>
    <row r="213" spans="1:7" s="321" customFormat="1" ht="17.25">
      <c r="A213" s="313" t="s">
        <v>880</v>
      </c>
      <c r="B213" s="314" t="s">
        <v>870</v>
      </c>
      <c r="C213" s="315" t="s">
        <v>599</v>
      </c>
      <c r="D213" s="316" t="s">
        <v>620</v>
      </c>
      <c r="E213" s="317"/>
      <c r="F213" s="326"/>
      <c r="G213" s="318">
        <v>-8</v>
      </c>
    </row>
    <row r="214" spans="1:7" s="321" customFormat="1" ht="34.5">
      <c r="A214" s="313" t="s">
        <v>881</v>
      </c>
      <c r="B214" s="327" t="s">
        <v>882</v>
      </c>
      <c r="C214" s="315" t="s">
        <v>599</v>
      </c>
      <c r="D214" s="316" t="s">
        <v>620</v>
      </c>
      <c r="E214" s="317"/>
      <c r="F214" s="326"/>
      <c r="G214" s="318">
        <v>-6</v>
      </c>
    </row>
    <row r="215" spans="1:7" s="321" customFormat="1" ht="17.25">
      <c r="A215" s="313" t="s">
        <v>883</v>
      </c>
      <c r="B215" s="314" t="s">
        <v>884</v>
      </c>
      <c r="C215" s="315" t="s">
        <v>599</v>
      </c>
      <c r="D215" s="316" t="s">
        <v>620</v>
      </c>
      <c r="E215" s="317"/>
      <c r="F215" s="326"/>
      <c r="G215" s="318">
        <v>-3</v>
      </c>
    </row>
    <row r="216" spans="1:7" s="321" customFormat="1" ht="34.5">
      <c r="A216" s="313" t="s">
        <v>885</v>
      </c>
      <c r="B216" s="314" t="s">
        <v>886</v>
      </c>
      <c r="C216" s="315" t="s">
        <v>599</v>
      </c>
      <c r="D216" s="316" t="s">
        <v>620</v>
      </c>
      <c r="E216" s="317"/>
      <c r="F216" s="326"/>
      <c r="G216" s="318">
        <v>-70</v>
      </c>
    </row>
    <row r="217" spans="1:7" s="321" customFormat="1" ht="34.5">
      <c r="A217" s="313" t="s">
        <v>887</v>
      </c>
      <c r="B217" s="314" t="s">
        <v>888</v>
      </c>
      <c r="C217" s="315" t="s">
        <v>599</v>
      </c>
      <c r="D217" s="316" t="s">
        <v>620</v>
      </c>
      <c r="E217" s="317"/>
      <c r="F217" s="326"/>
      <c r="G217" s="318">
        <v>-74</v>
      </c>
    </row>
    <row r="218" spans="1:7" s="321" customFormat="1" ht="17.25">
      <c r="A218" s="313" t="s">
        <v>889</v>
      </c>
      <c r="B218" s="314" t="s">
        <v>884</v>
      </c>
      <c r="C218" s="315" t="s">
        <v>599</v>
      </c>
      <c r="D218" s="316" t="s">
        <v>620</v>
      </c>
      <c r="E218" s="317"/>
      <c r="F218" s="326"/>
      <c r="G218" s="318">
        <v>-2</v>
      </c>
    </row>
    <row r="219" spans="1:7" s="321" customFormat="1" ht="17.25">
      <c r="A219" s="313" t="s">
        <v>890</v>
      </c>
      <c r="B219" s="314" t="s">
        <v>891</v>
      </c>
      <c r="C219" s="315" t="s">
        <v>599</v>
      </c>
      <c r="D219" s="316" t="s">
        <v>620</v>
      </c>
      <c r="E219" s="317"/>
      <c r="F219" s="326"/>
      <c r="G219" s="318">
        <v>-22</v>
      </c>
    </row>
    <row r="220" spans="1:7" s="321" customFormat="1" ht="17.25">
      <c r="A220" s="313" t="s">
        <v>892</v>
      </c>
      <c r="B220" s="314" t="s">
        <v>893</v>
      </c>
      <c r="C220" s="315" t="s">
        <v>599</v>
      </c>
      <c r="D220" s="316" t="s">
        <v>620</v>
      </c>
      <c r="E220" s="317"/>
      <c r="F220" s="326"/>
      <c r="G220" s="318">
        <v>-58.8</v>
      </c>
    </row>
    <row r="221" spans="1:7" s="321" customFormat="1" ht="34.5">
      <c r="A221" s="313" t="s">
        <v>624</v>
      </c>
      <c r="B221" s="314" t="s">
        <v>619</v>
      </c>
      <c r="C221" s="315" t="s">
        <v>599</v>
      </c>
      <c r="D221" s="316" t="s">
        <v>620</v>
      </c>
      <c r="E221" s="317"/>
      <c r="F221" s="326"/>
      <c r="G221" s="318">
        <v>-32.6</v>
      </c>
    </row>
    <row r="222" spans="1:7" s="321" customFormat="1" ht="34.5">
      <c r="A222" s="313" t="s">
        <v>622</v>
      </c>
      <c r="B222" s="314" t="s">
        <v>619</v>
      </c>
      <c r="C222" s="315" t="s">
        <v>599</v>
      </c>
      <c r="D222" s="316" t="s">
        <v>620</v>
      </c>
      <c r="E222" s="317"/>
      <c r="F222" s="326"/>
      <c r="G222" s="318">
        <v>-16.8</v>
      </c>
    </row>
    <row r="223" spans="1:7" s="321" customFormat="1" ht="34.5">
      <c r="A223" s="313" t="s">
        <v>894</v>
      </c>
      <c r="B223" s="314" t="s">
        <v>619</v>
      </c>
      <c r="C223" s="315" t="s">
        <v>599</v>
      </c>
      <c r="D223" s="316" t="s">
        <v>620</v>
      </c>
      <c r="E223" s="317"/>
      <c r="F223" s="326"/>
      <c r="G223" s="318">
        <v>-50</v>
      </c>
    </row>
    <row r="224" spans="1:7" s="321" customFormat="1" ht="34.5">
      <c r="A224" s="313" t="s">
        <v>623</v>
      </c>
      <c r="B224" s="314" t="s">
        <v>619</v>
      </c>
      <c r="C224" s="315" t="s">
        <v>599</v>
      </c>
      <c r="D224" s="316" t="s">
        <v>620</v>
      </c>
      <c r="E224" s="317"/>
      <c r="F224" s="326"/>
      <c r="G224" s="318">
        <v>-28.4</v>
      </c>
    </row>
    <row r="225" spans="1:7" s="321" customFormat="1" ht="17.25">
      <c r="A225" s="313" t="s">
        <v>895</v>
      </c>
      <c r="B225" s="314" t="s">
        <v>896</v>
      </c>
      <c r="C225" s="315" t="s">
        <v>599</v>
      </c>
      <c r="D225" s="316" t="s">
        <v>620</v>
      </c>
      <c r="E225" s="317"/>
      <c r="F225" s="326"/>
      <c r="G225" s="318">
        <v>-14.4</v>
      </c>
    </row>
    <row r="226" spans="1:7" s="321" customFormat="1" ht="17.25">
      <c r="A226" s="313" t="s">
        <v>897</v>
      </c>
      <c r="B226" s="314" t="s">
        <v>898</v>
      </c>
      <c r="C226" s="315" t="s">
        <v>599</v>
      </c>
      <c r="D226" s="316" t="s">
        <v>620</v>
      </c>
      <c r="E226" s="317"/>
      <c r="F226" s="326"/>
      <c r="G226" s="318">
        <v>-7.2</v>
      </c>
    </row>
    <row r="227" spans="1:7" s="321" customFormat="1" ht="21.75" customHeight="1">
      <c r="A227" s="313"/>
      <c r="B227" s="503" t="s">
        <v>601</v>
      </c>
      <c r="C227" s="504"/>
      <c r="D227" s="504"/>
      <c r="E227" s="504"/>
      <c r="F227" s="505"/>
      <c r="G227" s="282">
        <f>G228+G229+G230+G231+G232+G233+G234</f>
        <v>-8716.2999999999993</v>
      </c>
    </row>
    <row r="228" spans="1:7" s="321" customFormat="1" ht="17.25">
      <c r="A228" s="313" t="s">
        <v>602</v>
      </c>
      <c r="B228" s="314" t="s">
        <v>603</v>
      </c>
      <c r="C228" s="315" t="s">
        <v>604</v>
      </c>
      <c r="D228" s="316" t="s">
        <v>605</v>
      </c>
      <c r="E228" s="317"/>
      <c r="F228" s="326"/>
      <c r="G228" s="318">
        <v>-1000</v>
      </c>
    </row>
    <row r="229" spans="1:7" s="321" customFormat="1" ht="34.5">
      <c r="A229" s="313" t="s">
        <v>639</v>
      </c>
      <c r="B229" s="314" t="s">
        <v>640</v>
      </c>
      <c r="C229" s="315" t="s">
        <v>604</v>
      </c>
      <c r="D229" s="316" t="s">
        <v>605</v>
      </c>
      <c r="E229" s="317"/>
      <c r="F229" s="326"/>
      <c r="G229" s="318">
        <v>-6000</v>
      </c>
    </row>
    <row r="230" spans="1:7" s="321" customFormat="1" ht="69">
      <c r="A230" s="313" t="s">
        <v>691</v>
      </c>
      <c r="B230" s="314" t="s">
        <v>899</v>
      </c>
      <c r="C230" s="315" t="s">
        <v>599</v>
      </c>
      <c r="D230" s="316" t="s">
        <v>605</v>
      </c>
      <c r="E230" s="317"/>
      <c r="F230" s="326"/>
      <c r="G230" s="318">
        <v>-709.3</v>
      </c>
    </row>
    <row r="231" spans="1:7" s="321" customFormat="1" ht="51.75">
      <c r="A231" s="313" t="s">
        <v>900</v>
      </c>
      <c r="B231" s="314" t="s">
        <v>901</v>
      </c>
      <c r="C231" s="315" t="s">
        <v>599</v>
      </c>
      <c r="D231" s="316" t="s">
        <v>605</v>
      </c>
      <c r="E231" s="317"/>
      <c r="F231" s="326"/>
      <c r="G231" s="318">
        <v>-7</v>
      </c>
    </row>
    <row r="232" spans="1:7" s="321" customFormat="1" ht="69">
      <c r="A232" s="313" t="s">
        <v>902</v>
      </c>
      <c r="B232" s="314" t="s">
        <v>903</v>
      </c>
      <c r="C232" s="315" t="s">
        <v>599</v>
      </c>
      <c r="D232" s="316" t="s">
        <v>605</v>
      </c>
      <c r="E232" s="317"/>
      <c r="F232" s="326"/>
      <c r="G232" s="318">
        <v>-928</v>
      </c>
    </row>
    <row r="233" spans="1:7" s="321" customFormat="1" ht="34.5">
      <c r="A233" s="313" t="s">
        <v>904</v>
      </c>
      <c r="B233" s="314" t="s">
        <v>905</v>
      </c>
      <c r="C233" s="315" t="s">
        <v>697</v>
      </c>
      <c r="D233" s="316" t="s">
        <v>605</v>
      </c>
      <c r="E233" s="317"/>
      <c r="F233" s="326"/>
      <c r="G233" s="318">
        <v>-22</v>
      </c>
    </row>
    <row r="234" spans="1:7" s="321" customFormat="1" ht="86.25">
      <c r="A234" s="313" t="s">
        <v>906</v>
      </c>
      <c r="B234" s="327" t="s">
        <v>907</v>
      </c>
      <c r="C234" s="315" t="s">
        <v>599</v>
      </c>
      <c r="D234" s="316" t="s">
        <v>605</v>
      </c>
      <c r="E234" s="317"/>
      <c r="F234" s="326"/>
      <c r="G234" s="318">
        <v>-50</v>
      </c>
    </row>
    <row r="235" spans="1:7" s="284" customFormat="1" ht="34.5" customHeight="1">
      <c r="A235" s="308" t="s">
        <v>1360</v>
      </c>
      <c r="B235" s="309" t="s">
        <v>1361</v>
      </c>
      <c r="C235" s="500" t="s">
        <v>1362</v>
      </c>
      <c r="D235" s="501"/>
      <c r="E235" s="501"/>
      <c r="F235" s="502"/>
      <c r="G235" s="282">
        <f>G236</f>
        <v>-6000</v>
      </c>
    </row>
    <row r="236" spans="1:7" s="321" customFormat="1" ht="17.25" customHeight="1">
      <c r="A236" s="281" t="s">
        <v>908</v>
      </c>
      <c r="B236" s="500" t="s">
        <v>909</v>
      </c>
      <c r="C236" s="501"/>
      <c r="D236" s="501"/>
      <c r="E236" s="501"/>
      <c r="F236" s="502"/>
      <c r="G236" s="282">
        <f>G237</f>
        <v>-6000</v>
      </c>
    </row>
    <row r="237" spans="1:7" s="321" customFormat="1" ht="17.25" customHeight="1">
      <c r="A237" s="281"/>
      <c r="B237" s="503" t="s">
        <v>601</v>
      </c>
      <c r="C237" s="504"/>
      <c r="D237" s="504"/>
      <c r="E237" s="504"/>
      <c r="F237" s="505"/>
      <c r="G237" s="282">
        <f>G238</f>
        <v>-6000</v>
      </c>
    </row>
    <row r="238" spans="1:7" s="321" customFormat="1" ht="36.75" customHeight="1">
      <c r="A238" s="342" t="s">
        <v>910</v>
      </c>
      <c r="B238" s="344" t="s">
        <v>911</v>
      </c>
      <c r="C238" s="315" t="s">
        <v>604</v>
      </c>
      <c r="D238" s="316" t="s">
        <v>605</v>
      </c>
      <c r="E238" s="317"/>
      <c r="F238" s="326"/>
      <c r="G238" s="318">
        <v>-6000</v>
      </c>
    </row>
    <row r="239" spans="1:7" s="321" customFormat="1" ht="17.25" customHeight="1">
      <c r="A239" s="281"/>
      <c r="B239" s="345"/>
      <c r="C239" s="346"/>
      <c r="D239" s="346"/>
      <c r="E239" s="346"/>
      <c r="F239" s="347"/>
      <c r="G239" s="318"/>
    </row>
    <row r="240" spans="1:7" s="321" customFormat="1" ht="17.25">
      <c r="A240" s="313"/>
      <c r="B240" s="506" t="s">
        <v>568</v>
      </c>
      <c r="C240" s="507"/>
      <c r="D240" s="507"/>
      <c r="E240" s="507"/>
      <c r="F240" s="508"/>
      <c r="G240" s="282">
        <f>G241+G264</f>
        <v>-214495</v>
      </c>
    </row>
    <row r="241" spans="1:7" s="321" customFormat="1" ht="17.25">
      <c r="A241" s="308" t="s">
        <v>912</v>
      </c>
      <c r="B241" s="309" t="s">
        <v>913</v>
      </c>
      <c r="C241" s="500" t="s">
        <v>914</v>
      </c>
      <c r="D241" s="501"/>
      <c r="E241" s="501"/>
      <c r="F241" s="502"/>
      <c r="G241" s="282">
        <f>G242</f>
        <v>-59695</v>
      </c>
    </row>
    <row r="242" spans="1:7" s="321" customFormat="1" ht="17.25">
      <c r="A242" s="281" t="s">
        <v>915</v>
      </c>
      <c r="B242" s="500" t="s">
        <v>562</v>
      </c>
      <c r="C242" s="501"/>
      <c r="D242" s="501"/>
      <c r="E242" s="501"/>
      <c r="F242" s="502"/>
      <c r="G242" s="282">
        <f>G243+G289</f>
        <v>-59695</v>
      </c>
    </row>
    <row r="243" spans="1:7" s="321" customFormat="1" ht="29.25" customHeight="1">
      <c r="A243" s="281"/>
      <c r="B243" s="503" t="s">
        <v>601</v>
      </c>
      <c r="C243" s="504"/>
      <c r="D243" s="504"/>
      <c r="E243" s="504"/>
      <c r="F243" s="505"/>
      <c r="G243" s="282">
        <f>G244+G245+G246+G247+G248+G249+G250+G251+G252+G253+G254+G255+G256+G257+G258+G259+G260+G261+G262+G263</f>
        <v>-59695</v>
      </c>
    </row>
    <row r="244" spans="1:7" s="321" customFormat="1" ht="31.5" customHeight="1">
      <c r="A244" s="313" t="s">
        <v>916</v>
      </c>
      <c r="B244" s="314" t="s">
        <v>917</v>
      </c>
      <c r="C244" s="315" t="s">
        <v>599</v>
      </c>
      <c r="D244" s="316" t="s">
        <v>605</v>
      </c>
      <c r="E244" s="317"/>
      <c r="F244" s="317"/>
      <c r="G244" s="318">
        <v>-4500</v>
      </c>
    </row>
    <row r="245" spans="1:7" s="321" customFormat="1" ht="32.25" customHeight="1">
      <c r="A245" s="313" t="s">
        <v>918</v>
      </c>
      <c r="B245" s="314" t="s">
        <v>917</v>
      </c>
      <c r="C245" s="315" t="s">
        <v>599</v>
      </c>
      <c r="D245" s="316" t="s">
        <v>605</v>
      </c>
      <c r="E245" s="317"/>
      <c r="F245" s="317"/>
      <c r="G245" s="318">
        <v>-3762.5</v>
      </c>
    </row>
    <row r="246" spans="1:7" s="321" customFormat="1" ht="31.5" customHeight="1">
      <c r="A246" s="313" t="s">
        <v>919</v>
      </c>
      <c r="B246" s="348" t="s">
        <v>917</v>
      </c>
      <c r="C246" s="315" t="s">
        <v>599</v>
      </c>
      <c r="D246" s="316" t="s">
        <v>605</v>
      </c>
      <c r="E246" s="317"/>
      <c r="F246" s="317"/>
      <c r="G246" s="318">
        <v>-4525</v>
      </c>
    </row>
    <row r="247" spans="1:7" s="321" customFormat="1" ht="37.5" customHeight="1">
      <c r="A247" s="313" t="s">
        <v>920</v>
      </c>
      <c r="B247" s="314" t="s">
        <v>917</v>
      </c>
      <c r="C247" s="315" t="s">
        <v>599</v>
      </c>
      <c r="D247" s="316" t="s">
        <v>605</v>
      </c>
      <c r="E247" s="317"/>
      <c r="F247" s="317"/>
      <c r="G247" s="318">
        <v>-3770</v>
      </c>
    </row>
    <row r="248" spans="1:7" s="321" customFormat="1" ht="29.25" customHeight="1">
      <c r="A248" s="313" t="s">
        <v>921</v>
      </c>
      <c r="B248" s="327" t="s">
        <v>917</v>
      </c>
      <c r="C248" s="315" t="s">
        <v>599</v>
      </c>
      <c r="D248" s="316" t="s">
        <v>605</v>
      </c>
      <c r="E248" s="317"/>
      <c r="F248" s="317"/>
      <c r="G248" s="318">
        <v>-4045</v>
      </c>
    </row>
    <row r="249" spans="1:7" s="321" customFormat="1" ht="32.25" customHeight="1">
      <c r="A249" s="313" t="s">
        <v>922</v>
      </c>
      <c r="B249" s="314" t="s">
        <v>917</v>
      </c>
      <c r="C249" s="315" t="s">
        <v>599</v>
      </c>
      <c r="D249" s="316" t="s">
        <v>605</v>
      </c>
      <c r="E249" s="317"/>
      <c r="F249" s="317"/>
      <c r="G249" s="318">
        <v>-200</v>
      </c>
    </row>
    <row r="250" spans="1:7" s="321" customFormat="1" ht="32.25" customHeight="1">
      <c r="A250" s="313" t="s">
        <v>923</v>
      </c>
      <c r="B250" s="314" t="s">
        <v>917</v>
      </c>
      <c r="C250" s="315" t="s">
        <v>599</v>
      </c>
      <c r="D250" s="316" t="s">
        <v>605</v>
      </c>
      <c r="E250" s="317"/>
      <c r="F250" s="317"/>
      <c r="G250" s="318">
        <v>-2750</v>
      </c>
    </row>
    <row r="251" spans="1:7" s="321" customFormat="1" ht="32.25" customHeight="1">
      <c r="A251" s="313" t="s">
        <v>924</v>
      </c>
      <c r="B251" s="314" t="s">
        <v>917</v>
      </c>
      <c r="C251" s="315" t="s">
        <v>599</v>
      </c>
      <c r="D251" s="316" t="s">
        <v>605</v>
      </c>
      <c r="E251" s="317"/>
      <c r="F251" s="317"/>
      <c r="G251" s="318">
        <v>-1607.5</v>
      </c>
    </row>
    <row r="252" spans="1:7" s="321" customFormat="1" ht="32.25" customHeight="1">
      <c r="A252" s="313" t="s">
        <v>925</v>
      </c>
      <c r="B252" s="348" t="s">
        <v>917</v>
      </c>
      <c r="C252" s="315" t="s">
        <v>599</v>
      </c>
      <c r="D252" s="316" t="s">
        <v>605</v>
      </c>
      <c r="E252" s="317"/>
      <c r="F252" s="317"/>
      <c r="G252" s="318">
        <v>-575</v>
      </c>
    </row>
    <row r="253" spans="1:7" s="321" customFormat="1" ht="32.25" customHeight="1">
      <c r="A253" s="313" t="s">
        <v>926</v>
      </c>
      <c r="B253" s="314" t="s">
        <v>917</v>
      </c>
      <c r="C253" s="315" t="s">
        <v>599</v>
      </c>
      <c r="D253" s="316" t="s">
        <v>605</v>
      </c>
      <c r="E253" s="317"/>
      <c r="F253" s="317"/>
      <c r="G253" s="318">
        <v>-2020</v>
      </c>
    </row>
    <row r="254" spans="1:7" s="321" customFormat="1" ht="32.25" customHeight="1">
      <c r="A254" s="313" t="s">
        <v>927</v>
      </c>
      <c r="B254" s="327" t="s">
        <v>917</v>
      </c>
      <c r="C254" s="315" t="s">
        <v>599</v>
      </c>
      <c r="D254" s="316" t="s">
        <v>605</v>
      </c>
      <c r="E254" s="317"/>
      <c r="F254" s="317"/>
      <c r="G254" s="318">
        <v>-3050</v>
      </c>
    </row>
    <row r="255" spans="1:7" s="321" customFormat="1" ht="32.25" customHeight="1">
      <c r="A255" s="313" t="s">
        <v>928</v>
      </c>
      <c r="B255" s="314" t="s">
        <v>917</v>
      </c>
      <c r="C255" s="315" t="s">
        <v>599</v>
      </c>
      <c r="D255" s="316" t="s">
        <v>605</v>
      </c>
      <c r="E255" s="317"/>
      <c r="F255" s="317"/>
      <c r="G255" s="318">
        <v>-4625</v>
      </c>
    </row>
    <row r="256" spans="1:7" s="321" customFormat="1" ht="32.25" customHeight="1">
      <c r="A256" s="313" t="s">
        <v>929</v>
      </c>
      <c r="B256" s="314" t="s">
        <v>917</v>
      </c>
      <c r="C256" s="315" t="s">
        <v>599</v>
      </c>
      <c r="D256" s="316" t="s">
        <v>605</v>
      </c>
      <c r="E256" s="317"/>
      <c r="F256" s="317"/>
      <c r="G256" s="318">
        <v>-2625</v>
      </c>
    </row>
    <row r="257" spans="1:7" s="321" customFormat="1" ht="32.25" customHeight="1">
      <c r="A257" s="313" t="s">
        <v>930</v>
      </c>
      <c r="B257" s="314" t="s">
        <v>917</v>
      </c>
      <c r="C257" s="315" t="s">
        <v>599</v>
      </c>
      <c r="D257" s="316" t="s">
        <v>605</v>
      </c>
      <c r="E257" s="317"/>
      <c r="F257" s="317"/>
      <c r="G257" s="318">
        <v>-5312.5</v>
      </c>
    </row>
    <row r="258" spans="1:7" s="321" customFormat="1" ht="32.25" customHeight="1">
      <c r="A258" s="313" t="s">
        <v>931</v>
      </c>
      <c r="B258" s="348" t="s">
        <v>917</v>
      </c>
      <c r="C258" s="315" t="s">
        <v>599</v>
      </c>
      <c r="D258" s="316" t="s">
        <v>605</v>
      </c>
      <c r="E258" s="317"/>
      <c r="F258" s="317"/>
      <c r="G258" s="318">
        <v>-3750</v>
      </c>
    </row>
    <row r="259" spans="1:7" s="321" customFormat="1" ht="31.5" customHeight="1">
      <c r="A259" s="313" t="s">
        <v>932</v>
      </c>
      <c r="B259" s="314" t="s">
        <v>917</v>
      </c>
      <c r="C259" s="315" t="s">
        <v>599</v>
      </c>
      <c r="D259" s="316" t="s">
        <v>605</v>
      </c>
      <c r="E259" s="317"/>
      <c r="F259" s="317"/>
      <c r="G259" s="318">
        <v>-1525</v>
      </c>
    </row>
    <row r="260" spans="1:7" s="321" customFormat="1" ht="26.25" customHeight="1">
      <c r="A260" s="313" t="s">
        <v>933</v>
      </c>
      <c r="B260" s="327" t="s">
        <v>917</v>
      </c>
      <c r="C260" s="315" t="s">
        <v>599</v>
      </c>
      <c r="D260" s="316" t="s">
        <v>605</v>
      </c>
      <c r="E260" s="317"/>
      <c r="F260" s="317"/>
      <c r="G260" s="318">
        <v>-1552.5</v>
      </c>
    </row>
    <row r="261" spans="1:7" s="321" customFormat="1" ht="34.5" customHeight="1">
      <c r="A261" s="313" t="s">
        <v>934</v>
      </c>
      <c r="B261" s="314" t="s">
        <v>917</v>
      </c>
      <c r="C261" s="315" t="s">
        <v>599</v>
      </c>
      <c r="D261" s="316" t="s">
        <v>605</v>
      </c>
      <c r="E261" s="317"/>
      <c r="F261" s="317"/>
      <c r="G261" s="318">
        <v>-4500</v>
      </c>
    </row>
    <row r="262" spans="1:7" s="321" customFormat="1" ht="27" customHeight="1">
      <c r="A262" s="313" t="s">
        <v>935</v>
      </c>
      <c r="B262" s="327" t="s">
        <v>917</v>
      </c>
      <c r="C262" s="315" t="s">
        <v>599</v>
      </c>
      <c r="D262" s="316" t="s">
        <v>605</v>
      </c>
      <c r="E262" s="317"/>
      <c r="F262" s="317"/>
      <c r="G262" s="318">
        <v>-2500</v>
      </c>
    </row>
    <row r="263" spans="1:7" s="321" customFormat="1" ht="34.5">
      <c r="A263" s="313" t="s">
        <v>936</v>
      </c>
      <c r="B263" s="314" t="s">
        <v>917</v>
      </c>
      <c r="C263" s="315" t="s">
        <v>599</v>
      </c>
      <c r="D263" s="316" t="s">
        <v>605</v>
      </c>
      <c r="E263" s="317"/>
      <c r="F263" s="317"/>
      <c r="G263" s="318">
        <v>-2500</v>
      </c>
    </row>
    <row r="264" spans="1:7" s="321" customFormat="1" ht="17.25">
      <c r="A264" s="308" t="s">
        <v>937</v>
      </c>
      <c r="B264" s="309" t="s">
        <v>938</v>
      </c>
      <c r="C264" s="500" t="s">
        <v>939</v>
      </c>
      <c r="D264" s="501"/>
      <c r="E264" s="501"/>
      <c r="F264" s="502"/>
      <c r="G264" s="282">
        <f>G265</f>
        <v>-154800</v>
      </c>
    </row>
    <row r="265" spans="1:7" s="321" customFormat="1" ht="48" customHeight="1">
      <c r="A265" s="281" t="s">
        <v>940</v>
      </c>
      <c r="B265" s="500" t="s">
        <v>563</v>
      </c>
      <c r="C265" s="501"/>
      <c r="D265" s="501"/>
      <c r="E265" s="501"/>
      <c r="F265" s="502"/>
      <c r="G265" s="282">
        <f>G266</f>
        <v>-154800</v>
      </c>
    </row>
    <row r="266" spans="1:7" s="321" customFormat="1" ht="17.25">
      <c r="A266" s="313"/>
      <c r="B266" s="503" t="s">
        <v>601</v>
      </c>
      <c r="C266" s="504"/>
      <c r="D266" s="504"/>
      <c r="E266" s="504"/>
      <c r="F266" s="505"/>
      <c r="G266" s="282">
        <f>G267+G268</f>
        <v>-154800</v>
      </c>
    </row>
    <row r="267" spans="1:7" s="321" customFormat="1" ht="30.75" customHeight="1">
      <c r="A267" s="313" t="s">
        <v>916</v>
      </c>
      <c r="B267" s="327" t="s">
        <v>917</v>
      </c>
      <c r="C267" s="315" t="s">
        <v>599</v>
      </c>
      <c r="D267" s="316" t="s">
        <v>605</v>
      </c>
      <c r="E267" s="317"/>
      <c r="F267" s="317"/>
      <c r="G267" s="318">
        <v>-124600</v>
      </c>
    </row>
    <row r="268" spans="1:7" s="321" customFormat="1" ht="34.5">
      <c r="A268" s="313" t="s">
        <v>918</v>
      </c>
      <c r="B268" s="314" t="s">
        <v>917</v>
      </c>
      <c r="C268" s="315" t="s">
        <v>599</v>
      </c>
      <c r="D268" s="316" t="s">
        <v>605</v>
      </c>
      <c r="E268" s="317"/>
      <c r="F268" s="317"/>
      <c r="G268" s="318">
        <v>-30200</v>
      </c>
    </row>
    <row r="269" spans="1:7" s="321" customFormat="1" ht="17.25">
      <c r="A269" s="313"/>
      <c r="B269" s="314"/>
      <c r="C269" s="323"/>
      <c r="D269" s="324"/>
      <c r="E269" s="325"/>
      <c r="F269" s="326"/>
      <c r="G269" s="318"/>
    </row>
    <row r="270" spans="1:7" s="321" customFormat="1" ht="28.5" customHeight="1">
      <c r="A270" s="313"/>
      <c r="B270" s="506" t="s">
        <v>941</v>
      </c>
      <c r="C270" s="507"/>
      <c r="D270" s="507"/>
      <c r="E270" s="507"/>
      <c r="F270" s="508"/>
      <c r="G270" s="282">
        <f>G271</f>
        <v>-859.3</v>
      </c>
    </row>
    <row r="271" spans="1:7" s="321" customFormat="1" ht="51.75" customHeight="1">
      <c r="A271" s="308" t="s">
        <v>591</v>
      </c>
      <c r="B271" s="309" t="s">
        <v>592</v>
      </c>
      <c r="C271" s="500" t="s">
        <v>593</v>
      </c>
      <c r="D271" s="501"/>
      <c r="E271" s="501"/>
      <c r="F271" s="502"/>
      <c r="G271" s="282">
        <f>G272</f>
        <v>-859.3</v>
      </c>
    </row>
    <row r="272" spans="1:7" s="321" customFormat="1" ht="51" customHeight="1">
      <c r="A272" s="281" t="s">
        <v>942</v>
      </c>
      <c r="B272" s="500" t="s">
        <v>943</v>
      </c>
      <c r="C272" s="501"/>
      <c r="D272" s="501"/>
      <c r="E272" s="501"/>
      <c r="F272" s="502"/>
      <c r="G272" s="282">
        <f>G273+G275</f>
        <v>-859.3</v>
      </c>
    </row>
    <row r="273" spans="1:7" s="321" customFormat="1" ht="32.25" customHeight="1">
      <c r="A273" s="281"/>
      <c r="B273" s="503" t="s">
        <v>601</v>
      </c>
      <c r="C273" s="504"/>
      <c r="D273" s="504"/>
      <c r="E273" s="504"/>
      <c r="F273" s="505"/>
      <c r="G273" s="282">
        <f>G274+G275</f>
        <v>-859.3</v>
      </c>
    </row>
    <row r="274" spans="1:7" s="321" customFormat="1" ht="30.75" customHeight="1">
      <c r="A274" s="313" t="s">
        <v>944</v>
      </c>
      <c r="B274" s="314" t="s">
        <v>945</v>
      </c>
      <c r="C274" s="315" t="s">
        <v>599</v>
      </c>
      <c r="D274" s="316" t="s">
        <v>605</v>
      </c>
      <c r="E274" s="317"/>
      <c r="F274" s="317"/>
      <c r="G274" s="318">
        <v>-859.3</v>
      </c>
    </row>
    <row r="275" spans="1:7" s="321" customFormat="1" ht="18.75" customHeight="1">
      <c r="A275" s="281"/>
      <c r="B275" s="500"/>
      <c r="C275" s="501"/>
      <c r="D275" s="501"/>
      <c r="E275" s="501"/>
      <c r="F275" s="502"/>
      <c r="G275" s="282"/>
    </row>
    <row r="276" spans="1:7" s="321" customFormat="1" ht="17.25">
      <c r="A276" s="313"/>
      <c r="B276" s="506" t="s">
        <v>946</v>
      </c>
      <c r="C276" s="507"/>
      <c r="D276" s="507"/>
      <c r="E276" s="507"/>
      <c r="F276" s="508"/>
      <c r="G276" s="282">
        <f>G277</f>
        <v>-7150</v>
      </c>
    </row>
    <row r="277" spans="1:7" s="321" customFormat="1" ht="17.25">
      <c r="A277" s="308" t="s">
        <v>591</v>
      </c>
      <c r="B277" s="309" t="s">
        <v>592</v>
      </c>
      <c r="C277" s="500" t="s">
        <v>593</v>
      </c>
      <c r="D277" s="501"/>
      <c r="E277" s="501"/>
      <c r="F277" s="502"/>
      <c r="G277" s="282">
        <f>G278</f>
        <v>-7150</v>
      </c>
    </row>
    <row r="278" spans="1:7" s="321" customFormat="1" ht="17.25">
      <c r="A278" s="281" t="s">
        <v>947</v>
      </c>
      <c r="B278" s="500" t="s">
        <v>948</v>
      </c>
      <c r="C278" s="501"/>
      <c r="D278" s="501"/>
      <c r="E278" s="501"/>
      <c r="F278" s="502"/>
      <c r="G278" s="282">
        <f>G279</f>
        <v>-7150</v>
      </c>
    </row>
    <row r="279" spans="1:7" s="321" customFormat="1" ht="30" customHeight="1">
      <c r="A279" s="313"/>
      <c r="B279" s="503" t="s">
        <v>601</v>
      </c>
      <c r="C279" s="504"/>
      <c r="D279" s="504"/>
      <c r="E279" s="504"/>
      <c r="F279" s="505"/>
      <c r="G279" s="282">
        <f>G280+G281+G282</f>
        <v>-7150</v>
      </c>
    </row>
    <row r="280" spans="1:7" s="321" customFormat="1" ht="30" customHeight="1">
      <c r="A280" s="313" t="s">
        <v>949</v>
      </c>
      <c r="B280" s="327" t="s">
        <v>950</v>
      </c>
      <c r="C280" s="349" t="s">
        <v>604</v>
      </c>
      <c r="D280" s="316" t="s">
        <v>605</v>
      </c>
      <c r="E280" s="317"/>
      <c r="F280" s="317"/>
      <c r="G280" s="318">
        <v>-2000</v>
      </c>
    </row>
    <row r="281" spans="1:7" s="321" customFormat="1" ht="29.25" customHeight="1">
      <c r="A281" s="330" t="s">
        <v>606</v>
      </c>
      <c r="B281" s="314" t="s">
        <v>607</v>
      </c>
      <c r="C281" s="349" t="s">
        <v>604</v>
      </c>
      <c r="D281" s="316" t="s">
        <v>605</v>
      </c>
      <c r="E281" s="317"/>
      <c r="F281" s="317"/>
      <c r="G281" s="318">
        <v>-1500</v>
      </c>
    </row>
    <row r="282" spans="1:7" s="321" customFormat="1" ht="34.5" customHeight="1">
      <c r="A282" s="330" t="s">
        <v>728</v>
      </c>
      <c r="B282" s="314" t="s">
        <v>729</v>
      </c>
      <c r="C282" s="349" t="s">
        <v>599</v>
      </c>
      <c r="D282" s="316" t="s">
        <v>605</v>
      </c>
      <c r="E282" s="317"/>
      <c r="F282" s="317"/>
      <c r="G282" s="318">
        <v>-3650</v>
      </c>
    </row>
    <row r="283" spans="1:7" s="321" customFormat="1" ht="15.75" customHeight="1">
      <c r="A283" s="330"/>
      <c r="B283" s="314"/>
      <c r="C283" s="350"/>
      <c r="D283" s="324"/>
      <c r="E283" s="325"/>
      <c r="F283" s="326"/>
      <c r="G283" s="318"/>
    </row>
    <row r="284" spans="1:7" s="321" customFormat="1" ht="19.5" customHeight="1">
      <c r="A284" s="313"/>
      <c r="B284" s="506" t="s">
        <v>951</v>
      </c>
      <c r="C284" s="507"/>
      <c r="D284" s="507"/>
      <c r="E284" s="507"/>
      <c r="F284" s="508"/>
      <c r="G284" s="282">
        <f>G285</f>
        <v>-630</v>
      </c>
    </row>
    <row r="285" spans="1:7" s="321" customFormat="1" ht="40.5" customHeight="1">
      <c r="A285" s="308" t="s">
        <v>591</v>
      </c>
      <c r="B285" s="309" t="s">
        <v>592</v>
      </c>
      <c r="C285" s="500" t="s">
        <v>593</v>
      </c>
      <c r="D285" s="501"/>
      <c r="E285" s="501"/>
      <c r="F285" s="502"/>
      <c r="G285" s="282">
        <f>G286</f>
        <v>-630</v>
      </c>
    </row>
    <row r="286" spans="1:7" ht="17.25">
      <c r="A286" s="281" t="s">
        <v>952</v>
      </c>
      <c r="B286" s="500" t="s">
        <v>953</v>
      </c>
      <c r="C286" s="501"/>
      <c r="D286" s="501"/>
      <c r="E286" s="501"/>
      <c r="F286" s="502"/>
      <c r="G286" s="282">
        <f>G287+G289</f>
        <v>-630</v>
      </c>
    </row>
    <row r="287" spans="1:7" ht="17.25">
      <c r="A287" s="281"/>
      <c r="B287" s="503" t="s">
        <v>601</v>
      </c>
      <c r="C287" s="504"/>
      <c r="D287" s="504"/>
      <c r="E287" s="504"/>
      <c r="F287" s="505"/>
      <c r="G287" s="282">
        <f>G288+G289</f>
        <v>-630</v>
      </c>
    </row>
    <row r="288" spans="1:7" ht="57" customHeight="1">
      <c r="A288" s="313" t="s">
        <v>954</v>
      </c>
      <c r="B288" s="314" t="s">
        <v>955</v>
      </c>
      <c r="C288" s="315" t="s">
        <v>604</v>
      </c>
      <c r="D288" s="316" t="s">
        <v>605</v>
      </c>
      <c r="E288" s="317"/>
      <c r="F288" s="317"/>
      <c r="G288" s="318">
        <v>-630</v>
      </c>
    </row>
    <row r="289" spans="1:7" ht="21" customHeight="1">
      <c r="A289" s="287"/>
      <c r="B289" s="287"/>
      <c r="C289" s="292"/>
      <c r="D289" s="292"/>
      <c r="E289" s="293"/>
      <c r="F289" s="287"/>
      <c r="G289" s="287"/>
    </row>
    <row r="290" spans="1:7">
      <c r="G290" s="351"/>
    </row>
    <row r="291" spans="1:7">
      <c r="G291" s="351"/>
    </row>
  </sheetData>
  <mergeCells count="70">
    <mergeCell ref="B38:F38"/>
    <mergeCell ref="F1:G1"/>
    <mergeCell ref="F2:G2"/>
    <mergeCell ref="F3:G3"/>
    <mergeCell ref="A6:G6"/>
    <mergeCell ref="B8:B9"/>
    <mergeCell ref="C8:C9"/>
    <mergeCell ref="D8:D9"/>
    <mergeCell ref="E8:G8"/>
    <mergeCell ref="C12:F12"/>
    <mergeCell ref="B13:F13"/>
    <mergeCell ref="B16:F16"/>
    <mergeCell ref="C24:F24"/>
    <mergeCell ref="B25:F25"/>
    <mergeCell ref="B95:F95"/>
    <mergeCell ref="C46:F46"/>
    <mergeCell ref="B47:F47"/>
    <mergeCell ref="B72:F72"/>
    <mergeCell ref="C77:F77"/>
    <mergeCell ref="B78:F78"/>
    <mergeCell ref="B79:F79"/>
    <mergeCell ref="B84:F84"/>
    <mergeCell ref="B85:F85"/>
    <mergeCell ref="C90:F90"/>
    <mergeCell ref="B91:F91"/>
    <mergeCell ref="B92:F92"/>
    <mergeCell ref="B120:F120"/>
    <mergeCell ref="C96:F96"/>
    <mergeCell ref="B97:F97"/>
    <mergeCell ref="B98:F98"/>
    <mergeCell ref="B101:F101"/>
    <mergeCell ref="C102:F102"/>
    <mergeCell ref="B103:F103"/>
    <mergeCell ref="B104:F104"/>
    <mergeCell ref="B111:F111"/>
    <mergeCell ref="C112:F112"/>
    <mergeCell ref="B113:F113"/>
    <mergeCell ref="B116:F116"/>
    <mergeCell ref="B237:F237"/>
    <mergeCell ref="C121:F121"/>
    <mergeCell ref="B122:F122"/>
    <mergeCell ref="B123:F123"/>
    <mergeCell ref="B125:F125"/>
    <mergeCell ref="B126:F126"/>
    <mergeCell ref="B129:F129"/>
    <mergeCell ref="C130:F130"/>
    <mergeCell ref="B131:F131"/>
    <mergeCell ref="B227:F227"/>
    <mergeCell ref="C235:F235"/>
    <mergeCell ref="B236:F236"/>
    <mergeCell ref="B275:F275"/>
    <mergeCell ref="B240:F240"/>
    <mergeCell ref="C241:F241"/>
    <mergeCell ref="B242:F242"/>
    <mergeCell ref="B243:F243"/>
    <mergeCell ref="C264:F264"/>
    <mergeCell ref="B265:F265"/>
    <mergeCell ref="B266:F266"/>
    <mergeCell ref="B270:F270"/>
    <mergeCell ref="C271:F271"/>
    <mergeCell ref="B272:F272"/>
    <mergeCell ref="B273:F273"/>
    <mergeCell ref="B286:F286"/>
    <mergeCell ref="B287:F287"/>
    <mergeCell ref="B276:F276"/>
    <mergeCell ref="C277:F277"/>
    <mergeCell ref="B278:F278"/>
    <mergeCell ref="B279:F279"/>
    <mergeCell ref="B284:F284"/>
    <mergeCell ref="C285:F285"/>
  </mergeCells>
  <pageMargins left="0.23622047244094499" right="0.15748031496063" top="0.39370078740157499" bottom="0.35433070866141703" header="0.31496062992126" footer="0.15748031496063"/>
  <pageSetup paperSize="9" scale="70" firstPageNumber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Normal="100" zoomScaleSheetLayoutView="100" workbookViewId="0">
      <selection activeCell="B14" sqref="B14"/>
    </sheetView>
  </sheetViews>
  <sheetFormatPr defaultRowHeight="15"/>
  <cols>
    <col min="1" max="1" width="42.7109375" style="108" customWidth="1"/>
    <col min="2" max="3" width="18.140625" style="108" customWidth="1"/>
    <col min="4" max="16384" width="9.140625" style="108"/>
  </cols>
  <sheetData>
    <row r="1" spans="1:4">
      <c r="A1" s="388" t="s">
        <v>139</v>
      </c>
      <c r="B1" s="388"/>
      <c r="C1" s="388"/>
    </row>
    <row r="2" spans="1:4">
      <c r="A2" s="389" t="s">
        <v>140</v>
      </c>
      <c r="B2" s="389"/>
      <c r="C2" s="389"/>
    </row>
    <row r="3" spans="1:4">
      <c r="A3" s="389" t="s">
        <v>141</v>
      </c>
      <c r="B3" s="389"/>
      <c r="C3" s="389"/>
    </row>
    <row r="4" spans="1:4" ht="16.5">
      <c r="A4" s="232"/>
      <c r="B4" s="232"/>
      <c r="C4" s="231"/>
    </row>
    <row r="5" spans="1:4" ht="16.5">
      <c r="A5" s="228"/>
      <c r="B5" s="228"/>
      <c r="C5" s="231"/>
    </row>
    <row r="6" spans="1:4" ht="111.75" customHeight="1">
      <c r="A6" s="386" t="s">
        <v>142</v>
      </c>
      <c r="B6" s="386"/>
      <c r="C6" s="386"/>
    </row>
    <row r="7" spans="1:4" ht="17.25">
      <c r="A7" s="198"/>
      <c r="B7" s="198"/>
      <c r="C7" s="198"/>
    </row>
    <row r="8" spans="1:4">
      <c r="A8" s="233"/>
      <c r="B8" s="390" t="s">
        <v>183</v>
      </c>
      <c r="C8" s="390"/>
    </row>
    <row r="9" spans="1:4" ht="30" customHeight="1">
      <c r="A9" s="387" t="s">
        <v>143</v>
      </c>
      <c r="B9" s="391" t="s">
        <v>182</v>
      </c>
      <c r="C9" s="392"/>
    </row>
    <row r="10" spans="1:4">
      <c r="A10" s="387"/>
      <c r="B10" s="234" t="s">
        <v>6</v>
      </c>
      <c r="C10" s="234" t="s">
        <v>7</v>
      </c>
    </row>
    <row r="11" spans="1:4" ht="16.5">
      <c r="A11" s="235" t="s">
        <v>45</v>
      </c>
      <c r="B11" s="226">
        <f t="shared" ref="B11:C11" si="0">+B13</f>
        <v>-132987.4</v>
      </c>
      <c r="C11" s="226">
        <f t="shared" si="0"/>
        <v>-1383112.7</v>
      </c>
    </row>
    <row r="12" spans="1:4" ht="16.5">
      <c r="A12" s="235" t="s">
        <v>144</v>
      </c>
      <c r="B12" s="226"/>
      <c r="C12" s="226"/>
    </row>
    <row r="13" spans="1:4" ht="16.5">
      <c r="A13" s="235" t="s">
        <v>145</v>
      </c>
      <c r="B13" s="226">
        <f>+'11'!E11</f>
        <v>-132987.4</v>
      </c>
      <c r="C13" s="226">
        <f>+'11'!H11</f>
        <v>-1383112.7</v>
      </c>
    </row>
    <row r="14" spans="1:4" ht="16.5">
      <c r="A14" s="228"/>
      <c r="B14" s="236"/>
      <c r="C14" s="236"/>
    </row>
    <row r="15" spans="1:4" ht="16.5">
      <c r="A15" s="221"/>
      <c r="B15" s="237"/>
      <c r="C15" s="237"/>
      <c r="D15" s="237"/>
    </row>
    <row r="16" spans="1:4">
      <c r="B16" s="109"/>
      <c r="C16" s="109"/>
    </row>
  </sheetData>
  <mergeCells count="7">
    <mergeCell ref="A9:A10"/>
    <mergeCell ref="A1:C1"/>
    <mergeCell ref="A2:C2"/>
    <mergeCell ref="A3:C3"/>
    <mergeCell ref="A6:C6"/>
    <mergeCell ref="B8:C8"/>
    <mergeCell ref="B9:C9"/>
  </mergeCells>
  <pageMargins left="0.7" right="0.7" top="0.75" bottom="0.75" header="0.3" footer="0.3"/>
  <pageSetup paperSize="9" orientation="landscape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40"/>
  <sheetViews>
    <sheetView topLeftCell="A4" zoomScaleNormal="100" zoomScaleSheetLayoutView="100" workbookViewId="0">
      <selection activeCell="C12" sqref="C12"/>
    </sheetView>
  </sheetViews>
  <sheetFormatPr defaultRowHeight="13.5"/>
  <cols>
    <col min="1" max="1" width="57.85546875" style="384" customWidth="1"/>
    <col min="2" max="2" width="20.28515625" style="359" customWidth="1"/>
    <col min="3" max="3" width="31.7109375" style="359" customWidth="1"/>
    <col min="4" max="4" width="17.7109375" style="361" bestFit="1" customWidth="1"/>
    <col min="5" max="5" width="18.7109375" style="361" customWidth="1"/>
    <col min="6" max="7" width="25" style="361" customWidth="1"/>
    <col min="8" max="16384" width="9.140625" style="361"/>
  </cols>
  <sheetData>
    <row r="1" spans="1:5" ht="14.25" customHeight="1">
      <c r="A1" s="358"/>
      <c r="C1" s="360" t="s">
        <v>575</v>
      </c>
      <c r="D1" s="360"/>
      <c r="E1" s="360"/>
    </row>
    <row r="2" spans="1:5" ht="16.5" customHeight="1">
      <c r="A2" s="362"/>
      <c r="C2" s="363" t="s">
        <v>140</v>
      </c>
      <c r="D2" s="363"/>
      <c r="E2" s="363"/>
    </row>
    <row r="3" spans="1:5" ht="16.5">
      <c r="A3" s="362"/>
      <c r="C3" s="363" t="s">
        <v>141</v>
      </c>
      <c r="D3" s="363"/>
      <c r="E3" s="363"/>
    </row>
    <row r="4" spans="1:5" ht="77.25" customHeight="1">
      <c r="A4" s="394" t="s">
        <v>185</v>
      </c>
      <c r="B4" s="394"/>
      <c r="C4" s="394"/>
    </row>
    <row r="5" spans="1:5" ht="17.25" customHeight="1">
      <c r="A5" s="364"/>
      <c r="C5" s="365" t="s">
        <v>183</v>
      </c>
    </row>
    <row r="6" spans="1:5" ht="41.25" customHeight="1">
      <c r="A6" s="393" t="s">
        <v>47</v>
      </c>
      <c r="B6" s="395" t="s">
        <v>3</v>
      </c>
      <c r="C6" s="396"/>
    </row>
    <row r="7" spans="1:5" s="367" customFormat="1" ht="40.5" customHeight="1">
      <c r="A7" s="393"/>
      <c r="B7" s="366" t="s">
        <v>22</v>
      </c>
      <c r="C7" s="366" t="s">
        <v>43</v>
      </c>
    </row>
    <row r="8" spans="1:5" s="370" customFormat="1" ht="36" customHeight="1">
      <c r="A8" s="368" t="s">
        <v>48</v>
      </c>
      <c r="B8" s="369">
        <f>B10+B20</f>
        <v>-611473.39999999991</v>
      </c>
      <c r="C8" s="369">
        <f>C10+C20</f>
        <v>-899033.59999999963</v>
      </c>
    </row>
    <row r="9" spans="1:5" s="370" customFormat="1" ht="21.75" customHeight="1">
      <c r="A9" s="371" t="s">
        <v>49</v>
      </c>
      <c r="B9" s="372"/>
      <c r="C9" s="372"/>
      <c r="D9" s="373"/>
    </row>
    <row r="10" spans="1:5" s="370" customFormat="1" ht="28.5" customHeight="1">
      <c r="A10" s="374" t="s">
        <v>50</v>
      </c>
      <c r="B10" s="366">
        <f>B12</f>
        <v>2468800</v>
      </c>
      <c r="C10" s="366">
        <f>C12</f>
        <v>13602235.199999999</v>
      </c>
      <c r="D10" s="373"/>
    </row>
    <row r="11" spans="1:5" s="370" customFormat="1" ht="33.75" customHeight="1">
      <c r="A11" s="371" t="s">
        <v>49</v>
      </c>
      <c r="B11" s="366"/>
      <c r="C11" s="366"/>
      <c r="D11" s="373"/>
    </row>
    <row r="12" spans="1:5" s="370" customFormat="1" ht="30" customHeight="1">
      <c r="A12" s="374" t="s">
        <v>51</v>
      </c>
      <c r="B12" s="375">
        <f>+B14+B16+B15</f>
        <v>2468800</v>
      </c>
      <c r="C12" s="375">
        <f>+C14+C16+C15</f>
        <v>13602235.199999999</v>
      </c>
    </row>
    <row r="13" spans="1:5" s="370" customFormat="1" ht="22.5" customHeight="1">
      <c r="A13" s="371" t="s">
        <v>49</v>
      </c>
      <c r="B13" s="375"/>
      <c r="C13" s="375"/>
    </row>
    <row r="14" spans="1:5" s="370" customFormat="1" ht="70.5" customHeight="1">
      <c r="A14" s="379" t="s">
        <v>234</v>
      </c>
      <c r="B14" s="375"/>
      <c r="C14" s="375">
        <f>+'6'!L10</f>
        <v>-363480.5</v>
      </c>
    </row>
    <row r="15" spans="1:5" s="370" customFormat="1" ht="34.5" customHeight="1">
      <c r="A15" s="374" t="s">
        <v>148</v>
      </c>
      <c r="B15" s="375">
        <f>-'6'!G10</f>
        <v>2832280.5</v>
      </c>
      <c r="C15" s="375">
        <f>-'6'!J10</f>
        <v>13965715.699999999</v>
      </c>
    </row>
    <row r="16" spans="1:5" s="370" customFormat="1" ht="16.5">
      <c r="A16" s="374" t="s">
        <v>149</v>
      </c>
      <c r="B16" s="375">
        <f t="shared" ref="B16:C16" si="0">+B17+B18+B19</f>
        <v>-363480.5</v>
      </c>
      <c r="C16" s="375">
        <f t="shared" si="0"/>
        <v>0</v>
      </c>
    </row>
    <row r="17" spans="1:51" s="370" customFormat="1" ht="24.75" customHeight="1">
      <c r="A17" s="374" t="s">
        <v>150</v>
      </c>
      <c r="B17" s="374">
        <v>6500000</v>
      </c>
      <c r="C17" s="374">
        <v>6500000</v>
      </c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</row>
    <row r="18" spans="1:51" s="370" customFormat="1" ht="39.75" customHeight="1">
      <c r="A18" s="374" t="s">
        <v>151</v>
      </c>
      <c r="B18" s="374">
        <v>-6500000</v>
      </c>
      <c r="C18" s="374">
        <v>-6500000</v>
      </c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380"/>
      <c r="AN18" s="380"/>
      <c r="AO18" s="380"/>
      <c r="AP18" s="380"/>
      <c r="AQ18" s="380"/>
      <c r="AR18" s="380"/>
      <c r="AS18" s="380"/>
      <c r="AT18" s="380"/>
      <c r="AU18" s="380"/>
      <c r="AV18" s="380"/>
      <c r="AW18" s="380"/>
      <c r="AX18" s="380"/>
      <c r="AY18" s="380"/>
    </row>
    <row r="19" spans="1:51" s="370" customFormat="1" ht="25.5" customHeight="1">
      <c r="A19" s="377" t="s">
        <v>152</v>
      </c>
      <c r="B19" s="381">
        <v>-363480.5</v>
      </c>
      <c r="C19" s="378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0"/>
      <c r="AL19" s="380"/>
      <c r="AM19" s="380"/>
      <c r="AN19" s="380"/>
      <c r="AO19" s="380"/>
      <c r="AP19" s="380"/>
      <c r="AQ19" s="380"/>
      <c r="AR19" s="380"/>
      <c r="AS19" s="380"/>
      <c r="AT19" s="380"/>
      <c r="AU19" s="380"/>
      <c r="AV19" s="380"/>
      <c r="AW19" s="380"/>
      <c r="AX19" s="380"/>
      <c r="AY19" s="380"/>
    </row>
    <row r="20" spans="1:51" s="370" customFormat="1" ht="26.25" customHeight="1">
      <c r="A20" s="374" t="s">
        <v>153</v>
      </c>
      <c r="B20" s="375">
        <f t="shared" ref="B20:C20" si="1">B22</f>
        <v>-3080273.4</v>
      </c>
      <c r="C20" s="375">
        <f t="shared" si="1"/>
        <v>-14501268.799999999</v>
      </c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  <c r="AE20" s="380"/>
      <c r="AF20" s="380"/>
      <c r="AG20" s="380"/>
      <c r="AH20" s="380"/>
      <c r="AI20" s="380"/>
      <c r="AJ20" s="380"/>
      <c r="AK20" s="380"/>
      <c r="AL20" s="380"/>
      <c r="AM20" s="380"/>
      <c r="AN20" s="380"/>
      <c r="AO20" s="380"/>
      <c r="AP20" s="380"/>
      <c r="AQ20" s="380"/>
      <c r="AR20" s="380"/>
      <c r="AS20" s="380"/>
      <c r="AT20" s="380"/>
      <c r="AU20" s="380"/>
      <c r="AV20" s="380"/>
      <c r="AW20" s="380"/>
      <c r="AX20" s="380"/>
      <c r="AY20" s="380"/>
    </row>
    <row r="21" spans="1:51" s="370" customFormat="1" ht="28.5" customHeight="1">
      <c r="A21" s="371" t="s">
        <v>154</v>
      </c>
      <c r="B21" s="376"/>
      <c r="C21" s="376"/>
    </row>
    <row r="22" spans="1:51" s="370" customFormat="1" ht="15.75" customHeight="1">
      <c r="A22" s="374" t="s">
        <v>146</v>
      </c>
      <c r="B22" s="375">
        <f t="shared" ref="B22:C22" si="2">B24</f>
        <v>-3080273.4</v>
      </c>
      <c r="C22" s="375">
        <f t="shared" si="2"/>
        <v>-14501268.799999999</v>
      </c>
    </row>
    <row r="23" spans="1:51" s="370" customFormat="1" ht="24" customHeight="1">
      <c r="A23" s="371" t="s">
        <v>49</v>
      </c>
      <c r="B23" s="376"/>
      <c r="C23" s="376"/>
    </row>
    <row r="24" spans="1:51" s="370" customFormat="1" ht="18" customHeight="1">
      <c r="A24" s="374" t="s">
        <v>155</v>
      </c>
      <c r="B24" s="375">
        <f t="shared" ref="B24:C24" si="3">+B26</f>
        <v>-3080273.4</v>
      </c>
      <c r="C24" s="375">
        <f t="shared" si="3"/>
        <v>-14501268.799999999</v>
      </c>
    </row>
    <row r="25" spans="1:51" s="370" customFormat="1" ht="26.25" customHeight="1">
      <c r="A25" s="371" t="s">
        <v>147</v>
      </c>
      <c r="B25" s="375"/>
      <c r="C25" s="375"/>
    </row>
    <row r="26" spans="1:51" s="370" customFormat="1" ht="26.25" customHeight="1">
      <c r="A26" s="371" t="s">
        <v>156</v>
      </c>
      <c r="B26" s="375">
        <f>+'10'!E11+'6'!H10</f>
        <v>-3080273.4</v>
      </c>
      <c r="C26" s="375">
        <f>+'6'!K10+'10'!H11</f>
        <v>-14501268.799999999</v>
      </c>
    </row>
    <row r="27" spans="1:51">
      <c r="A27" s="382"/>
      <c r="B27" s="383"/>
      <c r="C27" s="383"/>
    </row>
    <row r="28" spans="1:51">
      <c r="A28" s="382"/>
      <c r="B28" s="383"/>
      <c r="C28" s="383"/>
    </row>
    <row r="29" spans="1:51">
      <c r="A29" s="382"/>
      <c r="B29" s="383"/>
      <c r="C29" s="383"/>
    </row>
    <row r="30" spans="1:51">
      <c r="A30" s="382"/>
      <c r="B30" s="383"/>
      <c r="C30" s="383"/>
    </row>
    <row r="31" spans="1:51">
      <c r="A31" s="382"/>
      <c r="B31" s="383"/>
      <c r="C31" s="383"/>
    </row>
    <row r="32" spans="1:51">
      <c r="A32" s="382"/>
      <c r="B32" s="383"/>
      <c r="C32" s="383"/>
    </row>
    <row r="33" spans="1:3">
      <c r="A33" s="382"/>
      <c r="B33" s="383"/>
      <c r="C33" s="383"/>
    </row>
    <row r="34" spans="1:3">
      <c r="A34" s="382"/>
      <c r="B34" s="383"/>
      <c r="C34" s="383"/>
    </row>
    <row r="35" spans="1:3">
      <c r="A35" s="382"/>
      <c r="B35" s="383"/>
      <c r="C35" s="383"/>
    </row>
    <row r="36" spans="1:3">
      <c r="A36" s="382"/>
      <c r="B36" s="383"/>
      <c r="C36" s="383"/>
    </row>
    <row r="37" spans="1:3">
      <c r="A37" s="382"/>
      <c r="B37" s="383"/>
      <c r="C37" s="383"/>
    </row>
    <row r="38" spans="1:3">
      <c r="A38" s="382"/>
      <c r="B38" s="383"/>
      <c r="C38" s="383"/>
    </row>
    <row r="39" spans="1:3">
      <c r="A39" s="382"/>
      <c r="B39" s="383"/>
      <c r="C39" s="383"/>
    </row>
    <row r="40" spans="1:3">
      <c r="A40" s="382"/>
      <c r="B40" s="383"/>
      <c r="C40" s="383"/>
    </row>
    <row r="41" spans="1:3">
      <c r="A41" s="382"/>
      <c r="B41" s="383"/>
      <c r="C41" s="383"/>
    </row>
    <row r="42" spans="1:3">
      <c r="A42" s="382"/>
      <c r="B42" s="383"/>
      <c r="C42" s="383"/>
    </row>
    <row r="43" spans="1:3">
      <c r="A43" s="382"/>
      <c r="B43" s="383"/>
      <c r="C43" s="383"/>
    </row>
    <row r="44" spans="1:3">
      <c r="A44" s="382"/>
      <c r="B44" s="383"/>
      <c r="C44" s="383"/>
    </row>
    <row r="45" spans="1:3">
      <c r="A45" s="382"/>
      <c r="B45" s="383"/>
      <c r="C45" s="383"/>
    </row>
    <row r="46" spans="1:3">
      <c r="A46" s="382"/>
      <c r="B46" s="383"/>
      <c r="C46" s="383"/>
    </row>
    <row r="47" spans="1:3">
      <c r="A47" s="382"/>
      <c r="B47" s="383"/>
      <c r="C47" s="383"/>
    </row>
    <row r="48" spans="1:3">
      <c r="A48" s="382"/>
      <c r="B48" s="383"/>
      <c r="C48" s="383"/>
    </row>
    <row r="49" spans="1:3">
      <c r="A49" s="382"/>
      <c r="B49" s="383"/>
      <c r="C49" s="383"/>
    </row>
    <row r="50" spans="1:3">
      <c r="A50" s="382"/>
      <c r="B50" s="383"/>
      <c r="C50" s="383"/>
    </row>
    <row r="51" spans="1:3">
      <c r="A51" s="382"/>
      <c r="B51" s="383"/>
      <c r="C51" s="383"/>
    </row>
    <row r="52" spans="1:3">
      <c r="A52" s="382"/>
      <c r="B52" s="383"/>
      <c r="C52" s="383"/>
    </row>
    <row r="53" spans="1:3">
      <c r="A53" s="382"/>
      <c r="B53" s="383"/>
      <c r="C53" s="383"/>
    </row>
    <row r="54" spans="1:3">
      <c r="A54" s="382"/>
      <c r="B54" s="383"/>
      <c r="C54" s="383"/>
    </row>
    <row r="55" spans="1:3">
      <c r="A55" s="382"/>
      <c r="B55" s="383"/>
      <c r="C55" s="383"/>
    </row>
    <row r="56" spans="1:3">
      <c r="A56" s="382"/>
      <c r="B56" s="383"/>
      <c r="C56" s="383"/>
    </row>
    <row r="57" spans="1:3">
      <c r="A57" s="382"/>
      <c r="B57" s="383"/>
      <c r="C57" s="383"/>
    </row>
    <row r="58" spans="1:3">
      <c r="A58" s="382"/>
      <c r="B58" s="383"/>
      <c r="C58" s="383"/>
    </row>
    <row r="59" spans="1:3">
      <c r="A59" s="382"/>
      <c r="B59" s="383"/>
      <c r="C59" s="383"/>
    </row>
    <row r="60" spans="1:3">
      <c r="A60" s="382"/>
      <c r="B60" s="383"/>
      <c r="C60" s="383"/>
    </row>
    <row r="61" spans="1:3">
      <c r="A61" s="382"/>
      <c r="B61" s="383"/>
      <c r="C61" s="383"/>
    </row>
    <row r="62" spans="1:3">
      <c r="A62" s="382"/>
      <c r="B62" s="383"/>
      <c r="C62" s="383"/>
    </row>
    <row r="63" spans="1:3">
      <c r="A63" s="382"/>
      <c r="B63" s="383"/>
      <c r="C63" s="383"/>
    </row>
    <row r="64" spans="1:3">
      <c r="A64" s="382"/>
      <c r="B64" s="383"/>
      <c r="C64" s="383"/>
    </row>
    <row r="65" spans="1:3">
      <c r="A65" s="382"/>
      <c r="B65" s="383"/>
      <c r="C65" s="383"/>
    </row>
    <row r="66" spans="1:3">
      <c r="A66" s="382"/>
      <c r="B66" s="383"/>
      <c r="C66" s="383"/>
    </row>
    <row r="67" spans="1:3">
      <c r="A67" s="382"/>
      <c r="B67" s="383"/>
      <c r="C67" s="383"/>
    </row>
    <row r="68" spans="1:3">
      <c r="A68" s="382"/>
      <c r="B68" s="383"/>
      <c r="C68" s="383"/>
    </row>
    <row r="69" spans="1:3">
      <c r="A69" s="382"/>
      <c r="B69" s="383"/>
      <c r="C69" s="383"/>
    </row>
    <row r="70" spans="1:3">
      <c r="A70" s="382"/>
      <c r="B70" s="383"/>
      <c r="C70" s="383"/>
    </row>
    <row r="71" spans="1:3">
      <c r="A71" s="382"/>
      <c r="B71" s="383"/>
      <c r="C71" s="383"/>
    </row>
    <row r="72" spans="1:3">
      <c r="A72" s="382"/>
      <c r="B72" s="383"/>
      <c r="C72" s="383"/>
    </row>
    <row r="73" spans="1:3">
      <c r="A73" s="382"/>
      <c r="B73" s="383"/>
      <c r="C73" s="383"/>
    </row>
    <row r="74" spans="1:3">
      <c r="A74" s="382"/>
      <c r="B74" s="383"/>
      <c r="C74" s="383"/>
    </row>
    <row r="75" spans="1:3">
      <c r="A75" s="382"/>
      <c r="B75" s="383"/>
      <c r="C75" s="383"/>
    </row>
    <row r="76" spans="1:3">
      <c r="A76" s="382"/>
      <c r="B76" s="383"/>
      <c r="C76" s="383"/>
    </row>
    <row r="77" spans="1:3">
      <c r="A77" s="382"/>
      <c r="B77" s="383"/>
      <c r="C77" s="383"/>
    </row>
    <row r="78" spans="1:3">
      <c r="A78" s="382"/>
      <c r="B78" s="383"/>
      <c r="C78" s="383"/>
    </row>
    <row r="79" spans="1:3">
      <c r="A79" s="382"/>
      <c r="B79" s="383"/>
      <c r="C79" s="383"/>
    </row>
    <row r="80" spans="1:3">
      <c r="A80" s="382"/>
      <c r="B80" s="383"/>
      <c r="C80" s="383"/>
    </row>
    <row r="81" spans="1:3">
      <c r="A81" s="382"/>
      <c r="B81" s="383"/>
      <c r="C81" s="383"/>
    </row>
    <row r="82" spans="1:3">
      <c r="A82" s="382"/>
      <c r="B82" s="383"/>
      <c r="C82" s="383"/>
    </row>
    <row r="83" spans="1:3">
      <c r="A83" s="382"/>
      <c r="B83" s="383"/>
      <c r="C83" s="383"/>
    </row>
    <row r="84" spans="1:3">
      <c r="A84" s="382"/>
      <c r="B84" s="383"/>
      <c r="C84" s="383"/>
    </row>
    <row r="85" spans="1:3">
      <c r="A85" s="382"/>
      <c r="B85" s="383"/>
      <c r="C85" s="383"/>
    </row>
    <row r="86" spans="1:3">
      <c r="A86" s="382"/>
      <c r="B86" s="383"/>
      <c r="C86" s="383"/>
    </row>
    <row r="87" spans="1:3">
      <c r="A87" s="382"/>
      <c r="B87" s="383"/>
      <c r="C87" s="383"/>
    </row>
    <row r="88" spans="1:3">
      <c r="A88" s="382"/>
      <c r="B88" s="383"/>
      <c r="C88" s="383"/>
    </row>
    <row r="89" spans="1:3">
      <c r="A89" s="382"/>
      <c r="B89" s="383"/>
      <c r="C89" s="383"/>
    </row>
    <row r="90" spans="1:3">
      <c r="A90" s="382"/>
      <c r="B90" s="383"/>
      <c r="C90" s="383"/>
    </row>
    <row r="91" spans="1:3">
      <c r="A91" s="382"/>
      <c r="B91" s="383"/>
      <c r="C91" s="383"/>
    </row>
    <row r="92" spans="1:3">
      <c r="A92" s="382"/>
      <c r="B92" s="383"/>
      <c r="C92" s="383"/>
    </row>
    <row r="93" spans="1:3">
      <c r="A93" s="382"/>
      <c r="B93" s="383"/>
      <c r="C93" s="383"/>
    </row>
    <row r="94" spans="1:3">
      <c r="A94" s="382"/>
      <c r="B94" s="383"/>
      <c r="C94" s="383"/>
    </row>
    <row r="95" spans="1:3">
      <c r="A95" s="382"/>
      <c r="B95" s="383"/>
      <c r="C95" s="383"/>
    </row>
    <row r="96" spans="1:3">
      <c r="A96" s="382"/>
      <c r="B96" s="383"/>
      <c r="C96" s="383"/>
    </row>
    <row r="97" spans="1:3">
      <c r="A97" s="382"/>
      <c r="B97" s="383"/>
      <c r="C97" s="383"/>
    </row>
    <row r="98" spans="1:3">
      <c r="A98" s="382"/>
      <c r="B98" s="383"/>
      <c r="C98" s="383"/>
    </row>
    <row r="99" spans="1:3">
      <c r="A99" s="382"/>
      <c r="B99" s="383"/>
      <c r="C99" s="383"/>
    </row>
    <row r="100" spans="1:3">
      <c r="A100" s="382"/>
      <c r="B100" s="383"/>
      <c r="C100" s="383"/>
    </row>
    <row r="101" spans="1:3">
      <c r="A101" s="382"/>
      <c r="B101" s="383"/>
      <c r="C101" s="383"/>
    </row>
    <row r="102" spans="1:3">
      <c r="A102" s="382"/>
      <c r="B102" s="383"/>
      <c r="C102" s="383"/>
    </row>
    <row r="103" spans="1:3">
      <c r="A103" s="382"/>
      <c r="B103" s="383"/>
      <c r="C103" s="383"/>
    </row>
    <row r="104" spans="1:3">
      <c r="A104" s="382"/>
      <c r="B104" s="383"/>
      <c r="C104" s="383"/>
    </row>
    <row r="105" spans="1:3">
      <c r="A105" s="382"/>
      <c r="B105" s="383"/>
      <c r="C105" s="383"/>
    </row>
    <row r="106" spans="1:3">
      <c r="A106" s="382"/>
      <c r="B106" s="383"/>
      <c r="C106" s="383"/>
    </row>
    <row r="107" spans="1:3">
      <c r="A107" s="382"/>
      <c r="B107" s="383"/>
      <c r="C107" s="383"/>
    </row>
    <row r="108" spans="1:3">
      <c r="A108" s="382"/>
      <c r="B108" s="383"/>
      <c r="C108" s="383"/>
    </row>
    <row r="109" spans="1:3">
      <c r="A109" s="382"/>
      <c r="B109" s="383"/>
      <c r="C109" s="383"/>
    </row>
    <row r="110" spans="1:3">
      <c r="A110" s="382"/>
      <c r="B110" s="383"/>
      <c r="C110" s="383"/>
    </row>
    <row r="111" spans="1:3">
      <c r="A111" s="382"/>
      <c r="B111" s="383"/>
      <c r="C111" s="383"/>
    </row>
    <row r="112" spans="1:3">
      <c r="A112" s="382"/>
      <c r="B112" s="383"/>
      <c r="C112" s="383"/>
    </row>
    <row r="113" spans="1:3">
      <c r="A113" s="382"/>
      <c r="B113" s="383"/>
      <c r="C113" s="383"/>
    </row>
    <row r="114" spans="1:3">
      <c r="A114" s="382"/>
      <c r="B114" s="383"/>
      <c r="C114" s="383"/>
    </row>
    <row r="115" spans="1:3">
      <c r="A115" s="382"/>
      <c r="B115" s="383"/>
      <c r="C115" s="383"/>
    </row>
    <row r="116" spans="1:3">
      <c r="A116" s="382"/>
      <c r="B116" s="383"/>
      <c r="C116" s="383"/>
    </row>
    <row r="117" spans="1:3">
      <c r="A117" s="382"/>
      <c r="B117" s="383"/>
      <c r="C117" s="383"/>
    </row>
    <row r="118" spans="1:3">
      <c r="A118" s="382"/>
      <c r="B118" s="383"/>
      <c r="C118" s="383"/>
    </row>
    <row r="119" spans="1:3">
      <c r="A119" s="382"/>
      <c r="B119" s="383"/>
      <c r="C119" s="383"/>
    </row>
    <row r="120" spans="1:3">
      <c r="A120" s="382"/>
      <c r="B120" s="383"/>
      <c r="C120" s="383"/>
    </row>
    <row r="121" spans="1:3">
      <c r="A121" s="382"/>
      <c r="B121" s="383"/>
      <c r="C121" s="383"/>
    </row>
    <row r="122" spans="1:3">
      <c r="A122" s="382"/>
      <c r="B122" s="383"/>
      <c r="C122" s="383"/>
    </row>
    <row r="123" spans="1:3">
      <c r="A123" s="382"/>
      <c r="B123" s="383"/>
      <c r="C123" s="383"/>
    </row>
    <row r="124" spans="1:3">
      <c r="A124" s="382"/>
      <c r="B124" s="383"/>
      <c r="C124" s="383"/>
    </row>
    <row r="125" spans="1:3">
      <c r="A125" s="382"/>
      <c r="B125" s="383"/>
      <c r="C125" s="383"/>
    </row>
    <row r="126" spans="1:3">
      <c r="A126" s="382"/>
      <c r="B126" s="383"/>
      <c r="C126" s="383"/>
    </row>
    <row r="127" spans="1:3">
      <c r="A127" s="382"/>
      <c r="B127" s="383"/>
      <c r="C127" s="383"/>
    </row>
    <row r="128" spans="1:3">
      <c r="A128" s="382"/>
      <c r="B128" s="383"/>
      <c r="C128" s="383"/>
    </row>
    <row r="129" spans="1:3">
      <c r="A129" s="382"/>
      <c r="B129" s="383"/>
      <c r="C129" s="383"/>
    </row>
    <row r="130" spans="1:3">
      <c r="A130" s="382"/>
      <c r="B130" s="383"/>
      <c r="C130" s="383"/>
    </row>
    <row r="131" spans="1:3">
      <c r="A131" s="382"/>
      <c r="B131" s="383"/>
      <c r="C131" s="383"/>
    </row>
    <row r="132" spans="1:3">
      <c r="A132" s="382"/>
      <c r="B132" s="383"/>
      <c r="C132" s="383"/>
    </row>
    <row r="133" spans="1:3">
      <c r="A133" s="382"/>
      <c r="B133" s="383"/>
      <c r="C133" s="383"/>
    </row>
    <row r="134" spans="1:3">
      <c r="A134" s="382"/>
      <c r="B134" s="383"/>
      <c r="C134" s="383"/>
    </row>
    <row r="135" spans="1:3">
      <c r="A135" s="382"/>
      <c r="B135" s="383"/>
      <c r="C135" s="383"/>
    </row>
    <row r="136" spans="1:3">
      <c r="A136" s="382"/>
      <c r="B136" s="383"/>
      <c r="C136" s="383"/>
    </row>
    <row r="137" spans="1:3">
      <c r="A137" s="382"/>
      <c r="B137" s="383"/>
      <c r="C137" s="383"/>
    </row>
    <row r="138" spans="1:3">
      <c r="A138" s="382"/>
      <c r="B138" s="383"/>
      <c r="C138" s="383"/>
    </row>
    <row r="139" spans="1:3">
      <c r="A139" s="382"/>
      <c r="B139" s="383"/>
      <c r="C139" s="383"/>
    </row>
    <row r="140" spans="1:3">
      <c r="A140" s="382"/>
      <c r="B140" s="383"/>
      <c r="C140" s="383"/>
    </row>
    <row r="141" spans="1:3">
      <c r="A141" s="382"/>
      <c r="B141" s="383"/>
      <c r="C141" s="383"/>
    </row>
    <row r="142" spans="1:3">
      <c r="A142" s="382"/>
      <c r="B142" s="383"/>
      <c r="C142" s="383"/>
    </row>
    <row r="143" spans="1:3">
      <c r="A143" s="382"/>
      <c r="B143" s="383"/>
      <c r="C143" s="383"/>
    </row>
    <row r="144" spans="1:3">
      <c r="A144" s="382"/>
      <c r="B144" s="383"/>
      <c r="C144" s="383"/>
    </row>
    <row r="145" spans="1:3">
      <c r="A145" s="382"/>
      <c r="B145" s="383"/>
      <c r="C145" s="383"/>
    </row>
    <row r="146" spans="1:3">
      <c r="A146" s="382"/>
      <c r="B146" s="383"/>
      <c r="C146" s="383"/>
    </row>
    <row r="147" spans="1:3">
      <c r="A147" s="382"/>
      <c r="B147" s="383"/>
      <c r="C147" s="383"/>
    </row>
    <row r="148" spans="1:3">
      <c r="A148" s="382"/>
      <c r="B148" s="383"/>
      <c r="C148" s="383"/>
    </row>
    <row r="149" spans="1:3">
      <c r="A149" s="382"/>
      <c r="B149" s="383"/>
      <c r="C149" s="383"/>
    </row>
    <row r="150" spans="1:3">
      <c r="A150" s="382"/>
      <c r="B150" s="383"/>
      <c r="C150" s="383"/>
    </row>
    <row r="151" spans="1:3">
      <c r="A151" s="382"/>
      <c r="B151" s="383"/>
      <c r="C151" s="383"/>
    </row>
    <row r="152" spans="1:3">
      <c r="A152" s="382"/>
      <c r="B152" s="383"/>
      <c r="C152" s="383"/>
    </row>
    <row r="153" spans="1:3">
      <c r="A153" s="382"/>
      <c r="B153" s="383"/>
      <c r="C153" s="383"/>
    </row>
    <row r="154" spans="1:3">
      <c r="A154" s="382"/>
      <c r="B154" s="383"/>
      <c r="C154" s="383"/>
    </row>
    <row r="155" spans="1:3">
      <c r="A155" s="382"/>
      <c r="B155" s="383"/>
      <c r="C155" s="383"/>
    </row>
    <row r="156" spans="1:3">
      <c r="A156" s="382"/>
      <c r="B156" s="383"/>
      <c r="C156" s="383"/>
    </row>
    <row r="157" spans="1:3">
      <c r="A157" s="382"/>
      <c r="B157" s="383"/>
      <c r="C157" s="383"/>
    </row>
    <row r="158" spans="1:3">
      <c r="A158" s="382"/>
      <c r="B158" s="383"/>
      <c r="C158" s="383"/>
    </row>
    <row r="159" spans="1:3">
      <c r="A159" s="382"/>
      <c r="B159" s="383"/>
      <c r="C159" s="383"/>
    </row>
    <row r="160" spans="1:3">
      <c r="A160" s="382"/>
      <c r="B160" s="383"/>
      <c r="C160" s="383"/>
    </row>
    <row r="161" spans="1:3">
      <c r="A161" s="382"/>
      <c r="B161" s="383"/>
      <c r="C161" s="383"/>
    </row>
    <row r="162" spans="1:3">
      <c r="A162" s="382"/>
      <c r="B162" s="383"/>
      <c r="C162" s="383"/>
    </row>
    <row r="163" spans="1:3">
      <c r="A163" s="382"/>
      <c r="B163" s="383"/>
      <c r="C163" s="383"/>
    </row>
    <row r="164" spans="1:3">
      <c r="A164" s="382"/>
      <c r="B164" s="383"/>
      <c r="C164" s="383"/>
    </row>
    <row r="165" spans="1:3">
      <c r="A165" s="382"/>
      <c r="B165" s="383"/>
      <c r="C165" s="383"/>
    </row>
    <row r="166" spans="1:3">
      <c r="A166" s="382"/>
      <c r="B166" s="383"/>
      <c r="C166" s="383"/>
    </row>
    <row r="167" spans="1:3">
      <c r="A167" s="382"/>
      <c r="B167" s="383"/>
      <c r="C167" s="383"/>
    </row>
    <row r="168" spans="1:3">
      <c r="A168" s="382"/>
      <c r="B168" s="383"/>
      <c r="C168" s="383"/>
    </row>
    <row r="169" spans="1:3">
      <c r="A169" s="382"/>
      <c r="B169" s="383"/>
      <c r="C169" s="383"/>
    </row>
    <row r="170" spans="1:3">
      <c r="A170" s="382"/>
      <c r="B170" s="383"/>
      <c r="C170" s="383"/>
    </row>
    <row r="171" spans="1:3">
      <c r="A171" s="382"/>
      <c r="B171" s="383"/>
      <c r="C171" s="383"/>
    </row>
    <row r="172" spans="1:3">
      <c r="A172" s="382"/>
      <c r="B172" s="383"/>
      <c r="C172" s="383"/>
    </row>
    <row r="173" spans="1:3">
      <c r="A173" s="382"/>
      <c r="B173" s="383"/>
      <c r="C173" s="383"/>
    </row>
    <row r="174" spans="1:3">
      <c r="A174" s="382"/>
      <c r="B174" s="383"/>
      <c r="C174" s="383"/>
    </row>
    <row r="175" spans="1:3">
      <c r="A175" s="382"/>
      <c r="B175" s="383"/>
      <c r="C175" s="383"/>
    </row>
    <row r="176" spans="1:3">
      <c r="A176" s="382"/>
      <c r="B176" s="383"/>
      <c r="C176" s="383"/>
    </row>
    <row r="177" spans="1:3">
      <c r="A177" s="382"/>
      <c r="B177" s="383"/>
      <c r="C177" s="383"/>
    </row>
    <row r="178" spans="1:3">
      <c r="A178" s="382"/>
      <c r="B178" s="383"/>
      <c r="C178" s="383"/>
    </row>
    <row r="179" spans="1:3">
      <c r="A179" s="382"/>
      <c r="B179" s="383"/>
      <c r="C179" s="383"/>
    </row>
    <row r="180" spans="1:3">
      <c r="A180" s="382"/>
      <c r="B180" s="383"/>
      <c r="C180" s="383"/>
    </row>
    <row r="181" spans="1:3">
      <c r="A181" s="382"/>
      <c r="B181" s="383"/>
      <c r="C181" s="383"/>
    </row>
    <row r="182" spans="1:3">
      <c r="A182" s="382"/>
      <c r="B182" s="383"/>
      <c r="C182" s="383"/>
    </row>
    <row r="183" spans="1:3">
      <c r="A183" s="382"/>
      <c r="B183" s="383"/>
      <c r="C183" s="383"/>
    </row>
    <row r="184" spans="1:3">
      <c r="A184" s="382"/>
      <c r="B184" s="383"/>
      <c r="C184" s="383"/>
    </row>
    <row r="185" spans="1:3">
      <c r="A185" s="382"/>
      <c r="B185" s="383"/>
      <c r="C185" s="383"/>
    </row>
    <row r="186" spans="1:3">
      <c r="A186" s="382"/>
      <c r="B186" s="383"/>
      <c r="C186" s="383"/>
    </row>
    <row r="187" spans="1:3">
      <c r="A187" s="382"/>
      <c r="B187" s="383"/>
      <c r="C187" s="383"/>
    </row>
    <row r="188" spans="1:3">
      <c r="A188" s="382"/>
      <c r="B188" s="383"/>
      <c r="C188" s="383"/>
    </row>
    <row r="189" spans="1:3">
      <c r="A189" s="382"/>
      <c r="B189" s="383"/>
      <c r="C189" s="383"/>
    </row>
    <row r="190" spans="1:3">
      <c r="A190" s="382"/>
      <c r="B190" s="383"/>
      <c r="C190" s="383"/>
    </row>
    <row r="191" spans="1:3">
      <c r="A191" s="382"/>
      <c r="B191" s="383"/>
      <c r="C191" s="383"/>
    </row>
    <row r="192" spans="1:3">
      <c r="A192" s="382"/>
      <c r="B192" s="383"/>
      <c r="C192" s="383"/>
    </row>
    <row r="193" spans="1:3">
      <c r="A193" s="382"/>
      <c r="B193" s="383"/>
      <c r="C193" s="383"/>
    </row>
    <row r="194" spans="1:3">
      <c r="A194" s="382"/>
      <c r="B194" s="383"/>
      <c r="C194" s="383"/>
    </row>
    <row r="195" spans="1:3">
      <c r="A195" s="382"/>
      <c r="B195" s="383"/>
      <c r="C195" s="383"/>
    </row>
    <row r="196" spans="1:3">
      <c r="A196" s="382"/>
      <c r="B196" s="383"/>
      <c r="C196" s="383"/>
    </row>
    <row r="197" spans="1:3">
      <c r="A197" s="382"/>
      <c r="B197" s="383"/>
      <c r="C197" s="383"/>
    </row>
    <row r="198" spans="1:3">
      <c r="A198" s="382"/>
      <c r="B198" s="383"/>
      <c r="C198" s="383"/>
    </row>
    <row r="199" spans="1:3">
      <c r="A199" s="382"/>
      <c r="B199" s="383"/>
      <c r="C199" s="383"/>
    </row>
    <row r="200" spans="1:3">
      <c r="A200" s="382"/>
      <c r="B200" s="383"/>
      <c r="C200" s="383"/>
    </row>
    <row r="201" spans="1:3">
      <c r="A201" s="382"/>
      <c r="B201" s="383"/>
      <c r="C201" s="383"/>
    </row>
    <row r="202" spans="1:3">
      <c r="A202" s="382"/>
      <c r="B202" s="383"/>
      <c r="C202" s="383"/>
    </row>
    <row r="203" spans="1:3">
      <c r="A203" s="382"/>
      <c r="B203" s="383"/>
      <c r="C203" s="383"/>
    </row>
    <row r="204" spans="1:3">
      <c r="A204" s="382"/>
      <c r="B204" s="383"/>
      <c r="C204" s="383"/>
    </row>
    <row r="205" spans="1:3">
      <c r="A205" s="382"/>
      <c r="B205" s="383"/>
      <c r="C205" s="383"/>
    </row>
    <row r="206" spans="1:3">
      <c r="A206" s="382"/>
      <c r="B206" s="383"/>
      <c r="C206" s="383"/>
    </row>
    <row r="207" spans="1:3">
      <c r="A207" s="382"/>
      <c r="B207" s="383"/>
      <c r="C207" s="383"/>
    </row>
    <row r="208" spans="1:3">
      <c r="A208" s="382"/>
      <c r="B208" s="383"/>
      <c r="C208" s="383"/>
    </row>
    <row r="209" spans="1:3">
      <c r="A209" s="382"/>
      <c r="B209" s="383"/>
      <c r="C209" s="383"/>
    </row>
    <row r="210" spans="1:3">
      <c r="A210" s="382"/>
      <c r="B210" s="383"/>
      <c r="C210" s="383"/>
    </row>
    <row r="211" spans="1:3">
      <c r="A211" s="382"/>
      <c r="B211" s="383"/>
      <c r="C211" s="383"/>
    </row>
    <row r="212" spans="1:3">
      <c r="A212" s="382"/>
      <c r="B212" s="383"/>
      <c r="C212" s="383"/>
    </row>
    <row r="213" spans="1:3">
      <c r="A213" s="382"/>
      <c r="B213" s="383"/>
      <c r="C213" s="383"/>
    </row>
    <row r="214" spans="1:3">
      <c r="A214" s="382"/>
      <c r="B214" s="383"/>
      <c r="C214" s="383"/>
    </row>
    <row r="215" spans="1:3">
      <c r="A215" s="382"/>
      <c r="B215" s="383"/>
      <c r="C215" s="383"/>
    </row>
    <row r="216" spans="1:3">
      <c r="A216" s="382"/>
      <c r="B216" s="383"/>
      <c r="C216" s="383"/>
    </row>
    <row r="217" spans="1:3">
      <c r="A217" s="382"/>
      <c r="B217" s="383"/>
      <c r="C217" s="383"/>
    </row>
    <row r="218" spans="1:3">
      <c r="A218" s="382"/>
      <c r="B218" s="383"/>
      <c r="C218" s="383"/>
    </row>
    <row r="219" spans="1:3">
      <c r="A219" s="382"/>
      <c r="B219" s="383"/>
      <c r="C219" s="383"/>
    </row>
    <row r="220" spans="1:3">
      <c r="A220" s="382"/>
      <c r="B220" s="383"/>
      <c r="C220" s="383"/>
    </row>
    <row r="221" spans="1:3">
      <c r="A221" s="382"/>
      <c r="B221" s="383"/>
      <c r="C221" s="383"/>
    </row>
    <row r="222" spans="1:3">
      <c r="A222" s="382"/>
      <c r="B222" s="383"/>
      <c r="C222" s="383"/>
    </row>
    <row r="223" spans="1:3">
      <c r="A223" s="382"/>
      <c r="B223" s="383"/>
      <c r="C223" s="383"/>
    </row>
    <row r="224" spans="1:3">
      <c r="A224" s="382"/>
      <c r="B224" s="383"/>
      <c r="C224" s="383"/>
    </row>
    <row r="225" spans="1:3">
      <c r="A225" s="382"/>
      <c r="B225" s="383"/>
      <c r="C225" s="383"/>
    </row>
    <row r="226" spans="1:3">
      <c r="A226" s="382"/>
      <c r="B226" s="383"/>
      <c r="C226" s="383"/>
    </row>
    <row r="227" spans="1:3">
      <c r="A227" s="382"/>
      <c r="B227" s="383"/>
      <c r="C227" s="383"/>
    </row>
    <row r="228" spans="1:3">
      <c r="A228" s="382"/>
      <c r="B228" s="383"/>
      <c r="C228" s="383"/>
    </row>
    <row r="229" spans="1:3">
      <c r="A229" s="382"/>
      <c r="B229" s="383"/>
      <c r="C229" s="383"/>
    </row>
    <row r="230" spans="1:3">
      <c r="A230" s="382"/>
      <c r="B230" s="383"/>
      <c r="C230" s="383"/>
    </row>
    <row r="231" spans="1:3">
      <c r="A231" s="382"/>
      <c r="B231" s="383"/>
      <c r="C231" s="383"/>
    </row>
    <row r="232" spans="1:3">
      <c r="A232" s="382"/>
      <c r="B232" s="383"/>
      <c r="C232" s="383"/>
    </row>
    <row r="233" spans="1:3">
      <c r="A233" s="382"/>
      <c r="B233" s="383"/>
      <c r="C233" s="383"/>
    </row>
    <row r="234" spans="1:3">
      <c r="A234" s="382"/>
      <c r="B234" s="383"/>
      <c r="C234" s="383"/>
    </row>
    <row r="235" spans="1:3">
      <c r="A235" s="382"/>
      <c r="B235" s="383"/>
      <c r="C235" s="383"/>
    </row>
    <row r="236" spans="1:3">
      <c r="A236" s="382"/>
      <c r="B236" s="383"/>
      <c r="C236" s="383"/>
    </row>
    <row r="237" spans="1:3">
      <c r="A237" s="382"/>
      <c r="B237" s="383"/>
      <c r="C237" s="383"/>
    </row>
    <row r="238" spans="1:3">
      <c r="A238" s="382"/>
      <c r="B238" s="383"/>
      <c r="C238" s="383"/>
    </row>
    <row r="239" spans="1:3">
      <c r="A239" s="382"/>
      <c r="B239" s="383"/>
      <c r="C239" s="383"/>
    </row>
    <row r="240" spans="1:3">
      <c r="A240" s="382"/>
      <c r="B240" s="383"/>
      <c r="C240" s="383"/>
    </row>
    <row r="241" spans="1:3">
      <c r="A241" s="382"/>
      <c r="B241" s="383"/>
      <c r="C241" s="383"/>
    </row>
    <row r="242" spans="1:3">
      <c r="A242" s="382"/>
      <c r="B242" s="383"/>
      <c r="C242" s="383"/>
    </row>
    <row r="243" spans="1:3">
      <c r="A243" s="382"/>
      <c r="B243" s="383"/>
      <c r="C243" s="383"/>
    </row>
    <row r="244" spans="1:3">
      <c r="A244" s="382"/>
      <c r="B244" s="383"/>
      <c r="C244" s="383"/>
    </row>
    <row r="245" spans="1:3">
      <c r="A245" s="382"/>
      <c r="B245" s="383"/>
      <c r="C245" s="383"/>
    </row>
    <row r="246" spans="1:3">
      <c r="A246" s="382"/>
      <c r="B246" s="383"/>
      <c r="C246" s="383"/>
    </row>
    <row r="247" spans="1:3">
      <c r="A247" s="382"/>
      <c r="B247" s="383"/>
      <c r="C247" s="383"/>
    </row>
    <row r="248" spans="1:3">
      <c r="A248" s="382"/>
      <c r="B248" s="383"/>
      <c r="C248" s="383"/>
    </row>
    <row r="249" spans="1:3">
      <c r="A249" s="382"/>
      <c r="B249" s="383"/>
      <c r="C249" s="383"/>
    </row>
    <row r="250" spans="1:3">
      <c r="A250" s="382"/>
      <c r="B250" s="383"/>
      <c r="C250" s="383"/>
    </row>
    <row r="251" spans="1:3">
      <c r="A251" s="382"/>
      <c r="B251" s="383"/>
      <c r="C251" s="383"/>
    </row>
    <row r="252" spans="1:3">
      <c r="A252" s="382"/>
      <c r="B252" s="383"/>
      <c r="C252" s="383"/>
    </row>
    <row r="253" spans="1:3">
      <c r="A253" s="382"/>
      <c r="B253" s="383"/>
      <c r="C253" s="383"/>
    </row>
    <row r="254" spans="1:3">
      <c r="A254" s="382"/>
      <c r="B254" s="383"/>
      <c r="C254" s="383"/>
    </row>
    <row r="255" spans="1:3">
      <c r="A255" s="382"/>
      <c r="B255" s="383"/>
      <c r="C255" s="383"/>
    </row>
    <row r="256" spans="1:3">
      <c r="A256" s="382"/>
      <c r="B256" s="383"/>
      <c r="C256" s="383"/>
    </row>
    <row r="257" spans="1:3">
      <c r="A257" s="382"/>
      <c r="B257" s="383"/>
      <c r="C257" s="383"/>
    </row>
    <row r="258" spans="1:3">
      <c r="A258" s="382"/>
      <c r="B258" s="383"/>
      <c r="C258" s="383"/>
    </row>
    <row r="259" spans="1:3">
      <c r="A259" s="382"/>
      <c r="B259" s="383"/>
      <c r="C259" s="383"/>
    </row>
    <row r="260" spans="1:3">
      <c r="A260" s="382"/>
      <c r="B260" s="383"/>
      <c r="C260" s="383"/>
    </row>
    <row r="261" spans="1:3">
      <c r="A261" s="382"/>
      <c r="B261" s="383"/>
      <c r="C261" s="383"/>
    </row>
    <row r="262" spans="1:3">
      <c r="A262" s="382"/>
      <c r="B262" s="383"/>
      <c r="C262" s="383"/>
    </row>
    <row r="263" spans="1:3">
      <c r="A263" s="382"/>
      <c r="B263" s="383"/>
      <c r="C263" s="383"/>
    </row>
    <row r="264" spans="1:3">
      <c r="A264" s="382"/>
      <c r="B264" s="383"/>
      <c r="C264" s="383"/>
    </row>
    <row r="265" spans="1:3">
      <c r="A265" s="382"/>
      <c r="B265" s="383"/>
      <c r="C265" s="383"/>
    </row>
    <row r="266" spans="1:3">
      <c r="A266" s="382"/>
      <c r="B266" s="383"/>
      <c r="C266" s="383"/>
    </row>
    <row r="267" spans="1:3">
      <c r="A267" s="382"/>
      <c r="B267" s="383"/>
      <c r="C267" s="383"/>
    </row>
    <row r="268" spans="1:3">
      <c r="A268" s="382"/>
      <c r="B268" s="383"/>
      <c r="C268" s="383"/>
    </row>
    <row r="269" spans="1:3">
      <c r="A269" s="382"/>
      <c r="B269" s="383"/>
      <c r="C269" s="383"/>
    </row>
    <row r="270" spans="1:3">
      <c r="A270" s="382"/>
      <c r="B270" s="383"/>
      <c r="C270" s="383"/>
    </row>
    <row r="271" spans="1:3">
      <c r="A271" s="382"/>
      <c r="B271" s="383"/>
      <c r="C271" s="383"/>
    </row>
    <row r="272" spans="1:3">
      <c r="A272" s="382"/>
      <c r="B272" s="383"/>
      <c r="C272" s="383"/>
    </row>
    <row r="273" spans="1:3">
      <c r="A273" s="382"/>
      <c r="B273" s="383"/>
      <c r="C273" s="383"/>
    </row>
    <row r="274" spans="1:3">
      <c r="A274" s="382"/>
      <c r="B274" s="383"/>
      <c r="C274" s="383"/>
    </row>
    <row r="275" spans="1:3">
      <c r="A275" s="382"/>
      <c r="B275" s="383"/>
      <c r="C275" s="383"/>
    </row>
    <row r="276" spans="1:3">
      <c r="A276" s="382"/>
      <c r="B276" s="383"/>
      <c r="C276" s="383"/>
    </row>
    <row r="277" spans="1:3">
      <c r="A277" s="382"/>
      <c r="B277" s="383"/>
      <c r="C277" s="383"/>
    </row>
    <row r="278" spans="1:3">
      <c r="A278" s="382"/>
      <c r="B278" s="383"/>
      <c r="C278" s="383"/>
    </row>
    <row r="279" spans="1:3">
      <c r="A279" s="382"/>
      <c r="B279" s="383"/>
      <c r="C279" s="383"/>
    </row>
    <row r="280" spans="1:3">
      <c r="A280" s="382"/>
      <c r="B280" s="383"/>
      <c r="C280" s="383"/>
    </row>
    <row r="281" spans="1:3">
      <c r="A281" s="382"/>
      <c r="B281" s="383"/>
      <c r="C281" s="383"/>
    </row>
    <row r="282" spans="1:3">
      <c r="A282" s="382"/>
      <c r="B282" s="383"/>
      <c r="C282" s="383"/>
    </row>
    <row r="283" spans="1:3">
      <c r="A283" s="382"/>
      <c r="B283" s="383"/>
      <c r="C283" s="383"/>
    </row>
    <row r="284" spans="1:3">
      <c r="A284" s="382"/>
      <c r="B284" s="383"/>
      <c r="C284" s="383"/>
    </row>
    <row r="285" spans="1:3">
      <c r="A285" s="382"/>
      <c r="B285" s="383"/>
      <c r="C285" s="383"/>
    </row>
    <row r="286" spans="1:3">
      <c r="A286" s="382"/>
      <c r="B286" s="383"/>
      <c r="C286" s="383"/>
    </row>
    <row r="287" spans="1:3">
      <c r="A287" s="382"/>
      <c r="B287" s="383"/>
      <c r="C287" s="383"/>
    </row>
    <row r="288" spans="1:3">
      <c r="A288" s="382"/>
      <c r="B288" s="383"/>
      <c r="C288" s="383"/>
    </row>
    <row r="289" spans="1:3">
      <c r="A289" s="382"/>
      <c r="B289" s="383"/>
      <c r="C289" s="383"/>
    </row>
    <row r="290" spans="1:3">
      <c r="A290" s="382"/>
      <c r="B290" s="383"/>
      <c r="C290" s="383"/>
    </row>
    <row r="291" spans="1:3">
      <c r="A291" s="382"/>
      <c r="B291" s="383"/>
      <c r="C291" s="383"/>
    </row>
    <row r="292" spans="1:3">
      <c r="A292" s="382"/>
      <c r="B292" s="383"/>
      <c r="C292" s="383"/>
    </row>
    <row r="293" spans="1:3">
      <c r="A293" s="382"/>
      <c r="B293" s="383"/>
      <c r="C293" s="383"/>
    </row>
    <row r="294" spans="1:3">
      <c r="A294" s="382"/>
      <c r="B294" s="383"/>
      <c r="C294" s="383"/>
    </row>
    <row r="295" spans="1:3">
      <c r="A295" s="382"/>
      <c r="B295" s="383"/>
      <c r="C295" s="383"/>
    </row>
    <row r="296" spans="1:3">
      <c r="A296" s="382"/>
      <c r="B296" s="383"/>
      <c r="C296" s="383"/>
    </row>
    <row r="297" spans="1:3">
      <c r="A297" s="382"/>
      <c r="B297" s="383"/>
      <c r="C297" s="383"/>
    </row>
    <row r="298" spans="1:3">
      <c r="A298" s="382"/>
      <c r="B298" s="383"/>
      <c r="C298" s="383"/>
    </row>
    <row r="299" spans="1:3">
      <c r="A299" s="382"/>
      <c r="B299" s="383"/>
      <c r="C299" s="383"/>
    </row>
    <row r="300" spans="1:3">
      <c r="A300" s="382"/>
      <c r="B300" s="383"/>
      <c r="C300" s="383"/>
    </row>
    <row r="301" spans="1:3">
      <c r="A301" s="382"/>
      <c r="B301" s="383"/>
      <c r="C301" s="383"/>
    </row>
    <row r="302" spans="1:3">
      <c r="A302" s="382"/>
      <c r="B302" s="383"/>
      <c r="C302" s="383"/>
    </row>
    <row r="303" spans="1:3">
      <c r="A303" s="382"/>
      <c r="B303" s="383"/>
      <c r="C303" s="383"/>
    </row>
    <row r="304" spans="1:3">
      <c r="A304" s="382"/>
      <c r="B304" s="383"/>
      <c r="C304" s="383"/>
    </row>
    <row r="305" spans="1:3">
      <c r="A305" s="382"/>
      <c r="B305" s="383"/>
      <c r="C305" s="383"/>
    </row>
    <row r="306" spans="1:3">
      <c r="A306" s="382"/>
      <c r="B306" s="383"/>
      <c r="C306" s="383"/>
    </row>
    <row r="307" spans="1:3">
      <c r="A307" s="382"/>
      <c r="B307" s="383"/>
      <c r="C307" s="383"/>
    </row>
    <row r="308" spans="1:3">
      <c r="A308" s="382"/>
      <c r="B308" s="383"/>
      <c r="C308" s="383"/>
    </row>
    <row r="309" spans="1:3">
      <c r="A309" s="382"/>
      <c r="B309" s="383"/>
      <c r="C309" s="383"/>
    </row>
    <row r="310" spans="1:3">
      <c r="A310" s="382"/>
      <c r="B310" s="383"/>
      <c r="C310" s="383"/>
    </row>
    <row r="311" spans="1:3">
      <c r="A311" s="382"/>
      <c r="B311" s="383"/>
      <c r="C311" s="383"/>
    </row>
    <row r="312" spans="1:3">
      <c r="A312" s="382"/>
      <c r="B312" s="383"/>
      <c r="C312" s="383"/>
    </row>
    <row r="313" spans="1:3">
      <c r="A313" s="382"/>
      <c r="B313" s="383"/>
      <c r="C313" s="383"/>
    </row>
    <row r="314" spans="1:3">
      <c r="A314" s="382"/>
      <c r="B314" s="383"/>
      <c r="C314" s="383"/>
    </row>
    <row r="315" spans="1:3">
      <c r="A315" s="382"/>
      <c r="B315" s="383"/>
      <c r="C315" s="383"/>
    </row>
    <row r="316" spans="1:3">
      <c r="A316" s="382"/>
      <c r="B316" s="383"/>
      <c r="C316" s="383"/>
    </row>
    <row r="317" spans="1:3">
      <c r="A317" s="382"/>
      <c r="B317" s="383"/>
      <c r="C317" s="383"/>
    </row>
    <row r="318" spans="1:3">
      <c r="A318" s="382"/>
      <c r="B318" s="383"/>
      <c r="C318" s="383"/>
    </row>
    <row r="319" spans="1:3">
      <c r="A319" s="382"/>
      <c r="B319" s="383"/>
      <c r="C319" s="383"/>
    </row>
    <row r="320" spans="1:3">
      <c r="A320" s="382"/>
      <c r="B320" s="383"/>
      <c r="C320" s="383"/>
    </row>
    <row r="321" spans="1:3">
      <c r="A321" s="382"/>
      <c r="B321" s="383"/>
      <c r="C321" s="383"/>
    </row>
    <row r="322" spans="1:3">
      <c r="A322" s="382"/>
      <c r="B322" s="383"/>
      <c r="C322" s="383"/>
    </row>
    <row r="323" spans="1:3">
      <c r="A323" s="382"/>
      <c r="B323" s="383"/>
      <c r="C323" s="383"/>
    </row>
    <row r="324" spans="1:3">
      <c r="A324" s="382"/>
      <c r="B324" s="383"/>
      <c r="C324" s="383"/>
    </row>
    <row r="325" spans="1:3">
      <c r="A325" s="382"/>
      <c r="B325" s="383"/>
      <c r="C325" s="383"/>
    </row>
    <row r="326" spans="1:3">
      <c r="A326" s="382"/>
      <c r="B326" s="383"/>
      <c r="C326" s="383"/>
    </row>
    <row r="327" spans="1:3">
      <c r="A327" s="382"/>
      <c r="B327" s="383"/>
      <c r="C327" s="383"/>
    </row>
    <row r="328" spans="1:3">
      <c r="A328" s="382"/>
      <c r="B328" s="383"/>
      <c r="C328" s="383"/>
    </row>
    <row r="329" spans="1:3">
      <c r="A329" s="382"/>
      <c r="B329" s="383"/>
      <c r="C329" s="383"/>
    </row>
    <row r="330" spans="1:3">
      <c r="A330" s="382"/>
      <c r="B330" s="383"/>
      <c r="C330" s="383"/>
    </row>
    <row r="331" spans="1:3">
      <c r="A331" s="382"/>
      <c r="B331" s="383"/>
      <c r="C331" s="383"/>
    </row>
    <row r="332" spans="1:3">
      <c r="A332" s="382"/>
      <c r="B332" s="383"/>
      <c r="C332" s="383"/>
    </row>
    <row r="333" spans="1:3">
      <c r="A333" s="382"/>
      <c r="B333" s="383"/>
      <c r="C333" s="383"/>
    </row>
    <row r="334" spans="1:3">
      <c r="A334" s="382"/>
      <c r="B334" s="383"/>
      <c r="C334" s="383"/>
    </row>
    <row r="335" spans="1:3">
      <c r="A335" s="382"/>
      <c r="B335" s="383"/>
      <c r="C335" s="383"/>
    </row>
    <row r="336" spans="1:3">
      <c r="A336" s="382"/>
      <c r="B336" s="383"/>
      <c r="C336" s="383"/>
    </row>
    <row r="337" spans="1:3">
      <c r="A337" s="382"/>
      <c r="B337" s="383"/>
      <c r="C337" s="383"/>
    </row>
    <row r="338" spans="1:3">
      <c r="A338" s="382"/>
      <c r="B338" s="383"/>
      <c r="C338" s="383"/>
    </row>
    <row r="339" spans="1:3">
      <c r="A339" s="382"/>
      <c r="B339" s="383"/>
      <c r="C339" s="383"/>
    </row>
    <row r="340" spans="1:3">
      <c r="A340" s="382"/>
      <c r="B340" s="383"/>
      <c r="C340" s="383"/>
    </row>
    <row r="341" spans="1:3">
      <c r="A341" s="382"/>
      <c r="B341" s="383"/>
      <c r="C341" s="383"/>
    </row>
    <row r="342" spans="1:3">
      <c r="A342" s="382"/>
      <c r="B342" s="383"/>
      <c r="C342" s="383"/>
    </row>
    <row r="343" spans="1:3">
      <c r="A343" s="382"/>
      <c r="B343" s="383"/>
      <c r="C343" s="383"/>
    </row>
    <row r="344" spans="1:3">
      <c r="A344" s="382"/>
      <c r="B344" s="383"/>
      <c r="C344" s="383"/>
    </row>
    <row r="345" spans="1:3">
      <c r="A345" s="382"/>
      <c r="B345" s="383"/>
      <c r="C345" s="383"/>
    </row>
    <row r="346" spans="1:3">
      <c r="A346" s="382"/>
      <c r="B346" s="383"/>
      <c r="C346" s="383"/>
    </row>
    <row r="347" spans="1:3">
      <c r="A347" s="382"/>
      <c r="B347" s="383"/>
      <c r="C347" s="383"/>
    </row>
    <row r="348" spans="1:3">
      <c r="A348" s="382"/>
      <c r="B348" s="383"/>
      <c r="C348" s="383"/>
    </row>
    <row r="349" spans="1:3">
      <c r="A349" s="382"/>
      <c r="B349" s="383"/>
      <c r="C349" s="383"/>
    </row>
    <row r="350" spans="1:3">
      <c r="A350" s="382"/>
      <c r="B350" s="383"/>
      <c r="C350" s="383"/>
    </row>
    <row r="351" spans="1:3">
      <c r="A351" s="382"/>
      <c r="B351" s="383"/>
      <c r="C351" s="383"/>
    </row>
    <row r="352" spans="1:3">
      <c r="A352" s="382"/>
      <c r="B352" s="383"/>
      <c r="C352" s="383"/>
    </row>
    <row r="353" spans="1:3">
      <c r="A353" s="382"/>
      <c r="B353" s="383"/>
      <c r="C353" s="383"/>
    </row>
    <row r="354" spans="1:3">
      <c r="A354" s="382"/>
      <c r="B354" s="383"/>
      <c r="C354" s="383"/>
    </row>
    <row r="355" spans="1:3">
      <c r="A355" s="382"/>
      <c r="B355" s="383"/>
      <c r="C355" s="383"/>
    </row>
    <row r="356" spans="1:3">
      <c r="A356" s="382"/>
      <c r="B356" s="383"/>
      <c r="C356" s="383"/>
    </row>
    <row r="357" spans="1:3">
      <c r="A357" s="382"/>
      <c r="B357" s="383"/>
      <c r="C357" s="383"/>
    </row>
    <row r="358" spans="1:3">
      <c r="A358" s="382"/>
      <c r="B358" s="383"/>
      <c r="C358" s="383"/>
    </row>
    <row r="359" spans="1:3">
      <c r="A359" s="382"/>
      <c r="B359" s="383"/>
      <c r="C359" s="383"/>
    </row>
    <row r="360" spans="1:3">
      <c r="A360" s="382"/>
      <c r="B360" s="383"/>
      <c r="C360" s="383"/>
    </row>
    <row r="361" spans="1:3">
      <c r="A361" s="382"/>
      <c r="B361" s="383"/>
      <c r="C361" s="383"/>
    </row>
    <row r="362" spans="1:3">
      <c r="A362" s="382"/>
      <c r="B362" s="383"/>
      <c r="C362" s="383"/>
    </row>
    <row r="363" spans="1:3">
      <c r="A363" s="382"/>
      <c r="B363" s="383"/>
      <c r="C363" s="383"/>
    </row>
    <row r="364" spans="1:3">
      <c r="A364" s="382"/>
      <c r="B364" s="383"/>
      <c r="C364" s="383"/>
    </row>
    <row r="365" spans="1:3">
      <c r="A365" s="382"/>
      <c r="B365" s="383"/>
      <c r="C365" s="383"/>
    </row>
    <row r="366" spans="1:3">
      <c r="A366" s="382"/>
      <c r="B366" s="383"/>
      <c r="C366" s="383"/>
    </row>
    <row r="367" spans="1:3">
      <c r="A367" s="382"/>
      <c r="B367" s="383"/>
      <c r="C367" s="383"/>
    </row>
    <row r="368" spans="1:3">
      <c r="A368" s="382"/>
      <c r="B368" s="383"/>
      <c r="C368" s="383"/>
    </row>
    <row r="369" spans="1:3">
      <c r="A369" s="382"/>
      <c r="B369" s="383"/>
      <c r="C369" s="383"/>
    </row>
    <row r="370" spans="1:3">
      <c r="A370" s="382"/>
      <c r="B370" s="383"/>
      <c r="C370" s="383"/>
    </row>
    <row r="371" spans="1:3">
      <c r="A371" s="382"/>
      <c r="B371" s="383"/>
      <c r="C371" s="383"/>
    </row>
    <row r="372" spans="1:3">
      <c r="A372" s="382"/>
      <c r="B372" s="383"/>
      <c r="C372" s="383"/>
    </row>
    <row r="373" spans="1:3">
      <c r="A373" s="382"/>
      <c r="B373" s="383"/>
      <c r="C373" s="383"/>
    </row>
    <row r="374" spans="1:3">
      <c r="A374" s="382"/>
      <c r="B374" s="383"/>
      <c r="C374" s="383"/>
    </row>
    <row r="375" spans="1:3">
      <c r="A375" s="382"/>
      <c r="B375" s="383"/>
      <c r="C375" s="383"/>
    </row>
    <row r="376" spans="1:3">
      <c r="A376" s="382"/>
      <c r="B376" s="383"/>
      <c r="C376" s="383"/>
    </row>
    <row r="377" spans="1:3">
      <c r="A377" s="382"/>
      <c r="B377" s="383"/>
      <c r="C377" s="383"/>
    </row>
    <row r="378" spans="1:3">
      <c r="A378" s="382"/>
      <c r="B378" s="383"/>
      <c r="C378" s="383"/>
    </row>
    <row r="379" spans="1:3">
      <c r="A379" s="382"/>
      <c r="B379" s="383"/>
      <c r="C379" s="383"/>
    </row>
    <row r="380" spans="1:3">
      <c r="A380" s="382"/>
      <c r="B380" s="383"/>
      <c r="C380" s="383"/>
    </row>
    <row r="381" spans="1:3">
      <c r="A381" s="382"/>
      <c r="B381" s="383"/>
      <c r="C381" s="383"/>
    </row>
    <row r="382" spans="1:3">
      <c r="A382" s="382"/>
      <c r="B382" s="383"/>
      <c r="C382" s="383"/>
    </row>
    <row r="383" spans="1:3">
      <c r="A383" s="382"/>
      <c r="B383" s="383"/>
      <c r="C383" s="383"/>
    </row>
    <row r="384" spans="1:3">
      <c r="A384" s="382"/>
      <c r="B384" s="383"/>
      <c r="C384" s="383"/>
    </row>
    <row r="385" spans="1:3">
      <c r="A385" s="382"/>
      <c r="B385" s="383"/>
      <c r="C385" s="383"/>
    </row>
    <row r="386" spans="1:3">
      <c r="A386" s="382"/>
      <c r="B386" s="383"/>
      <c r="C386" s="383"/>
    </row>
    <row r="387" spans="1:3">
      <c r="A387" s="382"/>
      <c r="B387" s="383"/>
      <c r="C387" s="383"/>
    </row>
    <row r="388" spans="1:3">
      <c r="A388" s="382"/>
      <c r="B388" s="383"/>
      <c r="C388" s="383"/>
    </row>
    <row r="389" spans="1:3">
      <c r="A389" s="382"/>
      <c r="B389" s="383"/>
      <c r="C389" s="383"/>
    </row>
    <row r="390" spans="1:3">
      <c r="A390" s="382"/>
      <c r="B390" s="383"/>
      <c r="C390" s="383"/>
    </row>
    <row r="391" spans="1:3">
      <c r="A391" s="382"/>
      <c r="B391" s="383"/>
      <c r="C391" s="383"/>
    </row>
    <row r="392" spans="1:3">
      <c r="A392" s="382"/>
      <c r="B392" s="383"/>
      <c r="C392" s="383"/>
    </row>
    <row r="393" spans="1:3">
      <c r="A393" s="382"/>
      <c r="B393" s="383"/>
      <c r="C393" s="383"/>
    </row>
    <row r="394" spans="1:3">
      <c r="A394" s="382"/>
      <c r="B394" s="383"/>
      <c r="C394" s="383"/>
    </row>
    <row r="395" spans="1:3">
      <c r="A395" s="382"/>
      <c r="B395" s="383"/>
      <c r="C395" s="383"/>
    </row>
    <row r="396" spans="1:3">
      <c r="A396" s="382"/>
      <c r="B396" s="383"/>
      <c r="C396" s="383"/>
    </row>
    <row r="397" spans="1:3">
      <c r="A397" s="382"/>
      <c r="B397" s="383"/>
      <c r="C397" s="383"/>
    </row>
    <row r="398" spans="1:3">
      <c r="A398" s="382"/>
      <c r="B398" s="383"/>
      <c r="C398" s="383"/>
    </row>
    <row r="399" spans="1:3">
      <c r="A399" s="382"/>
      <c r="B399" s="383"/>
      <c r="C399" s="383"/>
    </row>
    <row r="400" spans="1:3">
      <c r="A400" s="382"/>
      <c r="B400" s="383"/>
      <c r="C400" s="383"/>
    </row>
    <row r="401" spans="1:3">
      <c r="A401" s="382"/>
      <c r="B401" s="383"/>
      <c r="C401" s="383"/>
    </row>
    <row r="402" spans="1:3">
      <c r="A402" s="382"/>
      <c r="B402" s="383"/>
      <c r="C402" s="383"/>
    </row>
    <row r="403" spans="1:3">
      <c r="A403" s="382"/>
      <c r="B403" s="383"/>
      <c r="C403" s="383"/>
    </row>
    <row r="404" spans="1:3">
      <c r="A404" s="382"/>
      <c r="B404" s="383"/>
      <c r="C404" s="383"/>
    </row>
    <row r="405" spans="1:3">
      <c r="A405" s="382"/>
      <c r="B405" s="383"/>
      <c r="C405" s="383"/>
    </row>
    <row r="406" spans="1:3">
      <c r="A406" s="382"/>
      <c r="B406" s="383"/>
      <c r="C406" s="383"/>
    </row>
    <row r="407" spans="1:3">
      <c r="A407" s="382"/>
      <c r="B407" s="383"/>
      <c r="C407" s="383"/>
    </row>
    <row r="408" spans="1:3">
      <c r="A408" s="382"/>
      <c r="B408" s="383"/>
      <c r="C408" s="383"/>
    </row>
    <row r="409" spans="1:3">
      <c r="A409" s="382"/>
      <c r="B409" s="383"/>
      <c r="C409" s="383"/>
    </row>
    <row r="410" spans="1:3">
      <c r="A410" s="382"/>
      <c r="B410" s="383"/>
      <c r="C410" s="383"/>
    </row>
    <row r="411" spans="1:3">
      <c r="A411" s="382"/>
      <c r="B411" s="383"/>
      <c r="C411" s="383"/>
    </row>
    <row r="412" spans="1:3">
      <c r="A412" s="382"/>
      <c r="B412" s="383"/>
      <c r="C412" s="383"/>
    </row>
    <row r="413" spans="1:3">
      <c r="A413" s="382"/>
      <c r="B413" s="383"/>
      <c r="C413" s="383"/>
    </row>
    <row r="414" spans="1:3">
      <c r="A414" s="382"/>
      <c r="B414" s="383"/>
      <c r="C414" s="383"/>
    </row>
    <row r="415" spans="1:3">
      <c r="A415" s="382"/>
      <c r="B415" s="383"/>
      <c r="C415" s="383"/>
    </row>
    <row r="416" spans="1:3">
      <c r="A416" s="382"/>
      <c r="B416" s="383"/>
      <c r="C416" s="383"/>
    </row>
    <row r="417" spans="1:3">
      <c r="A417" s="382"/>
      <c r="B417" s="383"/>
      <c r="C417" s="383"/>
    </row>
    <row r="418" spans="1:3">
      <c r="A418" s="382"/>
      <c r="B418" s="383"/>
      <c r="C418" s="383"/>
    </row>
    <row r="419" spans="1:3">
      <c r="A419" s="382"/>
      <c r="B419" s="383"/>
      <c r="C419" s="383"/>
    </row>
    <row r="420" spans="1:3">
      <c r="A420" s="382"/>
      <c r="B420" s="383"/>
      <c r="C420" s="383"/>
    </row>
    <row r="421" spans="1:3">
      <c r="A421" s="382"/>
      <c r="B421" s="383"/>
      <c r="C421" s="383"/>
    </row>
    <row r="422" spans="1:3">
      <c r="A422" s="382"/>
      <c r="B422" s="383"/>
      <c r="C422" s="383"/>
    </row>
    <row r="423" spans="1:3">
      <c r="A423" s="382"/>
      <c r="B423" s="383"/>
      <c r="C423" s="383"/>
    </row>
    <row r="424" spans="1:3">
      <c r="A424" s="382"/>
      <c r="B424" s="383"/>
      <c r="C424" s="383"/>
    </row>
    <row r="425" spans="1:3">
      <c r="A425" s="382"/>
      <c r="B425" s="383"/>
      <c r="C425" s="383"/>
    </row>
    <row r="426" spans="1:3">
      <c r="A426" s="382"/>
      <c r="B426" s="383"/>
      <c r="C426" s="383"/>
    </row>
    <row r="427" spans="1:3">
      <c r="A427" s="382"/>
      <c r="B427" s="383"/>
      <c r="C427" s="383"/>
    </row>
    <row r="428" spans="1:3">
      <c r="A428" s="382"/>
      <c r="B428" s="383"/>
      <c r="C428" s="383"/>
    </row>
    <row r="429" spans="1:3">
      <c r="A429" s="382"/>
      <c r="B429" s="383"/>
      <c r="C429" s="383"/>
    </row>
    <row r="430" spans="1:3">
      <c r="A430" s="382"/>
      <c r="B430" s="383"/>
      <c r="C430" s="383"/>
    </row>
    <row r="431" spans="1:3">
      <c r="A431" s="382"/>
      <c r="B431" s="383"/>
      <c r="C431" s="383"/>
    </row>
    <row r="432" spans="1:3">
      <c r="A432" s="382"/>
      <c r="B432" s="383"/>
      <c r="C432" s="383"/>
    </row>
    <row r="433" spans="1:3">
      <c r="A433" s="382"/>
      <c r="B433" s="383"/>
      <c r="C433" s="383"/>
    </row>
    <row r="434" spans="1:3">
      <c r="A434" s="382"/>
      <c r="B434" s="383"/>
      <c r="C434" s="383"/>
    </row>
    <row r="435" spans="1:3">
      <c r="A435" s="382"/>
      <c r="B435" s="383"/>
      <c r="C435" s="383"/>
    </row>
    <row r="436" spans="1:3">
      <c r="A436" s="382"/>
      <c r="B436" s="383"/>
      <c r="C436" s="383"/>
    </row>
    <row r="437" spans="1:3">
      <c r="A437" s="382"/>
      <c r="B437" s="383"/>
      <c r="C437" s="383"/>
    </row>
    <row r="438" spans="1:3">
      <c r="A438" s="382"/>
      <c r="B438" s="383"/>
      <c r="C438" s="383"/>
    </row>
    <row r="439" spans="1:3">
      <c r="A439" s="382"/>
      <c r="B439" s="383"/>
      <c r="C439" s="383"/>
    </row>
    <row r="440" spans="1:3">
      <c r="A440" s="382"/>
      <c r="B440" s="383"/>
      <c r="C440" s="383"/>
    </row>
    <row r="441" spans="1:3">
      <c r="A441" s="382"/>
      <c r="B441" s="383"/>
      <c r="C441" s="383"/>
    </row>
    <row r="442" spans="1:3">
      <c r="A442" s="382"/>
      <c r="B442" s="383"/>
      <c r="C442" s="383"/>
    </row>
    <row r="443" spans="1:3">
      <c r="A443" s="382"/>
      <c r="B443" s="383"/>
      <c r="C443" s="383"/>
    </row>
    <row r="444" spans="1:3">
      <c r="A444" s="382"/>
      <c r="B444" s="383"/>
      <c r="C444" s="383"/>
    </row>
    <row r="445" spans="1:3">
      <c r="A445" s="382"/>
      <c r="B445" s="383"/>
      <c r="C445" s="383"/>
    </row>
    <row r="446" spans="1:3">
      <c r="A446" s="382"/>
      <c r="B446" s="383"/>
      <c r="C446" s="383"/>
    </row>
    <row r="447" spans="1:3">
      <c r="A447" s="382"/>
      <c r="B447" s="383"/>
      <c r="C447" s="383"/>
    </row>
    <row r="448" spans="1:3">
      <c r="A448" s="382"/>
      <c r="B448" s="383"/>
      <c r="C448" s="383"/>
    </row>
    <row r="449" spans="1:3">
      <c r="A449" s="382"/>
      <c r="B449" s="383"/>
      <c r="C449" s="383"/>
    </row>
    <row r="450" spans="1:3">
      <c r="A450" s="382"/>
      <c r="B450" s="383"/>
      <c r="C450" s="383"/>
    </row>
    <row r="451" spans="1:3">
      <c r="A451" s="382"/>
      <c r="B451" s="383"/>
      <c r="C451" s="383"/>
    </row>
    <row r="452" spans="1:3">
      <c r="A452" s="382"/>
      <c r="B452" s="383"/>
      <c r="C452" s="383"/>
    </row>
    <row r="453" spans="1:3">
      <c r="A453" s="382"/>
      <c r="B453" s="383"/>
      <c r="C453" s="383"/>
    </row>
    <row r="454" spans="1:3">
      <c r="A454" s="382"/>
      <c r="B454" s="383"/>
      <c r="C454" s="383"/>
    </row>
    <row r="455" spans="1:3">
      <c r="A455" s="382"/>
      <c r="B455" s="383"/>
      <c r="C455" s="383"/>
    </row>
    <row r="456" spans="1:3">
      <c r="A456" s="382"/>
      <c r="B456" s="383"/>
      <c r="C456" s="383"/>
    </row>
    <row r="457" spans="1:3">
      <c r="A457" s="382"/>
      <c r="B457" s="383"/>
      <c r="C457" s="383"/>
    </row>
    <row r="458" spans="1:3">
      <c r="A458" s="382"/>
      <c r="B458" s="383"/>
      <c r="C458" s="383"/>
    </row>
    <row r="459" spans="1:3">
      <c r="A459" s="382"/>
      <c r="B459" s="383"/>
      <c r="C459" s="383"/>
    </row>
    <row r="460" spans="1:3">
      <c r="A460" s="382"/>
      <c r="B460" s="383"/>
      <c r="C460" s="383"/>
    </row>
    <row r="461" spans="1:3">
      <c r="A461" s="382"/>
      <c r="B461" s="383"/>
      <c r="C461" s="383"/>
    </row>
    <row r="462" spans="1:3">
      <c r="A462" s="382"/>
      <c r="B462" s="383"/>
      <c r="C462" s="383"/>
    </row>
    <row r="463" spans="1:3">
      <c r="A463" s="382"/>
      <c r="B463" s="383"/>
      <c r="C463" s="383"/>
    </row>
    <row r="464" spans="1:3">
      <c r="A464" s="382"/>
      <c r="B464" s="383"/>
      <c r="C464" s="383"/>
    </row>
    <row r="465" spans="1:3">
      <c r="A465" s="382"/>
      <c r="B465" s="383"/>
      <c r="C465" s="383"/>
    </row>
    <row r="466" spans="1:3">
      <c r="A466" s="382"/>
      <c r="B466" s="383"/>
      <c r="C466" s="383"/>
    </row>
    <row r="467" spans="1:3">
      <c r="A467" s="382"/>
      <c r="B467" s="383"/>
      <c r="C467" s="383"/>
    </row>
    <row r="468" spans="1:3">
      <c r="A468" s="382"/>
      <c r="B468" s="383"/>
      <c r="C468" s="383"/>
    </row>
    <row r="469" spans="1:3">
      <c r="A469" s="382"/>
      <c r="B469" s="383"/>
      <c r="C469" s="383"/>
    </row>
    <row r="470" spans="1:3">
      <c r="A470" s="382"/>
      <c r="B470" s="383"/>
      <c r="C470" s="383"/>
    </row>
    <row r="471" spans="1:3">
      <c r="A471" s="382"/>
      <c r="B471" s="383"/>
      <c r="C471" s="383"/>
    </row>
    <row r="472" spans="1:3">
      <c r="A472" s="382"/>
      <c r="B472" s="383"/>
      <c r="C472" s="383"/>
    </row>
    <row r="473" spans="1:3">
      <c r="A473" s="382"/>
      <c r="B473" s="383"/>
      <c r="C473" s="383"/>
    </row>
    <row r="474" spans="1:3">
      <c r="A474" s="382"/>
      <c r="B474" s="383"/>
      <c r="C474" s="383"/>
    </row>
    <row r="475" spans="1:3">
      <c r="A475" s="382"/>
      <c r="B475" s="383"/>
      <c r="C475" s="383"/>
    </row>
    <row r="476" spans="1:3">
      <c r="A476" s="382"/>
      <c r="B476" s="383"/>
      <c r="C476" s="383"/>
    </row>
    <row r="477" spans="1:3">
      <c r="A477" s="382"/>
      <c r="B477" s="383"/>
      <c r="C477" s="383"/>
    </row>
    <row r="478" spans="1:3">
      <c r="A478" s="382"/>
      <c r="B478" s="383"/>
      <c r="C478" s="383"/>
    </row>
    <row r="479" spans="1:3">
      <c r="A479" s="382"/>
      <c r="B479" s="383"/>
      <c r="C479" s="383"/>
    </row>
    <row r="480" spans="1:3">
      <c r="A480" s="382"/>
      <c r="B480" s="383"/>
      <c r="C480" s="383"/>
    </row>
    <row r="481" spans="1:3">
      <c r="A481" s="382"/>
      <c r="B481" s="383"/>
      <c r="C481" s="383"/>
    </row>
    <row r="482" spans="1:3">
      <c r="A482" s="382"/>
      <c r="B482" s="383"/>
      <c r="C482" s="383"/>
    </row>
    <row r="483" spans="1:3">
      <c r="A483" s="382"/>
      <c r="B483" s="383"/>
      <c r="C483" s="383"/>
    </row>
    <row r="484" spans="1:3">
      <c r="A484" s="382"/>
      <c r="B484" s="383"/>
      <c r="C484" s="383"/>
    </row>
    <row r="485" spans="1:3">
      <c r="A485" s="382"/>
      <c r="B485" s="383"/>
      <c r="C485" s="383"/>
    </row>
    <row r="486" spans="1:3">
      <c r="A486" s="382"/>
      <c r="B486" s="383"/>
      <c r="C486" s="383"/>
    </row>
    <row r="487" spans="1:3">
      <c r="A487" s="382"/>
      <c r="B487" s="383"/>
      <c r="C487" s="383"/>
    </row>
    <row r="488" spans="1:3">
      <c r="A488" s="382"/>
      <c r="B488" s="383"/>
      <c r="C488" s="383"/>
    </row>
    <row r="489" spans="1:3">
      <c r="A489" s="382"/>
      <c r="B489" s="383"/>
      <c r="C489" s="383"/>
    </row>
    <row r="490" spans="1:3">
      <c r="A490" s="382"/>
      <c r="B490" s="383"/>
      <c r="C490" s="383"/>
    </row>
    <row r="491" spans="1:3">
      <c r="A491" s="382"/>
      <c r="B491" s="383"/>
      <c r="C491" s="383"/>
    </row>
    <row r="492" spans="1:3">
      <c r="A492" s="382"/>
      <c r="B492" s="383"/>
      <c r="C492" s="383"/>
    </row>
    <row r="493" spans="1:3">
      <c r="A493" s="382"/>
      <c r="B493" s="383"/>
      <c r="C493" s="383"/>
    </row>
    <row r="494" spans="1:3">
      <c r="A494" s="382"/>
      <c r="B494" s="383"/>
      <c r="C494" s="383"/>
    </row>
    <row r="495" spans="1:3">
      <c r="A495" s="382"/>
      <c r="B495" s="383"/>
      <c r="C495" s="383"/>
    </row>
    <row r="496" spans="1:3">
      <c r="A496" s="382"/>
      <c r="B496" s="383"/>
      <c r="C496" s="383"/>
    </row>
    <row r="497" spans="1:3">
      <c r="A497" s="382"/>
      <c r="B497" s="383"/>
      <c r="C497" s="383"/>
    </row>
    <row r="498" spans="1:3">
      <c r="A498" s="382"/>
      <c r="B498" s="383"/>
      <c r="C498" s="383"/>
    </row>
    <row r="499" spans="1:3">
      <c r="A499" s="382"/>
      <c r="B499" s="383"/>
      <c r="C499" s="383"/>
    </row>
    <row r="500" spans="1:3">
      <c r="A500" s="382"/>
      <c r="B500" s="383"/>
      <c r="C500" s="383"/>
    </row>
    <row r="501" spans="1:3">
      <c r="A501" s="382"/>
      <c r="B501" s="383"/>
      <c r="C501" s="383"/>
    </row>
    <row r="502" spans="1:3">
      <c r="A502" s="382"/>
      <c r="B502" s="383"/>
      <c r="C502" s="383"/>
    </row>
    <row r="503" spans="1:3">
      <c r="A503" s="382"/>
      <c r="B503" s="383"/>
      <c r="C503" s="383"/>
    </row>
    <row r="504" spans="1:3">
      <c r="A504" s="382"/>
      <c r="B504" s="383"/>
      <c r="C504" s="383"/>
    </row>
    <row r="505" spans="1:3">
      <c r="A505" s="382"/>
      <c r="B505" s="383"/>
      <c r="C505" s="383"/>
    </row>
    <row r="506" spans="1:3">
      <c r="A506" s="382"/>
      <c r="B506" s="383"/>
      <c r="C506" s="383"/>
    </row>
    <row r="507" spans="1:3">
      <c r="A507" s="382"/>
      <c r="B507" s="383"/>
      <c r="C507" s="383"/>
    </row>
    <row r="508" spans="1:3">
      <c r="A508" s="382"/>
      <c r="B508" s="383"/>
      <c r="C508" s="383"/>
    </row>
    <row r="509" spans="1:3">
      <c r="A509" s="382"/>
      <c r="B509" s="383"/>
      <c r="C509" s="383"/>
    </row>
    <row r="510" spans="1:3">
      <c r="A510" s="382"/>
      <c r="B510" s="383"/>
      <c r="C510" s="383"/>
    </row>
    <row r="511" spans="1:3">
      <c r="A511" s="382"/>
      <c r="B511" s="383"/>
      <c r="C511" s="383"/>
    </row>
    <row r="512" spans="1:3">
      <c r="A512" s="382"/>
      <c r="B512" s="383"/>
      <c r="C512" s="383"/>
    </row>
    <row r="513" spans="1:3">
      <c r="A513" s="382"/>
      <c r="B513" s="383"/>
      <c r="C513" s="383"/>
    </row>
    <row r="514" spans="1:3">
      <c r="A514" s="382"/>
      <c r="B514" s="383"/>
      <c r="C514" s="383"/>
    </row>
    <row r="515" spans="1:3">
      <c r="A515" s="382"/>
      <c r="B515" s="383"/>
      <c r="C515" s="383"/>
    </row>
    <row r="516" spans="1:3">
      <c r="A516" s="382"/>
      <c r="B516" s="383"/>
      <c r="C516" s="383"/>
    </row>
    <row r="517" spans="1:3">
      <c r="A517" s="382"/>
      <c r="B517" s="383"/>
      <c r="C517" s="383"/>
    </row>
    <row r="518" spans="1:3">
      <c r="A518" s="382"/>
      <c r="B518" s="383"/>
      <c r="C518" s="383"/>
    </row>
    <row r="519" spans="1:3">
      <c r="A519" s="382"/>
      <c r="B519" s="383"/>
      <c r="C519" s="383"/>
    </row>
    <row r="520" spans="1:3">
      <c r="A520" s="382"/>
      <c r="B520" s="383"/>
      <c r="C520" s="383"/>
    </row>
    <row r="521" spans="1:3">
      <c r="A521" s="382"/>
      <c r="B521" s="383"/>
      <c r="C521" s="383"/>
    </row>
    <row r="522" spans="1:3">
      <c r="A522" s="382"/>
      <c r="B522" s="383"/>
      <c r="C522" s="383"/>
    </row>
    <row r="523" spans="1:3">
      <c r="A523" s="382"/>
      <c r="B523" s="383"/>
      <c r="C523" s="383"/>
    </row>
    <row r="524" spans="1:3">
      <c r="A524" s="382"/>
      <c r="B524" s="383"/>
      <c r="C524" s="383"/>
    </row>
    <row r="525" spans="1:3">
      <c r="A525" s="382"/>
      <c r="B525" s="383"/>
      <c r="C525" s="383"/>
    </row>
    <row r="526" spans="1:3">
      <c r="A526" s="382"/>
      <c r="B526" s="383"/>
      <c r="C526" s="383"/>
    </row>
    <row r="527" spans="1:3">
      <c r="A527" s="382"/>
      <c r="B527" s="383"/>
      <c r="C527" s="383"/>
    </row>
    <row r="528" spans="1:3">
      <c r="A528" s="382"/>
      <c r="B528" s="383"/>
      <c r="C528" s="383"/>
    </row>
    <row r="529" spans="1:3">
      <c r="A529" s="382"/>
      <c r="B529" s="383"/>
      <c r="C529" s="383"/>
    </row>
    <row r="530" spans="1:3">
      <c r="A530" s="382"/>
      <c r="B530" s="383"/>
      <c r="C530" s="383"/>
    </row>
    <row r="531" spans="1:3">
      <c r="A531" s="382"/>
      <c r="B531" s="383"/>
      <c r="C531" s="383"/>
    </row>
    <row r="532" spans="1:3">
      <c r="A532" s="382"/>
      <c r="B532" s="383"/>
      <c r="C532" s="383"/>
    </row>
    <row r="533" spans="1:3">
      <c r="A533" s="382"/>
      <c r="B533" s="383"/>
      <c r="C533" s="383"/>
    </row>
    <row r="534" spans="1:3">
      <c r="A534" s="382"/>
      <c r="B534" s="383"/>
      <c r="C534" s="383"/>
    </row>
    <row r="535" spans="1:3">
      <c r="A535" s="382"/>
      <c r="B535" s="383"/>
      <c r="C535" s="383"/>
    </row>
    <row r="536" spans="1:3">
      <c r="A536" s="382"/>
      <c r="B536" s="383"/>
      <c r="C536" s="383"/>
    </row>
    <row r="537" spans="1:3">
      <c r="A537" s="382"/>
      <c r="B537" s="383"/>
      <c r="C537" s="383"/>
    </row>
    <row r="538" spans="1:3">
      <c r="A538" s="382"/>
      <c r="B538" s="383"/>
      <c r="C538" s="383"/>
    </row>
    <row r="539" spans="1:3">
      <c r="A539" s="382"/>
      <c r="B539" s="383"/>
      <c r="C539" s="383"/>
    </row>
    <row r="540" spans="1:3">
      <c r="A540" s="382"/>
      <c r="B540" s="383"/>
      <c r="C540" s="383"/>
    </row>
    <row r="541" spans="1:3">
      <c r="A541" s="382"/>
      <c r="B541" s="383"/>
      <c r="C541" s="383"/>
    </row>
    <row r="542" spans="1:3">
      <c r="A542" s="382"/>
      <c r="B542" s="383"/>
      <c r="C542" s="383"/>
    </row>
    <row r="543" spans="1:3">
      <c r="A543" s="382"/>
      <c r="B543" s="383"/>
      <c r="C543" s="383"/>
    </row>
    <row r="544" spans="1:3">
      <c r="A544" s="382"/>
      <c r="B544" s="383"/>
      <c r="C544" s="383"/>
    </row>
    <row r="545" spans="1:3">
      <c r="A545" s="382"/>
      <c r="B545" s="383"/>
      <c r="C545" s="383"/>
    </row>
    <row r="546" spans="1:3">
      <c r="A546" s="382"/>
      <c r="B546" s="383"/>
      <c r="C546" s="383"/>
    </row>
    <row r="547" spans="1:3">
      <c r="A547" s="382"/>
      <c r="B547" s="383"/>
      <c r="C547" s="383"/>
    </row>
    <row r="548" spans="1:3">
      <c r="A548" s="382"/>
      <c r="B548" s="383"/>
      <c r="C548" s="383"/>
    </row>
    <row r="549" spans="1:3">
      <c r="A549" s="382"/>
      <c r="B549" s="383"/>
      <c r="C549" s="383"/>
    </row>
    <row r="550" spans="1:3">
      <c r="A550" s="382"/>
      <c r="B550" s="383"/>
      <c r="C550" s="383"/>
    </row>
    <row r="551" spans="1:3">
      <c r="A551" s="382"/>
      <c r="B551" s="383"/>
      <c r="C551" s="383"/>
    </row>
    <row r="552" spans="1:3">
      <c r="A552" s="382"/>
      <c r="B552" s="383"/>
      <c r="C552" s="383"/>
    </row>
    <row r="553" spans="1:3">
      <c r="A553" s="382"/>
      <c r="B553" s="383"/>
      <c r="C553" s="383"/>
    </row>
    <row r="554" spans="1:3">
      <c r="A554" s="382"/>
      <c r="B554" s="383"/>
      <c r="C554" s="383"/>
    </row>
    <row r="555" spans="1:3">
      <c r="A555" s="382"/>
      <c r="B555" s="383"/>
      <c r="C555" s="383"/>
    </row>
    <row r="556" spans="1:3">
      <c r="A556" s="382"/>
      <c r="B556" s="383"/>
      <c r="C556" s="383"/>
    </row>
    <row r="557" spans="1:3">
      <c r="A557" s="382"/>
      <c r="B557" s="383"/>
      <c r="C557" s="383"/>
    </row>
    <row r="558" spans="1:3">
      <c r="A558" s="382"/>
      <c r="B558" s="383"/>
      <c r="C558" s="383"/>
    </row>
    <row r="559" spans="1:3">
      <c r="A559" s="382"/>
      <c r="B559" s="383"/>
      <c r="C559" s="383"/>
    </row>
    <row r="560" spans="1:3">
      <c r="A560" s="382"/>
      <c r="B560" s="383"/>
      <c r="C560" s="383"/>
    </row>
    <row r="561" spans="1:3">
      <c r="A561" s="382"/>
      <c r="B561" s="383"/>
      <c r="C561" s="383"/>
    </row>
    <row r="562" spans="1:3">
      <c r="A562" s="382"/>
      <c r="B562" s="383"/>
      <c r="C562" s="383"/>
    </row>
    <row r="563" spans="1:3">
      <c r="A563" s="382"/>
      <c r="B563" s="383"/>
      <c r="C563" s="383"/>
    </row>
    <row r="564" spans="1:3">
      <c r="A564" s="382"/>
      <c r="B564" s="383"/>
      <c r="C564" s="383"/>
    </row>
    <row r="565" spans="1:3">
      <c r="A565" s="382"/>
      <c r="B565" s="383"/>
      <c r="C565" s="383"/>
    </row>
    <row r="566" spans="1:3">
      <c r="A566" s="382"/>
      <c r="B566" s="383"/>
      <c r="C566" s="383"/>
    </row>
    <row r="567" spans="1:3">
      <c r="A567" s="382"/>
      <c r="B567" s="383"/>
      <c r="C567" s="383"/>
    </row>
    <row r="568" spans="1:3">
      <c r="A568" s="382"/>
      <c r="B568" s="383"/>
      <c r="C568" s="383"/>
    </row>
    <row r="569" spans="1:3">
      <c r="A569" s="382"/>
      <c r="B569" s="383"/>
      <c r="C569" s="383"/>
    </row>
    <row r="570" spans="1:3">
      <c r="A570" s="382"/>
      <c r="B570" s="383"/>
      <c r="C570" s="383"/>
    </row>
    <row r="571" spans="1:3">
      <c r="A571" s="382"/>
      <c r="B571" s="383"/>
      <c r="C571" s="383"/>
    </row>
    <row r="572" spans="1:3">
      <c r="A572" s="382"/>
      <c r="B572" s="383"/>
      <c r="C572" s="383"/>
    </row>
    <row r="573" spans="1:3">
      <c r="A573" s="382"/>
      <c r="B573" s="383"/>
      <c r="C573" s="383"/>
    </row>
    <row r="574" spans="1:3">
      <c r="A574" s="382"/>
      <c r="B574" s="383"/>
      <c r="C574" s="383"/>
    </row>
    <row r="575" spans="1:3">
      <c r="A575" s="382"/>
      <c r="B575" s="383"/>
      <c r="C575" s="383"/>
    </row>
    <row r="576" spans="1:3">
      <c r="A576" s="382"/>
      <c r="B576" s="383"/>
      <c r="C576" s="383"/>
    </row>
    <row r="577" spans="1:3">
      <c r="A577" s="382"/>
      <c r="B577" s="383"/>
      <c r="C577" s="383"/>
    </row>
    <row r="578" spans="1:3">
      <c r="A578" s="382"/>
      <c r="B578" s="383"/>
      <c r="C578" s="383"/>
    </row>
    <row r="579" spans="1:3">
      <c r="A579" s="382"/>
      <c r="B579" s="383"/>
      <c r="C579" s="383"/>
    </row>
    <row r="580" spans="1:3">
      <c r="A580" s="382"/>
      <c r="B580" s="383"/>
      <c r="C580" s="383"/>
    </row>
    <row r="581" spans="1:3">
      <c r="A581" s="382"/>
      <c r="B581" s="383"/>
      <c r="C581" s="383"/>
    </row>
    <row r="582" spans="1:3">
      <c r="A582" s="382"/>
      <c r="B582" s="383"/>
      <c r="C582" s="383"/>
    </row>
    <row r="583" spans="1:3">
      <c r="A583" s="382"/>
      <c r="B583" s="383"/>
      <c r="C583" s="383"/>
    </row>
    <row r="584" spans="1:3">
      <c r="A584" s="382"/>
      <c r="B584" s="383"/>
      <c r="C584" s="383"/>
    </row>
    <row r="585" spans="1:3">
      <c r="A585" s="382"/>
      <c r="B585" s="383"/>
      <c r="C585" s="383"/>
    </row>
    <row r="586" spans="1:3">
      <c r="A586" s="382"/>
      <c r="B586" s="383"/>
      <c r="C586" s="383"/>
    </row>
    <row r="587" spans="1:3">
      <c r="A587" s="382"/>
      <c r="B587" s="383"/>
      <c r="C587" s="383"/>
    </row>
    <row r="588" spans="1:3">
      <c r="A588" s="382"/>
      <c r="B588" s="383"/>
      <c r="C588" s="383"/>
    </row>
    <row r="589" spans="1:3">
      <c r="A589" s="382"/>
      <c r="B589" s="383"/>
      <c r="C589" s="383"/>
    </row>
    <row r="590" spans="1:3">
      <c r="A590" s="382"/>
      <c r="B590" s="383"/>
      <c r="C590" s="383"/>
    </row>
    <row r="591" spans="1:3">
      <c r="A591" s="382"/>
      <c r="B591" s="383"/>
      <c r="C591" s="383"/>
    </row>
    <row r="592" spans="1:3">
      <c r="A592" s="382"/>
      <c r="B592" s="383"/>
      <c r="C592" s="383"/>
    </row>
    <row r="593" spans="1:3">
      <c r="A593" s="382"/>
      <c r="B593" s="383"/>
      <c r="C593" s="383"/>
    </row>
    <row r="594" spans="1:3">
      <c r="A594" s="382"/>
      <c r="B594" s="383"/>
      <c r="C594" s="383"/>
    </row>
    <row r="595" spans="1:3">
      <c r="A595" s="382"/>
      <c r="B595" s="383"/>
      <c r="C595" s="383"/>
    </row>
    <row r="596" spans="1:3">
      <c r="A596" s="382"/>
      <c r="B596" s="383"/>
      <c r="C596" s="383"/>
    </row>
    <row r="597" spans="1:3">
      <c r="A597" s="382"/>
      <c r="B597" s="383"/>
      <c r="C597" s="383"/>
    </row>
    <row r="598" spans="1:3">
      <c r="A598" s="382"/>
      <c r="B598" s="383"/>
      <c r="C598" s="383"/>
    </row>
    <row r="599" spans="1:3">
      <c r="A599" s="382"/>
      <c r="B599" s="383"/>
      <c r="C599" s="383"/>
    </row>
    <row r="600" spans="1:3">
      <c r="A600" s="382"/>
      <c r="B600" s="383"/>
      <c r="C600" s="383"/>
    </row>
    <row r="601" spans="1:3">
      <c r="A601" s="382"/>
      <c r="B601" s="383"/>
      <c r="C601" s="383"/>
    </row>
    <row r="602" spans="1:3">
      <c r="A602" s="382"/>
      <c r="B602" s="383"/>
      <c r="C602" s="383"/>
    </row>
    <row r="603" spans="1:3">
      <c r="A603" s="382"/>
      <c r="B603" s="383"/>
      <c r="C603" s="383"/>
    </row>
    <row r="604" spans="1:3">
      <c r="A604" s="382"/>
      <c r="B604" s="383"/>
      <c r="C604" s="383"/>
    </row>
    <row r="605" spans="1:3">
      <c r="A605" s="382"/>
      <c r="B605" s="383"/>
      <c r="C605" s="383"/>
    </row>
    <row r="606" spans="1:3">
      <c r="A606" s="382"/>
      <c r="B606" s="383"/>
      <c r="C606" s="383"/>
    </row>
    <row r="607" spans="1:3">
      <c r="A607" s="382"/>
      <c r="B607" s="383"/>
      <c r="C607" s="383"/>
    </row>
    <row r="608" spans="1:3">
      <c r="A608" s="382"/>
      <c r="B608" s="383"/>
      <c r="C608" s="383"/>
    </row>
    <row r="609" spans="1:3">
      <c r="A609" s="382"/>
      <c r="B609" s="383"/>
      <c r="C609" s="383"/>
    </row>
    <row r="610" spans="1:3">
      <c r="A610" s="382"/>
      <c r="B610" s="383"/>
      <c r="C610" s="383"/>
    </row>
    <row r="611" spans="1:3">
      <c r="A611" s="382"/>
      <c r="B611" s="383"/>
      <c r="C611" s="383"/>
    </row>
    <row r="612" spans="1:3">
      <c r="A612" s="382"/>
      <c r="B612" s="383"/>
      <c r="C612" s="383"/>
    </row>
    <row r="613" spans="1:3">
      <c r="A613" s="382"/>
      <c r="B613" s="383"/>
      <c r="C613" s="383"/>
    </row>
    <row r="614" spans="1:3">
      <c r="A614" s="382"/>
      <c r="B614" s="383"/>
      <c r="C614" s="383"/>
    </row>
    <row r="615" spans="1:3">
      <c r="A615" s="382"/>
      <c r="B615" s="383"/>
      <c r="C615" s="383"/>
    </row>
    <row r="616" spans="1:3">
      <c r="A616" s="382"/>
      <c r="B616" s="383"/>
      <c r="C616" s="383"/>
    </row>
    <row r="617" spans="1:3">
      <c r="A617" s="382"/>
      <c r="B617" s="383"/>
      <c r="C617" s="383"/>
    </row>
    <row r="618" spans="1:3">
      <c r="A618" s="382"/>
      <c r="B618" s="383"/>
      <c r="C618" s="383"/>
    </row>
    <row r="619" spans="1:3">
      <c r="A619" s="382"/>
      <c r="B619" s="383"/>
      <c r="C619" s="383"/>
    </row>
    <row r="620" spans="1:3">
      <c r="A620" s="382"/>
      <c r="B620" s="383"/>
      <c r="C620" s="383"/>
    </row>
    <row r="621" spans="1:3">
      <c r="A621" s="382"/>
      <c r="B621" s="383"/>
      <c r="C621" s="383"/>
    </row>
    <row r="622" spans="1:3">
      <c r="A622" s="382"/>
      <c r="B622" s="383"/>
      <c r="C622" s="383"/>
    </row>
    <row r="623" spans="1:3">
      <c r="A623" s="382"/>
      <c r="B623" s="383"/>
      <c r="C623" s="383"/>
    </row>
    <row r="624" spans="1:3">
      <c r="A624" s="382"/>
      <c r="B624" s="383"/>
      <c r="C624" s="383"/>
    </row>
    <row r="625" spans="1:3">
      <c r="A625" s="382"/>
      <c r="B625" s="383"/>
      <c r="C625" s="383"/>
    </row>
    <row r="626" spans="1:3">
      <c r="A626" s="382"/>
      <c r="B626" s="383"/>
      <c r="C626" s="383"/>
    </row>
    <row r="627" spans="1:3">
      <c r="A627" s="382"/>
      <c r="B627" s="383"/>
      <c r="C627" s="383"/>
    </row>
    <row r="628" spans="1:3">
      <c r="A628" s="382"/>
      <c r="B628" s="383"/>
      <c r="C628" s="383"/>
    </row>
    <row r="629" spans="1:3">
      <c r="A629" s="382"/>
      <c r="B629" s="383"/>
      <c r="C629" s="383"/>
    </row>
    <row r="630" spans="1:3">
      <c r="A630" s="382"/>
      <c r="B630" s="383"/>
      <c r="C630" s="383"/>
    </row>
    <row r="631" spans="1:3">
      <c r="A631" s="382"/>
      <c r="B631" s="383"/>
      <c r="C631" s="383"/>
    </row>
    <row r="632" spans="1:3">
      <c r="A632" s="382"/>
      <c r="B632" s="383"/>
      <c r="C632" s="383"/>
    </row>
    <row r="633" spans="1:3">
      <c r="A633" s="382"/>
      <c r="B633" s="383"/>
      <c r="C633" s="383"/>
    </row>
    <row r="634" spans="1:3">
      <c r="A634" s="382"/>
      <c r="B634" s="383"/>
      <c r="C634" s="383"/>
    </row>
    <row r="635" spans="1:3">
      <c r="A635" s="382"/>
      <c r="B635" s="383"/>
      <c r="C635" s="383"/>
    </row>
    <row r="636" spans="1:3">
      <c r="A636" s="382"/>
      <c r="B636" s="383"/>
      <c r="C636" s="383"/>
    </row>
    <row r="637" spans="1:3">
      <c r="A637" s="382"/>
      <c r="B637" s="383"/>
      <c r="C637" s="383"/>
    </row>
    <row r="638" spans="1:3">
      <c r="A638" s="382"/>
      <c r="B638" s="383"/>
      <c r="C638" s="383"/>
    </row>
    <row r="639" spans="1:3">
      <c r="A639" s="382"/>
      <c r="B639" s="383"/>
      <c r="C639" s="383"/>
    </row>
    <row r="640" spans="1:3">
      <c r="A640" s="382"/>
      <c r="B640" s="383"/>
      <c r="C640" s="383"/>
    </row>
    <row r="641" spans="1:3">
      <c r="A641" s="382"/>
      <c r="B641" s="383"/>
      <c r="C641" s="383"/>
    </row>
    <row r="642" spans="1:3">
      <c r="A642" s="382"/>
      <c r="B642" s="383"/>
      <c r="C642" s="383"/>
    </row>
    <row r="643" spans="1:3">
      <c r="A643" s="382"/>
      <c r="B643" s="383"/>
      <c r="C643" s="383"/>
    </row>
    <row r="644" spans="1:3">
      <c r="A644" s="382"/>
      <c r="B644" s="383"/>
      <c r="C644" s="383"/>
    </row>
    <row r="645" spans="1:3">
      <c r="A645" s="382"/>
      <c r="B645" s="383"/>
      <c r="C645" s="383"/>
    </row>
    <row r="646" spans="1:3">
      <c r="A646" s="382"/>
      <c r="B646" s="383"/>
      <c r="C646" s="383"/>
    </row>
    <row r="647" spans="1:3">
      <c r="A647" s="382"/>
      <c r="B647" s="383"/>
      <c r="C647" s="383"/>
    </row>
    <row r="648" spans="1:3">
      <c r="A648" s="382"/>
      <c r="B648" s="383"/>
      <c r="C648" s="383"/>
    </row>
    <row r="649" spans="1:3">
      <c r="A649" s="382"/>
      <c r="B649" s="383"/>
      <c r="C649" s="383"/>
    </row>
    <row r="650" spans="1:3">
      <c r="A650" s="382"/>
      <c r="B650" s="383"/>
      <c r="C650" s="383"/>
    </row>
    <row r="651" spans="1:3">
      <c r="A651" s="382"/>
      <c r="B651" s="383"/>
      <c r="C651" s="383"/>
    </row>
    <row r="652" spans="1:3">
      <c r="A652" s="382"/>
      <c r="B652" s="383"/>
      <c r="C652" s="383"/>
    </row>
    <row r="653" spans="1:3">
      <c r="A653" s="382"/>
      <c r="B653" s="383"/>
      <c r="C653" s="383"/>
    </row>
    <row r="654" spans="1:3">
      <c r="A654" s="382"/>
      <c r="B654" s="383"/>
      <c r="C654" s="383"/>
    </row>
    <row r="655" spans="1:3">
      <c r="A655" s="382"/>
      <c r="B655" s="383"/>
      <c r="C655" s="383"/>
    </row>
    <row r="656" spans="1:3">
      <c r="A656" s="382"/>
      <c r="B656" s="383"/>
      <c r="C656" s="383"/>
    </row>
    <row r="657" spans="1:3">
      <c r="A657" s="382"/>
      <c r="B657" s="383"/>
      <c r="C657" s="383"/>
    </row>
    <row r="658" spans="1:3">
      <c r="A658" s="382"/>
      <c r="B658" s="383"/>
      <c r="C658" s="383"/>
    </row>
    <row r="659" spans="1:3">
      <c r="A659" s="382"/>
      <c r="B659" s="383"/>
      <c r="C659" s="383"/>
    </row>
    <row r="660" spans="1:3">
      <c r="A660" s="382"/>
      <c r="B660" s="383"/>
      <c r="C660" s="383"/>
    </row>
    <row r="661" spans="1:3">
      <c r="A661" s="382"/>
      <c r="B661" s="383"/>
      <c r="C661" s="383"/>
    </row>
    <row r="662" spans="1:3">
      <c r="A662" s="382"/>
      <c r="B662" s="383"/>
      <c r="C662" s="383"/>
    </row>
    <row r="663" spans="1:3">
      <c r="A663" s="382"/>
      <c r="B663" s="383"/>
      <c r="C663" s="383"/>
    </row>
    <row r="664" spans="1:3">
      <c r="A664" s="382"/>
      <c r="B664" s="383"/>
      <c r="C664" s="383"/>
    </row>
    <row r="665" spans="1:3">
      <c r="A665" s="382"/>
      <c r="B665" s="383"/>
      <c r="C665" s="383"/>
    </row>
    <row r="666" spans="1:3">
      <c r="A666" s="382"/>
      <c r="B666" s="383"/>
      <c r="C666" s="383"/>
    </row>
    <row r="667" spans="1:3">
      <c r="A667" s="382"/>
      <c r="B667" s="383"/>
      <c r="C667" s="383"/>
    </row>
    <row r="668" spans="1:3">
      <c r="A668" s="382"/>
      <c r="B668" s="383"/>
      <c r="C668" s="383"/>
    </row>
    <row r="669" spans="1:3">
      <c r="A669" s="382"/>
      <c r="B669" s="383"/>
      <c r="C669" s="383"/>
    </row>
    <row r="670" spans="1:3">
      <c r="A670" s="382"/>
      <c r="B670" s="383"/>
      <c r="C670" s="383"/>
    </row>
    <row r="671" spans="1:3">
      <c r="A671" s="382"/>
      <c r="B671" s="383"/>
      <c r="C671" s="383"/>
    </row>
    <row r="672" spans="1:3">
      <c r="A672" s="382"/>
      <c r="B672" s="383"/>
      <c r="C672" s="383"/>
    </row>
    <row r="673" spans="1:3">
      <c r="A673" s="382"/>
      <c r="B673" s="383"/>
      <c r="C673" s="383"/>
    </row>
    <row r="674" spans="1:3">
      <c r="A674" s="382"/>
      <c r="B674" s="383"/>
      <c r="C674" s="383"/>
    </row>
    <row r="675" spans="1:3">
      <c r="A675" s="382"/>
      <c r="B675" s="383"/>
      <c r="C675" s="383"/>
    </row>
    <row r="676" spans="1:3">
      <c r="A676" s="382"/>
      <c r="B676" s="383"/>
      <c r="C676" s="383"/>
    </row>
    <row r="677" spans="1:3">
      <c r="A677" s="382"/>
      <c r="B677" s="383"/>
      <c r="C677" s="383"/>
    </row>
    <row r="678" spans="1:3">
      <c r="A678" s="382"/>
      <c r="B678" s="383"/>
      <c r="C678" s="383"/>
    </row>
    <row r="679" spans="1:3">
      <c r="A679" s="382"/>
      <c r="B679" s="383"/>
      <c r="C679" s="383"/>
    </row>
    <row r="680" spans="1:3">
      <c r="A680" s="382"/>
      <c r="B680" s="383"/>
      <c r="C680" s="383"/>
    </row>
    <row r="681" spans="1:3">
      <c r="A681" s="382"/>
      <c r="B681" s="383"/>
      <c r="C681" s="383"/>
    </row>
    <row r="682" spans="1:3">
      <c r="A682" s="382"/>
      <c r="B682" s="383"/>
      <c r="C682" s="383"/>
    </row>
    <row r="683" spans="1:3">
      <c r="A683" s="382"/>
      <c r="B683" s="383"/>
      <c r="C683" s="383"/>
    </row>
    <row r="684" spans="1:3">
      <c r="A684" s="382"/>
      <c r="B684" s="383"/>
      <c r="C684" s="383"/>
    </row>
    <row r="685" spans="1:3">
      <c r="A685" s="382"/>
      <c r="B685" s="383"/>
      <c r="C685" s="383"/>
    </row>
    <row r="686" spans="1:3">
      <c r="A686" s="382"/>
      <c r="B686" s="383"/>
      <c r="C686" s="383"/>
    </row>
    <row r="687" spans="1:3">
      <c r="A687" s="382"/>
      <c r="B687" s="383"/>
      <c r="C687" s="383"/>
    </row>
    <row r="688" spans="1:3">
      <c r="A688" s="382"/>
      <c r="B688" s="383"/>
      <c r="C688" s="383"/>
    </row>
    <row r="689" spans="1:3">
      <c r="A689" s="382"/>
      <c r="B689" s="383"/>
      <c r="C689" s="383"/>
    </row>
    <row r="690" spans="1:3">
      <c r="A690" s="382"/>
      <c r="B690" s="383"/>
      <c r="C690" s="383"/>
    </row>
    <row r="691" spans="1:3">
      <c r="A691" s="382"/>
      <c r="B691" s="383"/>
      <c r="C691" s="383"/>
    </row>
    <row r="692" spans="1:3">
      <c r="A692" s="382"/>
      <c r="B692" s="383"/>
      <c r="C692" s="383"/>
    </row>
    <row r="693" spans="1:3">
      <c r="A693" s="382"/>
      <c r="B693" s="383"/>
      <c r="C693" s="383"/>
    </row>
    <row r="694" spans="1:3">
      <c r="A694" s="382"/>
      <c r="B694" s="383"/>
      <c r="C694" s="383"/>
    </row>
    <row r="695" spans="1:3">
      <c r="A695" s="382"/>
      <c r="B695" s="383"/>
      <c r="C695" s="383"/>
    </row>
    <row r="696" spans="1:3">
      <c r="A696" s="382"/>
      <c r="B696" s="383"/>
      <c r="C696" s="383"/>
    </row>
    <row r="697" spans="1:3">
      <c r="A697" s="382"/>
      <c r="B697" s="383"/>
      <c r="C697" s="383"/>
    </row>
    <row r="698" spans="1:3">
      <c r="A698" s="382"/>
      <c r="B698" s="383"/>
      <c r="C698" s="383"/>
    </row>
    <row r="699" spans="1:3">
      <c r="A699" s="382"/>
      <c r="B699" s="383"/>
      <c r="C699" s="383"/>
    </row>
    <row r="700" spans="1:3">
      <c r="A700" s="382"/>
      <c r="B700" s="383"/>
      <c r="C700" s="383"/>
    </row>
    <row r="701" spans="1:3">
      <c r="A701" s="382"/>
      <c r="B701" s="383"/>
      <c r="C701" s="383"/>
    </row>
    <row r="702" spans="1:3">
      <c r="A702" s="382"/>
      <c r="B702" s="383"/>
      <c r="C702" s="383"/>
    </row>
    <row r="703" spans="1:3">
      <c r="A703" s="382"/>
      <c r="B703" s="383"/>
      <c r="C703" s="383"/>
    </row>
    <row r="704" spans="1:3">
      <c r="A704" s="382"/>
      <c r="B704" s="383"/>
      <c r="C704" s="383"/>
    </row>
    <row r="705" spans="1:3">
      <c r="A705" s="382"/>
      <c r="B705" s="383"/>
      <c r="C705" s="383"/>
    </row>
    <row r="706" spans="1:3">
      <c r="A706" s="382"/>
      <c r="B706" s="383"/>
      <c r="C706" s="383"/>
    </row>
    <row r="707" spans="1:3">
      <c r="A707" s="382"/>
      <c r="B707" s="383"/>
      <c r="C707" s="383"/>
    </row>
    <row r="708" spans="1:3">
      <c r="A708" s="382"/>
      <c r="B708" s="383"/>
      <c r="C708" s="383"/>
    </row>
    <row r="709" spans="1:3">
      <c r="A709" s="382"/>
      <c r="B709" s="383"/>
      <c r="C709" s="383"/>
    </row>
    <row r="710" spans="1:3">
      <c r="A710" s="382"/>
      <c r="B710" s="383"/>
      <c r="C710" s="383"/>
    </row>
    <row r="711" spans="1:3">
      <c r="A711" s="382"/>
      <c r="B711" s="383"/>
      <c r="C711" s="383"/>
    </row>
    <row r="712" spans="1:3">
      <c r="A712" s="382"/>
      <c r="B712" s="383"/>
      <c r="C712" s="383"/>
    </row>
    <row r="713" spans="1:3">
      <c r="A713" s="382"/>
      <c r="B713" s="383"/>
      <c r="C713" s="383"/>
    </row>
    <row r="714" spans="1:3">
      <c r="A714" s="382"/>
      <c r="B714" s="383"/>
      <c r="C714" s="383"/>
    </row>
    <row r="715" spans="1:3">
      <c r="A715" s="382"/>
      <c r="B715" s="383"/>
      <c r="C715" s="383"/>
    </row>
    <row r="716" spans="1:3">
      <c r="A716" s="382"/>
      <c r="B716" s="383"/>
      <c r="C716" s="383"/>
    </row>
    <row r="717" spans="1:3">
      <c r="A717" s="382"/>
      <c r="B717" s="383"/>
      <c r="C717" s="383"/>
    </row>
    <row r="718" spans="1:3">
      <c r="A718" s="382"/>
      <c r="B718" s="383"/>
      <c r="C718" s="383"/>
    </row>
    <row r="719" spans="1:3">
      <c r="A719" s="382"/>
      <c r="B719" s="383"/>
      <c r="C719" s="383"/>
    </row>
    <row r="720" spans="1:3">
      <c r="A720" s="382"/>
      <c r="B720" s="383"/>
      <c r="C720" s="383"/>
    </row>
    <row r="721" spans="1:3">
      <c r="A721" s="382"/>
      <c r="B721" s="383"/>
      <c r="C721" s="383"/>
    </row>
    <row r="722" spans="1:3">
      <c r="A722" s="382"/>
      <c r="B722" s="383"/>
      <c r="C722" s="383"/>
    </row>
    <row r="723" spans="1:3">
      <c r="A723" s="382"/>
      <c r="B723" s="383"/>
      <c r="C723" s="383"/>
    </row>
    <row r="724" spans="1:3">
      <c r="A724" s="382"/>
      <c r="B724" s="383"/>
      <c r="C724" s="383"/>
    </row>
    <row r="725" spans="1:3">
      <c r="A725" s="382"/>
      <c r="B725" s="383"/>
      <c r="C725" s="383"/>
    </row>
    <row r="726" spans="1:3">
      <c r="A726" s="382"/>
      <c r="B726" s="383"/>
      <c r="C726" s="383"/>
    </row>
    <row r="727" spans="1:3">
      <c r="A727" s="382"/>
      <c r="B727" s="383"/>
      <c r="C727" s="383"/>
    </row>
    <row r="728" spans="1:3">
      <c r="A728" s="382"/>
      <c r="B728" s="383"/>
      <c r="C728" s="383"/>
    </row>
    <row r="729" spans="1:3">
      <c r="A729" s="382"/>
      <c r="B729" s="383"/>
      <c r="C729" s="383"/>
    </row>
    <row r="730" spans="1:3">
      <c r="A730" s="382"/>
      <c r="B730" s="383"/>
      <c r="C730" s="383"/>
    </row>
    <row r="731" spans="1:3">
      <c r="A731" s="382"/>
      <c r="B731" s="383"/>
      <c r="C731" s="383"/>
    </row>
    <row r="732" spans="1:3">
      <c r="A732" s="382"/>
      <c r="B732" s="383"/>
      <c r="C732" s="383"/>
    </row>
    <row r="733" spans="1:3">
      <c r="A733" s="382"/>
      <c r="B733" s="383"/>
      <c r="C733" s="383"/>
    </row>
    <row r="734" spans="1:3">
      <c r="A734" s="382"/>
      <c r="B734" s="383"/>
      <c r="C734" s="383"/>
    </row>
    <row r="735" spans="1:3">
      <c r="A735" s="382"/>
      <c r="B735" s="383"/>
      <c r="C735" s="383"/>
    </row>
    <row r="736" spans="1:3">
      <c r="A736" s="382"/>
      <c r="B736" s="383"/>
      <c r="C736" s="383"/>
    </row>
    <row r="737" spans="1:3">
      <c r="A737" s="382"/>
      <c r="B737" s="383"/>
      <c r="C737" s="383"/>
    </row>
    <row r="738" spans="1:3">
      <c r="A738" s="382"/>
      <c r="B738" s="383"/>
      <c r="C738" s="383"/>
    </row>
    <row r="739" spans="1:3">
      <c r="A739" s="382"/>
      <c r="B739" s="383"/>
      <c r="C739" s="383"/>
    </row>
    <row r="740" spans="1:3">
      <c r="A740" s="382"/>
      <c r="B740" s="383"/>
      <c r="C740" s="383"/>
    </row>
    <row r="741" spans="1:3">
      <c r="A741" s="382"/>
      <c r="B741" s="383"/>
      <c r="C741" s="383"/>
    </row>
    <row r="742" spans="1:3">
      <c r="A742" s="382"/>
      <c r="B742" s="383"/>
      <c r="C742" s="383"/>
    </row>
    <row r="743" spans="1:3">
      <c r="A743" s="382"/>
      <c r="B743" s="383"/>
      <c r="C743" s="383"/>
    </row>
    <row r="744" spans="1:3">
      <c r="A744" s="382"/>
      <c r="B744" s="383"/>
      <c r="C744" s="383"/>
    </row>
    <row r="745" spans="1:3">
      <c r="A745" s="382"/>
      <c r="B745" s="383"/>
      <c r="C745" s="383"/>
    </row>
    <row r="746" spans="1:3">
      <c r="A746" s="382"/>
      <c r="B746" s="383"/>
      <c r="C746" s="383"/>
    </row>
    <row r="747" spans="1:3">
      <c r="A747" s="382"/>
      <c r="B747" s="383"/>
      <c r="C747" s="383"/>
    </row>
    <row r="748" spans="1:3">
      <c r="A748" s="382"/>
      <c r="B748" s="383"/>
      <c r="C748" s="383"/>
    </row>
    <row r="749" spans="1:3">
      <c r="A749" s="382"/>
      <c r="B749" s="383"/>
      <c r="C749" s="383"/>
    </row>
    <row r="750" spans="1:3">
      <c r="A750" s="382"/>
      <c r="B750" s="383"/>
      <c r="C750" s="383"/>
    </row>
    <row r="751" spans="1:3">
      <c r="A751" s="382"/>
      <c r="B751" s="383"/>
      <c r="C751" s="383"/>
    </row>
    <row r="752" spans="1:3">
      <c r="A752" s="382"/>
      <c r="B752" s="383"/>
      <c r="C752" s="383"/>
    </row>
    <row r="753" spans="1:3">
      <c r="A753" s="382"/>
      <c r="B753" s="383"/>
      <c r="C753" s="383"/>
    </row>
    <row r="754" spans="1:3">
      <c r="A754" s="382"/>
      <c r="B754" s="383"/>
      <c r="C754" s="383"/>
    </row>
    <row r="755" spans="1:3">
      <c r="A755" s="382"/>
      <c r="B755" s="383"/>
      <c r="C755" s="383"/>
    </row>
    <row r="756" spans="1:3">
      <c r="A756" s="382"/>
      <c r="B756" s="383"/>
      <c r="C756" s="383"/>
    </row>
    <row r="757" spans="1:3">
      <c r="A757" s="382"/>
      <c r="B757" s="383"/>
      <c r="C757" s="383"/>
    </row>
    <row r="758" spans="1:3">
      <c r="A758" s="382"/>
      <c r="B758" s="383"/>
      <c r="C758" s="383"/>
    </row>
    <row r="759" spans="1:3">
      <c r="A759" s="382"/>
      <c r="B759" s="383"/>
      <c r="C759" s="383"/>
    </row>
    <row r="760" spans="1:3">
      <c r="A760" s="382"/>
      <c r="B760" s="383"/>
      <c r="C760" s="383"/>
    </row>
    <row r="761" spans="1:3">
      <c r="A761" s="382"/>
      <c r="B761" s="383"/>
      <c r="C761" s="383"/>
    </row>
    <row r="762" spans="1:3">
      <c r="A762" s="382"/>
      <c r="B762" s="383"/>
      <c r="C762" s="383"/>
    </row>
    <row r="763" spans="1:3">
      <c r="A763" s="382"/>
      <c r="B763" s="383"/>
      <c r="C763" s="383"/>
    </row>
    <row r="764" spans="1:3">
      <c r="A764" s="382"/>
      <c r="B764" s="383"/>
      <c r="C764" s="383"/>
    </row>
    <row r="765" spans="1:3">
      <c r="A765" s="382"/>
      <c r="B765" s="383"/>
      <c r="C765" s="383"/>
    </row>
    <row r="766" spans="1:3">
      <c r="A766" s="382"/>
      <c r="B766" s="383"/>
      <c r="C766" s="383"/>
    </row>
    <row r="767" spans="1:3">
      <c r="A767" s="382"/>
      <c r="B767" s="383"/>
      <c r="C767" s="383"/>
    </row>
    <row r="768" spans="1:3">
      <c r="A768" s="382"/>
      <c r="B768" s="383"/>
      <c r="C768" s="383"/>
    </row>
    <row r="769" spans="1:3">
      <c r="A769" s="382"/>
      <c r="B769" s="383"/>
      <c r="C769" s="383"/>
    </row>
    <row r="770" spans="1:3">
      <c r="A770" s="382"/>
      <c r="B770" s="383"/>
      <c r="C770" s="383"/>
    </row>
    <row r="771" spans="1:3">
      <c r="A771" s="382"/>
      <c r="B771" s="383"/>
      <c r="C771" s="383"/>
    </row>
    <row r="772" spans="1:3">
      <c r="A772" s="382"/>
      <c r="B772" s="383"/>
      <c r="C772" s="383"/>
    </row>
    <row r="773" spans="1:3">
      <c r="A773" s="382"/>
      <c r="B773" s="383"/>
      <c r="C773" s="383"/>
    </row>
    <row r="774" spans="1:3">
      <c r="A774" s="382"/>
      <c r="B774" s="383"/>
      <c r="C774" s="383"/>
    </row>
    <row r="775" spans="1:3">
      <c r="A775" s="382"/>
      <c r="B775" s="383"/>
      <c r="C775" s="383"/>
    </row>
    <row r="776" spans="1:3">
      <c r="A776" s="382"/>
      <c r="B776" s="383"/>
      <c r="C776" s="383"/>
    </row>
    <row r="777" spans="1:3">
      <c r="A777" s="382"/>
      <c r="B777" s="383"/>
      <c r="C777" s="383"/>
    </row>
    <row r="778" spans="1:3">
      <c r="A778" s="382"/>
      <c r="B778" s="383"/>
      <c r="C778" s="383"/>
    </row>
    <row r="779" spans="1:3">
      <c r="A779" s="382"/>
      <c r="B779" s="383"/>
      <c r="C779" s="383"/>
    </row>
    <row r="780" spans="1:3">
      <c r="A780" s="382"/>
      <c r="B780" s="383"/>
      <c r="C780" s="383"/>
    </row>
    <row r="781" spans="1:3">
      <c r="A781" s="382"/>
      <c r="B781" s="383"/>
      <c r="C781" s="383"/>
    </row>
    <row r="782" spans="1:3">
      <c r="A782" s="382"/>
      <c r="B782" s="383"/>
      <c r="C782" s="383"/>
    </row>
    <row r="783" spans="1:3">
      <c r="A783" s="382"/>
      <c r="B783" s="383"/>
      <c r="C783" s="383"/>
    </row>
    <row r="784" spans="1:3">
      <c r="A784" s="382"/>
      <c r="B784" s="383"/>
      <c r="C784" s="383"/>
    </row>
    <row r="785" spans="1:3">
      <c r="A785" s="382"/>
      <c r="B785" s="383"/>
      <c r="C785" s="383"/>
    </row>
    <row r="786" spans="1:3">
      <c r="A786" s="382"/>
      <c r="B786" s="383"/>
      <c r="C786" s="383"/>
    </row>
    <row r="787" spans="1:3">
      <c r="A787" s="382"/>
      <c r="B787" s="383"/>
      <c r="C787" s="383"/>
    </row>
    <row r="788" spans="1:3">
      <c r="A788" s="382"/>
      <c r="B788" s="383"/>
      <c r="C788" s="383"/>
    </row>
    <row r="789" spans="1:3">
      <c r="A789" s="382"/>
      <c r="B789" s="383"/>
      <c r="C789" s="383"/>
    </row>
    <row r="790" spans="1:3">
      <c r="A790" s="382"/>
      <c r="B790" s="383"/>
      <c r="C790" s="383"/>
    </row>
    <row r="791" spans="1:3">
      <c r="A791" s="382"/>
      <c r="B791" s="383"/>
      <c r="C791" s="383"/>
    </row>
    <row r="792" spans="1:3">
      <c r="A792" s="382"/>
      <c r="B792" s="383"/>
      <c r="C792" s="383"/>
    </row>
    <row r="793" spans="1:3">
      <c r="A793" s="382"/>
      <c r="B793" s="383"/>
      <c r="C793" s="383"/>
    </row>
    <row r="794" spans="1:3">
      <c r="A794" s="382"/>
      <c r="B794" s="383"/>
      <c r="C794" s="383"/>
    </row>
    <row r="795" spans="1:3">
      <c r="A795" s="382"/>
      <c r="B795" s="383"/>
      <c r="C795" s="383"/>
    </row>
    <row r="796" spans="1:3">
      <c r="A796" s="382"/>
      <c r="B796" s="383"/>
      <c r="C796" s="383"/>
    </row>
    <row r="797" spans="1:3">
      <c r="A797" s="382"/>
      <c r="B797" s="383"/>
      <c r="C797" s="383"/>
    </row>
    <row r="798" spans="1:3">
      <c r="A798" s="382"/>
      <c r="B798" s="383"/>
      <c r="C798" s="383"/>
    </row>
    <row r="799" spans="1:3">
      <c r="A799" s="382"/>
      <c r="B799" s="383"/>
      <c r="C799" s="383"/>
    </row>
    <row r="800" spans="1:3">
      <c r="A800" s="382"/>
      <c r="B800" s="383"/>
      <c r="C800" s="383"/>
    </row>
    <row r="801" spans="1:3">
      <c r="A801" s="382"/>
      <c r="B801" s="383"/>
      <c r="C801" s="383"/>
    </row>
    <row r="802" spans="1:3">
      <c r="A802" s="382"/>
      <c r="B802" s="383"/>
      <c r="C802" s="383"/>
    </row>
    <row r="803" spans="1:3">
      <c r="A803" s="382"/>
      <c r="B803" s="383"/>
      <c r="C803" s="383"/>
    </row>
    <row r="804" spans="1:3">
      <c r="A804" s="382"/>
      <c r="B804" s="383"/>
      <c r="C804" s="383"/>
    </row>
    <row r="805" spans="1:3">
      <c r="A805" s="382"/>
      <c r="B805" s="383"/>
      <c r="C805" s="383"/>
    </row>
    <row r="806" spans="1:3">
      <c r="A806" s="382"/>
      <c r="B806" s="383"/>
      <c r="C806" s="383"/>
    </row>
    <row r="807" spans="1:3">
      <c r="A807" s="382"/>
      <c r="B807" s="383"/>
      <c r="C807" s="383"/>
    </row>
    <row r="808" spans="1:3">
      <c r="A808" s="382"/>
      <c r="B808" s="383"/>
      <c r="C808" s="383"/>
    </row>
    <row r="809" spans="1:3">
      <c r="A809" s="382"/>
      <c r="B809" s="383"/>
      <c r="C809" s="383"/>
    </row>
    <row r="810" spans="1:3">
      <c r="A810" s="382"/>
      <c r="B810" s="383"/>
      <c r="C810" s="383"/>
    </row>
    <row r="811" spans="1:3">
      <c r="A811" s="382"/>
      <c r="B811" s="383"/>
      <c r="C811" s="383"/>
    </row>
    <row r="812" spans="1:3">
      <c r="A812" s="382"/>
      <c r="B812" s="383"/>
      <c r="C812" s="383"/>
    </row>
    <row r="813" spans="1:3">
      <c r="A813" s="382"/>
      <c r="B813" s="383"/>
      <c r="C813" s="383"/>
    </row>
    <row r="814" spans="1:3">
      <c r="A814" s="382"/>
      <c r="B814" s="383"/>
      <c r="C814" s="383"/>
    </row>
    <row r="815" spans="1:3">
      <c r="A815" s="382"/>
      <c r="B815" s="383"/>
      <c r="C815" s="383"/>
    </row>
    <row r="816" spans="1:3">
      <c r="A816" s="382"/>
      <c r="B816" s="383"/>
      <c r="C816" s="383"/>
    </row>
    <row r="817" spans="1:3">
      <c r="A817" s="382"/>
      <c r="B817" s="383"/>
      <c r="C817" s="383"/>
    </row>
    <row r="818" spans="1:3">
      <c r="A818" s="382"/>
      <c r="B818" s="383"/>
      <c r="C818" s="383"/>
    </row>
    <row r="819" spans="1:3">
      <c r="A819" s="382"/>
      <c r="B819" s="383"/>
      <c r="C819" s="383"/>
    </row>
    <row r="820" spans="1:3">
      <c r="A820" s="382"/>
      <c r="B820" s="383"/>
      <c r="C820" s="383"/>
    </row>
    <row r="821" spans="1:3">
      <c r="A821" s="382"/>
      <c r="B821" s="383"/>
      <c r="C821" s="383"/>
    </row>
    <row r="822" spans="1:3">
      <c r="A822" s="382"/>
      <c r="B822" s="383"/>
      <c r="C822" s="383"/>
    </row>
    <row r="823" spans="1:3">
      <c r="A823" s="382"/>
      <c r="B823" s="383"/>
      <c r="C823" s="383"/>
    </row>
    <row r="824" spans="1:3">
      <c r="A824" s="382"/>
      <c r="B824" s="383"/>
      <c r="C824" s="383"/>
    </row>
    <row r="825" spans="1:3">
      <c r="A825" s="382"/>
      <c r="B825" s="383"/>
      <c r="C825" s="383"/>
    </row>
    <row r="826" spans="1:3">
      <c r="A826" s="382"/>
      <c r="B826" s="383"/>
      <c r="C826" s="383"/>
    </row>
    <row r="827" spans="1:3">
      <c r="A827" s="382"/>
      <c r="B827" s="383"/>
      <c r="C827" s="383"/>
    </row>
    <row r="828" spans="1:3">
      <c r="A828" s="382"/>
      <c r="B828" s="383"/>
      <c r="C828" s="383"/>
    </row>
    <row r="829" spans="1:3">
      <c r="A829" s="382"/>
      <c r="B829" s="383"/>
      <c r="C829" s="383"/>
    </row>
    <row r="830" spans="1:3">
      <c r="A830" s="382"/>
      <c r="B830" s="383"/>
      <c r="C830" s="383"/>
    </row>
    <row r="831" spans="1:3">
      <c r="A831" s="382"/>
      <c r="B831" s="383"/>
      <c r="C831" s="383"/>
    </row>
    <row r="832" spans="1:3">
      <c r="A832" s="382"/>
      <c r="B832" s="383"/>
      <c r="C832" s="383"/>
    </row>
    <row r="833" spans="1:3">
      <c r="A833" s="382"/>
      <c r="B833" s="383"/>
      <c r="C833" s="383"/>
    </row>
    <row r="834" spans="1:3">
      <c r="A834" s="382"/>
      <c r="B834" s="383"/>
      <c r="C834" s="383"/>
    </row>
    <row r="835" spans="1:3">
      <c r="A835" s="382"/>
      <c r="B835" s="383"/>
      <c r="C835" s="383"/>
    </row>
    <row r="836" spans="1:3">
      <c r="A836" s="382"/>
      <c r="B836" s="383"/>
      <c r="C836" s="383"/>
    </row>
    <row r="837" spans="1:3">
      <c r="A837" s="382"/>
      <c r="B837" s="383"/>
      <c r="C837" s="383"/>
    </row>
    <row r="838" spans="1:3">
      <c r="A838" s="382"/>
      <c r="B838" s="383"/>
      <c r="C838" s="383"/>
    </row>
    <row r="839" spans="1:3">
      <c r="A839" s="382"/>
      <c r="B839" s="383"/>
      <c r="C839" s="383"/>
    </row>
    <row r="840" spans="1:3">
      <c r="A840" s="382"/>
      <c r="B840" s="383"/>
      <c r="C840" s="383"/>
    </row>
    <row r="841" spans="1:3">
      <c r="A841" s="382"/>
      <c r="B841" s="383"/>
      <c r="C841" s="383"/>
    </row>
    <row r="842" spans="1:3">
      <c r="A842" s="382"/>
      <c r="B842" s="383"/>
      <c r="C842" s="383"/>
    </row>
    <row r="843" spans="1:3">
      <c r="A843" s="382"/>
      <c r="B843" s="383"/>
      <c r="C843" s="383"/>
    </row>
    <row r="844" spans="1:3">
      <c r="A844" s="382"/>
      <c r="B844" s="383"/>
      <c r="C844" s="383"/>
    </row>
    <row r="845" spans="1:3">
      <c r="A845" s="382"/>
      <c r="B845" s="383"/>
      <c r="C845" s="383"/>
    </row>
    <row r="846" spans="1:3">
      <c r="A846" s="382"/>
      <c r="B846" s="383"/>
      <c r="C846" s="383"/>
    </row>
    <row r="847" spans="1:3">
      <c r="A847" s="382"/>
      <c r="B847" s="383"/>
      <c r="C847" s="383"/>
    </row>
    <row r="848" spans="1:3">
      <c r="A848" s="382"/>
      <c r="B848" s="383"/>
      <c r="C848" s="383"/>
    </row>
    <row r="849" spans="1:3">
      <c r="A849" s="382"/>
      <c r="B849" s="383"/>
      <c r="C849" s="383"/>
    </row>
    <row r="850" spans="1:3">
      <c r="A850" s="382"/>
      <c r="B850" s="383"/>
      <c r="C850" s="383"/>
    </row>
    <row r="851" spans="1:3">
      <c r="A851" s="382"/>
      <c r="B851" s="383"/>
      <c r="C851" s="383"/>
    </row>
    <row r="852" spans="1:3">
      <c r="A852" s="382"/>
      <c r="B852" s="383"/>
      <c r="C852" s="383"/>
    </row>
    <row r="853" spans="1:3">
      <c r="A853" s="382"/>
      <c r="B853" s="383"/>
      <c r="C853" s="383"/>
    </row>
    <row r="854" spans="1:3">
      <c r="A854" s="382"/>
      <c r="B854" s="383"/>
      <c r="C854" s="383"/>
    </row>
    <row r="855" spans="1:3">
      <c r="A855" s="382"/>
      <c r="B855" s="383"/>
      <c r="C855" s="383"/>
    </row>
    <row r="856" spans="1:3">
      <c r="A856" s="382"/>
      <c r="B856" s="383"/>
      <c r="C856" s="383"/>
    </row>
    <row r="857" spans="1:3">
      <c r="A857" s="382"/>
      <c r="B857" s="383"/>
      <c r="C857" s="383"/>
    </row>
    <row r="858" spans="1:3">
      <c r="A858" s="382"/>
      <c r="B858" s="383"/>
      <c r="C858" s="383"/>
    </row>
    <row r="859" spans="1:3">
      <c r="A859" s="382"/>
      <c r="B859" s="383"/>
      <c r="C859" s="383"/>
    </row>
    <row r="860" spans="1:3">
      <c r="A860" s="382"/>
      <c r="B860" s="383"/>
      <c r="C860" s="383"/>
    </row>
    <row r="861" spans="1:3">
      <c r="A861" s="382"/>
      <c r="B861" s="383"/>
      <c r="C861" s="383"/>
    </row>
    <row r="862" spans="1:3">
      <c r="A862" s="382"/>
      <c r="B862" s="383"/>
      <c r="C862" s="383"/>
    </row>
    <row r="863" spans="1:3">
      <c r="A863" s="382"/>
      <c r="B863" s="383"/>
      <c r="C863" s="383"/>
    </row>
    <row r="864" spans="1:3">
      <c r="A864" s="382"/>
      <c r="B864" s="383"/>
      <c r="C864" s="383"/>
    </row>
    <row r="865" spans="1:3">
      <c r="A865" s="382"/>
      <c r="B865" s="383"/>
      <c r="C865" s="383"/>
    </row>
    <row r="866" spans="1:3">
      <c r="A866" s="382"/>
      <c r="B866" s="383"/>
      <c r="C866" s="383"/>
    </row>
    <row r="867" spans="1:3">
      <c r="A867" s="382"/>
      <c r="B867" s="383"/>
      <c r="C867" s="383"/>
    </row>
    <row r="868" spans="1:3">
      <c r="A868" s="382"/>
      <c r="B868" s="383"/>
      <c r="C868" s="383"/>
    </row>
    <row r="869" spans="1:3">
      <c r="A869" s="382"/>
      <c r="B869" s="383"/>
      <c r="C869" s="383"/>
    </row>
    <row r="870" spans="1:3">
      <c r="A870" s="382"/>
      <c r="B870" s="383"/>
      <c r="C870" s="383"/>
    </row>
    <row r="871" spans="1:3">
      <c r="A871" s="382"/>
      <c r="B871" s="383"/>
      <c r="C871" s="383"/>
    </row>
    <row r="872" spans="1:3">
      <c r="A872" s="382"/>
      <c r="B872" s="383"/>
      <c r="C872" s="383"/>
    </row>
    <row r="873" spans="1:3">
      <c r="A873" s="382"/>
      <c r="B873" s="383"/>
      <c r="C873" s="383"/>
    </row>
    <row r="874" spans="1:3">
      <c r="A874" s="382"/>
      <c r="B874" s="383"/>
      <c r="C874" s="383"/>
    </row>
    <row r="875" spans="1:3">
      <c r="A875" s="382"/>
      <c r="B875" s="383"/>
      <c r="C875" s="383"/>
    </row>
    <row r="876" spans="1:3">
      <c r="A876" s="382"/>
      <c r="B876" s="383"/>
      <c r="C876" s="383"/>
    </row>
    <row r="877" spans="1:3">
      <c r="A877" s="382"/>
      <c r="B877" s="383"/>
      <c r="C877" s="383"/>
    </row>
    <row r="878" spans="1:3">
      <c r="A878" s="382"/>
      <c r="B878" s="383"/>
      <c r="C878" s="383"/>
    </row>
    <row r="879" spans="1:3">
      <c r="A879" s="382"/>
      <c r="B879" s="383"/>
      <c r="C879" s="383"/>
    </row>
    <row r="880" spans="1:3">
      <c r="A880" s="382"/>
      <c r="B880" s="383"/>
      <c r="C880" s="383"/>
    </row>
    <row r="881" spans="1:3">
      <c r="A881" s="382"/>
      <c r="B881" s="383"/>
      <c r="C881" s="383"/>
    </row>
    <row r="882" spans="1:3">
      <c r="A882" s="382"/>
      <c r="B882" s="383"/>
      <c r="C882" s="383"/>
    </row>
    <row r="883" spans="1:3">
      <c r="A883" s="382"/>
      <c r="B883" s="383"/>
      <c r="C883" s="383"/>
    </row>
    <row r="884" spans="1:3">
      <c r="A884" s="382"/>
      <c r="B884" s="383"/>
      <c r="C884" s="383"/>
    </row>
    <row r="885" spans="1:3">
      <c r="A885" s="382"/>
      <c r="B885" s="383"/>
      <c r="C885" s="383"/>
    </row>
    <row r="886" spans="1:3">
      <c r="A886" s="382"/>
      <c r="B886" s="383"/>
      <c r="C886" s="383"/>
    </row>
    <row r="887" spans="1:3">
      <c r="A887" s="382"/>
      <c r="B887" s="383"/>
      <c r="C887" s="383"/>
    </row>
    <row r="888" spans="1:3">
      <c r="A888" s="382"/>
      <c r="B888" s="383"/>
      <c r="C888" s="383"/>
    </row>
    <row r="889" spans="1:3">
      <c r="A889" s="382"/>
      <c r="B889" s="383"/>
      <c r="C889" s="383"/>
    </row>
    <row r="890" spans="1:3">
      <c r="A890" s="382"/>
      <c r="B890" s="383"/>
      <c r="C890" s="383"/>
    </row>
    <row r="891" spans="1:3">
      <c r="A891" s="382"/>
      <c r="B891" s="383"/>
      <c r="C891" s="383"/>
    </row>
    <row r="892" spans="1:3">
      <c r="A892" s="382"/>
      <c r="B892" s="383"/>
      <c r="C892" s="383"/>
    </row>
    <row r="893" spans="1:3">
      <c r="A893" s="382"/>
      <c r="B893" s="383"/>
      <c r="C893" s="383"/>
    </row>
    <row r="894" spans="1:3">
      <c r="A894" s="382"/>
      <c r="B894" s="383"/>
      <c r="C894" s="383"/>
    </row>
    <row r="895" spans="1:3">
      <c r="A895" s="382"/>
      <c r="B895" s="383"/>
      <c r="C895" s="383"/>
    </row>
    <row r="896" spans="1:3">
      <c r="A896" s="382"/>
      <c r="B896" s="383"/>
      <c r="C896" s="383"/>
    </row>
    <row r="897" spans="1:3">
      <c r="A897" s="382"/>
      <c r="B897" s="383"/>
      <c r="C897" s="383"/>
    </row>
    <row r="898" spans="1:3">
      <c r="A898" s="382"/>
      <c r="B898" s="383"/>
      <c r="C898" s="383"/>
    </row>
    <row r="899" spans="1:3">
      <c r="A899" s="382"/>
      <c r="B899" s="383"/>
      <c r="C899" s="383"/>
    </row>
    <row r="900" spans="1:3">
      <c r="A900" s="382"/>
      <c r="B900" s="383"/>
      <c r="C900" s="383"/>
    </row>
    <row r="901" spans="1:3">
      <c r="A901" s="382"/>
      <c r="B901" s="383"/>
      <c r="C901" s="383"/>
    </row>
    <row r="902" spans="1:3">
      <c r="A902" s="382"/>
      <c r="B902" s="383"/>
      <c r="C902" s="383"/>
    </row>
    <row r="903" spans="1:3">
      <c r="A903" s="382"/>
      <c r="B903" s="383"/>
      <c r="C903" s="383"/>
    </row>
    <row r="904" spans="1:3">
      <c r="A904" s="382"/>
      <c r="B904" s="383"/>
      <c r="C904" s="383"/>
    </row>
    <row r="905" spans="1:3">
      <c r="A905" s="382"/>
      <c r="B905" s="383"/>
      <c r="C905" s="383"/>
    </row>
    <row r="906" spans="1:3">
      <c r="A906" s="382"/>
      <c r="B906" s="383"/>
      <c r="C906" s="383"/>
    </row>
    <row r="907" spans="1:3">
      <c r="A907" s="382"/>
      <c r="B907" s="383"/>
      <c r="C907" s="383"/>
    </row>
    <row r="908" spans="1:3">
      <c r="A908" s="382"/>
      <c r="B908" s="383"/>
      <c r="C908" s="383"/>
    </row>
    <row r="909" spans="1:3">
      <c r="A909" s="382"/>
      <c r="B909" s="383"/>
      <c r="C909" s="383"/>
    </row>
    <row r="910" spans="1:3">
      <c r="A910" s="382"/>
      <c r="B910" s="383"/>
      <c r="C910" s="383"/>
    </row>
    <row r="911" spans="1:3">
      <c r="A911" s="382"/>
      <c r="B911" s="383"/>
      <c r="C911" s="383"/>
    </row>
    <row r="912" spans="1:3">
      <c r="A912" s="382"/>
      <c r="B912" s="383"/>
      <c r="C912" s="383"/>
    </row>
    <row r="913" spans="1:3">
      <c r="A913" s="382"/>
      <c r="B913" s="383"/>
      <c r="C913" s="383"/>
    </row>
    <row r="914" spans="1:3">
      <c r="A914" s="382"/>
      <c r="B914" s="383"/>
      <c r="C914" s="383"/>
    </row>
    <row r="915" spans="1:3">
      <c r="A915" s="382"/>
      <c r="B915" s="383"/>
      <c r="C915" s="383"/>
    </row>
    <row r="916" spans="1:3">
      <c r="A916" s="382"/>
      <c r="B916" s="383"/>
      <c r="C916" s="383"/>
    </row>
    <row r="917" spans="1:3">
      <c r="A917" s="382"/>
      <c r="B917" s="383"/>
      <c r="C917" s="383"/>
    </row>
    <row r="918" spans="1:3">
      <c r="A918" s="382"/>
      <c r="B918" s="383"/>
      <c r="C918" s="383"/>
    </row>
    <row r="919" spans="1:3">
      <c r="A919" s="382"/>
      <c r="B919" s="383"/>
      <c r="C919" s="383"/>
    </row>
    <row r="920" spans="1:3">
      <c r="A920" s="382"/>
      <c r="B920" s="383"/>
      <c r="C920" s="383"/>
    </row>
    <row r="921" spans="1:3">
      <c r="A921" s="382"/>
      <c r="B921" s="383"/>
      <c r="C921" s="383"/>
    </row>
    <row r="922" spans="1:3">
      <c r="A922" s="382"/>
      <c r="B922" s="383"/>
      <c r="C922" s="383"/>
    </row>
    <row r="923" spans="1:3">
      <c r="A923" s="382"/>
      <c r="B923" s="383"/>
      <c r="C923" s="383"/>
    </row>
    <row r="924" spans="1:3">
      <c r="A924" s="382"/>
      <c r="B924" s="383"/>
      <c r="C924" s="383"/>
    </row>
    <row r="925" spans="1:3">
      <c r="A925" s="382"/>
      <c r="B925" s="383"/>
      <c r="C925" s="383"/>
    </row>
    <row r="926" spans="1:3">
      <c r="A926" s="382"/>
      <c r="B926" s="383"/>
      <c r="C926" s="383"/>
    </row>
    <row r="927" spans="1:3">
      <c r="A927" s="382"/>
      <c r="B927" s="383"/>
      <c r="C927" s="383"/>
    </row>
    <row r="928" spans="1:3">
      <c r="A928" s="382"/>
      <c r="B928" s="383"/>
      <c r="C928" s="383"/>
    </row>
    <row r="929" spans="1:3">
      <c r="A929" s="382"/>
      <c r="B929" s="383"/>
      <c r="C929" s="383"/>
    </row>
    <row r="930" spans="1:3">
      <c r="A930" s="382"/>
      <c r="B930" s="383"/>
      <c r="C930" s="383"/>
    </row>
    <row r="931" spans="1:3">
      <c r="A931" s="382"/>
      <c r="B931" s="383"/>
      <c r="C931" s="383"/>
    </row>
    <row r="932" spans="1:3">
      <c r="A932" s="382"/>
      <c r="B932" s="383"/>
      <c r="C932" s="383"/>
    </row>
    <row r="933" spans="1:3">
      <c r="A933" s="382"/>
      <c r="B933" s="383"/>
      <c r="C933" s="383"/>
    </row>
    <row r="934" spans="1:3">
      <c r="A934" s="382"/>
      <c r="B934" s="383"/>
      <c r="C934" s="383"/>
    </row>
    <row r="935" spans="1:3">
      <c r="A935" s="382"/>
      <c r="B935" s="383"/>
      <c r="C935" s="383"/>
    </row>
    <row r="936" spans="1:3">
      <c r="A936" s="382"/>
      <c r="B936" s="383"/>
      <c r="C936" s="383"/>
    </row>
    <row r="937" spans="1:3">
      <c r="A937" s="382"/>
      <c r="B937" s="383"/>
      <c r="C937" s="383"/>
    </row>
    <row r="938" spans="1:3">
      <c r="A938" s="382"/>
      <c r="B938" s="383"/>
      <c r="C938" s="383"/>
    </row>
    <row r="939" spans="1:3">
      <c r="A939" s="382"/>
      <c r="B939" s="383"/>
      <c r="C939" s="383"/>
    </row>
    <row r="940" spans="1:3">
      <c r="A940" s="382"/>
      <c r="B940" s="383"/>
      <c r="C940" s="383"/>
    </row>
    <row r="941" spans="1:3">
      <c r="A941" s="382"/>
      <c r="B941" s="383"/>
      <c r="C941" s="383"/>
    </row>
    <row r="942" spans="1:3">
      <c r="A942" s="382"/>
      <c r="B942" s="383"/>
      <c r="C942" s="383"/>
    </row>
    <row r="943" spans="1:3">
      <c r="A943" s="382"/>
      <c r="B943" s="383"/>
      <c r="C943" s="383"/>
    </row>
    <row r="944" spans="1:3">
      <c r="A944" s="382"/>
      <c r="B944" s="383"/>
      <c r="C944" s="383"/>
    </row>
    <row r="945" spans="1:3">
      <c r="A945" s="382"/>
      <c r="B945" s="383"/>
      <c r="C945" s="383"/>
    </row>
    <row r="946" spans="1:3">
      <c r="A946" s="382"/>
      <c r="B946" s="383"/>
      <c r="C946" s="383"/>
    </row>
    <row r="947" spans="1:3">
      <c r="A947" s="382"/>
      <c r="B947" s="383"/>
      <c r="C947" s="383"/>
    </row>
    <row r="948" spans="1:3">
      <c r="A948" s="382"/>
      <c r="B948" s="383"/>
      <c r="C948" s="383"/>
    </row>
    <row r="949" spans="1:3">
      <c r="A949" s="382"/>
      <c r="B949" s="383"/>
      <c r="C949" s="383"/>
    </row>
    <row r="950" spans="1:3">
      <c r="A950" s="382"/>
      <c r="B950" s="383"/>
      <c r="C950" s="383"/>
    </row>
    <row r="951" spans="1:3">
      <c r="A951" s="382"/>
      <c r="B951" s="383"/>
      <c r="C951" s="383"/>
    </row>
    <row r="952" spans="1:3">
      <c r="A952" s="382"/>
      <c r="B952" s="383"/>
      <c r="C952" s="383"/>
    </row>
    <row r="953" spans="1:3">
      <c r="A953" s="382"/>
      <c r="B953" s="383"/>
      <c r="C953" s="383"/>
    </row>
    <row r="954" spans="1:3">
      <c r="A954" s="382"/>
      <c r="B954" s="383"/>
      <c r="C954" s="383"/>
    </row>
    <row r="955" spans="1:3">
      <c r="A955" s="382"/>
      <c r="B955" s="383"/>
      <c r="C955" s="383"/>
    </row>
    <row r="956" spans="1:3">
      <c r="A956" s="382"/>
      <c r="B956" s="383"/>
      <c r="C956" s="383"/>
    </row>
    <row r="957" spans="1:3">
      <c r="A957" s="382"/>
      <c r="B957" s="383"/>
      <c r="C957" s="383"/>
    </row>
    <row r="958" spans="1:3">
      <c r="A958" s="382"/>
      <c r="B958" s="383"/>
      <c r="C958" s="383"/>
    </row>
    <row r="959" spans="1:3">
      <c r="A959" s="382"/>
      <c r="B959" s="383"/>
      <c r="C959" s="383"/>
    </row>
    <row r="960" spans="1:3">
      <c r="A960" s="382"/>
      <c r="B960" s="383"/>
      <c r="C960" s="383"/>
    </row>
    <row r="961" spans="1:3">
      <c r="A961" s="382"/>
      <c r="B961" s="383"/>
      <c r="C961" s="383"/>
    </row>
    <row r="962" spans="1:3">
      <c r="A962" s="382"/>
      <c r="B962" s="383"/>
      <c r="C962" s="383"/>
    </row>
    <row r="963" spans="1:3">
      <c r="A963" s="382"/>
      <c r="B963" s="383"/>
      <c r="C963" s="383"/>
    </row>
    <row r="964" spans="1:3">
      <c r="A964" s="382"/>
      <c r="B964" s="383"/>
      <c r="C964" s="383"/>
    </row>
    <row r="965" spans="1:3">
      <c r="A965" s="382"/>
      <c r="B965" s="383"/>
      <c r="C965" s="383"/>
    </row>
    <row r="966" spans="1:3">
      <c r="A966" s="382"/>
      <c r="B966" s="383"/>
      <c r="C966" s="383"/>
    </row>
    <row r="967" spans="1:3">
      <c r="A967" s="382"/>
      <c r="B967" s="383"/>
      <c r="C967" s="383"/>
    </row>
    <row r="968" spans="1:3">
      <c r="A968" s="382"/>
      <c r="B968" s="383"/>
      <c r="C968" s="383"/>
    </row>
    <row r="969" spans="1:3">
      <c r="A969" s="382"/>
      <c r="B969" s="383"/>
      <c r="C969" s="383"/>
    </row>
    <row r="970" spans="1:3">
      <c r="A970" s="382"/>
      <c r="B970" s="383"/>
      <c r="C970" s="383"/>
    </row>
    <row r="971" spans="1:3">
      <c r="A971" s="382"/>
      <c r="B971" s="383"/>
      <c r="C971" s="383"/>
    </row>
    <row r="972" spans="1:3">
      <c r="A972" s="382"/>
      <c r="B972" s="383"/>
      <c r="C972" s="383"/>
    </row>
    <row r="973" spans="1:3">
      <c r="A973" s="382"/>
      <c r="B973" s="383"/>
      <c r="C973" s="383"/>
    </row>
    <row r="974" spans="1:3">
      <c r="A974" s="382"/>
      <c r="B974" s="383"/>
      <c r="C974" s="383"/>
    </row>
    <row r="975" spans="1:3">
      <c r="A975" s="382"/>
      <c r="B975" s="383"/>
      <c r="C975" s="383"/>
    </row>
    <row r="976" spans="1:3">
      <c r="A976" s="382"/>
      <c r="B976" s="383"/>
      <c r="C976" s="383"/>
    </row>
    <row r="977" spans="1:3">
      <c r="A977" s="382"/>
      <c r="B977" s="383"/>
      <c r="C977" s="383"/>
    </row>
    <row r="978" spans="1:3">
      <c r="A978" s="382"/>
      <c r="B978" s="383"/>
      <c r="C978" s="383"/>
    </row>
    <row r="979" spans="1:3">
      <c r="A979" s="382"/>
      <c r="B979" s="383"/>
      <c r="C979" s="383"/>
    </row>
    <row r="980" spans="1:3">
      <c r="A980" s="382"/>
      <c r="B980" s="383"/>
      <c r="C980" s="383"/>
    </row>
    <row r="981" spans="1:3">
      <c r="A981" s="382"/>
      <c r="B981" s="383"/>
      <c r="C981" s="383"/>
    </row>
    <row r="982" spans="1:3">
      <c r="A982" s="382"/>
      <c r="B982" s="383"/>
      <c r="C982" s="383"/>
    </row>
    <row r="983" spans="1:3">
      <c r="A983" s="382"/>
      <c r="B983" s="383"/>
      <c r="C983" s="383"/>
    </row>
    <row r="984" spans="1:3">
      <c r="A984" s="382"/>
      <c r="B984" s="383"/>
      <c r="C984" s="383"/>
    </row>
    <row r="985" spans="1:3">
      <c r="A985" s="382"/>
      <c r="B985" s="383"/>
      <c r="C985" s="383"/>
    </row>
    <row r="986" spans="1:3">
      <c r="A986" s="382"/>
      <c r="B986" s="383"/>
      <c r="C986" s="383"/>
    </row>
    <row r="987" spans="1:3">
      <c r="A987" s="382"/>
      <c r="B987" s="383"/>
      <c r="C987" s="383"/>
    </row>
    <row r="988" spans="1:3">
      <c r="A988" s="382"/>
      <c r="B988" s="383"/>
      <c r="C988" s="383"/>
    </row>
    <row r="989" spans="1:3">
      <c r="A989" s="382"/>
      <c r="B989" s="383"/>
      <c r="C989" s="383"/>
    </row>
    <row r="990" spans="1:3">
      <c r="A990" s="382"/>
      <c r="B990" s="383"/>
      <c r="C990" s="383"/>
    </row>
    <row r="991" spans="1:3">
      <c r="A991" s="382"/>
      <c r="B991" s="383"/>
      <c r="C991" s="383"/>
    </row>
    <row r="992" spans="1:3">
      <c r="A992" s="382"/>
      <c r="B992" s="383"/>
      <c r="C992" s="383"/>
    </row>
    <row r="993" spans="1:3">
      <c r="A993" s="382"/>
      <c r="B993" s="383"/>
      <c r="C993" s="383"/>
    </row>
    <row r="994" spans="1:3">
      <c r="A994" s="382"/>
      <c r="B994" s="383"/>
      <c r="C994" s="383"/>
    </row>
    <row r="995" spans="1:3">
      <c r="A995" s="382"/>
      <c r="B995" s="383"/>
      <c r="C995" s="383"/>
    </row>
    <row r="996" spans="1:3">
      <c r="A996" s="382"/>
      <c r="B996" s="383"/>
      <c r="C996" s="383"/>
    </row>
    <row r="997" spans="1:3">
      <c r="A997" s="382"/>
      <c r="B997" s="383"/>
      <c r="C997" s="383"/>
    </row>
    <row r="998" spans="1:3">
      <c r="A998" s="382"/>
      <c r="B998" s="383"/>
      <c r="C998" s="383"/>
    </row>
    <row r="999" spans="1:3">
      <c r="A999" s="382"/>
      <c r="B999" s="383"/>
      <c r="C999" s="383"/>
    </row>
    <row r="1000" spans="1:3">
      <c r="A1000" s="382"/>
      <c r="B1000" s="383"/>
      <c r="C1000" s="383"/>
    </row>
    <row r="1001" spans="1:3">
      <c r="A1001" s="382"/>
      <c r="B1001" s="383"/>
      <c r="C1001" s="383"/>
    </row>
    <row r="1002" spans="1:3">
      <c r="A1002" s="382"/>
      <c r="B1002" s="383"/>
      <c r="C1002" s="383"/>
    </row>
    <row r="1003" spans="1:3">
      <c r="A1003" s="382"/>
      <c r="B1003" s="383"/>
      <c r="C1003" s="383"/>
    </row>
    <row r="1004" spans="1:3">
      <c r="A1004" s="382"/>
      <c r="B1004" s="383"/>
      <c r="C1004" s="383"/>
    </row>
    <row r="1005" spans="1:3">
      <c r="A1005" s="382"/>
      <c r="B1005" s="383"/>
      <c r="C1005" s="383"/>
    </row>
    <row r="1006" spans="1:3">
      <c r="A1006" s="382"/>
      <c r="B1006" s="383"/>
      <c r="C1006" s="383"/>
    </row>
    <row r="1007" spans="1:3">
      <c r="A1007" s="382"/>
      <c r="B1007" s="383"/>
      <c r="C1007" s="383"/>
    </row>
    <row r="1008" spans="1:3">
      <c r="A1008" s="382"/>
      <c r="B1008" s="383"/>
      <c r="C1008" s="383"/>
    </row>
    <row r="1009" spans="1:3">
      <c r="A1009" s="382"/>
      <c r="B1009" s="383"/>
      <c r="C1009" s="383"/>
    </row>
    <row r="1010" spans="1:3">
      <c r="A1010" s="382"/>
      <c r="B1010" s="383"/>
      <c r="C1010" s="383"/>
    </row>
    <row r="1011" spans="1:3">
      <c r="A1011" s="382"/>
      <c r="B1011" s="383"/>
      <c r="C1011" s="383"/>
    </row>
    <row r="1012" spans="1:3">
      <c r="A1012" s="382"/>
      <c r="B1012" s="383"/>
      <c r="C1012" s="383"/>
    </row>
    <row r="1013" spans="1:3">
      <c r="A1013" s="382"/>
      <c r="B1013" s="383"/>
      <c r="C1013" s="383"/>
    </row>
    <row r="1014" spans="1:3">
      <c r="A1014" s="382"/>
      <c r="B1014" s="383"/>
      <c r="C1014" s="383"/>
    </row>
    <row r="1015" spans="1:3">
      <c r="A1015" s="382"/>
      <c r="B1015" s="383"/>
      <c r="C1015" s="383"/>
    </row>
    <row r="1016" spans="1:3">
      <c r="A1016" s="382"/>
      <c r="B1016" s="383"/>
      <c r="C1016" s="383"/>
    </row>
    <row r="1017" spans="1:3">
      <c r="A1017" s="382"/>
      <c r="B1017" s="383"/>
      <c r="C1017" s="383"/>
    </row>
    <row r="1018" spans="1:3">
      <c r="A1018" s="382"/>
      <c r="B1018" s="383"/>
      <c r="C1018" s="383"/>
    </row>
    <row r="1019" spans="1:3">
      <c r="A1019" s="382"/>
      <c r="B1019" s="383"/>
      <c r="C1019" s="383"/>
    </row>
    <row r="1020" spans="1:3">
      <c r="A1020" s="382"/>
      <c r="B1020" s="383"/>
      <c r="C1020" s="383"/>
    </row>
    <row r="1021" spans="1:3">
      <c r="A1021" s="382"/>
      <c r="B1021" s="383"/>
      <c r="C1021" s="383"/>
    </row>
    <row r="1022" spans="1:3">
      <c r="A1022" s="382"/>
      <c r="B1022" s="383"/>
      <c r="C1022" s="383"/>
    </row>
    <row r="1023" spans="1:3">
      <c r="A1023" s="382"/>
      <c r="B1023" s="383"/>
      <c r="C1023" s="383"/>
    </row>
    <row r="1024" spans="1:3">
      <c r="A1024" s="382"/>
      <c r="B1024" s="383"/>
      <c r="C1024" s="383"/>
    </row>
    <row r="1025" spans="1:3">
      <c r="A1025" s="382"/>
      <c r="B1025" s="383"/>
      <c r="C1025" s="383"/>
    </row>
    <row r="1026" spans="1:3">
      <c r="A1026" s="382"/>
      <c r="B1026" s="383"/>
      <c r="C1026" s="383"/>
    </row>
    <row r="1027" spans="1:3">
      <c r="A1027" s="382"/>
      <c r="B1027" s="383"/>
      <c r="C1027" s="383"/>
    </row>
    <row r="1028" spans="1:3">
      <c r="A1028" s="382"/>
      <c r="B1028" s="383"/>
      <c r="C1028" s="383"/>
    </row>
    <row r="1029" spans="1:3">
      <c r="A1029" s="382"/>
      <c r="B1029" s="383"/>
      <c r="C1029" s="383"/>
    </row>
    <row r="1030" spans="1:3">
      <c r="A1030" s="382"/>
      <c r="B1030" s="383"/>
      <c r="C1030" s="383"/>
    </row>
    <row r="1031" spans="1:3">
      <c r="A1031" s="382"/>
      <c r="B1031" s="383"/>
      <c r="C1031" s="383"/>
    </row>
    <row r="1032" spans="1:3">
      <c r="A1032" s="382"/>
      <c r="B1032" s="383"/>
      <c r="C1032" s="383"/>
    </row>
    <row r="1033" spans="1:3">
      <c r="A1033" s="382"/>
      <c r="B1033" s="383"/>
      <c r="C1033" s="383"/>
    </row>
    <row r="1034" spans="1:3">
      <c r="A1034" s="382"/>
      <c r="B1034" s="383"/>
      <c r="C1034" s="383"/>
    </row>
    <row r="1035" spans="1:3">
      <c r="A1035" s="382"/>
      <c r="B1035" s="383"/>
      <c r="C1035" s="383"/>
    </row>
    <row r="1036" spans="1:3">
      <c r="A1036" s="382"/>
      <c r="B1036" s="383"/>
      <c r="C1036" s="383"/>
    </row>
    <row r="1037" spans="1:3">
      <c r="A1037" s="382"/>
      <c r="B1037" s="383"/>
      <c r="C1037" s="383"/>
    </row>
    <row r="1038" spans="1:3">
      <c r="A1038" s="382"/>
      <c r="B1038" s="383"/>
      <c r="C1038" s="383"/>
    </row>
    <row r="1039" spans="1:3">
      <c r="A1039" s="382"/>
      <c r="B1039" s="383"/>
      <c r="C1039" s="383"/>
    </row>
    <row r="1040" spans="1:3">
      <c r="A1040" s="382"/>
      <c r="B1040" s="383"/>
      <c r="C1040" s="383"/>
    </row>
    <row r="1041" spans="1:3">
      <c r="A1041" s="382"/>
      <c r="B1041" s="383"/>
      <c r="C1041" s="383"/>
    </row>
    <row r="1042" spans="1:3">
      <c r="A1042" s="382"/>
      <c r="B1042" s="383"/>
      <c r="C1042" s="383"/>
    </row>
    <row r="1043" spans="1:3">
      <c r="A1043" s="382"/>
      <c r="B1043" s="383"/>
      <c r="C1043" s="383"/>
    </row>
    <row r="1044" spans="1:3">
      <c r="A1044" s="382"/>
      <c r="B1044" s="383"/>
      <c r="C1044" s="383"/>
    </row>
    <row r="1045" spans="1:3">
      <c r="A1045" s="382"/>
      <c r="B1045" s="383"/>
      <c r="C1045" s="383"/>
    </row>
    <row r="1046" spans="1:3">
      <c r="A1046" s="382"/>
      <c r="B1046" s="383"/>
      <c r="C1046" s="383"/>
    </row>
    <row r="1047" spans="1:3">
      <c r="A1047" s="382"/>
      <c r="B1047" s="383"/>
      <c r="C1047" s="383"/>
    </row>
    <row r="1048" spans="1:3">
      <c r="A1048" s="382"/>
      <c r="B1048" s="383"/>
      <c r="C1048" s="383"/>
    </row>
    <row r="1049" spans="1:3">
      <c r="A1049" s="382"/>
      <c r="B1049" s="383"/>
      <c r="C1049" s="383"/>
    </row>
    <row r="1050" spans="1:3">
      <c r="A1050" s="382"/>
      <c r="B1050" s="383"/>
      <c r="C1050" s="383"/>
    </row>
    <row r="1051" spans="1:3">
      <c r="A1051" s="382"/>
      <c r="B1051" s="383"/>
      <c r="C1051" s="383"/>
    </row>
    <row r="1052" spans="1:3">
      <c r="A1052" s="382"/>
      <c r="B1052" s="383"/>
      <c r="C1052" s="383"/>
    </row>
    <row r="1053" spans="1:3">
      <c r="A1053" s="382"/>
      <c r="B1053" s="383"/>
      <c r="C1053" s="383"/>
    </row>
    <row r="1054" spans="1:3">
      <c r="A1054" s="382"/>
      <c r="B1054" s="383"/>
      <c r="C1054" s="383"/>
    </row>
    <row r="1055" spans="1:3">
      <c r="A1055" s="382"/>
      <c r="B1055" s="383"/>
      <c r="C1055" s="383"/>
    </row>
    <row r="1056" spans="1:3">
      <c r="A1056" s="382"/>
      <c r="B1056" s="383"/>
      <c r="C1056" s="383"/>
    </row>
    <row r="1057" spans="1:3">
      <c r="A1057" s="382"/>
      <c r="B1057" s="383"/>
      <c r="C1057" s="383"/>
    </row>
    <row r="1058" spans="1:3">
      <c r="A1058" s="382"/>
      <c r="B1058" s="383"/>
      <c r="C1058" s="383"/>
    </row>
    <row r="1059" spans="1:3">
      <c r="A1059" s="382"/>
      <c r="B1059" s="383"/>
      <c r="C1059" s="383"/>
    </row>
    <row r="1060" spans="1:3">
      <c r="A1060" s="382"/>
      <c r="B1060" s="383"/>
      <c r="C1060" s="383"/>
    </row>
    <row r="1061" spans="1:3">
      <c r="A1061" s="382"/>
      <c r="B1061" s="383"/>
      <c r="C1061" s="383"/>
    </row>
    <row r="1062" spans="1:3">
      <c r="A1062" s="382"/>
      <c r="B1062" s="383"/>
      <c r="C1062" s="383"/>
    </row>
    <row r="1063" spans="1:3">
      <c r="A1063" s="382"/>
      <c r="B1063" s="383"/>
      <c r="C1063" s="383"/>
    </row>
    <row r="1064" spans="1:3">
      <c r="A1064" s="382"/>
      <c r="B1064" s="383"/>
      <c r="C1064" s="383"/>
    </row>
    <row r="1065" spans="1:3">
      <c r="A1065" s="382"/>
      <c r="B1065" s="383"/>
      <c r="C1065" s="383"/>
    </row>
    <row r="1066" spans="1:3">
      <c r="A1066" s="382"/>
      <c r="B1066" s="383"/>
      <c r="C1066" s="383"/>
    </row>
    <row r="1067" spans="1:3">
      <c r="A1067" s="382"/>
      <c r="B1067" s="383"/>
      <c r="C1067" s="383"/>
    </row>
    <row r="1068" spans="1:3">
      <c r="A1068" s="382"/>
      <c r="B1068" s="383"/>
      <c r="C1068" s="383"/>
    </row>
    <row r="1069" spans="1:3">
      <c r="A1069" s="382"/>
      <c r="B1069" s="383"/>
      <c r="C1069" s="383"/>
    </row>
    <row r="1070" spans="1:3">
      <c r="A1070" s="382"/>
      <c r="B1070" s="383"/>
      <c r="C1070" s="383"/>
    </row>
    <row r="1071" spans="1:3">
      <c r="A1071" s="382"/>
      <c r="B1071" s="383"/>
      <c r="C1071" s="383"/>
    </row>
    <row r="1072" spans="1:3">
      <c r="A1072" s="382"/>
      <c r="B1072" s="383"/>
      <c r="C1072" s="383"/>
    </row>
    <row r="1073" spans="1:3">
      <c r="A1073" s="382"/>
      <c r="B1073" s="383"/>
      <c r="C1073" s="383"/>
    </row>
    <row r="1074" spans="1:3">
      <c r="A1074" s="382"/>
      <c r="B1074" s="383"/>
      <c r="C1074" s="383"/>
    </row>
    <row r="1075" spans="1:3">
      <c r="A1075" s="382"/>
      <c r="B1075" s="383"/>
      <c r="C1075" s="383"/>
    </row>
    <row r="1076" spans="1:3">
      <c r="A1076" s="382"/>
      <c r="B1076" s="383"/>
      <c r="C1076" s="383"/>
    </row>
    <row r="1077" spans="1:3">
      <c r="A1077" s="382"/>
      <c r="B1077" s="383"/>
      <c r="C1077" s="383"/>
    </row>
    <row r="1078" spans="1:3">
      <c r="A1078" s="382"/>
      <c r="B1078" s="383"/>
      <c r="C1078" s="383"/>
    </row>
    <row r="1079" spans="1:3">
      <c r="A1079" s="382"/>
      <c r="B1079" s="383"/>
      <c r="C1079" s="383"/>
    </row>
    <row r="1080" spans="1:3">
      <c r="A1080" s="382"/>
      <c r="B1080" s="383"/>
      <c r="C1080" s="383"/>
    </row>
    <row r="1081" spans="1:3">
      <c r="A1081" s="382"/>
      <c r="B1081" s="383"/>
      <c r="C1081" s="383"/>
    </row>
    <row r="1082" spans="1:3">
      <c r="A1082" s="382"/>
      <c r="B1082" s="383"/>
      <c r="C1082" s="383"/>
    </row>
    <row r="1083" spans="1:3">
      <c r="A1083" s="382"/>
      <c r="B1083" s="383"/>
      <c r="C1083" s="383"/>
    </row>
    <row r="1084" spans="1:3">
      <c r="A1084" s="382"/>
      <c r="B1084" s="383"/>
      <c r="C1084" s="383"/>
    </row>
    <row r="1085" spans="1:3">
      <c r="A1085" s="382"/>
      <c r="B1085" s="383"/>
      <c r="C1085" s="383"/>
    </row>
    <row r="1086" spans="1:3">
      <c r="A1086" s="382"/>
      <c r="B1086" s="383"/>
      <c r="C1086" s="383"/>
    </row>
    <row r="1087" spans="1:3">
      <c r="A1087" s="382"/>
      <c r="B1087" s="383"/>
      <c r="C1087" s="383"/>
    </row>
    <row r="1088" spans="1:3">
      <c r="A1088" s="382"/>
      <c r="B1088" s="383"/>
      <c r="C1088" s="383"/>
    </row>
    <row r="1089" spans="1:3">
      <c r="A1089" s="382"/>
      <c r="B1089" s="383"/>
      <c r="C1089" s="383"/>
    </row>
    <row r="1090" spans="1:3">
      <c r="A1090" s="382"/>
      <c r="B1090" s="383"/>
      <c r="C1090" s="383"/>
    </row>
    <row r="1091" spans="1:3">
      <c r="A1091" s="382"/>
      <c r="B1091" s="383"/>
      <c r="C1091" s="383"/>
    </row>
    <row r="1092" spans="1:3">
      <c r="A1092" s="382"/>
      <c r="B1092" s="383"/>
      <c r="C1092" s="383"/>
    </row>
    <row r="1093" spans="1:3">
      <c r="A1093" s="382"/>
      <c r="B1093" s="383"/>
      <c r="C1093" s="383"/>
    </row>
    <row r="1094" spans="1:3">
      <c r="A1094" s="382"/>
      <c r="B1094" s="383"/>
      <c r="C1094" s="383"/>
    </row>
    <row r="1095" spans="1:3">
      <c r="A1095" s="382"/>
      <c r="B1095" s="383"/>
      <c r="C1095" s="383"/>
    </row>
    <row r="1096" spans="1:3">
      <c r="A1096" s="382"/>
      <c r="B1096" s="383"/>
      <c r="C1096" s="383"/>
    </row>
    <row r="1097" spans="1:3">
      <c r="A1097" s="382"/>
      <c r="B1097" s="383"/>
      <c r="C1097" s="383"/>
    </row>
    <row r="1098" spans="1:3">
      <c r="A1098" s="382"/>
      <c r="B1098" s="383"/>
      <c r="C1098" s="383"/>
    </row>
    <row r="1099" spans="1:3">
      <c r="A1099" s="382"/>
      <c r="B1099" s="383"/>
      <c r="C1099" s="383"/>
    </row>
    <row r="1100" spans="1:3">
      <c r="A1100" s="382"/>
      <c r="B1100" s="383"/>
      <c r="C1100" s="383"/>
    </row>
    <row r="1101" spans="1:3">
      <c r="A1101" s="382"/>
      <c r="B1101" s="383"/>
      <c r="C1101" s="383"/>
    </row>
    <row r="1102" spans="1:3">
      <c r="A1102" s="382"/>
      <c r="B1102" s="383"/>
      <c r="C1102" s="383"/>
    </row>
    <row r="1103" spans="1:3">
      <c r="A1103" s="382"/>
      <c r="B1103" s="383"/>
      <c r="C1103" s="383"/>
    </row>
    <row r="1104" spans="1:3">
      <c r="A1104" s="382"/>
      <c r="B1104" s="383"/>
      <c r="C1104" s="383"/>
    </row>
    <row r="1105" spans="1:3">
      <c r="A1105" s="382"/>
      <c r="B1105" s="383"/>
      <c r="C1105" s="383"/>
    </row>
    <row r="1106" spans="1:3">
      <c r="A1106" s="382"/>
      <c r="B1106" s="383"/>
      <c r="C1106" s="383"/>
    </row>
    <row r="1107" spans="1:3">
      <c r="A1107" s="382"/>
      <c r="B1107" s="383"/>
      <c r="C1107" s="383"/>
    </row>
    <row r="1108" spans="1:3">
      <c r="A1108" s="382"/>
      <c r="B1108" s="383"/>
      <c r="C1108" s="383"/>
    </row>
    <row r="1109" spans="1:3">
      <c r="A1109" s="382"/>
      <c r="B1109" s="383"/>
      <c r="C1109" s="383"/>
    </row>
    <row r="1110" spans="1:3">
      <c r="A1110" s="382"/>
      <c r="B1110" s="383"/>
      <c r="C1110" s="383"/>
    </row>
    <row r="1111" spans="1:3">
      <c r="A1111" s="382"/>
      <c r="B1111" s="383"/>
      <c r="C1111" s="383"/>
    </row>
    <row r="1112" spans="1:3">
      <c r="A1112" s="382"/>
      <c r="B1112" s="383"/>
      <c r="C1112" s="383"/>
    </row>
    <row r="1113" spans="1:3">
      <c r="A1113" s="382"/>
      <c r="B1113" s="383"/>
      <c r="C1113" s="383"/>
    </row>
    <row r="1114" spans="1:3">
      <c r="A1114" s="382"/>
      <c r="B1114" s="383"/>
      <c r="C1114" s="383"/>
    </row>
    <row r="1115" spans="1:3">
      <c r="A1115" s="382"/>
      <c r="B1115" s="383"/>
      <c r="C1115" s="383"/>
    </row>
    <row r="1116" spans="1:3">
      <c r="A1116" s="382"/>
      <c r="B1116" s="383"/>
      <c r="C1116" s="383"/>
    </row>
    <row r="1117" spans="1:3">
      <c r="A1117" s="382"/>
      <c r="B1117" s="383"/>
      <c r="C1117" s="383"/>
    </row>
    <row r="1118" spans="1:3">
      <c r="A1118" s="382"/>
      <c r="B1118" s="383"/>
      <c r="C1118" s="383"/>
    </row>
    <row r="1119" spans="1:3">
      <c r="A1119" s="382"/>
      <c r="B1119" s="383"/>
      <c r="C1119" s="383"/>
    </row>
    <row r="1120" spans="1:3">
      <c r="A1120" s="382"/>
      <c r="B1120" s="383"/>
      <c r="C1120" s="383"/>
    </row>
    <row r="1121" spans="1:3">
      <c r="A1121" s="382"/>
      <c r="B1121" s="383"/>
      <c r="C1121" s="383"/>
    </row>
    <row r="1122" spans="1:3">
      <c r="A1122" s="382"/>
      <c r="B1122" s="383"/>
      <c r="C1122" s="383"/>
    </row>
    <row r="1123" spans="1:3">
      <c r="A1123" s="382"/>
      <c r="B1123" s="383"/>
      <c r="C1123" s="383"/>
    </row>
    <row r="1124" spans="1:3">
      <c r="A1124" s="382"/>
      <c r="B1124" s="383"/>
      <c r="C1124" s="383"/>
    </row>
    <row r="1125" spans="1:3">
      <c r="A1125" s="382"/>
      <c r="B1125" s="383"/>
      <c r="C1125" s="383"/>
    </row>
    <row r="1126" spans="1:3">
      <c r="A1126" s="382"/>
      <c r="B1126" s="383"/>
      <c r="C1126" s="383"/>
    </row>
    <row r="1127" spans="1:3">
      <c r="A1127" s="382"/>
      <c r="B1127" s="383"/>
      <c r="C1127" s="383"/>
    </row>
    <row r="1128" spans="1:3">
      <c r="A1128" s="382"/>
      <c r="B1128" s="383"/>
      <c r="C1128" s="383"/>
    </row>
    <row r="1129" spans="1:3">
      <c r="A1129" s="382"/>
      <c r="B1129" s="383"/>
      <c r="C1129" s="383"/>
    </row>
    <row r="1130" spans="1:3">
      <c r="A1130" s="382"/>
      <c r="B1130" s="383"/>
      <c r="C1130" s="383"/>
    </row>
    <row r="1131" spans="1:3">
      <c r="A1131" s="382"/>
      <c r="B1131" s="383"/>
      <c r="C1131" s="383"/>
    </row>
    <row r="1132" spans="1:3">
      <c r="A1132" s="382"/>
      <c r="B1132" s="383"/>
      <c r="C1132" s="383"/>
    </row>
    <row r="1133" spans="1:3">
      <c r="A1133" s="382"/>
      <c r="B1133" s="383"/>
      <c r="C1133" s="383"/>
    </row>
    <row r="1134" spans="1:3">
      <c r="A1134" s="382"/>
      <c r="B1134" s="383"/>
      <c r="C1134" s="383"/>
    </row>
    <row r="1135" spans="1:3">
      <c r="A1135" s="382"/>
      <c r="B1135" s="383"/>
      <c r="C1135" s="383"/>
    </row>
    <row r="1136" spans="1:3">
      <c r="A1136" s="382"/>
      <c r="B1136" s="383"/>
      <c r="C1136" s="383"/>
    </row>
    <row r="1137" spans="1:3">
      <c r="A1137" s="382"/>
      <c r="B1137" s="383"/>
      <c r="C1137" s="383"/>
    </row>
    <row r="1138" spans="1:3">
      <c r="A1138" s="382"/>
      <c r="B1138" s="383"/>
      <c r="C1138" s="383"/>
    </row>
    <row r="1139" spans="1:3">
      <c r="A1139" s="382"/>
      <c r="B1139" s="383"/>
      <c r="C1139" s="383"/>
    </row>
    <row r="1140" spans="1:3">
      <c r="A1140" s="382"/>
      <c r="B1140" s="383"/>
      <c r="C1140" s="383"/>
    </row>
    <row r="1141" spans="1:3">
      <c r="A1141" s="382"/>
      <c r="B1141" s="383"/>
      <c r="C1141" s="383"/>
    </row>
    <row r="1142" spans="1:3">
      <c r="A1142" s="382"/>
      <c r="B1142" s="383"/>
      <c r="C1142" s="383"/>
    </row>
    <row r="1143" spans="1:3">
      <c r="A1143" s="382"/>
      <c r="B1143" s="383"/>
      <c r="C1143" s="383"/>
    </row>
    <row r="1144" spans="1:3">
      <c r="A1144" s="382"/>
      <c r="B1144" s="383"/>
      <c r="C1144" s="383"/>
    </row>
    <row r="1145" spans="1:3">
      <c r="A1145" s="382"/>
      <c r="B1145" s="383"/>
      <c r="C1145" s="383"/>
    </row>
    <row r="1146" spans="1:3">
      <c r="A1146" s="382"/>
      <c r="B1146" s="383"/>
      <c r="C1146" s="383"/>
    </row>
    <row r="1147" spans="1:3">
      <c r="A1147" s="382"/>
      <c r="B1147" s="383"/>
      <c r="C1147" s="383"/>
    </row>
    <row r="1148" spans="1:3">
      <c r="A1148" s="382"/>
      <c r="B1148" s="383"/>
      <c r="C1148" s="383"/>
    </row>
    <row r="1149" spans="1:3">
      <c r="A1149" s="382"/>
      <c r="B1149" s="383"/>
      <c r="C1149" s="383"/>
    </row>
    <row r="1150" spans="1:3">
      <c r="A1150" s="382"/>
      <c r="B1150" s="383"/>
      <c r="C1150" s="383"/>
    </row>
    <row r="1151" spans="1:3">
      <c r="A1151" s="382"/>
      <c r="B1151" s="383"/>
      <c r="C1151" s="383"/>
    </row>
    <row r="1152" spans="1:3">
      <c r="A1152" s="382"/>
      <c r="B1152" s="383"/>
      <c r="C1152" s="383"/>
    </row>
    <row r="1153" spans="1:3">
      <c r="A1153" s="382"/>
      <c r="B1153" s="383"/>
      <c r="C1153" s="383"/>
    </row>
    <row r="1154" spans="1:3">
      <c r="A1154" s="382"/>
      <c r="B1154" s="383"/>
      <c r="C1154" s="383"/>
    </row>
    <row r="1155" spans="1:3">
      <c r="A1155" s="382"/>
      <c r="B1155" s="383"/>
      <c r="C1155" s="383"/>
    </row>
    <row r="1156" spans="1:3">
      <c r="A1156" s="382"/>
      <c r="B1156" s="383"/>
      <c r="C1156" s="383"/>
    </row>
    <row r="1157" spans="1:3">
      <c r="A1157" s="382"/>
      <c r="B1157" s="383"/>
      <c r="C1157" s="383"/>
    </row>
    <row r="1158" spans="1:3">
      <c r="A1158" s="382"/>
      <c r="B1158" s="383"/>
      <c r="C1158" s="383"/>
    </row>
    <row r="1159" spans="1:3">
      <c r="A1159" s="382"/>
      <c r="B1159" s="383"/>
      <c r="C1159" s="383"/>
    </row>
    <row r="1160" spans="1:3">
      <c r="A1160" s="382"/>
      <c r="B1160" s="383"/>
      <c r="C1160" s="383"/>
    </row>
    <row r="1161" spans="1:3">
      <c r="A1161" s="382"/>
      <c r="B1161" s="383"/>
      <c r="C1161" s="383"/>
    </row>
    <row r="1162" spans="1:3">
      <c r="A1162" s="382"/>
      <c r="B1162" s="383"/>
      <c r="C1162" s="383"/>
    </row>
    <row r="1163" spans="1:3">
      <c r="A1163" s="382"/>
      <c r="B1163" s="383"/>
      <c r="C1163" s="383"/>
    </row>
    <row r="1164" spans="1:3">
      <c r="A1164" s="382"/>
      <c r="B1164" s="383"/>
      <c r="C1164" s="383"/>
    </row>
    <row r="1165" spans="1:3">
      <c r="A1165" s="382"/>
      <c r="B1165" s="383"/>
      <c r="C1165" s="383"/>
    </row>
    <row r="1166" spans="1:3">
      <c r="A1166" s="382"/>
      <c r="B1166" s="383"/>
      <c r="C1166" s="383"/>
    </row>
    <row r="1167" spans="1:3">
      <c r="A1167" s="382"/>
      <c r="B1167" s="383"/>
      <c r="C1167" s="383"/>
    </row>
    <row r="1168" spans="1:3">
      <c r="A1168" s="382"/>
      <c r="B1168" s="383"/>
      <c r="C1168" s="383"/>
    </row>
    <row r="1169" spans="1:3">
      <c r="A1169" s="382"/>
      <c r="B1169" s="383"/>
      <c r="C1169" s="383"/>
    </row>
    <row r="1170" spans="1:3">
      <c r="A1170" s="382"/>
      <c r="B1170" s="383"/>
      <c r="C1170" s="383"/>
    </row>
    <row r="1171" spans="1:3">
      <c r="A1171" s="382"/>
      <c r="B1171" s="383"/>
      <c r="C1171" s="383"/>
    </row>
    <row r="1172" spans="1:3">
      <c r="A1172" s="382"/>
      <c r="B1172" s="383"/>
      <c r="C1172" s="383"/>
    </row>
    <row r="1173" spans="1:3">
      <c r="A1173" s="382"/>
      <c r="B1173" s="383"/>
      <c r="C1173" s="383"/>
    </row>
    <row r="1174" spans="1:3">
      <c r="A1174" s="382"/>
      <c r="B1174" s="383"/>
      <c r="C1174" s="383"/>
    </row>
    <row r="1175" spans="1:3">
      <c r="A1175" s="382"/>
      <c r="B1175" s="383"/>
      <c r="C1175" s="383"/>
    </row>
    <row r="1176" spans="1:3">
      <c r="A1176" s="382"/>
      <c r="B1176" s="383"/>
      <c r="C1176" s="383"/>
    </row>
    <row r="1177" spans="1:3">
      <c r="A1177" s="382"/>
      <c r="B1177" s="383"/>
      <c r="C1177" s="383"/>
    </row>
    <row r="1178" spans="1:3">
      <c r="A1178" s="382"/>
      <c r="B1178" s="383"/>
      <c r="C1178" s="383"/>
    </row>
    <row r="1179" spans="1:3">
      <c r="A1179" s="382"/>
      <c r="B1179" s="383"/>
      <c r="C1179" s="383"/>
    </row>
    <row r="1180" spans="1:3">
      <c r="A1180" s="382"/>
      <c r="B1180" s="383"/>
      <c r="C1180" s="383"/>
    </row>
    <row r="1181" spans="1:3">
      <c r="A1181" s="382"/>
      <c r="B1181" s="383"/>
      <c r="C1181" s="383"/>
    </row>
    <row r="1182" spans="1:3">
      <c r="A1182" s="382"/>
      <c r="B1182" s="383"/>
      <c r="C1182" s="383"/>
    </row>
    <row r="1183" spans="1:3">
      <c r="A1183" s="382"/>
      <c r="B1183" s="383"/>
      <c r="C1183" s="383"/>
    </row>
    <row r="1184" spans="1:3">
      <c r="A1184" s="382"/>
      <c r="B1184" s="383"/>
      <c r="C1184" s="383"/>
    </row>
    <row r="1185" spans="1:3">
      <c r="A1185" s="382"/>
      <c r="B1185" s="383"/>
      <c r="C1185" s="383"/>
    </row>
    <row r="1186" spans="1:3">
      <c r="A1186" s="382"/>
      <c r="B1186" s="383"/>
      <c r="C1186" s="383"/>
    </row>
    <row r="1187" spans="1:3">
      <c r="A1187" s="382"/>
      <c r="B1187" s="383"/>
      <c r="C1187" s="383"/>
    </row>
    <row r="1188" spans="1:3">
      <c r="A1188" s="382"/>
      <c r="B1188" s="383"/>
      <c r="C1188" s="383"/>
    </row>
    <row r="1189" spans="1:3">
      <c r="A1189" s="382"/>
      <c r="B1189" s="383"/>
      <c r="C1189" s="383"/>
    </row>
    <row r="1190" spans="1:3">
      <c r="A1190" s="382"/>
      <c r="B1190" s="383"/>
      <c r="C1190" s="383"/>
    </row>
    <row r="1191" spans="1:3">
      <c r="A1191" s="382"/>
      <c r="B1191" s="383"/>
      <c r="C1191" s="383"/>
    </row>
    <row r="1192" spans="1:3">
      <c r="A1192" s="382"/>
      <c r="B1192" s="383"/>
      <c r="C1192" s="383"/>
    </row>
    <row r="1193" spans="1:3">
      <c r="A1193" s="382"/>
      <c r="B1193" s="383"/>
      <c r="C1193" s="383"/>
    </row>
    <row r="1194" spans="1:3">
      <c r="A1194" s="382"/>
      <c r="B1194" s="383"/>
      <c r="C1194" s="383"/>
    </row>
    <row r="1195" spans="1:3">
      <c r="A1195" s="382"/>
      <c r="B1195" s="383"/>
      <c r="C1195" s="383"/>
    </row>
    <row r="1196" spans="1:3">
      <c r="A1196" s="382"/>
      <c r="B1196" s="383"/>
      <c r="C1196" s="383"/>
    </row>
    <row r="1197" spans="1:3">
      <c r="A1197" s="382"/>
      <c r="B1197" s="383"/>
      <c r="C1197" s="383"/>
    </row>
    <row r="1198" spans="1:3">
      <c r="A1198" s="382"/>
      <c r="B1198" s="383"/>
      <c r="C1198" s="383"/>
    </row>
    <row r="1199" spans="1:3">
      <c r="A1199" s="382"/>
      <c r="B1199" s="383"/>
      <c r="C1199" s="383"/>
    </row>
    <row r="1200" spans="1:3">
      <c r="A1200" s="382"/>
      <c r="B1200" s="383"/>
      <c r="C1200" s="383"/>
    </row>
    <row r="1201" spans="1:3">
      <c r="A1201" s="382"/>
      <c r="B1201" s="383"/>
      <c r="C1201" s="383"/>
    </row>
    <row r="1202" spans="1:3">
      <c r="A1202" s="382"/>
      <c r="B1202" s="383"/>
      <c r="C1202" s="383"/>
    </row>
    <row r="1203" spans="1:3">
      <c r="A1203" s="382"/>
      <c r="B1203" s="383"/>
      <c r="C1203" s="383"/>
    </row>
    <row r="1204" spans="1:3">
      <c r="A1204" s="382"/>
      <c r="B1204" s="383"/>
      <c r="C1204" s="383"/>
    </row>
    <row r="1205" spans="1:3">
      <c r="A1205" s="382"/>
      <c r="B1205" s="383"/>
      <c r="C1205" s="383"/>
    </row>
    <row r="1206" spans="1:3">
      <c r="A1206" s="382"/>
      <c r="B1206" s="383"/>
      <c r="C1206" s="383"/>
    </row>
    <row r="1207" spans="1:3">
      <c r="A1207" s="382"/>
      <c r="B1207" s="383"/>
      <c r="C1207" s="383"/>
    </row>
    <row r="1208" spans="1:3">
      <c r="A1208" s="382"/>
      <c r="B1208" s="383"/>
      <c r="C1208" s="383"/>
    </row>
    <row r="1209" spans="1:3">
      <c r="A1209" s="382"/>
      <c r="B1209" s="383"/>
      <c r="C1209" s="383"/>
    </row>
    <row r="1210" spans="1:3">
      <c r="A1210" s="382"/>
      <c r="B1210" s="383"/>
      <c r="C1210" s="383"/>
    </row>
    <row r="1211" spans="1:3">
      <c r="A1211" s="382"/>
      <c r="B1211" s="383"/>
      <c r="C1211" s="383"/>
    </row>
    <row r="1212" spans="1:3">
      <c r="A1212" s="382"/>
      <c r="B1212" s="383"/>
      <c r="C1212" s="383"/>
    </row>
    <row r="1213" spans="1:3">
      <c r="A1213" s="382"/>
      <c r="B1213" s="383"/>
      <c r="C1213" s="383"/>
    </row>
    <row r="1214" spans="1:3">
      <c r="A1214" s="382"/>
      <c r="B1214" s="383"/>
      <c r="C1214" s="383"/>
    </row>
    <row r="1215" spans="1:3">
      <c r="A1215" s="382"/>
      <c r="B1215" s="383"/>
      <c r="C1215" s="383"/>
    </row>
    <row r="1216" spans="1:3">
      <c r="A1216" s="382"/>
      <c r="B1216" s="383"/>
      <c r="C1216" s="383"/>
    </row>
    <row r="1217" spans="1:3">
      <c r="A1217" s="382"/>
      <c r="B1217" s="383"/>
      <c r="C1217" s="383"/>
    </row>
    <row r="1218" spans="1:3">
      <c r="A1218" s="382"/>
      <c r="B1218" s="383"/>
      <c r="C1218" s="383"/>
    </row>
    <row r="1219" spans="1:3">
      <c r="A1219" s="382"/>
      <c r="B1219" s="383"/>
      <c r="C1219" s="383"/>
    </row>
    <row r="1220" spans="1:3">
      <c r="A1220" s="382"/>
      <c r="B1220" s="383"/>
      <c r="C1220" s="383"/>
    </row>
    <row r="1221" spans="1:3">
      <c r="A1221" s="382"/>
      <c r="B1221" s="383"/>
      <c r="C1221" s="383"/>
    </row>
    <row r="1222" spans="1:3">
      <c r="A1222" s="382"/>
      <c r="B1222" s="383"/>
      <c r="C1222" s="383"/>
    </row>
    <row r="1223" spans="1:3">
      <c r="A1223" s="382"/>
      <c r="B1223" s="383"/>
      <c r="C1223" s="383"/>
    </row>
    <row r="1224" spans="1:3">
      <c r="A1224" s="382"/>
      <c r="B1224" s="383"/>
      <c r="C1224" s="383"/>
    </row>
    <row r="1225" spans="1:3">
      <c r="A1225" s="382"/>
      <c r="B1225" s="383"/>
      <c r="C1225" s="383"/>
    </row>
    <row r="1226" spans="1:3">
      <c r="A1226" s="382"/>
      <c r="B1226" s="383"/>
      <c r="C1226" s="383"/>
    </row>
    <row r="1227" spans="1:3">
      <c r="A1227" s="382"/>
      <c r="B1227" s="383"/>
      <c r="C1227" s="383"/>
    </row>
    <row r="1228" spans="1:3">
      <c r="A1228" s="382"/>
      <c r="B1228" s="383"/>
      <c r="C1228" s="383"/>
    </row>
    <row r="1229" spans="1:3">
      <c r="A1229" s="382"/>
      <c r="B1229" s="383"/>
      <c r="C1229" s="383"/>
    </row>
    <row r="1230" spans="1:3">
      <c r="A1230" s="382"/>
      <c r="B1230" s="383"/>
      <c r="C1230" s="383"/>
    </row>
    <row r="1231" spans="1:3">
      <c r="A1231" s="382"/>
      <c r="B1231" s="383"/>
      <c r="C1231" s="383"/>
    </row>
    <row r="1232" spans="1:3">
      <c r="A1232" s="382"/>
      <c r="B1232" s="383"/>
      <c r="C1232" s="383"/>
    </row>
    <row r="1233" spans="1:3">
      <c r="A1233" s="382"/>
      <c r="B1233" s="383"/>
      <c r="C1233" s="383"/>
    </row>
    <row r="1234" spans="1:3">
      <c r="A1234" s="382"/>
      <c r="B1234" s="383"/>
      <c r="C1234" s="383"/>
    </row>
    <row r="1235" spans="1:3">
      <c r="A1235" s="382"/>
      <c r="B1235" s="383"/>
      <c r="C1235" s="383"/>
    </row>
    <row r="1236" spans="1:3">
      <c r="A1236" s="382"/>
      <c r="B1236" s="383"/>
      <c r="C1236" s="383"/>
    </row>
    <row r="1237" spans="1:3">
      <c r="A1237" s="382"/>
      <c r="B1237" s="383"/>
      <c r="C1237" s="383"/>
    </row>
    <row r="1238" spans="1:3">
      <c r="A1238" s="382"/>
      <c r="B1238" s="383"/>
      <c r="C1238" s="383"/>
    </row>
    <row r="1239" spans="1:3">
      <c r="A1239" s="382"/>
      <c r="B1239" s="383"/>
      <c r="C1239" s="383"/>
    </row>
    <row r="1240" spans="1:3">
      <c r="A1240" s="382"/>
      <c r="B1240" s="383"/>
      <c r="C1240" s="383"/>
    </row>
    <row r="1241" spans="1:3">
      <c r="A1241" s="382"/>
      <c r="B1241" s="383"/>
      <c r="C1241" s="383"/>
    </row>
    <row r="1242" spans="1:3">
      <c r="A1242" s="382"/>
      <c r="B1242" s="383"/>
      <c r="C1242" s="383"/>
    </row>
    <row r="1243" spans="1:3">
      <c r="A1243" s="382"/>
      <c r="B1243" s="383"/>
      <c r="C1243" s="383"/>
    </row>
    <row r="1244" spans="1:3">
      <c r="A1244" s="382"/>
      <c r="B1244" s="383"/>
      <c r="C1244" s="383"/>
    </row>
    <row r="1245" spans="1:3">
      <c r="A1245" s="382"/>
      <c r="B1245" s="383"/>
      <c r="C1245" s="383"/>
    </row>
    <row r="1246" spans="1:3">
      <c r="A1246" s="382"/>
      <c r="B1246" s="383"/>
      <c r="C1246" s="383"/>
    </row>
    <row r="1247" spans="1:3">
      <c r="A1247" s="382"/>
      <c r="B1247" s="383"/>
      <c r="C1247" s="383"/>
    </row>
    <row r="1248" spans="1:3">
      <c r="A1248" s="382"/>
      <c r="B1248" s="383"/>
      <c r="C1248" s="383"/>
    </row>
    <row r="1249" spans="1:3">
      <c r="A1249" s="382"/>
      <c r="B1249" s="383"/>
      <c r="C1249" s="383"/>
    </row>
    <row r="1250" spans="1:3">
      <c r="A1250" s="382"/>
      <c r="B1250" s="383"/>
      <c r="C1250" s="383"/>
    </row>
    <row r="1251" spans="1:3">
      <c r="A1251" s="382"/>
      <c r="B1251" s="383"/>
      <c r="C1251" s="383"/>
    </row>
    <row r="1252" spans="1:3">
      <c r="A1252" s="382"/>
      <c r="B1252" s="383"/>
      <c r="C1252" s="383"/>
    </row>
    <row r="1253" spans="1:3">
      <c r="A1253" s="382"/>
      <c r="B1253" s="383"/>
      <c r="C1253" s="383"/>
    </row>
    <row r="1254" spans="1:3">
      <c r="A1254" s="382"/>
      <c r="B1254" s="383"/>
      <c r="C1254" s="383"/>
    </row>
    <row r="1255" spans="1:3">
      <c r="A1255" s="382"/>
      <c r="B1255" s="383"/>
      <c r="C1255" s="383"/>
    </row>
    <row r="1256" spans="1:3">
      <c r="A1256" s="382"/>
      <c r="B1256" s="383"/>
      <c r="C1256" s="383"/>
    </row>
    <row r="1257" spans="1:3">
      <c r="A1257" s="382"/>
      <c r="B1257" s="383"/>
      <c r="C1257" s="383"/>
    </row>
    <row r="1258" spans="1:3">
      <c r="A1258" s="382"/>
      <c r="B1258" s="383"/>
      <c r="C1258" s="383"/>
    </row>
    <row r="1259" spans="1:3">
      <c r="A1259" s="382"/>
      <c r="B1259" s="383"/>
      <c r="C1259" s="383"/>
    </row>
    <row r="1260" spans="1:3">
      <c r="A1260" s="382"/>
      <c r="B1260" s="383"/>
      <c r="C1260" s="383"/>
    </row>
    <row r="1261" spans="1:3">
      <c r="A1261" s="382"/>
      <c r="B1261" s="383"/>
      <c r="C1261" s="383"/>
    </row>
    <row r="1262" spans="1:3">
      <c r="A1262" s="382"/>
      <c r="B1262" s="383"/>
      <c r="C1262" s="383"/>
    </row>
    <row r="1263" spans="1:3">
      <c r="A1263" s="382"/>
      <c r="B1263" s="383"/>
      <c r="C1263" s="383"/>
    </row>
    <row r="1264" spans="1:3">
      <c r="A1264" s="382"/>
      <c r="B1264" s="383"/>
      <c r="C1264" s="383"/>
    </row>
    <row r="1265" spans="1:3">
      <c r="A1265" s="382"/>
      <c r="B1265" s="383"/>
      <c r="C1265" s="383"/>
    </row>
    <row r="1266" spans="1:3">
      <c r="A1266" s="382"/>
      <c r="B1266" s="383"/>
      <c r="C1266" s="383"/>
    </row>
    <row r="1267" spans="1:3">
      <c r="A1267" s="382"/>
      <c r="B1267" s="383"/>
      <c r="C1267" s="383"/>
    </row>
    <row r="1268" spans="1:3">
      <c r="A1268" s="382"/>
      <c r="B1268" s="383"/>
      <c r="C1268" s="383"/>
    </row>
    <row r="1269" spans="1:3">
      <c r="A1269" s="382"/>
      <c r="B1269" s="383"/>
      <c r="C1269" s="383"/>
    </row>
    <row r="1270" spans="1:3">
      <c r="A1270" s="382"/>
      <c r="B1270" s="383"/>
      <c r="C1270" s="383"/>
    </row>
    <row r="1271" spans="1:3">
      <c r="A1271" s="382"/>
      <c r="B1271" s="383"/>
      <c r="C1271" s="383"/>
    </row>
    <row r="1272" spans="1:3">
      <c r="A1272" s="382"/>
      <c r="B1272" s="383"/>
      <c r="C1272" s="383"/>
    </row>
    <row r="1273" spans="1:3">
      <c r="A1273" s="382"/>
      <c r="B1273" s="383"/>
      <c r="C1273" s="383"/>
    </row>
    <row r="1274" spans="1:3">
      <c r="A1274" s="382"/>
      <c r="B1274" s="383"/>
      <c r="C1274" s="383"/>
    </row>
    <row r="1275" spans="1:3">
      <c r="A1275" s="382"/>
      <c r="B1275" s="383"/>
      <c r="C1275" s="383"/>
    </row>
    <row r="1276" spans="1:3">
      <c r="A1276" s="382"/>
      <c r="B1276" s="383"/>
      <c r="C1276" s="383"/>
    </row>
    <row r="1277" spans="1:3">
      <c r="A1277" s="382"/>
      <c r="B1277" s="383"/>
      <c r="C1277" s="383"/>
    </row>
    <row r="1278" spans="1:3">
      <c r="A1278" s="382"/>
      <c r="B1278" s="383"/>
      <c r="C1278" s="383"/>
    </row>
    <row r="1279" spans="1:3">
      <c r="A1279" s="382"/>
      <c r="B1279" s="383"/>
      <c r="C1279" s="383"/>
    </row>
    <row r="1280" spans="1:3">
      <c r="A1280" s="382"/>
      <c r="B1280" s="383"/>
      <c r="C1280" s="383"/>
    </row>
    <row r="1281" spans="1:3">
      <c r="A1281" s="382"/>
      <c r="B1281" s="383"/>
      <c r="C1281" s="383"/>
    </row>
    <row r="1282" spans="1:3">
      <c r="A1282" s="382"/>
      <c r="B1282" s="383"/>
      <c r="C1282" s="383"/>
    </row>
    <row r="1283" spans="1:3">
      <c r="A1283" s="382"/>
      <c r="B1283" s="383"/>
      <c r="C1283" s="383"/>
    </row>
    <row r="1284" spans="1:3">
      <c r="A1284" s="382"/>
      <c r="B1284" s="383"/>
      <c r="C1284" s="383"/>
    </row>
    <row r="1285" spans="1:3">
      <c r="A1285" s="382"/>
      <c r="B1285" s="383"/>
      <c r="C1285" s="383"/>
    </row>
    <row r="1286" spans="1:3">
      <c r="A1286" s="382"/>
      <c r="B1286" s="383"/>
      <c r="C1286" s="383"/>
    </row>
    <row r="1287" spans="1:3">
      <c r="A1287" s="382"/>
      <c r="B1287" s="383"/>
      <c r="C1287" s="383"/>
    </row>
    <row r="1288" spans="1:3">
      <c r="A1288" s="382"/>
      <c r="B1288" s="383"/>
      <c r="C1288" s="383"/>
    </row>
    <row r="1289" spans="1:3">
      <c r="A1289" s="382"/>
      <c r="B1289" s="383"/>
      <c r="C1289" s="383"/>
    </row>
    <row r="1290" spans="1:3">
      <c r="A1290" s="382"/>
      <c r="B1290" s="383"/>
      <c r="C1290" s="383"/>
    </row>
    <row r="1291" spans="1:3">
      <c r="A1291" s="382"/>
      <c r="B1291" s="383"/>
      <c r="C1291" s="383"/>
    </row>
    <row r="1292" spans="1:3">
      <c r="A1292" s="382"/>
      <c r="B1292" s="383"/>
      <c r="C1292" s="383"/>
    </row>
    <row r="1293" spans="1:3">
      <c r="A1293" s="382"/>
      <c r="B1293" s="383"/>
      <c r="C1293" s="383"/>
    </row>
    <row r="1294" spans="1:3">
      <c r="A1294" s="382"/>
      <c r="B1294" s="383"/>
      <c r="C1294" s="383"/>
    </row>
    <row r="1295" spans="1:3">
      <c r="A1295" s="382"/>
      <c r="B1295" s="383"/>
      <c r="C1295" s="383"/>
    </row>
    <row r="1296" spans="1:3">
      <c r="A1296" s="382"/>
      <c r="B1296" s="383"/>
      <c r="C1296" s="383"/>
    </row>
    <row r="1297" spans="1:3">
      <c r="A1297" s="382"/>
      <c r="B1297" s="383"/>
      <c r="C1297" s="383"/>
    </row>
    <row r="1298" spans="1:3">
      <c r="A1298" s="382"/>
      <c r="B1298" s="383"/>
      <c r="C1298" s="383"/>
    </row>
    <row r="1299" spans="1:3">
      <c r="A1299" s="382"/>
      <c r="B1299" s="383"/>
      <c r="C1299" s="383"/>
    </row>
    <row r="1300" spans="1:3">
      <c r="A1300" s="382"/>
      <c r="B1300" s="383"/>
      <c r="C1300" s="383"/>
    </row>
    <row r="1301" spans="1:3">
      <c r="A1301" s="382"/>
      <c r="B1301" s="383"/>
      <c r="C1301" s="383"/>
    </row>
    <row r="1302" spans="1:3">
      <c r="A1302" s="382"/>
      <c r="B1302" s="383"/>
      <c r="C1302" s="383"/>
    </row>
    <row r="1303" spans="1:3">
      <c r="A1303" s="382"/>
      <c r="B1303" s="383"/>
      <c r="C1303" s="383"/>
    </row>
    <row r="1304" spans="1:3">
      <c r="A1304" s="382"/>
      <c r="B1304" s="383"/>
      <c r="C1304" s="383"/>
    </row>
    <row r="1305" spans="1:3">
      <c r="A1305" s="382"/>
      <c r="B1305" s="383"/>
      <c r="C1305" s="383"/>
    </row>
    <row r="1306" spans="1:3">
      <c r="A1306" s="382"/>
      <c r="B1306" s="383"/>
      <c r="C1306" s="383"/>
    </row>
    <row r="1307" spans="1:3">
      <c r="A1307" s="382"/>
      <c r="B1307" s="383"/>
      <c r="C1307" s="383"/>
    </row>
    <row r="1308" spans="1:3">
      <c r="A1308" s="382"/>
      <c r="B1308" s="383"/>
      <c r="C1308" s="383"/>
    </row>
    <row r="1309" spans="1:3">
      <c r="A1309" s="382"/>
      <c r="B1309" s="383"/>
      <c r="C1309" s="383"/>
    </row>
    <row r="1310" spans="1:3">
      <c r="A1310" s="382"/>
      <c r="B1310" s="383"/>
      <c r="C1310" s="383"/>
    </row>
    <row r="1311" spans="1:3">
      <c r="A1311" s="382"/>
      <c r="B1311" s="383"/>
      <c r="C1311" s="383"/>
    </row>
    <row r="1312" spans="1:3">
      <c r="A1312" s="382"/>
      <c r="B1312" s="383"/>
      <c r="C1312" s="383"/>
    </row>
    <row r="1313" spans="1:3">
      <c r="A1313" s="382"/>
      <c r="B1313" s="383"/>
      <c r="C1313" s="383"/>
    </row>
    <row r="1314" spans="1:3">
      <c r="A1314" s="382"/>
      <c r="B1314" s="383"/>
      <c r="C1314" s="383"/>
    </row>
    <row r="1315" spans="1:3">
      <c r="A1315" s="382"/>
      <c r="B1315" s="383"/>
      <c r="C1315" s="383"/>
    </row>
    <row r="1316" spans="1:3">
      <c r="A1316" s="382"/>
      <c r="B1316" s="383"/>
      <c r="C1316" s="383"/>
    </row>
    <row r="1317" spans="1:3">
      <c r="A1317" s="382"/>
      <c r="B1317" s="383"/>
      <c r="C1317" s="383"/>
    </row>
    <row r="1318" spans="1:3">
      <c r="A1318" s="382"/>
      <c r="B1318" s="383"/>
      <c r="C1318" s="383"/>
    </row>
    <row r="1319" spans="1:3">
      <c r="A1319" s="382"/>
      <c r="B1319" s="383"/>
      <c r="C1319" s="383"/>
    </row>
    <row r="1320" spans="1:3">
      <c r="A1320" s="382"/>
      <c r="B1320" s="383"/>
      <c r="C1320" s="383"/>
    </row>
    <row r="1321" spans="1:3">
      <c r="A1321" s="382"/>
      <c r="B1321" s="383"/>
      <c r="C1321" s="383"/>
    </row>
    <row r="1322" spans="1:3">
      <c r="A1322" s="382"/>
      <c r="B1322" s="383"/>
      <c r="C1322" s="383"/>
    </row>
    <row r="1323" spans="1:3">
      <c r="A1323" s="382"/>
      <c r="B1323" s="383"/>
      <c r="C1323" s="383"/>
    </row>
    <row r="1324" spans="1:3">
      <c r="A1324" s="382"/>
      <c r="B1324" s="383"/>
      <c r="C1324" s="383"/>
    </row>
    <row r="1325" spans="1:3">
      <c r="A1325" s="382"/>
      <c r="B1325" s="383"/>
      <c r="C1325" s="383"/>
    </row>
    <row r="1326" spans="1:3">
      <c r="A1326" s="382"/>
      <c r="B1326" s="383"/>
      <c r="C1326" s="383"/>
    </row>
    <row r="1327" spans="1:3">
      <c r="A1327" s="382"/>
      <c r="B1327" s="383"/>
      <c r="C1327" s="383"/>
    </row>
    <row r="1328" spans="1:3">
      <c r="A1328" s="382"/>
      <c r="B1328" s="383"/>
      <c r="C1328" s="383"/>
    </row>
    <row r="1329" spans="1:3">
      <c r="A1329" s="382"/>
      <c r="B1329" s="383"/>
      <c r="C1329" s="383"/>
    </row>
    <row r="1330" spans="1:3">
      <c r="A1330" s="382"/>
      <c r="B1330" s="383"/>
      <c r="C1330" s="383"/>
    </row>
    <row r="1331" spans="1:3">
      <c r="A1331" s="382"/>
      <c r="B1331" s="383"/>
      <c r="C1331" s="383"/>
    </row>
    <row r="1332" spans="1:3">
      <c r="A1332" s="382"/>
      <c r="B1332" s="383"/>
      <c r="C1332" s="383"/>
    </row>
    <row r="1333" spans="1:3">
      <c r="A1333" s="382"/>
      <c r="B1333" s="383"/>
      <c r="C1333" s="383"/>
    </row>
    <row r="1334" spans="1:3">
      <c r="A1334" s="382"/>
      <c r="B1334" s="383"/>
      <c r="C1334" s="383"/>
    </row>
    <row r="1335" spans="1:3">
      <c r="A1335" s="382"/>
      <c r="B1335" s="383"/>
      <c r="C1335" s="383"/>
    </row>
    <row r="1336" spans="1:3">
      <c r="A1336" s="382"/>
      <c r="B1336" s="383"/>
      <c r="C1336" s="383"/>
    </row>
    <row r="1337" spans="1:3">
      <c r="A1337" s="382"/>
      <c r="B1337" s="383"/>
      <c r="C1337" s="383"/>
    </row>
    <row r="1338" spans="1:3">
      <c r="A1338" s="382"/>
      <c r="B1338" s="383"/>
      <c r="C1338" s="383"/>
    </row>
    <row r="1339" spans="1:3">
      <c r="A1339" s="382"/>
      <c r="B1339" s="383"/>
      <c r="C1339" s="383"/>
    </row>
    <row r="1340" spans="1:3">
      <c r="A1340" s="382"/>
      <c r="B1340" s="383"/>
      <c r="C1340" s="383"/>
    </row>
    <row r="1341" spans="1:3">
      <c r="A1341" s="382"/>
      <c r="B1341" s="383"/>
      <c r="C1341" s="383"/>
    </row>
    <row r="1342" spans="1:3">
      <c r="A1342" s="382"/>
      <c r="B1342" s="383"/>
      <c r="C1342" s="383"/>
    </row>
    <row r="1343" spans="1:3">
      <c r="A1343" s="382"/>
      <c r="B1343" s="383"/>
      <c r="C1343" s="383"/>
    </row>
    <row r="1344" spans="1:3">
      <c r="A1344" s="382"/>
      <c r="B1344" s="383"/>
      <c r="C1344" s="383"/>
    </row>
    <row r="1345" spans="1:3">
      <c r="A1345" s="382"/>
      <c r="B1345" s="383"/>
      <c r="C1345" s="383"/>
    </row>
    <row r="1346" spans="1:3">
      <c r="A1346" s="382"/>
      <c r="B1346" s="383"/>
      <c r="C1346" s="383"/>
    </row>
    <row r="1347" spans="1:3">
      <c r="A1347" s="382"/>
      <c r="B1347" s="383"/>
      <c r="C1347" s="383"/>
    </row>
    <row r="1348" spans="1:3">
      <c r="A1348" s="382"/>
      <c r="B1348" s="383"/>
      <c r="C1348" s="383"/>
    </row>
    <row r="1349" spans="1:3">
      <c r="A1349" s="382"/>
      <c r="B1349" s="383"/>
      <c r="C1349" s="383"/>
    </row>
    <row r="1350" spans="1:3">
      <c r="A1350" s="382"/>
      <c r="B1350" s="383"/>
      <c r="C1350" s="383"/>
    </row>
    <row r="1351" spans="1:3">
      <c r="A1351" s="382"/>
      <c r="B1351" s="383"/>
      <c r="C1351" s="383"/>
    </row>
    <row r="1352" spans="1:3">
      <c r="A1352" s="382"/>
      <c r="B1352" s="383"/>
      <c r="C1352" s="383"/>
    </row>
    <row r="1353" spans="1:3">
      <c r="A1353" s="382"/>
      <c r="B1353" s="383"/>
      <c r="C1353" s="383"/>
    </row>
    <row r="1354" spans="1:3">
      <c r="A1354" s="382"/>
      <c r="B1354" s="383"/>
      <c r="C1354" s="383"/>
    </row>
    <row r="1355" spans="1:3">
      <c r="A1355" s="382"/>
      <c r="B1355" s="383"/>
      <c r="C1355" s="383"/>
    </row>
    <row r="1356" spans="1:3">
      <c r="A1356" s="382"/>
      <c r="B1356" s="383"/>
      <c r="C1356" s="383"/>
    </row>
    <row r="1357" spans="1:3">
      <c r="A1357" s="382"/>
      <c r="B1357" s="383"/>
      <c r="C1357" s="383"/>
    </row>
    <row r="1358" spans="1:3">
      <c r="A1358" s="382"/>
      <c r="B1358" s="383"/>
      <c r="C1358" s="383"/>
    </row>
    <row r="1359" spans="1:3">
      <c r="A1359" s="382"/>
      <c r="B1359" s="383"/>
      <c r="C1359" s="383"/>
    </row>
    <row r="1360" spans="1:3">
      <c r="A1360" s="382"/>
      <c r="B1360" s="383"/>
      <c r="C1360" s="383"/>
    </row>
    <row r="1361" spans="1:3">
      <c r="A1361" s="382"/>
      <c r="B1361" s="383"/>
      <c r="C1361" s="383"/>
    </row>
    <row r="1362" spans="1:3">
      <c r="A1362" s="382"/>
      <c r="B1362" s="383"/>
      <c r="C1362" s="383"/>
    </row>
    <row r="1363" spans="1:3">
      <c r="A1363" s="382"/>
      <c r="B1363" s="383"/>
      <c r="C1363" s="383"/>
    </row>
    <row r="1364" spans="1:3">
      <c r="A1364" s="382"/>
      <c r="B1364" s="383"/>
      <c r="C1364" s="383"/>
    </row>
    <row r="1365" spans="1:3">
      <c r="A1365" s="382"/>
      <c r="B1365" s="383"/>
      <c r="C1365" s="383"/>
    </row>
    <row r="1366" spans="1:3">
      <c r="A1366" s="382"/>
      <c r="B1366" s="383"/>
      <c r="C1366" s="383"/>
    </row>
    <row r="1367" spans="1:3">
      <c r="A1367" s="382"/>
      <c r="B1367" s="383"/>
      <c r="C1367" s="383"/>
    </row>
    <row r="1368" spans="1:3">
      <c r="A1368" s="382"/>
      <c r="B1368" s="383"/>
      <c r="C1368" s="383"/>
    </row>
    <row r="1369" spans="1:3">
      <c r="A1369" s="382"/>
      <c r="B1369" s="383"/>
      <c r="C1369" s="383"/>
    </row>
    <row r="1370" spans="1:3">
      <c r="A1370" s="382"/>
      <c r="B1370" s="383"/>
      <c r="C1370" s="383"/>
    </row>
    <row r="1371" spans="1:3">
      <c r="A1371" s="382"/>
      <c r="B1371" s="383"/>
      <c r="C1371" s="383"/>
    </row>
    <row r="1372" spans="1:3">
      <c r="A1372" s="382"/>
      <c r="B1372" s="383"/>
      <c r="C1372" s="383"/>
    </row>
    <row r="1373" spans="1:3">
      <c r="A1373" s="382"/>
      <c r="B1373" s="383"/>
      <c r="C1373" s="383"/>
    </row>
    <row r="1374" spans="1:3">
      <c r="A1374" s="382"/>
      <c r="B1374" s="383"/>
      <c r="C1374" s="383"/>
    </row>
    <row r="1375" spans="1:3">
      <c r="A1375" s="382"/>
      <c r="B1375" s="383"/>
      <c r="C1375" s="383"/>
    </row>
    <row r="1376" spans="1:3">
      <c r="A1376" s="382"/>
      <c r="B1376" s="383"/>
      <c r="C1376" s="383"/>
    </row>
    <row r="1377" spans="1:3">
      <c r="A1377" s="382"/>
      <c r="B1377" s="383"/>
      <c r="C1377" s="383"/>
    </row>
    <row r="1378" spans="1:3">
      <c r="A1378" s="382"/>
      <c r="B1378" s="383"/>
      <c r="C1378" s="383"/>
    </row>
    <row r="1379" spans="1:3">
      <c r="A1379" s="382"/>
      <c r="B1379" s="383"/>
      <c r="C1379" s="383"/>
    </row>
    <row r="1380" spans="1:3">
      <c r="A1380" s="382"/>
      <c r="B1380" s="383"/>
      <c r="C1380" s="383"/>
    </row>
    <row r="1381" spans="1:3">
      <c r="A1381" s="382"/>
      <c r="B1381" s="383"/>
      <c r="C1381" s="383"/>
    </row>
    <row r="1382" spans="1:3">
      <c r="A1382" s="382"/>
      <c r="B1382" s="383"/>
      <c r="C1382" s="383"/>
    </row>
    <row r="1383" spans="1:3">
      <c r="A1383" s="382"/>
      <c r="B1383" s="383"/>
      <c r="C1383" s="383"/>
    </row>
    <row r="1384" spans="1:3">
      <c r="A1384" s="382"/>
      <c r="B1384" s="383"/>
      <c r="C1384" s="383"/>
    </row>
    <row r="1385" spans="1:3">
      <c r="A1385" s="382"/>
      <c r="B1385" s="383"/>
      <c r="C1385" s="383"/>
    </row>
    <row r="1386" spans="1:3">
      <c r="A1386" s="382"/>
      <c r="B1386" s="383"/>
      <c r="C1386" s="383"/>
    </row>
    <row r="1387" spans="1:3">
      <c r="A1387" s="382"/>
      <c r="B1387" s="383"/>
      <c r="C1387" s="383"/>
    </row>
    <row r="1388" spans="1:3">
      <c r="A1388" s="382"/>
      <c r="B1388" s="383"/>
      <c r="C1388" s="383"/>
    </row>
    <row r="1389" spans="1:3">
      <c r="A1389" s="382"/>
      <c r="B1389" s="383"/>
      <c r="C1389" s="383"/>
    </row>
    <row r="1390" spans="1:3">
      <c r="A1390" s="382"/>
      <c r="B1390" s="383"/>
      <c r="C1390" s="383"/>
    </row>
    <row r="1391" spans="1:3">
      <c r="A1391" s="382"/>
      <c r="B1391" s="383"/>
      <c r="C1391" s="383"/>
    </row>
    <row r="1392" spans="1:3">
      <c r="A1392" s="382"/>
      <c r="B1392" s="383"/>
      <c r="C1392" s="383"/>
    </row>
    <row r="1393" spans="1:3">
      <c r="A1393" s="382"/>
      <c r="B1393" s="383"/>
      <c r="C1393" s="383"/>
    </row>
    <row r="1394" spans="1:3">
      <c r="A1394" s="382"/>
      <c r="B1394" s="383"/>
      <c r="C1394" s="383"/>
    </row>
    <row r="1395" spans="1:3">
      <c r="A1395" s="382"/>
      <c r="B1395" s="383"/>
      <c r="C1395" s="383"/>
    </row>
    <row r="1396" spans="1:3">
      <c r="A1396" s="382"/>
      <c r="B1396" s="383"/>
      <c r="C1396" s="383"/>
    </row>
    <row r="1397" spans="1:3">
      <c r="A1397" s="382"/>
      <c r="B1397" s="383"/>
      <c r="C1397" s="383"/>
    </row>
    <row r="1398" spans="1:3">
      <c r="A1398" s="382"/>
      <c r="B1398" s="383"/>
      <c r="C1398" s="383"/>
    </row>
    <row r="1399" spans="1:3">
      <c r="A1399" s="382"/>
      <c r="B1399" s="383"/>
      <c r="C1399" s="383"/>
    </row>
    <row r="1400" spans="1:3">
      <c r="A1400" s="382"/>
      <c r="B1400" s="383"/>
      <c r="C1400" s="383"/>
    </row>
    <row r="1401" spans="1:3">
      <c r="A1401" s="382"/>
      <c r="B1401" s="383"/>
      <c r="C1401" s="383"/>
    </row>
    <row r="1402" spans="1:3">
      <c r="A1402" s="382"/>
      <c r="B1402" s="383"/>
      <c r="C1402" s="383"/>
    </row>
    <row r="1403" spans="1:3">
      <c r="A1403" s="382"/>
      <c r="B1403" s="383"/>
      <c r="C1403" s="383"/>
    </row>
    <row r="1404" spans="1:3">
      <c r="A1404" s="382"/>
      <c r="B1404" s="383"/>
      <c r="C1404" s="383"/>
    </row>
    <row r="1405" spans="1:3">
      <c r="A1405" s="382"/>
      <c r="B1405" s="383"/>
      <c r="C1405" s="383"/>
    </row>
    <row r="1406" spans="1:3">
      <c r="A1406" s="382"/>
      <c r="B1406" s="383"/>
      <c r="C1406" s="383"/>
    </row>
    <row r="1407" spans="1:3">
      <c r="A1407" s="382"/>
      <c r="B1407" s="383"/>
      <c r="C1407" s="383"/>
    </row>
    <row r="1408" spans="1:3">
      <c r="A1408" s="382"/>
      <c r="B1408" s="383"/>
      <c r="C1408" s="383"/>
    </row>
    <row r="1409" spans="1:3">
      <c r="A1409" s="382"/>
      <c r="B1409" s="383"/>
      <c r="C1409" s="383"/>
    </row>
    <row r="1410" spans="1:3">
      <c r="A1410" s="382"/>
      <c r="B1410" s="383"/>
      <c r="C1410" s="383"/>
    </row>
    <row r="1411" spans="1:3">
      <c r="A1411" s="382"/>
      <c r="B1411" s="383"/>
      <c r="C1411" s="383"/>
    </row>
    <row r="1412" spans="1:3">
      <c r="A1412" s="382"/>
      <c r="B1412" s="383"/>
      <c r="C1412" s="383"/>
    </row>
    <row r="1413" spans="1:3">
      <c r="A1413" s="382"/>
      <c r="B1413" s="383"/>
      <c r="C1413" s="383"/>
    </row>
    <row r="1414" spans="1:3">
      <c r="A1414" s="382"/>
      <c r="B1414" s="383"/>
      <c r="C1414" s="383"/>
    </row>
    <row r="1415" spans="1:3">
      <c r="A1415" s="382"/>
      <c r="B1415" s="383"/>
      <c r="C1415" s="383"/>
    </row>
    <row r="1416" spans="1:3">
      <c r="A1416" s="382"/>
      <c r="B1416" s="383"/>
      <c r="C1416" s="383"/>
    </row>
    <row r="1417" spans="1:3">
      <c r="A1417" s="382"/>
      <c r="B1417" s="383"/>
      <c r="C1417" s="383"/>
    </row>
    <row r="1418" spans="1:3">
      <c r="A1418" s="382"/>
      <c r="B1418" s="383"/>
      <c r="C1418" s="383"/>
    </row>
    <row r="1419" spans="1:3">
      <c r="A1419" s="382"/>
      <c r="B1419" s="383"/>
      <c r="C1419" s="383"/>
    </row>
    <row r="1420" spans="1:3">
      <c r="A1420" s="382"/>
      <c r="B1420" s="383"/>
      <c r="C1420" s="383"/>
    </row>
    <row r="1421" spans="1:3">
      <c r="A1421" s="382"/>
      <c r="B1421" s="383"/>
      <c r="C1421" s="383"/>
    </row>
    <row r="1422" spans="1:3">
      <c r="A1422" s="382"/>
      <c r="B1422" s="383"/>
      <c r="C1422" s="383"/>
    </row>
    <row r="1423" spans="1:3">
      <c r="A1423" s="382"/>
      <c r="B1423" s="383"/>
      <c r="C1423" s="383"/>
    </row>
    <row r="1424" spans="1:3">
      <c r="A1424" s="382"/>
      <c r="B1424" s="383"/>
      <c r="C1424" s="383"/>
    </row>
    <row r="1425" spans="1:3">
      <c r="A1425" s="382"/>
      <c r="B1425" s="383"/>
      <c r="C1425" s="383"/>
    </row>
    <row r="1426" spans="1:3">
      <c r="A1426" s="382"/>
      <c r="B1426" s="383"/>
      <c r="C1426" s="383"/>
    </row>
    <row r="1427" spans="1:3">
      <c r="A1427" s="382"/>
      <c r="B1427" s="383"/>
      <c r="C1427" s="383"/>
    </row>
    <row r="1428" spans="1:3">
      <c r="A1428" s="382"/>
      <c r="B1428" s="383"/>
      <c r="C1428" s="383"/>
    </row>
    <row r="1429" spans="1:3">
      <c r="A1429" s="382"/>
      <c r="B1429" s="383"/>
      <c r="C1429" s="383"/>
    </row>
    <row r="1430" spans="1:3">
      <c r="A1430" s="382"/>
      <c r="B1430" s="383"/>
      <c r="C1430" s="383"/>
    </row>
    <row r="1431" spans="1:3">
      <c r="A1431" s="382"/>
      <c r="B1431" s="383"/>
      <c r="C1431" s="383"/>
    </row>
    <row r="1432" spans="1:3">
      <c r="A1432" s="382"/>
      <c r="B1432" s="383"/>
      <c r="C1432" s="383"/>
    </row>
    <row r="1433" spans="1:3">
      <c r="A1433" s="382"/>
      <c r="B1433" s="383"/>
      <c r="C1433" s="383"/>
    </row>
    <row r="1434" spans="1:3">
      <c r="A1434" s="382"/>
      <c r="B1434" s="383"/>
      <c r="C1434" s="383"/>
    </row>
    <row r="1435" spans="1:3">
      <c r="A1435" s="382"/>
      <c r="B1435" s="383"/>
      <c r="C1435" s="383"/>
    </row>
    <row r="1436" spans="1:3">
      <c r="A1436" s="382"/>
      <c r="B1436" s="383"/>
      <c r="C1436" s="383"/>
    </row>
    <row r="1437" spans="1:3">
      <c r="A1437" s="382"/>
      <c r="B1437" s="383"/>
      <c r="C1437" s="383"/>
    </row>
    <row r="1438" spans="1:3">
      <c r="A1438" s="382"/>
      <c r="B1438" s="383"/>
      <c r="C1438" s="383"/>
    </row>
    <row r="1439" spans="1:3">
      <c r="A1439" s="382"/>
      <c r="B1439" s="383"/>
      <c r="C1439" s="383"/>
    </row>
    <row r="1440" spans="1:3">
      <c r="A1440" s="382"/>
      <c r="B1440" s="383"/>
      <c r="C1440" s="383"/>
    </row>
    <row r="1441" spans="1:3">
      <c r="A1441" s="382"/>
      <c r="B1441" s="383"/>
      <c r="C1441" s="383"/>
    </row>
    <row r="1442" spans="1:3">
      <c r="A1442" s="382"/>
      <c r="B1442" s="383"/>
      <c r="C1442" s="383"/>
    </row>
    <row r="1443" spans="1:3">
      <c r="A1443" s="382"/>
      <c r="B1443" s="383"/>
      <c r="C1443" s="383"/>
    </row>
    <row r="1444" spans="1:3">
      <c r="A1444" s="382"/>
      <c r="B1444" s="383"/>
      <c r="C1444" s="383"/>
    </row>
    <row r="1445" spans="1:3">
      <c r="A1445" s="382"/>
      <c r="B1445" s="383"/>
      <c r="C1445" s="383"/>
    </row>
    <row r="1446" spans="1:3">
      <c r="A1446" s="382"/>
      <c r="B1446" s="383"/>
      <c r="C1446" s="383"/>
    </row>
    <row r="1447" spans="1:3">
      <c r="A1447" s="382"/>
      <c r="B1447" s="383"/>
      <c r="C1447" s="383"/>
    </row>
    <row r="1448" spans="1:3">
      <c r="A1448" s="382"/>
      <c r="B1448" s="383"/>
      <c r="C1448" s="383"/>
    </row>
    <row r="1449" spans="1:3">
      <c r="A1449" s="382"/>
      <c r="B1449" s="383"/>
      <c r="C1449" s="383"/>
    </row>
    <row r="1450" spans="1:3">
      <c r="A1450" s="382"/>
      <c r="B1450" s="383"/>
      <c r="C1450" s="383"/>
    </row>
    <row r="1451" spans="1:3">
      <c r="A1451" s="382"/>
      <c r="B1451" s="383"/>
      <c r="C1451" s="383"/>
    </row>
    <row r="1452" spans="1:3">
      <c r="A1452" s="382"/>
      <c r="B1452" s="383"/>
      <c r="C1452" s="383"/>
    </row>
    <row r="1453" spans="1:3">
      <c r="A1453" s="382"/>
      <c r="B1453" s="383"/>
      <c r="C1453" s="383"/>
    </row>
    <row r="1454" spans="1:3">
      <c r="A1454" s="382"/>
      <c r="B1454" s="383"/>
      <c r="C1454" s="383"/>
    </row>
    <row r="1455" spans="1:3">
      <c r="A1455" s="382"/>
      <c r="B1455" s="383"/>
      <c r="C1455" s="383"/>
    </row>
    <row r="1456" spans="1:3">
      <c r="A1456" s="382"/>
      <c r="B1456" s="383"/>
      <c r="C1456" s="383"/>
    </row>
    <row r="1457" spans="1:3">
      <c r="A1457" s="382"/>
      <c r="B1457" s="383"/>
      <c r="C1457" s="383"/>
    </row>
    <row r="1458" spans="1:3">
      <c r="A1458" s="382"/>
      <c r="B1458" s="383"/>
      <c r="C1458" s="383"/>
    </row>
    <row r="1459" spans="1:3">
      <c r="A1459" s="382"/>
      <c r="B1459" s="383"/>
      <c r="C1459" s="383"/>
    </row>
    <row r="1460" spans="1:3">
      <c r="A1460" s="382"/>
      <c r="B1460" s="383"/>
      <c r="C1460" s="383"/>
    </row>
    <row r="1461" spans="1:3">
      <c r="A1461" s="382"/>
      <c r="B1461" s="383"/>
      <c r="C1461" s="383"/>
    </row>
    <row r="1462" spans="1:3">
      <c r="A1462" s="382"/>
      <c r="B1462" s="383"/>
      <c r="C1462" s="383"/>
    </row>
    <row r="1463" spans="1:3">
      <c r="A1463" s="382"/>
      <c r="B1463" s="383"/>
      <c r="C1463" s="383"/>
    </row>
    <row r="1464" spans="1:3">
      <c r="A1464" s="382"/>
      <c r="B1464" s="383"/>
      <c r="C1464" s="383"/>
    </row>
    <row r="1465" spans="1:3">
      <c r="A1465" s="382"/>
      <c r="B1465" s="383"/>
      <c r="C1465" s="383"/>
    </row>
    <row r="1466" spans="1:3">
      <c r="A1466" s="382"/>
      <c r="B1466" s="383"/>
      <c r="C1466" s="383"/>
    </row>
    <row r="1467" spans="1:3">
      <c r="A1467" s="382"/>
      <c r="B1467" s="383"/>
      <c r="C1467" s="383"/>
    </row>
    <row r="1468" spans="1:3">
      <c r="A1468" s="382"/>
      <c r="B1468" s="383"/>
      <c r="C1468" s="383"/>
    </row>
    <row r="1469" spans="1:3">
      <c r="A1469" s="382"/>
      <c r="B1469" s="383"/>
      <c r="C1469" s="383"/>
    </row>
    <row r="1470" spans="1:3">
      <c r="A1470" s="382"/>
      <c r="B1470" s="383"/>
      <c r="C1470" s="383"/>
    </row>
    <row r="1471" spans="1:3">
      <c r="A1471" s="382"/>
      <c r="B1471" s="383"/>
      <c r="C1471" s="383"/>
    </row>
    <row r="1472" spans="1:3">
      <c r="A1472" s="382"/>
      <c r="B1472" s="383"/>
      <c r="C1472" s="383"/>
    </row>
    <row r="1473" spans="1:3">
      <c r="A1473" s="382"/>
      <c r="B1473" s="383"/>
      <c r="C1473" s="383"/>
    </row>
    <row r="1474" spans="1:3">
      <c r="A1474" s="382"/>
      <c r="B1474" s="383"/>
      <c r="C1474" s="383"/>
    </row>
    <row r="1475" spans="1:3">
      <c r="A1475" s="382"/>
      <c r="B1475" s="383"/>
      <c r="C1475" s="383"/>
    </row>
    <row r="1476" spans="1:3">
      <c r="A1476" s="382"/>
      <c r="B1476" s="383"/>
      <c r="C1476" s="383"/>
    </row>
    <row r="1477" spans="1:3">
      <c r="A1477" s="382"/>
      <c r="B1477" s="383"/>
      <c r="C1477" s="383"/>
    </row>
    <row r="1478" spans="1:3">
      <c r="A1478" s="382"/>
      <c r="B1478" s="383"/>
      <c r="C1478" s="383"/>
    </row>
    <row r="1479" spans="1:3">
      <c r="A1479" s="382"/>
      <c r="B1479" s="383"/>
      <c r="C1479" s="383"/>
    </row>
    <row r="1480" spans="1:3">
      <c r="A1480" s="382"/>
      <c r="B1480" s="383"/>
      <c r="C1480" s="383"/>
    </row>
    <row r="1481" spans="1:3">
      <c r="A1481" s="382"/>
      <c r="B1481" s="383"/>
      <c r="C1481" s="383"/>
    </row>
    <row r="1482" spans="1:3">
      <c r="A1482" s="382"/>
      <c r="B1482" s="383"/>
      <c r="C1482" s="383"/>
    </row>
    <row r="1483" spans="1:3">
      <c r="A1483" s="382"/>
      <c r="B1483" s="383"/>
      <c r="C1483" s="383"/>
    </row>
    <row r="1484" spans="1:3">
      <c r="A1484" s="382"/>
      <c r="B1484" s="383"/>
      <c r="C1484" s="383"/>
    </row>
    <row r="1485" spans="1:3">
      <c r="A1485" s="382"/>
      <c r="B1485" s="383"/>
      <c r="C1485" s="383"/>
    </row>
    <row r="1486" spans="1:3">
      <c r="A1486" s="382"/>
      <c r="B1486" s="383"/>
      <c r="C1486" s="383"/>
    </row>
    <row r="1487" spans="1:3">
      <c r="A1487" s="382"/>
      <c r="B1487" s="383"/>
      <c r="C1487" s="383"/>
    </row>
    <row r="1488" spans="1:3">
      <c r="A1488" s="382"/>
      <c r="B1488" s="383"/>
      <c r="C1488" s="383"/>
    </row>
    <row r="1489" spans="1:3">
      <c r="A1489" s="382"/>
      <c r="B1489" s="383"/>
      <c r="C1489" s="383"/>
    </row>
    <row r="1490" spans="1:3">
      <c r="A1490" s="382"/>
      <c r="B1490" s="383"/>
      <c r="C1490" s="383"/>
    </row>
    <row r="1491" spans="1:3">
      <c r="A1491" s="382"/>
      <c r="B1491" s="383"/>
      <c r="C1491" s="383"/>
    </row>
    <row r="1492" spans="1:3">
      <c r="A1492" s="382"/>
      <c r="B1492" s="383"/>
      <c r="C1492" s="383"/>
    </row>
    <row r="1493" spans="1:3">
      <c r="A1493" s="382"/>
      <c r="B1493" s="383"/>
      <c r="C1493" s="383"/>
    </row>
    <row r="1494" spans="1:3">
      <c r="A1494" s="382"/>
      <c r="B1494" s="383"/>
      <c r="C1494" s="383"/>
    </row>
    <row r="1495" spans="1:3">
      <c r="A1495" s="382"/>
      <c r="B1495" s="383"/>
      <c r="C1495" s="383"/>
    </row>
    <row r="1496" spans="1:3">
      <c r="A1496" s="382"/>
      <c r="B1496" s="383"/>
      <c r="C1496" s="383"/>
    </row>
    <row r="1497" spans="1:3">
      <c r="A1497" s="382"/>
      <c r="B1497" s="383"/>
      <c r="C1497" s="383"/>
    </row>
    <row r="1498" spans="1:3">
      <c r="A1498" s="382"/>
      <c r="B1498" s="383"/>
      <c r="C1498" s="383"/>
    </row>
    <row r="1499" spans="1:3">
      <c r="A1499" s="382"/>
      <c r="B1499" s="383"/>
      <c r="C1499" s="383"/>
    </row>
    <row r="1500" spans="1:3">
      <c r="A1500" s="382"/>
      <c r="B1500" s="383"/>
      <c r="C1500" s="383"/>
    </row>
    <row r="1501" spans="1:3">
      <c r="A1501" s="382"/>
      <c r="B1501" s="383"/>
      <c r="C1501" s="383"/>
    </row>
    <row r="1502" spans="1:3">
      <c r="A1502" s="382"/>
      <c r="B1502" s="383"/>
      <c r="C1502" s="383"/>
    </row>
    <row r="1503" spans="1:3">
      <c r="A1503" s="382"/>
      <c r="B1503" s="383"/>
      <c r="C1503" s="383"/>
    </row>
    <row r="1504" spans="1:3">
      <c r="A1504" s="382"/>
      <c r="B1504" s="383"/>
      <c r="C1504" s="383"/>
    </row>
    <row r="1505" spans="1:3">
      <c r="A1505" s="382"/>
      <c r="B1505" s="383"/>
      <c r="C1505" s="383"/>
    </row>
    <row r="1506" spans="1:3">
      <c r="A1506" s="382"/>
      <c r="B1506" s="383"/>
      <c r="C1506" s="383"/>
    </row>
    <row r="1507" spans="1:3">
      <c r="A1507" s="382"/>
      <c r="B1507" s="383"/>
      <c r="C1507" s="383"/>
    </row>
    <row r="1508" spans="1:3">
      <c r="A1508" s="382"/>
      <c r="B1508" s="383"/>
      <c r="C1508" s="383"/>
    </row>
    <row r="1509" spans="1:3">
      <c r="A1509" s="382"/>
      <c r="B1509" s="383"/>
      <c r="C1509" s="383"/>
    </row>
    <row r="1510" spans="1:3">
      <c r="A1510" s="382"/>
      <c r="B1510" s="383"/>
      <c r="C1510" s="383"/>
    </row>
    <row r="1511" spans="1:3">
      <c r="A1511" s="382"/>
      <c r="B1511" s="383"/>
      <c r="C1511" s="383"/>
    </row>
    <row r="1512" spans="1:3">
      <c r="A1512" s="382"/>
      <c r="B1512" s="383"/>
      <c r="C1512" s="383"/>
    </row>
    <row r="1513" spans="1:3">
      <c r="A1513" s="382"/>
      <c r="B1513" s="383"/>
      <c r="C1513" s="383"/>
    </row>
    <row r="1514" spans="1:3">
      <c r="A1514" s="382"/>
      <c r="B1514" s="383"/>
      <c r="C1514" s="383"/>
    </row>
    <row r="1515" spans="1:3">
      <c r="A1515" s="382"/>
      <c r="B1515" s="383"/>
      <c r="C1515" s="383"/>
    </row>
    <row r="1516" spans="1:3">
      <c r="A1516" s="382"/>
      <c r="B1516" s="383"/>
      <c r="C1516" s="383"/>
    </row>
    <row r="1517" spans="1:3">
      <c r="A1517" s="382"/>
      <c r="B1517" s="383"/>
      <c r="C1517" s="383"/>
    </row>
    <row r="1518" spans="1:3">
      <c r="A1518" s="382"/>
      <c r="B1518" s="383"/>
      <c r="C1518" s="383"/>
    </row>
    <row r="1519" spans="1:3">
      <c r="A1519" s="382"/>
      <c r="B1519" s="383"/>
      <c r="C1519" s="383"/>
    </row>
    <row r="1520" spans="1:3">
      <c r="A1520" s="382"/>
      <c r="B1520" s="383"/>
      <c r="C1520" s="383"/>
    </row>
    <row r="1521" spans="1:3">
      <c r="A1521" s="382"/>
      <c r="B1521" s="383"/>
      <c r="C1521" s="383"/>
    </row>
    <row r="1522" spans="1:3">
      <c r="A1522" s="382"/>
      <c r="B1522" s="383"/>
      <c r="C1522" s="383"/>
    </row>
    <row r="1523" spans="1:3">
      <c r="A1523" s="382"/>
      <c r="B1523" s="383"/>
      <c r="C1523" s="383"/>
    </row>
    <row r="1524" spans="1:3">
      <c r="A1524" s="382"/>
      <c r="B1524" s="383"/>
      <c r="C1524" s="383"/>
    </row>
    <row r="1525" spans="1:3">
      <c r="A1525" s="382"/>
      <c r="B1525" s="383"/>
      <c r="C1525" s="383"/>
    </row>
    <row r="1526" spans="1:3">
      <c r="A1526" s="382"/>
      <c r="B1526" s="383"/>
      <c r="C1526" s="383"/>
    </row>
    <row r="1527" spans="1:3">
      <c r="A1527" s="382"/>
      <c r="B1527" s="383"/>
      <c r="C1527" s="383"/>
    </row>
    <row r="1528" spans="1:3">
      <c r="A1528" s="382"/>
      <c r="B1528" s="383"/>
      <c r="C1528" s="383"/>
    </row>
    <row r="1529" spans="1:3">
      <c r="A1529" s="382"/>
      <c r="B1529" s="383"/>
      <c r="C1529" s="383"/>
    </row>
    <row r="1530" spans="1:3">
      <c r="A1530" s="382"/>
      <c r="B1530" s="383"/>
      <c r="C1530" s="383"/>
    </row>
    <row r="1531" spans="1:3">
      <c r="A1531" s="382"/>
      <c r="B1531" s="383"/>
      <c r="C1531" s="383"/>
    </row>
    <row r="1532" spans="1:3">
      <c r="A1532" s="382"/>
      <c r="B1532" s="383"/>
      <c r="C1532" s="383"/>
    </row>
    <row r="1533" spans="1:3">
      <c r="A1533" s="382"/>
      <c r="B1533" s="383"/>
      <c r="C1533" s="383"/>
    </row>
    <row r="1534" spans="1:3">
      <c r="A1534" s="382"/>
      <c r="B1534" s="383"/>
      <c r="C1534" s="383"/>
    </row>
    <row r="1535" spans="1:3">
      <c r="A1535" s="382"/>
      <c r="B1535" s="383"/>
      <c r="C1535" s="383"/>
    </row>
    <row r="1536" spans="1:3">
      <c r="A1536" s="382"/>
      <c r="B1536" s="383"/>
      <c r="C1536" s="383"/>
    </row>
    <row r="1537" spans="1:3">
      <c r="A1537" s="382"/>
      <c r="B1537" s="383"/>
      <c r="C1537" s="383"/>
    </row>
    <row r="1538" spans="1:3">
      <c r="A1538" s="382"/>
      <c r="B1538" s="383"/>
      <c r="C1538" s="383"/>
    </row>
    <row r="1539" spans="1:3">
      <c r="A1539" s="382"/>
      <c r="B1539" s="383"/>
      <c r="C1539" s="383"/>
    </row>
    <row r="1540" spans="1:3">
      <c r="A1540" s="382"/>
      <c r="B1540" s="383"/>
      <c r="C1540" s="383"/>
    </row>
    <row r="1541" spans="1:3">
      <c r="A1541" s="382"/>
      <c r="B1541" s="383"/>
      <c r="C1541" s="383"/>
    </row>
    <row r="1542" spans="1:3">
      <c r="A1542" s="382"/>
      <c r="B1542" s="383"/>
      <c r="C1542" s="383"/>
    </row>
    <row r="1543" spans="1:3">
      <c r="A1543" s="382"/>
      <c r="B1543" s="383"/>
      <c r="C1543" s="383"/>
    </row>
    <row r="1544" spans="1:3">
      <c r="A1544" s="382"/>
      <c r="B1544" s="383"/>
      <c r="C1544" s="383"/>
    </row>
    <row r="1545" spans="1:3">
      <c r="A1545" s="382"/>
      <c r="B1545" s="383"/>
      <c r="C1545" s="383"/>
    </row>
    <row r="1546" spans="1:3">
      <c r="A1546" s="382"/>
      <c r="B1546" s="383"/>
      <c r="C1546" s="383"/>
    </row>
    <row r="1547" spans="1:3">
      <c r="A1547" s="382"/>
      <c r="B1547" s="383"/>
      <c r="C1547" s="383"/>
    </row>
    <row r="1548" spans="1:3">
      <c r="A1548" s="382"/>
      <c r="B1548" s="383"/>
      <c r="C1548" s="383"/>
    </row>
    <row r="1549" spans="1:3">
      <c r="A1549" s="382"/>
      <c r="B1549" s="383"/>
      <c r="C1549" s="383"/>
    </row>
    <row r="1550" spans="1:3">
      <c r="A1550" s="382"/>
      <c r="B1550" s="383"/>
      <c r="C1550" s="383"/>
    </row>
    <row r="1551" spans="1:3">
      <c r="A1551" s="382"/>
      <c r="B1551" s="383"/>
      <c r="C1551" s="383"/>
    </row>
    <row r="1552" spans="1:3">
      <c r="A1552" s="382"/>
      <c r="B1552" s="383"/>
      <c r="C1552" s="383"/>
    </row>
    <row r="1553" spans="1:3">
      <c r="A1553" s="382"/>
      <c r="B1553" s="383"/>
      <c r="C1553" s="383"/>
    </row>
    <row r="1554" spans="1:3">
      <c r="A1554" s="382"/>
      <c r="B1554" s="383"/>
      <c r="C1554" s="383"/>
    </row>
    <row r="1555" spans="1:3">
      <c r="A1555" s="382"/>
      <c r="B1555" s="383"/>
      <c r="C1555" s="383"/>
    </row>
    <row r="1556" spans="1:3">
      <c r="A1556" s="382"/>
      <c r="B1556" s="383"/>
      <c r="C1556" s="383"/>
    </row>
    <row r="1557" spans="1:3">
      <c r="A1557" s="382"/>
      <c r="B1557" s="383"/>
      <c r="C1557" s="383"/>
    </row>
    <row r="1558" spans="1:3">
      <c r="A1558" s="382"/>
      <c r="B1558" s="383"/>
      <c r="C1558" s="383"/>
    </row>
    <row r="1559" spans="1:3">
      <c r="A1559" s="382"/>
      <c r="B1559" s="383"/>
      <c r="C1559" s="383"/>
    </row>
    <row r="1560" spans="1:3">
      <c r="A1560" s="382"/>
      <c r="B1560" s="383"/>
      <c r="C1560" s="383"/>
    </row>
    <row r="1561" spans="1:3">
      <c r="A1561" s="382"/>
      <c r="B1561" s="383"/>
      <c r="C1561" s="383"/>
    </row>
    <row r="1562" spans="1:3">
      <c r="A1562" s="382"/>
      <c r="B1562" s="383"/>
      <c r="C1562" s="383"/>
    </row>
    <row r="1563" spans="1:3">
      <c r="A1563" s="382"/>
      <c r="B1563" s="383"/>
      <c r="C1563" s="383"/>
    </row>
    <row r="1564" spans="1:3">
      <c r="A1564" s="382"/>
      <c r="B1564" s="383"/>
      <c r="C1564" s="383"/>
    </row>
    <row r="1565" spans="1:3">
      <c r="A1565" s="382"/>
      <c r="B1565" s="383"/>
      <c r="C1565" s="383"/>
    </row>
    <row r="1566" spans="1:3">
      <c r="A1566" s="382"/>
      <c r="B1566" s="383"/>
      <c r="C1566" s="383"/>
    </row>
    <row r="1567" spans="1:3">
      <c r="A1567" s="382"/>
      <c r="B1567" s="383"/>
      <c r="C1567" s="383"/>
    </row>
    <row r="1568" spans="1:3">
      <c r="A1568" s="382"/>
      <c r="B1568" s="383"/>
      <c r="C1568" s="383"/>
    </row>
    <row r="1569" spans="1:3">
      <c r="A1569" s="382"/>
      <c r="B1569" s="383"/>
      <c r="C1569" s="383"/>
    </row>
    <row r="1570" spans="1:3">
      <c r="A1570" s="382"/>
      <c r="B1570" s="383"/>
      <c r="C1570" s="383"/>
    </row>
    <row r="1571" spans="1:3">
      <c r="A1571" s="382"/>
      <c r="B1571" s="383"/>
      <c r="C1571" s="383"/>
    </row>
    <row r="1572" spans="1:3">
      <c r="A1572" s="382"/>
      <c r="B1572" s="383"/>
      <c r="C1572" s="383"/>
    </row>
    <row r="1573" spans="1:3">
      <c r="A1573" s="382"/>
      <c r="B1573" s="383"/>
      <c r="C1573" s="383"/>
    </row>
    <row r="1574" spans="1:3">
      <c r="A1574" s="382"/>
      <c r="B1574" s="383"/>
      <c r="C1574" s="383"/>
    </row>
    <row r="1575" spans="1:3">
      <c r="A1575" s="382"/>
      <c r="B1575" s="383"/>
      <c r="C1575" s="383"/>
    </row>
    <row r="1576" spans="1:3">
      <c r="A1576" s="382"/>
      <c r="B1576" s="383"/>
      <c r="C1576" s="383"/>
    </row>
    <row r="1577" spans="1:3">
      <c r="A1577" s="382"/>
      <c r="B1577" s="383"/>
      <c r="C1577" s="383"/>
    </row>
    <row r="1578" spans="1:3">
      <c r="A1578" s="382"/>
      <c r="B1578" s="383"/>
      <c r="C1578" s="383"/>
    </row>
    <row r="1579" spans="1:3">
      <c r="A1579" s="382"/>
      <c r="B1579" s="383"/>
      <c r="C1579" s="383"/>
    </row>
    <row r="1580" spans="1:3">
      <c r="A1580" s="382"/>
      <c r="B1580" s="383"/>
      <c r="C1580" s="383"/>
    </row>
    <row r="1581" spans="1:3">
      <c r="A1581" s="382"/>
      <c r="B1581" s="383"/>
      <c r="C1581" s="383"/>
    </row>
    <row r="1582" spans="1:3">
      <c r="A1582" s="382"/>
      <c r="B1582" s="383"/>
      <c r="C1582" s="383"/>
    </row>
    <row r="1583" spans="1:3">
      <c r="A1583" s="382"/>
      <c r="B1583" s="383"/>
      <c r="C1583" s="383"/>
    </row>
    <row r="1584" spans="1:3">
      <c r="A1584" s="382"/>
      <c r="B1584" s="383"/>
      <c r="C1584" s="383"/>
    </row>
    <row r="1585" spans="1:3">
      <c r="A1585" s="382"/>
      <c r="B1585" s="383"/>
      <c r="C1585" s="383"/>
    </row>
    <row r="1586" spans="1:3">
      <c r="A1586" s="382"/>
      <c r="B1586" s="383"/>
      <c r="C1586" s="383"/>
    </row>
    <row r="1587" spans="1:3">
      <c r="A1587" s="382"/>
      <c r="B1587" s="383"/>
      <c r="C1587" s="383"/>
    </row>
    <row r="1588" spans="1:3">
      <c r="A1588" s="382"/>
      <c r="B1588" s="383"/>
      <c r="C1588" s="383"/>
    </row>
    <row r="1589" spans="1:3">
      <c r="A1589" s="382"/>
      <c r="B1589" s="383"/>
      <c r="C1589" s="383"/>
    </row>
    <row r="1590" spans="1:3">
      <c r="A1590" s="382"/>
      <c r="B1590" s="383"/>
      <c r="C1590" s="383"/>
    </row>
    <row r="1591" spans="1:3">
      <c r="A1591" s="382"/>
      <c r="B1591" s="383"/>
      <c r="C1591" s="383"/>
    </row>
    <row r="1592" spans="1:3">
      <c r="A1592" s="382"/>
      <c r="B1592" s="383"/>
      <c r="C1592" s="383"/>
    </row>
    <row r="1593" spans="1:3">
      <c r="A1593" s="382"/>
      <c r="B1593" s="383"/>
      <c r="C1593" s="383"/>
    </row>
    <row r="1594" spans="1:3">
      <c r="A1594" s="382"/>
      <c r="B1594" s="383"/>
      <c r="C1594" s="383"/>
    </row>
    <row r="1595" spans="1:3">
      <c r="A1595" s="382"/>
      <c r="B1595" s="383"/>
      <c r="C1595" s="383"/>
    </row>
    <row r="1596" spans="1:3">
      <c r="A1596" s="382"/>
      <c r="B1596" s="383"/>
      <c r="C1596" s="383"/>
    </row>
    <row r="1597" spans="1:3">
      <c r="A1597" s="382"/>
      <c r="B1597" s="383"/>
      <c r="C1597" s="383"/>
    </row>
    <row r="1598" spans="1:3">
      <c r="A1598" s="382"/>
      <c r="B1598" s="383"/>
      <c r="C1598" s="383"/>
    </row>
    <row r="1599" spans="1:3">
      <c r="A1599" s="382"/>
      <c r="B1599" s="383"/>
      <c r="C1599" s="383"/>
    </row>
    <row r="1600" spans="1:3">
      <c r="A1600" s="382"/>
      <c r="B1600" s="383"/>
      <c r="C1600" s="383"/>
    </row>
    <row r="1601" spans="1:3">
      <c r="A1601" s="382"/>
      <c r="B1601" s="383"/>
      <c r="C1601" s="383"/>
    </row>
    <row r="1602" spans="1:3">
      <c r="A1602" s="382"/>
      <c r="B1602" s="383"/>
      <c r="C1602" s="383"/>
    </row>
    <row r="1603" spans="1:3">
      <c r="A1603" s="382"/>
      <c r="B1603" s="383"/>
      <c r="C1603" s="383"/>
    </row>
    <row r="1604" spans="1:3">
      <c r="A1604" s="382"/>
      <c r="B1604" s="383"/>
      <c r="C1604" s="383"/>
    </row>
    <row r="1605" spans="1:3">
      <c r="A1605" s="382"/>
      <c r="B1605" s="383"/>
      <c r="C1605" s="383"/>
    </row>
    <row r="1606" spans="1:3">
      <c r="A1606" s="382"/>
      <c r="B1606" s="383"/>
      <c r="C1606" s="383"/>
    </row>
    <row r="1607" spans="1:3">
      <c r="A1607" s="382"/>
      <c r="B1607" s="383"/>
      <c r="C1607" s="383"/>
    </row>
    <row r="1608" spans="1:3">
      <c r="A1608" s="382"/>
      <c r="B1608" s="383"/>
      <c r="C1608" s="383"/>
    </row>
    <row r="1609" spans="1:3">
      <c r="A1609" s="382"/>
      <c r="B1609" s="383"/>
      <c r="C1609" s="383"/>
    </row>
    <row r="1610" spans="1:3">
      <c r="A1610" s="382"/>
      <c r="B1610" s="383"/>
      <c r="C1610" s="383"/>
    </row>
    <row r="1611" spans="1:3">
      <c r="A1611" s="382"/>
      <c r="B1611" s="383"/>
      <c r="C1611" s="383"/>
    </row>
    <row r="1612" spans="1:3">
      <c r="A1612" s="382"/>
      <c r="B1612" s="383"/>
      <c r="C1612" s="383"/>
    </row>
    <row r="1613" spans="1:3">
      <c r="A1613" s="382"/>
      <c r="B1613" s="383"/>
      <c r="C1613" s="383"/>
    </row>
    <row r="1614" spans="1:3">
      <c r="A1614" s="382"/>
      <c r="B1614" s="383"/>
      <c r="C1614" s="383"/>
    </row>
    <row r="1615" spans="1:3">
      <c r="A1615" s="382"/>
      <c r="B1615" s="383"/>
      <c r="C1615" s="383"/>
    </row>
    <row r="1616" spans="1:3">
      <c r="A1616" s="382"/>
      <c r="B1616" s="383"/>
      <c r="C1616" s="383"/>
    </row>
    <row r="1617" spans="1:3">
      <c r="A1617" s="382"/>
      <c r="B1617" s="383"/>
      <c r="C1617" s="383"/>
    </row>
    <row r="1618" spans="1:3">
      <c r="A1618" s="382"/>
      <c r="B1618" s="383"/>
      <c r="C1618" s="383"/>
    </row>
    <row r="1619" spans="1:3">
      <c r="A1619" s="382"/>
      <c r="B1619" s="383"/>
      <c r="C1619" s="383"/>
    </row>
    <row r="1620" spans="1:3">
      <c r="A1620" s="382"/>
      <c r="B1620" s="383"/>
      <c r="C1620" s="383"/>
    </row>
    <row r="1621" spans="1:3">
      <c r="A1621" s="382"/>
      <c r="B1621" s="383"/>
      <c r="C1621" s="383"/>
    </row>
    <row r="1622" spans="1:3">
      <c r="A1622" s="382"/>
      <c r="B1622" s="383"/>
      <c r="C1622" s="383"/>
    </row>
    <row r="1623" spans="1:3">
      <c r="A1623" s="382"/>
      <c r="B1623" s="383"/>
      <c r="C1623" s="383"/>
    </row>
    <row r="1624" spans="1:3">
      <c r="A1624" s="382"/>
      <c r="B1624" s="383"/>
      <c r="C1624" s="383"/>
    </row>
    <row r="1625" spans="1:3">
      <c r="A1625" s="382"/>
      <c r="B1625" s="383"/>
      <c r="C1625" s="383"/>
    </row>
    <row r="1626" spans="1:3">
      <c r="A1626" s="382"/>
      <c r="B1626" s="383"/>
      <c r="C1626" s="383"/>
    </row>
    <row r="1627" spans="1:3">
      <c r="A1627" s="382"/>
      <c r="B1627" s="383"/>
      <c r="C1627" s="383"/>
    </row>
    <row r="1628" spans="1:3">
      <c r="A1628" s="382"/>
      <c r="B1628" s="383"/>
      <c r="C1628" s="383"/>
    </row>
    <row r="1629" spans="1:3">
      <c r="A1629" s="382"/>
      <c r="B1629" s="383"/>
      <c r="C1629" s="383"/>
    </row>
    <row r="1630" spans="1:3">
      <c r="A1630" s="382"/>
      <c r="B1630" s="383"/>
      <c r="C1630" s="383"/>
    </row>
    <row r="1631" spans="1:3">
      <c r="A1631" s="382"/>
      <c r="B1631" s="383"/>
      <c r="C1631" s="383"/>
    </row>
    <row r="1632" spans="1:3">
      <c r="A1632" s="382"/>
      <c r="B1632" s="383"/>
      <c r="C1632" s="383"/>
    </row>
    <row r="1633" spans="1:3">
      <c r="A1633" s="382"/>
      <c r="B1633" s="383"/>
      <c r="C1633" s="383"/>
    </row>
    <row r="1634" spans="1:3">
      <c r="A1634" s="382"/>
      <c r="B1634" s="383"/>
      <c r="C1634" s="383"/>
    </row>
    <row r="1635" spans="1:3">
      <c r="A1635" s="382"/>
      <c r="B1635" s="383"/>
      <c r="C1635" s="383"/>
    </row>
    <row r="1636" spans="1:3">
      <c r="A1636" s="382"/>
      <c r="B1636" s="383"/>
      <c r="C1636" s="383"/>
    </row>
    <row r="1637" spans="1:3">
      <c r="A1637" s="382"/>
      <c r="B1637" s="383"/>
      <c r="C1637" s="383"/>
    </row>
    <row r="1638" spans="1:3">
      <c r="A1638" s="382"/>
      <c r="B1638" s="383"/>
      <c r="C1638" s="383"/>
    </row>
    <row r="1639" spans="1:3">
      <c r="A1639" s="382"/>
      <c r="B1639" s="383"/>
      <c r="C1639" s="383"/>
    </row>
    <row r="1640" spans="1:3">
      <c r="A1640" s="382"/>
      <c r="B1640" s="383"/>
      <c r="C1640" s="383"/>
    </row>
    <row r="1641" spans="1:3">
      <c r="A1641" s="382"/>
      <c r="B1641" s="383"/>
      <c r="C1641" s="383"/>
    </row>
    <row r="1642" spans="1:3">
      <c r="A1642" s="382"/>
      <c r="B1642" s="383"/>
      <c r="C1642" s="383"/>
    </row>
    <row r="1643" spans="1:3">
      <c r="A1643" s="382"/>
      <c r="B1643" s="383"/>
      <c r="C1643" s="383"/>
    </row>
    <row r="1644" spans="1:3">
      <c r="A1644" s="382"/>
      <c r="B1644" s="383"/>
      <c r="C1644" s="383"/>
    </row>
    <row r="1645" spans="1:3">
      <c r="A1645" s="382"/>
      <c r="B1645" s="383"/>
      <c r="C1645" s="383"/>
    </row>
    <row r="1646" spans="1:3">
      <c r="A1646" s="382"/>
      <c r="B1646" s="383"/>
      <c r="C1646" s="383"/>
    </row>
    <row r="1647" spans="1:3">
      <c r="A1647" s="382"/>
      <c r="B1647" s="383"/>
      <c r="C1647" s="383"/>
    </row>
    <row r="1648" spans="1:3">
      <c r="A1648" s="382"/>
      <c r="B1648" s="383"/>
      <c r="C1648" s="383"/>
    </row>
    <row r="1649" spans="1:3">
      <c r="A1649" s="382"/>
      <c r="B1649" s="383"/>
      <c r="C1649" s="383"/>
    </row>
    <row r="1650" spans="1:3">
      <c r="A1650" s="382"/>
      <c r="B1650" s="383"/>
      <c r="C1650" s="383"/>
    </row>
    <row r="1651" spans="1:3">
      <c r="A1651" s="382"/>
      <c r="B1651" s="383"/>
      <c r="C1651" s="383"/>
    </row>
    <row r="1652" spans="1:3">
      <c r="A1652" s="382"/>
      <c r="B1652" s="383"/>
      <c r="C1652" s="383"/>
    </row>
    <row r="1653" spans="1:3">
      <c r="A1653" s="382"/>
      <c r="B1653" s="383"/>
      <c r="C1653" s="383"/>
    </row>
    <row r="1654" spans="1:3">
      <c r="A1654" s="382"/>
      <c r="B1654" s="383"/>
      <c r="C1654" s="383"/>
    </row>
    <row r="1655" spans="1:3">
      <c r="A1655" s="382"/>
      <c r="B1655" s="383"/>
      <c r="C1655" s="383"/>
    </row>
    <row r="1656" spans="1:3">
      <c r="A1656" s="382"/>
      <c r="B1656" s="383"/>
      <c r="C1656" s="383"/>
    </row>
    <row r="1657" spans="1:3">
      <c r="A1657" s="382"/>
      <c r="B1657" s="383"/>
      <c r="C1657" s="383"/>
    </row>
    <row r="1658" spans="1:3">
      <c r="A1658" s="382"/>
      <c r="B1658" s="383"/>
      <c r="C1658" s="383"/>
    </row>
    <row r="1659" spans="1:3">
      <c r="A1659" s="382"/>
      <c r="B1659" s="383"/>
      <c r="C1659" s="383"/>
    </row>
    <row r="1660" spans="1:3">
      <c r="A1660" s="382"/>
      <c r="B1660" s="383"/>
      <c r="C1660" s="383"/>
    </row>
    <row r="1661" spans="1:3">
      <c r="A1661" s="382"/>
      <c r="B1661" s="383"/>
      <c r="C1661" s="383"/>
    </row>
    <row r="1662" spans="1:3">
      <c r="A1662" s="382"/>
      <c r="B1662" s="383"/>
      <c r="C1662" s="383"/>
    </row>
    <row r="1663" spans="1:3">
      <c r="A1663" s="382"/>
      <c r="B1663" s="383"/>
      <c r="C1663" s="383"/>
    </row>
    <row r="1664" spans="1:3">
      <c r="A1664" s="382"/>
      <c r="B1664" s="383"/>
      <c r="C1664" s="383"/>
    </row>
    <row r="1665" spans="1:3">
      <c r="A1665" s="382"/>
      <c r="B1665" s="383"/>
      <c r="C1665" s="383"/>
    </row>
    <row r="1666" spans="1:3">
      <c r="A1666" s="382"/>
      <c r="B1666" s="383"/>
      <c r="C1666" s="383"/>
    </row>
    <row r="1667" spans="1:3">
      <c r="A1667" s="382"/>
      <c r="B1667" s="383"/>
      <c r="C1667" s="383"/>
    </row>
    <row r="1668" spans="1:3">
      <c r="A1668" s="382"/>
      <c r="B1668" s="383"/>
      <c r="C1668" s="383"/>
    </row>
    <row r="1669" spans="1:3">
      <c r="A1669" s="382"/>
      <c r="B1669" s="383"/>
      <c r="C1669" s="383"/>
    </row>
    <row r="1670" spans="1:3">
      <c r="A1670" s="382"/>
      <c r="B1670" s="383"/>
      <c r="C1670" s="383"/>
    </row>
    <row r="1671" spans="1:3">
      <c r="A1671" s="382"/>
      <c r="B1671" s="383"/>
      <c r="C1671" s="383"/>
    </row>
    <row r="1672" spans="1:3">
      <c r="A1672" s="382"/>
      <c r="B1672" s="383"/>
      <c r="C1672" s="383"/>
    </row>
    <row r="1673" spans="1:3">
      <c r="A1673" s="382"/>
      <c r="B1673" s="383"/>
      <c r="C1673" s="383"/>
    </row>
    <row r="1674" spans="1:3">
      <c r="A1674" s="382"/>
      <c r="B1674" s="383"/>
      <c r="C1674" s="383"/>
    </row>
    <row r="1675" spans="1:3">
      <c r="A1675" s="382"/>
      <c r="B1675" s="383"/>
      <c r="C1675" s="383"/>
    </row>
    <row r="1676" spans="1:3">
      <c r="A1676" s="382"/>
      <c r="B1676" s="383"/>
      <c r="C1676" s="383"/>
    </row>
    <row r="1677" spans="1:3">
      <c r="A1677" s="382"/>
      <c r="B1677" s="383"/>
      <c r="C1677" s="383"/>
    </row>
    <row r="1678" spans="1:3">
      <c r="A1678" s="382"/>
      <c r="B1678" s="383"/>
      <c r="C1678" s="383"/>
    </row>
    <row r="1679" spans="1:3">
      <c r="A1679" s="382"/>
      <c r="B1679" s="383"/>
      <c r="C1679" s="383"/>
    </row>
    <row r="1680" spans="1:3">
      <c r="A1680" s="382"/>
      <c r="B1680" s="383"/>
      <c r="C1680" s="383"/>
    </row>
    <row r="1681" spans="1:3">
      <c r="A1681" s="382"/>
      <c r="B1681" s="383"/>
      <c r="C1681" s="383"/>
    </row>
    <row r="1682" spans="1:3">
      <c r="A1682" s="382"/>
      <c r="B1682" s="383"/>
      <c r="C1682" s="383"/>
    </row>
    <row r="1683" spans="1:3">
      <c r="A1683" s="382"/>
      <c r="B1683" s="383"/>
      <c r="C1683" s="383"/>
    </row>
    <row r="1684" spans="1:3">
      <c r="A1684" s="382"/>
      <c r="B1684" s="383"/>
      <c r="C1684" s="383"/>
    </row>
    <row r="1685" spans="1:3">
      <c r="A1685" s="382"/>
      <c r="B1685" s="383"/>
      <c r="C1685" s="383"/>
    </row>
    <row r="1686" spans="1:3">
      <c r="A1686" s="382"/>
      <c r="B1686" s="383"/>
      <c r="C1686" s="383"/>
    </row>
    <row r="1687" spans="1:3">
      <c r="A1687" s="382"/>
      <c r="B1687" s="383"/>
      <c r="C1687" s="383"/>
    </row>
    <row r="1688" spans="1:3">
      <c r="A1688" s="382"/>
      <c r="B1688" s="383"/>
      <c r="C1688" s="383"/>
    </row>
    <row r="1689" spans="1:3">
      <c r="A1689" s="382"/>
      <c r="B1689" s="383"/>
      <c r="C1689" s="383"/>
    </row>
    <row r="1690" spans="1:3">
      <c r="A1690" s="382"/>
      <c r="B1690" s="383"/>
      <c r="C1690" s="383"/>
    </row>
    <row r="1691" spans="1:3">
      <c r="A1691" s="382"/>
      <c r="B1691" s="383"/>
      <c r="C1691" s="383"/>
    </row>
    <row r="1692" spans="1:3">
      <c r="A1692" s="382"/>
      <c r="B1692" s="383"/>
      <c r="C1692" s="383"/>
    </row>
    <row r="1693" spans="1:3">
      <c r="A1693" s="382"/>
      <c r="B1693" s="383"/>
      <c r="C1693" s="383"/>
    </row>
    <row r="1694" spans="1:3">
      <c r="A1694" s="382"/>
      <c r="B1694" s="383"/>
      <c r="C1694" s="383"/>
    </row>
    <row r="1695" spans="1:3">
      <c r="A1695" s="382"/>
      <c r="B1695" s="383"/>
      <c r="C1695" s="383"/>
    </row>
    <row r="1696" spans="1:3">
      <c r="A1696" s="382"/>
      <c r="B1696" s="383"/>
      <c r="C1696" s="383"/>
    </row>
    <row r="1697" spans="1:3">
      <c r="A1697" s="382"/>
      <c r="B1697" s="383"/>
      <c r="C1697" s="383"/>
    </row>
    <row r="1698" spans="1:3">
      <c r="A1698" s="382"/>
      <c r="B1698" s="383"/>
      <c r="C1698" s="383"/>
    </row>
    <row r="1699" spans="1:3">
      <c r="A1699" s="382"/>
      <c r="B1699" s="383"/>
      <c r="C1699" s="383"/>
    </row>
    <row r="1700" spans="1:3">
      <c r="A1700" s="382"/>
      <c r="B1700" s="383"/>
      <c r="C1700" s="383"/>
    </row>
    <row r="1701" spans="1:3">
      <c r="A1701" s="382"/>
      <c r="B1701" s="383"/>
      <c r="C1701" s="383"/>
    </row>
    <row r="1702" spans="1:3">
      <c r="A1702" s="382"/>
      <c r="B1702" s="383"/>
      <c r="C1702" s="383"/>
    </row>
    <row r="1703" spans="1:3">
      <c r="A1703" s="382"/>
      <c r="B1703" s="383"/>
      <c r="C1703" s="383"/>
    </row>
    <row r="1704" spans="1:3">
      <c r="A1704" s="382"/>
      <c r="B1704" s="383"/>
      <c r="C1704" s="383"/>
    </row>
    <row r="1705" spans="1:3">
      <c r="A1705" s="382"/>
      <c r="B1705" s="383"/>
      <c r="C1705" s="383"/>
    </row>
    <row r="1706" spans="1:3">
      <c r="A1706" s="382"/>
      <c r="B1706" s="383"/>
      <c r="C1706" s="383"/>
    </row>
    <row r="1707" spans="1:3">
      <c r="A1707" s="382"/>
      <c r="B1707" s="383"/>
      <c r="C1707" s="383"/>
    </row>
    <row r="1708" spans="1:3">
      <c r="A1708" s="382"/>
      <c r="B1708" s="383"/>
      <c r="C1708" s="383"/>
    </row>
    <row r="1709" spans="1:3">
      <c r="A1709" s="382"/>
      <c r="B1709" s="383"/>
      <c r="C1709" s="383"/>
    </row>
    <row r="1710" spans="1:3">
      <c r="A1710" s="382"/>
      <c r="B1710" s="383"/>
      <c r="C1710" s="383"/>
    </row>
    <row r="1711" spans="1:3">
      <c r="A1711" s="382"/>
      <c r="B1711" s="383"/>
      <c r="C1711" s="383"/>
    </row>
    <row r="1712" spans="1:3">
      <c r="A1712" s="382"/>
      <c r="B1712" s="383"/>
      <c r="C1712" s="383"/>
    </row>
    <row r="1713" spans="1:3">
      <c r="A1713" s="382"/>
      <c r="B1713" s="383"/>
      <c r="C1713" s="383"/>
    </row>
    <row r="1714" spans="1:3">
      <c r="A1714" s="382"/>
      <c r="B1714" s="383"/>
      <c r="C1714" s="383"/>
    </row>
    <row r="1715" spans="1:3">
      <c r="A1715" s="382"/>
      <c r="B1715" s="383"/>
      <c r="C1715" s="383"/>
    </row>
    <row r="1716" spans="1:3">
      <c r="A1716" s="382"/>
      <c r="B1716" s="383"/>
      <c r="C1716" s="383"/>
    </row>
    <row r="1717" spans="1:3">
      <c r="A1717" s="382"/>
      <c r="B1717" s="383"/>
      <c r="C1717" s="383"/>
    </row>
    <row r="1718" spans="1:3">
      <c r="A1718" s="382"/>
      <c r="B1718" s="383"/>
      <c r="C1718" s="383"/>
    </row>
    <row r="1719" spans="1:3">
      <c r="A1719" s="382"/>
      <c r="B1719" s="383"/>
      <c r="C1719" s="383"/>
    </row>
    <row r="1720" spans="1:3">
      <c r="A1720" s="382"/>
      <c r="B1720" s="383"/>
      <c r="C1720" s="383"/>
    </row>
    <row r="1721" spans="1:3">
      <c r="A1721" s="382"/>
      <c r="B1721" s="383"/>
      <c r="C1721" s="383"/>
    </row>
    <row r="1722" spans="1:3">
      <c r="A1722" s="382"/>
      <c r="B1722" s="383"/>
      <c r="C1722" s="383"/>
    </row>
    <row r="1723" spans="1:3">
      <c r="A1723" s="382"/>
      <c r="B1723" s="383"/>
      <c r="C1723" s="383"/>
    </row>
    <row r="1724" spans="1:3">
      <c r="A1724" s="382"/>
      <c r="B1724" s="383"/>
      <c r="C1724" s="383"/>
    </row>
    <row r="1725" spans="1:3">
      <c r="A1725" s="382"/>
      <c r="B1725" s="383"/>
      <c r="C1725" s="383"/>
    </row>
    <row r="1726" spans="1:3">
      <c r="A1726" s="382"/>
      <c r="B1726" s="383"/>
      <c r="C1726" s="383"/>
    </row>
    <row r="1727" spans="1:3">
      <c r="A1727" s="382"/>
      <c r="B1727" s="383"/>
      <c r="C1727" s="383"/>
    </row>
    <row r="1728" spans="1:3">
      <c r="A1728" s="382"/>
      <c r="B1728" s="383"/>
      <c r="C1728" s="383"/>
    </row>
    <row r="1729" spans="1:3">
      <c r="A1729" s="382"/>
      <c r="B1729" s="383"/>
      <c r="C1729" s="383"/>
    </row>
    <row r="1730" spans="1:3">
      <c r="A1730" s="382"/>
      <c r="B1730" s="383"/>
      <c r="C1730" s="383"/>
    </row>
    <row r="1731" spans="1:3">
      <c r="A1731" s="382"/>
      <c r="B1731" s="383"/>
      <c r="C1731" s="383"/>
    </row>
    <row r="1732" spans="1:3">
      <c r="A1732" s="382"/>
      <c r="B1732" s="383"/>
      <c r="C1732" s="383"/>
    </row>
    <row r="1733" spans="1:3">
      <c r="A1733" s="382"/>
      <c r="B1733" s="383"/>
      <c r="C1733" s="383"/>
    </row>
    <row r="1734" spans="1:3">
      <c r="A1734" s="382"/>
      <c r="B1734" s="383"/>
      <c r="C1734" s="383"/>
    </row>
    <row r="1735" spans="1:3">
      <c r="A1735" s="382"/>
      <c r="B1735" s="383"/>
      <c r="C1735" s="383"/>
    </row>
    <row r="1736" spans="1:3">
      <c r="A1736" s="382"/>
      <c r="B1736" s="383"/>
      <c r="C1736" s="383"/>
    </row>
    <row r="1737" spans="1:3">
      <c r="A1737" s="382"/>
      <c r="B1737" s="383"/>
      <c r="C1737" s="383"/>
    </row>
    <row r="1738" spans="1:3">
      <c r="A1738" s="382"/>
      <c r="B1738" s="383"/>
      <c r="C1738" s="383"/>
    </row>
    <row r="1739" spans="1:3">
      <c r="A1739" s="382"/>
      <c r="B1739" s="383"/>
      <c r="C1739" s="383"/>
    </row>
    <row r="1740" spans="1:3">
      <c r="A1740" s="382"/>
      <c r="B1740" s="383"/>
      <c r="C1740" s="383"/>
    </row>
    <row r="1741" spans="1:3">
      <c r="A1741" s="382"/>
      <c r="B1741" s="383"/>
      <c r="C1741" s="383"/>
    </row>
    <row r="1742" spans="1:3">
      <c r="A1742" s="382"/>
      <c r="B1742" s="383"/>
      <c r="C1742" s="383"/>
    </row>
    <row r="1743" spans="1:3">
      <c r="A1743" s="382"/>
      <c r="B1743" s="383"/>
      <c r="C1743" s="383"/>
    </row>
    <row r="1744" spans="1:3">
      <c r="A1744" s="382"/>
      <c r="B1744" s="383"/>
      <c r="C1744" s="383"/>
    </row>
    <row r="1745" spans="1:3">
      <c r="A1745" s="382"/>
      <c r="B1745" s="383"/>
      <c r="C1745" s="383"/>
    </row>
    <row r="1746" spans="1:3">
      <c r="A1746" s="382"/>
      <c r="B1746" s="383"/>
      <c r="C1746" s="383"/>
    </row>
    <row r="1747" spans="1:3">
      <c r="A1747" s="382"/>
      <c r="B1747" s="383"/>
      <c r="C1747" s="383"/>
    </row>
    <row r="1748" spans="1:3">
      <c r="A1748" s="382"/>
      <c r="B1748" s="383"/>
      <c r="C1748" s="383"/>
    </row>
    <row r="1749" spans="1:3">
      <c r="A1749" s="382"/>
      <c r="B1749" s="383"/>
      <c r="C1749" s="383"/>
    </row>
    <row r="1750" spans="1:3">
      <c r="A1750" s="382"/>
      <c r="B1750" s="383"/>
      <c r="C1750" s="383"/>
    </row>
    <row r="1751" spans="1:3">
      <c r="A1751" s="382"/>
      <c r="B1751" s="383"/>
      <c r="C1751" s="383"/>
    </row>
    <row r="1752" spans="1:3">
      <c r="A1752" s="382"/>
      <c r="B1752" s="383"/>
      <c r="C1752" s="383"/>
    </row>
    <row r="1753" spans="1:3">
      <c r="A1753" s="382"/>
      <c r="B1753" s="383"/>
      <c r="C1753" s="383"/>
    </row>
    <row r="1754" spans="1:3">
      <c r="A1754" s="382"/>
      <c r="B1754" s="383"/>
      <c r="C1754" s="383"/>
    </row>
    <row r="1755" spans="1:3">
      <c r="A1755" s="382"/>
      <c r="B1755" s="383"/>
      <c r="C1755" s="383"/>
    </row>
    <row r="1756" spans="1:3">
      <c r="A1756" s="382"/>
      <c r="B1756" s="383"/>
      <c r="C1756" s="383"/>
    </row>
    <row r="1757" spans="1:3">
      <c r="A1757" s="382"/>
      <c r="B1757" s="383"/>
      <c r="C1757" s="383"/>
    </row>
    <row r="1758" spans="1:3">
      <c r="A1758" s="382"/>
      <c r="B1758" s="383"/>
      <c r="C1758" s="383"/>
    </row>
    <row r="1759" spans="1:3">
      <c r="A1759" s="382"/>
      <c r="B1759" s="383"/>
      <c r="C1759" s="383"/>
    </row>
    <row r="1760" spans="1:3">
      <c r="A1760" s="382"/>
      <c r="B1760" s="383"/>
      <c r="C1760" s="383"/>
    </row>
    <row r="1761" spans="1:3">
      <c r="A1761" s="382"/>
      <c r="B1761" s="383"/>
      <c r="C1761" s="383"/>
    </row>
    <row r="1762" spans="1:3">
      <c r="A1762" s="382"/>
      <c r="B1762" s="383"/>
      <c r="C1762" s="383"/>
    </row>
    <row r="1763" spans="1:3">
      <c r="A1763" s="382"/>
      <c r="B1763" s="383"/>
      <c r="C1763" s="383"/>
    </row>
    <row r="1764" spans="1:3">
      <c r="A1764" s="382"/>
      <c r="B1764" s="383"/>
      <c r="C1764" s="383"/>
    </row>
    <row r="1765" spans="1:3">
      <c r="A1765" s="382"/>
      <c r="B1765" s="383"/>
      <c r="C1765" s="383"/>
    </row>
    <row r="1766" spans="1:3">
      <c r="A1766" s="382"/>
      <c r="B1766" s="383"/>
      <c r="C1766" s="383"/>
    </row>
    <row r="1767" spans="1:3">
      <c r="A1767" s="382"/>
      <c r="B1767" s="383"/>
      <c r="C1767" s="383"/>
    </row>
    <row r="1768" spans="1:3">
      <c r="A1768" s="382"/>
      <c r="B1768" s="383"/>
      <c r="C1768" s="383"/>
    </row>
    <row r="1769" spans="1:3">
      <c r="A1769" s="382"/>
      <c r="B1769" s="383"/>
      <c r="C1769" s="383"/>
    </row>
    <row r="1770" spans="1:3">
      <c r="A1770" s="382"/>
      <c r="B1770" s="383"/>
      <c r="C1770" s="383"/>
    </row>
    <row r="1771" spans="1:3">
      <c r="A1771" s="382"/>
      <c r="B1771" s="383"/>
      <c r="C1771" s="383"/>
    </row>
    <row r="1772" spans="1:3">
      <c r="A1772" s="382"/>
      <c r="B1772" s="383"/>
      <c r="C1772" s="383"/>
    </row>
    <row r="1773" spans="1:3">
      <c r="A1773" s="382"/>
      <c r="B1773" s="383"/>
      <c r="C1773" s="383"/>
    </row>
    <row r="1774" spans="1:3">
      <c r="A1774" s="382"/>
      <c r="B1774" s="383"/>
      <c r="C1774" s="383"/>
    </row>
    <row r="1775" spans="1:3">
      <c r="A1775" s="382"/>
      <c r="B1775" s="383"/>
      <c r="C1775" s="383"/>
    </row>
    <row r="1776" spans="1:3">
      <c r="A1776" s="382"/>
      <c r="B1776" s="383"/>
      <c r="C1776" s="383"/>
    </row>
    <row r="1777" spans="1:3">
      <c r="A1777" s="382"/>
      <c r="B1777" s="383"/>
      <c r="C1777" s="383"/>
    </row>
    <row r="1778" spans="1:3">
      <c r="A1778" s="382"/>
      <c r="B1778" s="383"/>
      <c r="C1778" s="383"/>
    </row>
    <row r="1779" spans="1:3">
      <c r="A1779" s="382"/>
      <c r="B1779" s="383"/>
      <c r="C1779" s="383"/>
    </row>
    <row r="1780" spans="1:3">
      <c r="A1780" s="382"/>
      <c r="B1780" s="383"/>
      <c r="C1780" s="383"/>
    </row>
    <row r="1781" spans="1:3">
      <c r="A1781" s="382"/>
      <c r="B1781" s="383"/>
      <c r="C1781" s="383"/>
    </row>
    <row r="1782" spans="1:3">
      <c r="A1782" s="382"/>
      <c r="B1782" s="383"/>
      <c r="C1782" s="383"/>
    </row>
    <row r="1783" spans="1:3">
      <c r="A1783" s="382"/>
      <c r="B1783" s="383"/>
      <c r="C1783" s="383"/>
    </row>
    <row r="1784" spans="1:3">
      <c r="A1784" s="382"/>
      <c r="B1784" s="383"/>
      <c r="C1784" s="383"/>
    </row>
    <row r="1785" spans="1:3">
      <c r="A1785" s="382"/>
      <c r="B1785" s="383"/>
      <c r="C1785" s="383"/>
    </row>
    <row r="1786" spans="1:3">
      <c r="A1786" s="382"/>
      <c r="B1786" s="383"/>
      <c r="C1786" s="383"/>
    </row>
    <row r="1787" spans="1:3">
      <c r="A1787" s="382"/>
      <c r="B1787" s="383"/>
      <c r="C1787" s="383"/>
    </row>
    <row r="1788" spans="1:3">
      <c r="A1788" s="382"/>
      <c r="B1788" s="383"/>
      <c r="C1788" s="383"/>
    </row>
    <row r="1789" spans="1:3">
      <c r="A1789" s="382"/>
      <c r="B1789" s="383"/>
      <c r="C1789" s="383"/>
    </row>
    <row r="1790" spans="1:3">
      <c r="A1790" s="382"/>
      <c r="B1790" s="383"/>
      <c r="C1790" s="383"/>
    </row>
    <row r="1791" spans="1:3">
      <c r="A1791" s="382"/>
      <c r="B1791" s="383"/>
      <c r="C1791" s="383"/>
    </row>
    <row r="1792" spans="1:3">
      <c r="A1792" s="382"/>
      <c r="B1792" s="383"/>
      <c r="C1792" s="383"/>
    </row>
    <row r="1793" spans="1:3">
      <c r="A1793" s="382"/>
      <c r="B1793" s="383"/>
      <c r="C1793" s="383"/>
    </row>
    <row r="1794" spans="1:3">
      <c r="A1794" s="382"/>
      <c r="B1794" s="383"/>
      <c r="C1794" s="383"/>
    </row>
    <row r="1795" spans="1:3">
      <c r="A1795" s="382"/>
      <c r="B1795" s="383"/>
      <c r="C1795" s="383"/>
    </row>
    <row r="1796" spans="1:3">
      <c r="A1796" s="382"/>
      <c r="B1796" s="383"/>
      <c r="C1796" s="383"/>
    </row>
    <row r="1797" spans="1:3">
      <c r="A1797" s="382"/>
      <c r="B1797" s="383"/>
      <c r="C1797" s="383"/>
    </row>
    <row r="1798" spans="1:3">
      <c r="A1798" s="382"/>
      <c r="B1798" s="383"/>
      <c r="C1798" s="383"/>
    </row>
    <row r="1799" spans="1:3">
      <c r="A1799" s="382"/>
      <c r="B1799" s="383"/>
      <c r="C1799" s="383"/>
    </row>
    <row r="1800" spans="1:3">
      <c r="A1800" s="382"/>
      <c r="B1800" s="383"/>
      <c r="C1800" s="383"/>
    </row>
    <row r="1801" spans="1:3">
      <c r="A1801" s="382"/>
      <c r="B1801" s="383"/>
      <c r="C1801" s="383"/>
    </row>
    <row r="1802" spans="1:3">
      <c r="A1802" s="382"/>
      <c r="B1802" s="383"/>
      <c r="C1802" s="383"/>
    </row>
    <row r="1803" spans="1:3">
      <c r="A1803" s="382"/>
      <c r="B1803" s="383"/>
      <c r="C1803" s="383"/>
    </row>
    <row r="1804" spans="1:3">
      <c r="A1804" s="382"/>
      <c r="B1804" s="383"/>
      <c r="C1804" s="383"/>
    </row>
    <row r="1805" spans="1:3">
      <c r="A1805" s="382"/>
      <c r="B1805" s="383"/>
      <c r="C1805" s="383"/>
    </row>
    <row r="1806" spans="1:3">
      <c r="A1806" s="382"/>
      <c r="B1806" s="383"/>
      <c r="C1806" s="383"/>
    </row>
    <row r="1807" spans="1:3">
      <c r="A1807" s="382"/>
      <c r="B1807" s="383"/>
      <c r="C1807" s="383"/>
    </row>
    <row r="1808" spans="1:3">
      <c r="A1808" s="382"/>
      <c r="B1808" s="383"/>
      <c r="C1808" s="383"/>
    </row>
    <row r="1809" spans="1:3">
      <c r="A1809" s="382"/>
      <c r="B1809" s="383"/>
      <c r="C1809" s="383"/>
    </row>
    <row r="1810" spans="1:3">
      <c r="A1810" s="382"/>
      <c r="B1810" s="383"/>
      <c r="C1810" s="383"/>
    </row>
    <row r="1811" spans="1:3">
      <c r="A1811" s="382"/>
      <c r="B1811" s="383"/>
      <c r="C1811" s="383"/>
    </row>
    <row r="1812" spans="1:3">
      <c r="A1812" s="382"/>
      <c r="B1812" s="383"/>
      <c r="C1812" s="383"/>
    </row>
    <row r="1813" spans="1:3">
      <c r="A1813" s="382"/>
      <c r="B1813" s="383"/>
      <c r="C1813" s="383"/>
    </row>
    <row r="1814" spans="1:3">
      <c r="A1814" s="382"/>
      <c r="B1814" s="383"/>
      <c r="C1814" s="383"/>
    </row>
    <row r="1815" spans="1:3">
      <c r="A1815" s="382"/>
      <c r="B1815" s="383"/>
      <c r="C1815" s="383"/>
    </row>
    <row r="1816" spans="1:3">
      <c r="A1816" s="382"/>
      <c r="B1816" s="383"/>
      <c r="C1816" s="383"/>
    </row>
    <row r="1817" spans="1:3">
      <c r="A1817" s="382"/>
      <c r="B1817" s="383"/>
      <c r="C1817" s="383"/>
    </row>
    <row r="1818" spans="1:3">
      <c r="A1818" s="382"/>
      <c r="B1818" s="383"/>
      <c r="C1818" s="383"/>
    </row>
    <row r="1819" spans="1:3">
      <c r="A1819" s="382"/>
      <c r="B1819" s="383"/>
      <c r="C1819" s="383"/>
    </row>
    <row r="1820" spans="1:3">
      <c r="A1820" s="382"/>
      <c r="B1820" s="383"/>
      <c r="C1820" s="383"/>
    </row>
    <row r="1821" spans="1:3">
      <c r="A1821" s="382"/>
      <c r="B1821" s="383"/>
      <c r="C1821" s="383"/>
    </row>
    <row r="1822" spans="1:3">
      <c r="A1822" s="382"/>
      <c r="B1822" s="383"/>
      <c r="C1822" s="383"/>
    </row>
    <row r="1823" spans="1:3">
      <c r="A1823" s="382"/>
      <c r="B1823" s="383"/>
      <c r="C1823" s="383"/>
    </row>
    <row r="1824" spans="1:3">
      <c r="A1824" s="382"/>
      <c r="B1824" s="383"/>
      <c r="C1824" s="383"/>
    </row>
    <row r="1825" spans="1:3">
      <c r="A1825" s="382"/>
      <c r="B1825" s="383"/>
      <c r="C1825" s="383"/>
    </row>
    <row r="1826" spans="1:3">
      <c r="A1826" s="382"/>
      <c r="B1826" s="383"/>
      <c r="C1826" s="383"/>
    </row>
    <row r="1827" spans="1:3">
      <c r="A1827" s="382"/>
      <c r="B1827" s="383"/>
      <c r="C1827" s="383"/>
    </row>
    <row r="1828" spans="1:3">
      <c r="A1828" s="382"/>
      <c r="B1828" s="383"/>
      <c r="C1828" s="383"/>
    </row>
    <row r="1829" spans="1:3">
      <c r="A1829" s="382"/>
      <c r="B1829" s="383"/>
      <c r="C1829" s="383"/>
    </row>
    <row r="1830" spans="1:3">
      <c r="A1830" s="382"/>
      <c r="B1830" s="383"/>
      <c r="C1830" s="383"/>
    </row>
    <row r="1831" spans="1:3">
      <c r="A1831" s="382"/>
      <c r="B1831" s="383"/>
      <c r="C1831" s="383"/>
    </row>
    <row r="1832" spans="1:3">
      <c r="A1832" s="382"/>
      <c r="B1832" s="383"/>
      <c r="C1832" s="383"/>
    </row>
    <row r="1833" spans="1:3">
      <c r="A1833" s="382"/>
      <c r="B1833" s="383"/>
      <c r="C1833" s="383"/>
    </row>
    <row r="1834" spans="1:3">
      <c r="A1834" s="382"/>
      <c r="B1834" s="383"/>
      <c r="C1834" s="383"/>
    </row>
    <row r="1835" spans="1:3">
      <c r="A1835" s="382"/>
      <c r="B1835" s="383"/>
      <c r="C1835" s="383"/>
    </row>
    <row r="1836" spans="1:3">
      <c r="A1836" s="382"/>
      <c r="B1836" s="383"/>
      <c r="C1836" s="383"/>
    </row>
    <row r="1837" spans="1:3">
      <c r="A1837" s="382"/>
      <c r="B1837" s="383"/>
      <c r="C1837" s="383"/>
    </row>
    <row r="1838" spans="1:3">
      <c r="A1838" s="382"/>
      <c r="B1838" s="383"/>
      <c r="C1838" s="383"/>
    </row>
    <row r="1839" spans="1:3">
      <c r="A1839" s="382"/>
      <c r="B1839" s="383"/>
      <c r="C1839" s="383"/>
    </row>
    <row r="1840" spans="1:3">
      <c r="A1840" s="382"/>
      <c r="B1840" s="383"/>
      <c r="C1840" s="383"/>
    </row>
    <row r="1841" spans="1:3">
      <c r="A1841" s="382"/>
      <c r="B1841" s="383"/>
      <c r="C1841" s="383"/>
    </row>
    <row r="1842" spans="1:3">
      <c r="A1842" s="382"/>
      <c r="B1842" s="383"/>
      <c r="C1842" s="383"/>
    </row>
    <row r="1843" spans="1:3">
      <c r="A1843" s="382"/>
      <c r="B1843" s="383"/>
      <c r="C1843" s="383"/>
    </row>
    <row r="1844" spans="1:3">
      <c r="A1844" s="382"/>
      <c r="B1844" s="383"/>
      <c r="C1844" s="383"/>
    </row>
    <row r="1845" spans="1:3">
      <c r="A1845" s="382"/>
      <c r="B1845" s="383"/>
      <c r="C1845" s="383"/>
    </row>
    <row r="1846" spans="1:3">
      <c r="A1846" s="382"/>
      <c r="B1846" s="383"/>
      <c r="C1846" s="383"/>
    </row>
    <row r="1847" spans="1:3">
      <c r="A1847" s="382"/>
      <c r="B1847" s="383"/>
      <c r="C1847" s="383"/>
    </row>
    <row r="1848" spans="1:3">
      <c r="A1848" s="382"/>
      <c r="B1848" s="383"/>
      <c r="C1848" s="383"/>
    </row>
    <row r="1849" spans="1:3">
      <c r="A1849" s="382"/>
      <c r="B1849" s="383"/>
      <c r="C1849" s="383"/>
    </row>
    <row r="1850" spans="1:3">
      <c r="A1850" s="382"/>
      <c r="B1850" s="383"/>
      <c r="C1850" s="383"/>
    </row>
    <row r="1851" spans="1:3">
      <c r="A1851" s="382"/>
      <c r="B1851" s="383"/>
      <c r="C1851" s="383"/>
    </row>
    <row r="1852" spans="1:3">
      <c r="A1852" s="382"/>
      <c r="B1852" s="383"/>
      <c r="C1852" s="383"/>
    </row>
    <row r="1853" spans="1:3">
      <c r="A1853" s="382"/>
      <c r="B1853" s="383"/>
      <c r="C1853" s="383"/>
    </row>
    <row r="1854" spans="1:3">
      <c r="A1854" s="382"/>
      <c r="B1854" s="383"/>
      <c r="C1854" s="383"/>
    </row>
    <row r="1855" spans="1:3">
      <c r="A1855" s="382"/>
      <c r="B1855" s="383"/>
      <c r="C1855" s="383"/>
    </row>
    <row r="1856" spans="1:3">
      <c r="A1856" s="382"/>
      <c r="B1856" s="383"/>
      <c r="C1856" s="383"/>
    </row>
    <row r="1857" spans="1:3">
      <c r="A1857" s="382"/>
      <c r="B1857" s="383"/>
      <c r="C1857" s="383"/>
    </row>
    <row r="1858" spans="1:3">
      <c r="A1858" s="382"/>
      <c r="B1858" s="383"/>
      <c r="C1858" s="383"/>
    </row>
    <row r="1859" spans="1:3">
      <c r="A1859" s="382"/>
      <c r="B1859" s="383"/>
      <c r="C1859" s="383"/>
    </row>
    <row r="1860" spans="1:3">
      <c r="A1860" s="382"/>
      <c r="B1860" s="383"/>
      <c r="C1860" s="383"/>
    </row>
    <row r="1861" spans="1:3">
      <c r="A1861" s="382"/>
      <c r="B1861" s="383"/>
      <c r="C1861" s="383"/>
    </row>
    <row r="1862" spans="1:3">
      <c r="A1862" s="382"/>
      <c r="B1862" s="383"/>
      <c r="C1862" s="383"/>
    </row>
    <row r="1863" spans="1:3">
      <c r="A1863" s="382"/>
      <c r="B1863" s="383"/>
      <c r="C1863" s="383"/>
    </row>
    <row r="1864" spans="1:3">
      <c r="A1864" s="382"/>
      <c r="B1864" s="383"/>
      <c r="C1864" s="383"/>
    </row>
    <row r="1865" spans="1:3">
      <c r="A1865" s="382"/>
      <c r="B1865" s="383"/>
      <c r="C1865" s="383"/>
    </row>
    <row r="1866" spans="1:3">
      <c r="A1866" s="382"/>
      <c r="B1866" s="383"/>
      <c r="C1866" s="383"/>
    </row>
    <row r="1867" spans="1:3">
      <c r="A1867" s="382"/>
      <c r="B1867" s="383"/>
      <c r="C1867" s="383"/>
    </row>
    <row r="1868" spans="1:3">
      <c r="A1868" s="382"/>
      <c r="B1868" s="383"/>
      <c r="C1868" s="383"/>
    </row>
    <row r="1869" spans="1:3">
      <c r="A1869" s="382"/>
      <c r="B1869" s="383"/>
      <c r="C1869" s="383"/>
    </row>
    <row r="1870" spans="1:3">
      <c r="A1870" s="382"/>
      <c r="B1870" s="383"/>
      <c r="C1870" s="383"/>
    </row>
    <row r="1871" spans="1:3">
      <c r="A1871" s="382"/>
      <c r="B1871" s="383"/>
      <c r="C1871" s="383"/>
    </row>
    <row r="1872" spans="1:3">
      <c r="A1872" s="382"/>
      <c r="B1872" s="383"/>
      <c r="C1872" s="383"/>
    </row>
    <row r="1873" spans="1:3">
      <c r="A1873" s="382"/>
      <c r="B1873" s="383"/>
      <c r="C1873" s="383"/>
    </row>
    <row r="1874" spans="1:3">
      <c r="A1874" s="382"/>
      <c r="B1874" s="383"/>
      <c r="C1874" s="383"/>
    </row>
    <row r="1875" spans="1:3">
      <c r="A1875" s="382"/>
      <c r="B1875" s="383"/>
      <c r="C1875" s="383"/>
    </row>
    <row r="1876" spans="1:3">
      <c r="A1876" s="382"/>
      <c r="B1876" s="383"/>
      <c r="C1876" s="383"/>
    </row>
    <row r="1877" spans="1:3">
      <c r="A1877" s="382"/>
      <c r="B1877" s="383"/>
      <c r="C1877" s="383"/>
    </row>
    <row r="1878" spans="1:3">
      <c r="A1878" s="382"/>
      <c r="B1878" s="383"/>
      <c r="C1878" s="383"/>
    </row>
    <row r="1879" spans="1:3">
      <c r="A1879" s="382"/>
      <c r="B1879" s="383"/>
      <c r="C1879" s="383"/>
    </row>
    <row r="1880" spans="1:3">
      <c r="A1880" s="382"/>
      <c r="B1880" s="383"/>
      <c r="C1880" s="383"/>
    </row>
    <row r="1881" spans="1:3">
      <c r="A1881" s="382"/>
      <c r="B1881" s="383"/>
      <c r="C1881" s="383"/>
    </row>
    <row r="1882" spans="1:3">
      <c r="A1882" s="382"/>
      <c r="B1882" s="383"/>
      <c r="C1882" s="383"/>
    </row>
    <row r="1883" spans="1:3">
      <c r="A1883" s="382"/>
      <c r="B1883" s="383"/>
      <c r="C1883" s="383"/>
    </row>
    <row r="1884" spans="1:3">
      <c r="A1884" s="382"/>
      <c r="B1884" s="383"/>
      <c r="C1884" s="383"/>
    </row>
    <row r="1885" spans="1:3">
      <c r="A1885" s="382"/>
      <c r="B1885" s="383"/>
      <c r="C1885" s="383"/>
    </row>
    <row r="1886" spans="1:3">
      <c r="A1886" s="382"/>
      <c r="B1886" s="383"/>
      <c r="C1886" s="383"/>
    </row>
    <row r="1887" spans="1:3">
      <c r="A1887" s="382"/>
      <c r="B1887" s="383"/>
      <c r="C1887" s="383"/>
    </row>
    <row r="1888" spans="1:3">
      <c r="A1888" s="382"/>
      <c r="B1888" s="383"/>
      <c r="C1888" s="383"/>
    </row>
    <row r="1889" spans="1:3">
      <c r="A1889" s="382"/>
      <c r="B1889" s="383"/>
      <c r="C1889" s="383"/>
    </row>
    <row r="1890" spans="1:3">
      <c r="A1890" s="382"/>
      <c r="B1890" s="383"/>
      <c r="C1890" s="383"/>
    </row>
    <row r="1891" spans="1:3">
      <c r="A1891" s="382"/>
      <c r="B1891" s="383"/>
      <c r="C1891" s="383"/>
    </row>
    <row r="1892" spans="1:3">
      <c r="A1892" s="382"/>
      <c r="B1892" s="383"/>
      <c r="C1892" s="383"/>
    </row>
    <row r="1893" spans="1:3">
      <c r="A1893" s="382"/>
      <c r="B1893" s="383"/>
      <c r="C1893" s="383"/>
    </row>
    <row r="1894" spans="1:3">
      <c r="A1894" s="382"/>
      <c r="B1894" s="383"/>
      <c r="C1894" s="383"/>
    </row>
    <row r="1895" spans="1:3">
      <c r="A1895" s="382"/>
      <c r="B1895" s="383"/>
      <c r="C1895" s="383"/>
    </row>
    <row r="1896" spans="1:3">
      <c r="A1896" s="382"/>
      <c r="B1896" s="383"/>
      <c r="C1896" s="383"/>
    </row>
    <row r="1897" spans="1:3">
      <c r="A1897" s="382"/>
      <c r="B1897" s="383"/>
      <c r="C1897" s="383"/>
    </row>
    <row r="1898" spans="1:3">
      <c r="A1898" s="382"/>
      <c r="B1898" s="383"/>
      <c r="C1898" s="383"/>
    </row>
    <row r="1899" spans="1:3">
      <c r="A1899" s="382"/>
      <c r="B1899" s="383"/>
      <c r="C1899" s="383"/>
    </row>
    <row r="1900" spans="1:3">
      <c r="A1900" s="382"/>
      <c r="B1900" s="383"/>
      <c r="C1900" s="383"/>
    </row>
    <row r="1901" spans="1:3">
      <c r="A1901" s="382"/>
      <c r="B1901" s="383"/>
      <c r="C1901" s="383"/>
    </row>
    <row r="1902" spans="1:3">
      <c r="A1902" s="382"/>
      <c r="B1902" s="383"/>
      <c r="C1902" s="383"/>
    </row>
    <row r="1903" spans="1:3">
      <c r="A1903" s="382"/>
      <c r="B1903" s="383"/>
      <c r="C1903" s="383"/>
    </row>
    <row r="1904" spans="1:3">
      <c r="A1904" s="382"/>
      <c r="B1904" s="383"/>
      <c r="C1904" s="383"/>
    </row>
    <row r="1905" spans="1:3">
      <c r="A1905" s="382"/>
      <c r="B1905" s="383"/>
      <c r="C1905" s="383"/>
    </row>
    <row r="1906" spans="1:3">
      <c r="A1906" s="382"/>
      <c r="B1906" s="383"/>
      <c r="C1906" s="383"/>
    </row>
    <row r="1907" spans="1:3">
      <c r="A1907" s="382"/>
      <c r="B1907" s="383"/>
      <c r="C1907" s="383"/>
    </row>
    <row r="1908" spans="1:3">
      <c r="A1908" s="382"/>
      <c r="B1908" s="383"/>
      <c r="C1908" s="383"/>
    </row>
    <row r="1909" spans="1:3">
      <c r="A1909" s="382"/>
      <c r="B1909" s="383"/>
      <c r="C1909" s="383"/>
    </row>
    <row r="1910" spans="1:3">
      <c r="A1910" s="382"/>
      <c r="B1910" s="383"/>
      <c r="C1910" s="383"/>
    </row>
    <row r="1911" spans="1:3">
      <c r="A1911" s="382"/>
      <c r="B1911" s="383"/>
      <c r="C1911" s="383"/>
    </row>
    <row r="1912" spans="1:3">
      <c r="A1912" s="382"/>
      <c r="B1912" s="383"/>
      <c r="C1912" s="383"/>
    </row>
    <row r="1913" spans="1:3">
      <c r="A1913" s="382"/>
      <c r="B1913" s="383"/>
      <c r="C1913" s="383"/>
    </row>
    <row r="1914" spans="1:3">
      <c r="A1914" s="382"/>
      <c r="B1914" s="383"/>
      <c r="C1914" s="383"/>
    </row>
    <row r="1915" spans="1:3">
      <c r="A1915" s="382"/>
      <c r="B1915" s="383"/>
      <c r="C1915" s="383"/>
    </row>
    <row r="1916" spans="1:3">
      <c r="A1916" s="382"/>
      <c r="B1916" s="383"/>
      <c r="C1916" s="383"/>
    </row>
    <row r="1917" spans="1:3">
      <c r="A1917" s="382"/>
      <c r="B1917" s="383"/>
      <c r="C1917" s="383"/>
    </row>
    <row r="1918" spans="1:3">
      <c r="A1918" s="382"/>
      <c r="B1918" s="383"/>
      <c r="C1918" s="383"/>
    </row>
    <row r="1919" spans="1:3">
      <c r="A1919" s="382"/>
      <c r="B1919" s="383"/>
      <c r="C1919" s="383"/>
    </row>
    <row r="1920" spans="1:3">
      <c r="A1920" s="382"/>
      <c r="B1920" s="383"/>
      <c r="C1920" s="383"/>
    </row>
    <row r="1921" spans="1:3">
      <c r="A1921" s="382"/>
      <c r="B1921" s="383"/>
      <c r="C1921" s="383"/>
    </row>
    <row r="1922" spans="1:3">
      <c r="A1922" s="382"/>
      <c r="B1922" s="383"/>
      <c r="C1922" s="383"/>
    </row>
    <row r="1923" spans="1:3">
      <c r="A1923" s="382"/>
      <c r="B1923" s="383"/>
      <c r="C1923" s="383"/>
    </row>
    <row r="1924" spans="1:3">
      <c r="A1924" s="382"/>
      <c r="B1924" s="383"/>
      <c r="C1924" s="383"/>
    </row>
    <row r="1925" spans="1:3">
      <c r="A1925" s="382"/>
      <c r="B1925" s="383"/>
      <c r="C1925" s="383"/>
    </row>
    <row r="1926" spans="1:3">
      <c r="A1926" s="382"/>
      <c r="B1926" s="383"/>
      <c r="C1926" s="383"/>
    </row>
    <row r="1927" spans="1:3">
      <c r="A1927" s="382"/>
      <c r="B1927" s="383"/>
      <c r="C1927" s="383"/>
    </row>
    <row r="1928" spans="1:3">
      <c r="A1928" s="382"/>
      <c r="B1928" s="383"/>
      <c r="C1928" s="383"/>
    </row>
    <row r="1929" spans="1:3">
      <c r="A1929" s="382"/>
      <c r="B1929" s="383"/>
      <c r="C1929" s="383"/>
    </row>
    <row r="1930" spans="1:3">
      <c r="A1930" s="382"/>
      <c r="B1930" s="383"/>
      <c r="C1930" s="383"/>
    </row>
    <row r="1931" spans="1:3">
      <c r="A1931" s="382"/>
      <c r="B1931" s="383"/>
      <c r="C1931" s="383"/>
    </row>
    <row r="1932" spans="1:3">
      <c r="A1932" s="382"/>
      <c r="B1932" s="383"/>
      <c r="C1932" s="383"/>
    </row>
    <row r="1933" spans="1:3">
      <c r="A1933" s="382"/>
      <c r="B1933" s="383"/>
      <c r="C1933" s="383"/>
    </row>
    <row r="1934" spans="1:3">
      <c r="A1934" s="382"/>
      <c r="B1934" s="383"/>
      <c r="C1934" s="383"/>
    </row>
    <row r="1935" spans="1:3">
      <c r="A1935" s="382"/>
      <c r="B1935" s="383"/>
      <c r="C1935" s="383"/>
    </row>
    <row r="1936" spans="1:3">
      <c r="A1936" s="382"/>
      <c r="B1936" s="383"/>
      <c r="C1936" s="383"/>
    </row>
    <row r="1937" spans="1:3">
      <c r="A1937" s="382"/>
      <c r="B1937" s="383"/>
      <c r="C1937" s="383"/>
    </row>
    <row r="1938" spans="1:3">
      <c r="A1938" s="382"/>
      <c r="B1938" s="383"/>
      <c r="C1938" s="383"/>
    </row>
    <row r="1939" spans="1:3">
      <c r="A1939" s="382"/>
      <c r="B1939" s="383"/>
      <c r="C1939" s="383"/>
    </row>
    <row r="1940" spans="1:3">
      <c r="A1940" s="382"/>
      <c r="B1940" s="383"/>
      <c r="C1940" s="383"/>
    </row>
  </sheetData>
  <mergeCells count="3">
    <mergeCell ref="A6:A7"/>
    <mergeCell ref="A4:C4"/>
    <mergeCell ref="B6:C6"/>
  </mergeCells>
  <pageMargins left="0.7" right="0.7" top="0.75" bottom="0.75" header="0.3" footer="0.3"/>
  <pageSetup scale="86" orientation="landscape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9" zoomScale="85" zoomScaleNormal="85" zoomScaleSheetLayoutView="100" workbookViewId="0">
      <selection activeCell="D11" sqref="D11:D13"/>
    </sheetView>
  </sheetViews>
  <sheetFormatPr defaultColWidth="9.140625" defaultRowHeight="16.5"/>
  <cols>
    <col min="1" max="1" width="13.85546875" style="47" customWidth="1"/>
    <col min="2" max="2" width="16" style="47" customWidth="1"/>
    <col min="3" max="3" width="80.85546875" style="47" customWidth="1"/>
    <col min="4" max="5" width="24.42578125" style="126" customWidth="1"/>
    <col min="6" max="6" width="20.42578125" style="46" customWidth="1"/>
    <col min="7" max="7" width="19" style="46" bestFit="1" customWidth="1"/>
    <col min="8" max="9" width="16.42578125" style="46" customWidth="1"/>
    <col min="10" max="10" width="9.140625" style="46"/>
    <col min="11" max="16384" width="9.140625" style="47"/>
  </cols>
  <sheetData>
    <row r="1" spans="1:10">
      <c r="A1" s="44"/>
      <c r="B1" s="44"/>
      <c r="C1" s="45"/>
      <c r="D1" s="124"/>
      <c r="E1" s="125" t="s">
        <v>177</v>
      </c>
      <c r="I1" s="47"/>
      <c r="J1" s="47"/>
    </row>
    <row r="2" spans="1:10">
      <c r="A2" s="48"/>
      <c r="E2" s="127" t="s">
        <v>0</v>
      </c>
      <c r="I2" s="47"/>
      <c r="J2" s="47"/>
    </row>
    <row r="3" spans="1:10">
      <c r="A3" s="48"/>
      <c r="E3" s="127" t="s">
        <v>1</v>
      </c>
      <c r="I3" s="47"/>
      <c r="J3" s="47"/>
    </row>
    <row r="4" spans="1:10" ht="55.5" customHeight="1">
      <c r="A4" s="409" t="s">
        <v>1168</v>
      </c>
      <c r="B4" s="409"/>
      <c r="C4" s="409"/>
      <c r="D4" s="409"/>
      <c r="E4" s="409"/>
      <c r="I4" s="47"/>
      <c r="J4" s="47"/>
    </row>
    <row r="5" spans="1:10">
      <c r="A5" s="48"/>
      <c r="I5" s="47"/>
      <c r="J5" s="47"/>
    </row>
    <row r="6" spans="1:10">
      <c r="A6" s="48"/>
      <c r="E6" s="128" t="s">
        <v>183</v>
      </c>
      <c r="F6" s="49"/>
      <c r="I6" s="47"/>
      <c r="J6" s="47"/>
    </row>
    <row r="7" spans="1:10" s="51" customFormat="1" ht="63" customHeight="1">
      <c r="A7" s="410" t="s">
        <v>52</v>
      </c>
      <c r="B7" s="410"/>
      <c r="C7" s="410" t="s">
        <v>53</v>
      </c>
      <c r="D7" s="418" t="s">
        <v>3</v>
      </c>
      <c r="E7" s="419"/>
      <c r="F7" s="50"/>
      <c r="G7" s="50"/>
      <c r="H7" s="50"/>
    </row>
    <row r="8" spans="1:10" s="51" customFormat="1" ht="17.25" customHeight="1">
      <c r="A8" s="199" t="s">
        <v>24</v>
      </c>
      <c r="B8" s="199" t="s">
        <v>44</v>
      </c>
      <c r="C8" s="410"/>
      <c r="D8" s="129" t="s">
        <v>22</v>
      </c>
      <c r="E8" s="129" t="s">
        <v>43</v>
      </c>
      <c r="F8" s="50"/>
      <c r="G8" s="50"/>
      <c r="H8" s="50"/>
    </row>
    <row r="9" spans="1:10" ht="33">
      <c r="A9" s="56"/>
      <c r="B9" s="56"/>
      <c r="C9" s="57" t="s">
        <v>54</v>
      </c>
      <c r="D9" s="130">
        <f t="shared" ref="D9:E9" si="0">+D20+D11</f>
        <v>-2832280.5</v>
      </c>
      <c r="E9" s="130">
        <f t="shared" si="0"/>
        <v>-13965715.699999999</v>
      </c>
      <c r="F9" s="52"/>
      <c r="G9" s="53"/>
      <c r="H9" s="49"/>
      <c r="I9" s="47"/>
      <c r="J9" s="47"/>
    </row>
    <row r="10" spans="1:10" s="54" customFormat="1" ht="17.25">
      <c r="A10" s="413"/>
      <c r="B10" s="414"/>
      <c r="C10" s="118" t="s">
        <v>210</v>
      </c>
      <c r="D10" s="119"/>
      <c r="E10" s="120"/>
    </row>
    <row r="11" spans="1:10" s="54" customFormat="1" ht="36.75" customHeight="1">
      <c r="A11" s="406" t="s">
        <v>212</v>
      </c>
      <c r="B11" s="406"/>
      <c r="C11" s="121" t="s">
        <v>235</v>
      </c>
      <c r="D11" s="400">
        <f>D15</f>
        <v>-2468800</v>
      </c>
      <c r="E11" s="400">
        <f>E15</f>
        <v>-2468800</v>
      </c>
    </row>
    <row r="12" spans="1:10" s="54" customFormat="1" ht="57.75" customHeight="1">
      <c r="A12" s="406"/>
      <c r="B12" s="406"/>
      <c r="C12" s="55" t="s">
        <v>236</v>
      </c>
      <c r="D12" s="400"/>
      <c r="E12" s="400"/>
    </row>
    <row r="13" spans="1:10" s="54" customFormat="1" ht="66">
      <c r="A13" s="406"/>
      <c r="B13" s="406"/>
      <c r="C13" s="59" t="s">
        <v>237</v>
      </c>
      <c r="D13" s="400"/>
      <c r="E13" s="400"/>
    </row>
    <row r="14" spans="1:10" s="54" customFormat="1" ht="16.5" customHeight="1">
      <c r="A14" s="415" t="s">
        <v>60</v>
      </c>
      <c r="B14" s="416"/>
      <c r="C14" s="416"/>
      <c r="D14" s="416"/>
      <c r="E14" s="417"/>
    </row>
    <row r="15" spans="1:10" s="54" customFormat="1" ht="82.5">
      <c r="A15" s="406"/>
      <c r="B15" s="406" t="s">
        <v>238</v>
      </c>
      <c r="C15" s="55" t="s">
        <v>239</v>
      </c>
      <c r="D15" s="400">
        <f>+'6'!G14</f>
        <v>-2468800</v>
      </c>
      <c r="E15" s="400">
        <f>+'6'!J14</f>
        <v>-2468800</v>
      </c>
    </row>
    <row r="16" spans="1:10" s="54" customFormat="1" ht="49.5">
      <c r="A16" s="406"/>
      <c r="B16" s="406"/>
      <c r="C16" s="55" t="s">
        <v>240</v>
      </c>
      <c r="D16" s="400"/>
      <c r="E16" s="400"/>
    </row>
    <row r="17" spans="1:5" s="54" customFormat="1">
      <c r="A17" s="406"/>
      <c r="B17" s="406"/>
      <c r="C17" s="122" t="s">
        <v>61</v>
      </c>
      <c r="D17" s="400"/>
      <c r="E17" s="400"/>
    </row>
    <row r="18" spans="1:5" s="54" customFormat="1">
      <c r="A18" s="406"/>
      <c r="B18" s="406"/>
      <c r="C18" s="55" t="s">
        <v>62</v>
      </c>
      <c r="D18" s="400"/>
      <c r="E18" s="400"/>
    </row>
    <row r="19" spans="1:5" s="54" customFormat="1" ht="34.5">
      <c r="A19" s="411"/>
      <c r="B19" s="412"/>
      <c r="C19" s="58" t="s">
        <v>55</v>
      </c>
      <c r="D19" s="58"/>
      <c r="E19" s="123"/>
    </row>
    <row r="20" spans="1:5" s="54" customFormat="1" ht="36.75" customHeight="1">
      <c r="A20" s="406" t="s">
        <v>56</v>
      </c>
      <c r="B20" s="406"/>
      <c r="C20" s="55" t="s">
        <v>57</v>
      </c>
      <c r="D20" s="400">
        <f t="shared" ref="D20:E20" si="1">+D24+D28</f>
        <v>-363480.5</v>
      </c>
      <c r="E20" s="400">
        <f t="shared" si="1"/>
        <v>-11496915.699999999</v>
      </c>
    </row>
    <row r="21" spans="1:5" s="54" customFormat="1" ht="57.75" customHeight="1">
      <c r="A21" s="406"/>
      <c r="B21" s="406"/>
      <c r="C21" s="55" t="s">
        <v>58</v>
      </c>
      <c r="D21" s="400"/>
      <c r="E21" s="400"/>
    </row>
    <row r="22" spans="1:5" s="54" customFormat="1" ht="33">
      <c r="A22" s="406"/>
      <c r="B22" s="406"/>
      <c r="C22" s="55" t="s">
        <v>59</v>
      </c>
      <c r="D22" s="400"/>
      <c r="E22" s="400"/>
    </row>
    <row r="23" spans="1:5" s="54" customFormat="1" ht="30" customHeight="1">
      <c r="A23" s="408" t="s">
        <v>60</v>
      </c>
      <c r="B23" s="408"/>
      <c r="C23" s="408"/>
      <c r="D23" s="408"/>
      <c r="E23" s="408"/>
    </row>
    <row r="24" spans="1:5" s="54" customFormat="1" ht="82.5">
      <c r="A24" s="406"/>
      <c r="B24" s="406" t="s">
        <v>241</v>
      </c>
      <c r="C24" s="55" t="s">
        <v>242</v>
      </c>
      <c r="D24" s="397">
        <f>+'6'!G25</f>
        <v>-363480.5</v>
      </c>
      <c r="E24" s="397">
        <f>+'6'!J25</f>
        <v>-363480.5</v>
      </c>
    </row>
    <row r="25" spans="1:5" s="54" customFormat="1" ht="82.5">
      <c r="A25" s="406"/>
      <c r="B25" s="406"/>
      <c r="C25" s="55" t="s">
        <v>243</v>
      </c>
      <c r="D25" s="398"/>
      <c r="E25" s="398"/>
    </row>
    <row r="26" spans="1:5" s="54" customFormat="1">
      <c r="A26" s="406"/>
      <c r="B26" s="406"/>
      <c r="C26" s="122" t="s">
        <v>61</v>
      </c>
      <c r="D26" s="398"/>
      <c r="E26" s="398"/>
    </row>
    <row r="27" spans="1:5" s="54" customFormat="1">
      <c r="A27" s="406"/>
      <c r="B27" s="406"/>
      <c r="C27" s="55" t="s">
        <v>62</v>
      </c>
      <c r="D27" s="399"/>
      <c r="E27" s="399"/>
    </row>
    <row r="28" spans="1:5" s="54" customFormat="1" ht="16.5" customHeight="1">
      <c r="A28" s="406"/>
      <c r="B28" s="406" t="s">
        <v>63</v>
      </c>
      <c r="C28" s="407" t="s">
        <v>64</v>
      </c>
      <c r="D28" s="397">
        <f>+'6'!G33</f>
        <v>0</v>
      </c>
      <c r="E28" s="397">
        <f>+'6'!J33</f>
        <v>-11133435.199999999</v>
      </c>
    </row>
    <row r="29" spans="1:5" s="54" customFormat="1" ht="50.25" customHeight="1">
      <c r="A29" s="406"/>
      <c r="B29" s="406"/>
      <c r="C29" s="407"/>
      <c r="D29" s="398"/>
      <c r="E29" s="398"/>
    </row>
    <row r="30" spans="1:5" s="54" customFormat="1" ht="49.5">
      <c r="A30" s="406"/>
      <c r="B30" s="406"/>
      <c r="C30" s="55" t="s">
        <v>65</v>
      </c>
      <c r="D30" s="398"/>
      <c r="E30" s="398"/>
    </row>
    <row r="31" spans="1:5" s="54" customFormat="1">
      <c r="A31" s="406"/>
      <c r="B31" s="406"/>
      <c r="C31" s="55" t="s">
        <v>61</v>
      </c>
      <c r="D31" s="398"/>
      <c r="E31" s="398"/>
    </row>
    <row r="32" spans="1:5" s="54" customFormat="1">
      <c r="A32" s="406"/>
      <c r="B32" s="406"/>
      <c r="C32" s="55" t="s">
        <v>62</v>
      </c>
      <c r="D32" s="399"/>
      <c r="E32" s="399"/>
    </row>
    <row r="33" spans="1:5" ht="16.5" hidden="1" customHeight="1">
      <c r="A33" s="401"/>
      <c r="B33" s="401" t="s">
        <v>231</v>
      </c>
      <c r="C33" s="404" t="s">
        <v>232</v>
      </c>
      <c r="D33" s="397">
        <f>+'6'!G41</f>
        <v>0</v>
      </c>
      <c r="E33" s="397">
        <v>0</v>
      </c>
    </row>
    <row r="34" spans="1:5" ht="72" hidden="1" customHeight="1">
      <c r="A34" s="402"/>
      <c r="B34" s="402"/>
      <c r="C34" s="405"/>
      <c r="D34" s="398"/>
      <c r="E34" s="398"/>
    </row>
    <row r="35" spans="1:5" ht="49.5" hidden="1" customHeight="1">
      <c r="A35" s="402"/>
      <c r="B35" s="402"/>
      <c r="C35" s="238" t="s">
        <v>233</v>
      </c>
      <c r="D35" s="398"/>
      <c r="E35" s="398"/>
    </row>
    <row r="36" spans="1:5" ht="16.5" hidden="1" customHeight="1">
      <c r="A36" s="402"/>
      <c r="B36" s="402"/>
      <c r="C36" s="238" t="s">
        <v>61</v>
      </c>
      <c r="D36" s="398"/>
      <c r="E36" s="398"/>
    </row>
    <row r="37" spans="1:5" ht="16.5" hidden="1" customHeight="1">
      <c r="A37" s="403"/>
      <c r="B37" s="403"/>
      <c r="C37" s="238" t="s">
        <v>62</v>
      </c>
      <c r="D37" s="399"/>
      <c r="E37" s="399"/>
    </row>
  </sheetData>
  <mergeCells count="34">
    <mergeCell ref="A4:E4"/>
    <mergeCell ref="A7:B7"/>
    <mergeCell ref="C7:C8"/>
    <mergeCell ref="A19:B19"/>
    <mergeCell ref="A10:B10"/>
    <mergeCell ref="A11:A13"/>
    <mergeCell ref="B11:B13"/>
    <mergeCell ref="A14:E14"/>
    <mergeCell ref="A15:A18"/>
    <mergeCell ref="B15:B18"/>
    <mergeCell ref="D11:D13"/>
    <mergeCell ref="E11:E13"/>
    <mergeCell ref="D7:E7"/>
    <mergeCell ref="A20:A22"/>
    <mergeCell ref="B20:B22"/>
    <mergeCell ref="A23:E23"/>
    <mergeCell ref="A24:A27"/>
    <mergeCell ref="B24:B27"/>
    <mergeCell ref="D24:D27"/>
    <mergeCell ref="E24:E27"/>
    <mergeCell ref="A33:A37"/>
    <mergeCell ref="B33:B37"/>
    <mergeCell ref="C33:C34"/>
    <mergeCell ref="A28:A32"/>
    <mergeCell ref="B28:B32"/>
    <mergeCell ref="C28:C29"/>
    <mergeCell ref="D33:D37"/>
    <mergeCell ref="E33:E37"/>
    <mergeCell ref="D15:D18"/>
    <mergeCell ref="E15:E18"/>
    <mergeCell ref="D20:D22"/>
    <mergeCell ref="E20:E22"/>
    <mergeCell ref="D28:D32"/>
    <mergeCell ref="E28:E32"/>
  </mergeCells>
  <pageMargins left="0.7" right="0.7" top="0.75" bottom="0.75" header="0.3" footer="0.3"/>
  <pageSetup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Normal="100" zoomScaleSheetLayoutView="100" workbookViewId="0">
      <selection activeCell="B53" sqref="B53"/>
    </sheetView>
  </sheetViews>
  <sheetFormatPr defaultColWidth="9.140625" defaultRowHeight="16.5"/>
  <cols>
    <col min="1" max="1" width="31.28515625" style="81" customWidth="1"/>
    <col min="2" max="2" width="66.5703125" style="81" customWidth="1"/>
    <col min="3" max="4" width="15.42578125" style="81" customWidth="1"/>
    <col min="5" max="5" width="19.5703125" style="81" bestFit="1" customWidth="1"/>
    <col min="6" max="6" width="20.85546875" style="81" bestFit="1" customWidth="1"/>
    <col min="7" max="7" width="24.42578125" style="81" customWidth="1"/>
    <col min="8" max="8" width="25.140625" style="81" customWidth="1"/>
    <col min="9" max="16384" width="9.140625" style="81"/>
  </cols>
  <sheetData>
    <row r="1" spans="1:8">
      <c r="D1" s="61" t="s">
        <v>178</v>
      </c>
    </row>
    <row r="2" spans="1:8">
      <c r="D2" s="60" t="s">
        <v>79</v>
      </c>
    </row>
    <row r="3" spans="1:8">
      <c r="D3" s="60" t="s">
        <v>1</v>
      </c>
    </row>
    <row r="4" spans="1:8" ht="67.5" customHeight="1">
      <c r="A4" s="428" t="s">
        <v>1169</v>
      </c>
      <c r="B4" s="428"/>
      <c r="C4" s="428"/>
      <c r="D4" s="428"/>
    </row>
    <row r="5" spans="1:8" ht="30" customHeight="1">
      <c r="A5" s="82"/>
      <c r="B5" s="82"/>
      <c r="C5" s="82"/>
      <c r="D5" s="82"/>
    </row>
    <row r="6" spans="1:8">
      <c r="A6" s="82" t="s">
        <v>80</v>
      </c>
      <c r="B6" s="82"/>
      <c r="C6" s="82"/>
      <c r="D6" s="82"/>
    </row>
    <row r="7" spans="1:8">
      <c r="A7" s="82"/>
      <c r="B7" s="82"/>
      <c r="C7" s="82"/>
      <c r="D7" s="82"/>
    </row>
    <row r="8" spans="1:8">
      <c r="A8" s="83" t="s">
        <v>81</v>
      </c>
      <c r="B8" s="83" t="s">
        <v>82</v>
      </c>
      <c r="C8" s="82"/>
      <c r="D8" s="82"/>
    </row>
    <row r="9" spans="1:8">
      <c r="A9" s="84">
        <v>1167</v>
      </c>
      <c r="B9" s="84" t="s">
        <v>69</v>
      </c>
      <c r="C9" s="82"/>
      <c r="D9" s="85"/>
    </row>
    <row r="10" spans="1:8">
      <c r="A10" s="104" t="s">
        <v>83</v>
      </c>
      <c r="B10" s="82"/>
      <c r="C10" s="86"/>
      <c r="D10" s="86"/>
      <c r="E10" s="87"/>
      <c r="F10" s="87"/>
      <c r="G10" s="87"/>
      <c r="H10" s="87"/>
    </row>
    <row r="11" spans="1:8">
      <c r="E11" s="110"/>
    </row>
    <row r="12" spans="1:8" s="132" customFormat="1" ht="43.5" customHeight="1">
      <c r="A12" s="131" t="s">
        <v>84</v>
      </c>
      <c r="B12" s="114">
        <v>1167</v>
      </c>
      <c r="C12" s="422" t="s">
        <v>167</v>
      </c>
      <c r="D12" s="423"/>
    </row>
    <row r="13" spans="1:8" s="132" customFormat="1" ht="25.5" customHeight="1">
      <c r="A13" s="131" t="s">
        <v>85</v>
      </c>
      <c r="B13" s="114">
        <v>42003</v>
      </c>
      <c r="C13" s="425" t="s">
        <v>22</v>
      </c>
      <c r="D13" s="425" t="s">
        <v>43</v>
      </c>
      <c r="E13" s="149"/>
      <c r="F13" s="149"/>
      <c r="G13" s="149"/>
    </row>
    <row r="14" spans="1:8" s="132" customFormat="1" ht="68.25" customHeight="1">
      <c r="A14" s="133" t="s">
        <v>86</v>
      </c>
      <c r="B14" s="134" t="s">
        <v>244</v>
      </c>
      <c r="C14" s="426"/>
      <c r="D14" s="426"/>
    </row>
    <row r="15" spans="1:8" s="132" customFormat="1" ht="81.75" customHeight="1">
      <c r="A15" s="133" t="s">
        <v>87</v>
      </c>
      <c r="B15" s="134" t="s">
        <v>245</v>
      </c>
      <c r="C15" s="426"/>
      <c r="D15" s="426"/>
    </row>
    <row r="16" spans="1:8" s="132" customFormat="1" ht="25.5" customHeight="1">
      <c r="A16" s="133" t="s">
        <v>88</v>
      </c>
      <c r="B16" s="134" t="s">
        <v>62</v>
      </c>
      <c r="C16" s="426"/>
      <c r="D16" s="426"/>
    </row>
    <row r="17" spans="1:5" s="132" customFormat="1" ht="26.25" customHeight="1">
      <c r="A17" s="135" t="s">
        <v>89</v>
      </c>
      <c r="B17" s="135" t="s">
        <v>246</v>
      </c>
      <c r="C17" s="426"/>
      <c r="D17" s="426"/>
    </row>
    <row r="18" spans="1:5" s="132" customFormat="1" ht="21.75" customHeight="1">
      <c r="A18" s="136"/>
      <c r="B18" s="137" t="s">
        <v>91</v>
      </c>
      <c r="C18" s="427"/>
      <c r="D18" s="427"/>
    </row>
    <row r="19" spans="1:5" s="132" customFormat="1" ht="26.25" customHeight="1">
      <c r="A19" s="135" t="s">
        <v>92</v>
      </c>
      <c r="B19" s="135" t="s">
        <v>93</v>
      </c>
      <c r="C19" s="138"/>
      <c r="D19" s="138"/>
    </row>
    <row r="20" spans="1:5" s="132" customFormat="1" ht="21" customHeight="1">
      <c r="A20" s="135" t="s">
        <v>92</v>
      </c>
      <c r="B20" s="135" t="s">
        <v>94</v>
      </c>
      <c r="C20" s="138"/>
      <c r="D20" s="138"/>
    </row>
    <row r="21" spans="1:5" s="132" customFormat="1" ht="35.25" customHeight="1">
      <c r="A21" s="135" t="s">
        <v>92</v>
      </c>
      <c r="B21" s="135" t="s">
        <v>95</v>
      </c>
      <c r="C21" s="138"/>
      <c r="D21" s="138"/>
    </row>
    <row r="22" spans="1:5" s="132" customFormat="1" ht="45" customHeight="1">
      <c r="A22" s="135" t="s">
        <v>92</v>
      </c>
      <c r="B22" s="135" t="s">
        <v>96</v>
      </c>
      <c r="C22" s="138"/>
      <c r="D22" s="138"/>
    </row>
    <row r="23" spans="1:5" s="132" customFormat="1" ht="30" customHeight="1">
      <c r="A23" s="139" t="s">
        <v>97</v>
      </c>
      <c r="B23" s="140"/>
      <c r="C23" s="148">
        <f>+'6'!G25</f>
        <v>-363480.5</v>
      </c>
      <c r="D23" s="148">
        <f>+'6'!J25</f>
        <v>-363480.5</v>
      </c>
    </row>
    <row r="24" spans="1:5" s="132" customFormat="1" ht="30" customHeight="1">
      <c r="A24" s="139"/>
      <c r="B24" s="140"/>
      <c r="C24" s="162"/>
      <c r="D24" s="163"/>
    </row>
    <row r="25" spans="1:5" ht="31.5" customHeight="1"/>
    <row r="26" spans="1:5" ht="47.25" customHeight="1">
      <c r="A26" s="83" t="s">
        <v>84</v>
      </c>
      <c r="B26" s="88">
        <v>1167</v>
      </c>
      <c r="C26" s="422" t="s">
        <v>167</v>
      </c>
      <c r="D26" s="423"/>
    </row>
    <row r="27" spans="1:5" ht="24" customHeight="1">
      <c r="A27" s="83" t="s">
        <v>85</v>
      </c>
      <c r="B27" s="88">
        <v>42008</v>
      </c>
      <c r="C27" s="106" t="s">
        <v>22</v>
      </c>
      <c r="D27" s="106" t="s">
        <v>43</v>
      </c>
    </row>
    <row r="28" spans="1:5" ht="67.5">
      <c r="A28" s="89" t="s">
        <v>86</v>
      </c>
      <c r="B28" s="90" t="s">
        <v>71</v>
      </c>
      <c r="C28" s="91"/>
      <c r="D28" s="91"/>
      <c r="E28" s="99"/>
    </row>
    <row r="29" spans="1:5" ht="31.5" customHeight="1">
      <c r="A29" s="89" t="s">
        <v>87</v>
      </c>
      <c r="B29" s="90" t="s">
        <v>98</v>
      </c>
      <c r="C29" s="91"/>
      <c r="D29" s="91"/>
    </row>
    <row r="30" spans="1:5">
      <c r="A30" s="89" t="s">
        <v>88</v>
      </c>
      <c r="B30" s="90" t="s">
        <v>62</v>
      </c>
      <c r="C30" s="91"/>
      <c r="D30" s="91"/>
    </row>
    <row r="31" spans="1:5" ht="27">
      <c r="A31" s="84" t="s">
        <v>89</v>
      </c>
      <c r="B31" s="84" t="s">
        <v>90</v>
      </c>
      <c r="C31" s="91"/>
      <c r="D31" s="91"/>
    </row>
    <row r="32" spans="1:5">
      <c r="A32" s="92"/>
      <c r="B32" s="93" t="s">
        <v>91</v>
      </c>
      <c r="C32" s="94"/>
      <c r="D32" s="94"/>
    </row>
    <row r="33" spans="1:5">
      <c r="A33" s="84" t="s">
        <v>92</v>
      </c>
      <c r="B33" s="84" t="s">
        <v>93</v>
      </c>
      <c r="C33" s="95"/>
      <c r="D33" s="98">
        <v>-4</v>
      </c>
    </row>
    <row r="34" spans="1:5">
      <c r="A34" s="84" t="s">
        <v>92</v>
      </c>
      <c r="B34" s="84" t="s">
        <v>99</v>
      </c>
      <c r="C34" s="95"/>
      <c r="D34" s="98">
        <v>-1</v>
      </c>
    </row>
    <row r="35" spans="1:5">
      <c r="A35" s="84" t="s">
        <v>92</v>
      </c>
      <c r="B35" s="84" t="s">
        <v>100</v>
      </c>
      <c r="C35" s="95"/>
      <c r="D35" s="98">
        <v>0</v>
      </c>
    </row>
    <row r="36" spans="1:5" ht="21.75" customHeight="1">
      <c r="A36" s="96" t="s">
        <v>97</v>
      </c>
      <c r="B36" s="97"/>
      <c r="C36" s="98">
        <f>+'6'!G33</f>
        <v>0</v>
      </c>
      <c r="D36" s="98">
        <f>+'6'!J33</f>
        <v>-11133435.199999999</v>
      </c>
    </row>
    <row r="37" spans="1:5" ht="21.75" customHeight="1">
      <c r="A37" s="146"/>
      <c r="B37" s="147"/>
      <c r="C37" s="164"/>
      <c r="D37" s="165"/>
    </row>
    <row r="38" spans="1:5" ht="47.25" hidden="1" customHeight="1">
      <c r="A38" s="83" t="s">
        <v>84</v>
      </c>
      <c r="B38" s="88">
        <v>1167</v>
      </c>
      <c r="C38" s="420"/>
      <c r="D38" s="421"/>
    </row>
    <row r="39" spans="1:5" ht="24" hidden="1" customHeight="1">
      <c r="A39" s="83" t="s">
        <v>85</v>
      </c>
      <c r="B39" s="88">
        <v>42010</v>
      </c>
      <c r="C39" s="106" t="s">
        <v>22</v>
      </c>
      <c r="D39" s="106" t="s">
        <v>43</v>
      </c>
    </row>
    <row r="40" spans="1:5" ht="54" hidden="1">
      <c r="A40" s="89" t="s">
        <v>86</v>
      </c>
      <c r="B40" s="134" t="s">
        <v>275</v>
      </c>
      <c r="C40" s="91"/>
      <c r="D40" s="91"/>
      <c r="E40" s="99"/>
    </row>
    <row r="41" spans="1:5" ht="31.5" hidden="1" customHeight="1">
      <c r="A41" s="89" t="s">
        <v>87</v>
      </c>
      <c r="B41" s="134" t="s">
        <v>276</v>
      </c>
      <c r="C41" s="91"/>
      <c r="D41" s="91"/>
    </row>
    <row r="42" spans="1:5" hidden="1">
      <c r="A42" s="89" t="s">
        <v>88</v>
      </c>
      <c r="B42" s="134" t="s">
        <v>62</v>
      </c>
      <c r="C42" s="91"/>
      <c r="D42" s="91"/>
    </row>
    <row r="43" spans="1:5" ht="27" hidden="1">
      <c r="A43" s="84" t="s">
        <v>89</v>
      </c>
      <c r="B43" s="135" t="s">
        <v>246</v>
      </c>
      <c r="C43" s="91"/>
      <c r="D43" s="91"/>
    </row>
    <row r="44" spans="1:5" hidden="1">
      <c r="A44" s="92"/>
      <c r="B44" s="137" t="s">
        <v>91</v>
      </c>
      <c r="C44" s="94"/>
      <c r="D44" s="94"/>
    </row>
    <row r="45" spans="1:5" hidden="1">
      <c r="A45" s="84" t="s">
        <v>92</v>
      </c>
      <c r="B45" s="135" t="s">
        <v>93</v>
      </c>
      <c r="C45" s="95"/>
      <c r="D45" s="100"/>
    </row>
    <row r="46" spans="1:5" ht="27" hidden="1">
      <c r="A46" s="84" t="s">
        <v>92</v>
      </c>
      <c r="B46" s="135" t="s">
        <v>277</v>
      </c>
      <c r="C46" s="95"/>
      <c r="D46" s="100"/>
    </row>
    <row r="47" spans="1:5" hidden="1">
      <c r="A47" s="84" t="s">
        <v>92</v>
      </c>
      <c r="B47" s="135" t="s">
        <v>278</v>
      </c>
      <c r="C47" s="95"/>
      <c r="D47" s="100"/>
    </row>
    <row r="48" spans="1:5" ht="21.75" hidden="1" customHeight="1">
      <c r="A48" s="96" t="s">
        <v>97</v>
      </c>
      <c r="B48" s="97"/>
      <c r="C48" s="98">
        <f>+'6'!G41</f>
        <v>0</v>
      </c>
      <c r="D48" s="98">
        <f>+'6'!J41</f>
        <v>0</v>
      </c>
    </row>
    <row r="49" spans="1:8" ht="21.75" customHeight="1">
      <c r="A49" s="146"/>
      <c r="B49" s="147"/>
      <c r="C49" s="141"/>
      <c r="D49" s="141"/>
    </row>
    <row r="50" spans="1:8" s="142" customFormat="1" ht="17.25">
      <c r="A50" s="135">
        <v>1136</v>
      </c>
      <c r="B50" s="135" t="s">
        <v>204</v>
      </c>
    </row>
    <row r="51" spans="1:8" s="142" customFormat="1" ht="18" customHeight="1">
      <c r="A51" s="143" t="s">
        <v>83</v>
      </c>
      <c r="B51" s="44"/>
    </row>
    <row r="52" spans="1:8" s="142" customFormat="1" ht="51.75" customHeight="1">
      <c r="A52" s="133" t="s">
        <v>84</v>
      </c>
      <c r="B52" s="114">
        <v>1136</v>
      </c>
      <c r="C52" s="422" t="s">
        <v>167</v>
      </c>
      <c r="D52" s="423"/>
      <c r="H52" s="161"/>
    </row>
    <row r="53" spans="1:8" s="142" customFormat="1" ht="23.25" customHeight="1">
      <c r="A53" s="133" t="s">
        <v>85</v>
      </c>
      <c r="B53" s="114">
        <v>42001</v>
      </c>
      <c r="C53" s="424" t="s">
        <v>22</v>
      </c>
      <c r="D53" s="425" t="s">
        <v>43</v>
      </c>
    </row>
    <row r="54" spans="1:8" s="142" customFormat="1" ht="45" customHeight="1">
      <c r="A54" s="133" t="s">
        <v>86</v>
      </c>
      <c r="B54" s="114" t="s">
        <v>229</v>
      </c>
      <c r="C54" s="424"/>
      <c r="D54" s="426"/>
      <c r="H54" s="161"/>
    </row>
    <row r="55" spans="1:8" s="142" customFormat="1" ht="28.5" customHeight="1">
      <c r="A55" s="133" t="s">
        <v>87</v>
      </c>
      <c r="B55" s="114" t="s">
        <v>247</v>
      </c>
      <c r="C55" s="424"/>
      <c r="D55" s="426"/>
    </row>
    <row r="56" spans="1:8" s="142" customFormat="1" ht="23.25" customHeight="1">
      <c r="A56" s="133" t="s">
        <v>88</v>
      </c>
      <c r="B56" s="114" t="s">
        <v>62</v>
      </c>
      <c r="C56" s="424"/>
      <c r="D56" s="426"/>
      <c r="G56" s="161"/>
    </row>
    <row r="57" spans="1:8" s="142" customFormat="1" ht="21" customHeight="1">
      <c r="A57" s="114" t="s">
        <v>89</v>
      </c>
      <c r="B57" s="114" t="s">
        <v>210</v>
      </c>
      <c r="C57" s="424"/>
      <c r="D57" s="426"/>
      <c r="G57" s="159"/>
    </row>
    <row r="58" spans="1:8" s="142" customFormat="1" ht="21.75" customHeight="1">
      <c r="A58" s="136"/>
      <c r="B58" s="137" t="s">
        <v>91</v>
      </c>
      <c r="C58" s="424"/>
      <c r="D58" s="427"/>
      <c r="H58" s="161"/>
    </row>
    <row r="59" spans="1:8" s="142" customFormat="1" ht="21.75" customHeight="1">
      <c r="A59" s="144" t="s">
        <v>248</v>
      </c>
      <c r="B59" s="114" t="s">
        <v>249</v>
      </c>
      <c r="C59" s="200">
        <v>1</v>
      </c>
      <c r="D59" s="201">
        <v>1</v>
      </c>
      <c r="G59" s="159"/>
    </row>
    <row r="60" spans="1:8" s="142" customFormat="1" ht="34.5" customHeight="1">
      <c r="A60" s="144" t="s">
        <v>248</v>
      </c>
      <c r="B60" s="114" t="s">
        <v>250</v>
      </c>
      <c r="C60" s="239"/>
      <c r="D60" s="239"/>
      <c r="G60" s="159"/>
    </row>
    <row r="61" spans="1:8" s="142" customFormat="1" ht="16.5" customHeight="1">
      <c r="A61" s="139" t="s">
        <v>97</v>
      </c>
      <c r="B61" s="140"/>
      <c r="C61" s="145">
        <f>+'6'!G14</f>
        <v>-2468800</v>
      </c>
      <c r="D61" s="145">
        <f>+'6'!J14</f>
        <v>-2468800</v>
      </c>
    </row>
    <row r="62" spans="1:8" s="103" customFormat="1" ht="21.75" customHeight="1">
      <c r="A62" s="101"/>
      <c r="B62" s="101"/>
      <c r="C62" s="102"/>
      <c r="D62" s="102"/>
      <c r="G62" s="160">
        <f>+G57+G60</f>
        <v>0</v>
      </c>
    </row>
  </sheetData>
  <mergeCells count="9">
    <mergeCell ref="C38:D38"/>
    <mergeCell ref="C52:D52"/>
    <mergeCell ref="C53:C58"/>
    <mergeCell ref="D53:D58"/>
    <mergeCell ref="A4:D4"/>
    <mergeCell ref="C26:D26"/>
    <mergeCell ref="C13:C18"/>
    <mergeCell ref="D13:D18"/>
    <mergeCell ref="C12:D12"/>
  </mergeCells>
  <pageMargins left="0.7" right="0.7" top="0.75" bottom="0.75" header="0.3" footer="0.3"/>
  <pageSetup scale="53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zoomScaleSheetLayoutView="100" workbookViewId="0">
      <selection activeCell="C14" sqref="C14"/>
    </sheetView>
  </sheetViews>
  <sheetFormatPr defaultRowHeight="16.5"/>
  <cols>
    <col min="1" max="1" width="6" style="62" customWidth="1"/>
    <col min="2" max="2" width="11.85546875" style="62" customWidth="1"/>
    <col min="3" max="3" width="56.5703125" style="62" customWidth="1"/>
    <col min="4" max="4" width="17.85546875" style="62" hidden="1" customWidth="1"/>
    <col min="5" max="5" width="16.140625" style="62" hidden="1" customWidth="1"/>
    <col min="6" max="6" width="18.7109375" style="62" hidden="1" customWidth="1"/>
    <col min="7" max="7" width="16.7109375" style="62" customWidth="1"/>
    <col min="8" max="8" width="15.85546875" style="62" customWidth="1"/>
    <col min="9" max="10" width="16.7109375" style="62" customWidth="1"/>
    <col min="11" max="11" width="16.5703125" style="62" bestFit="1" customWidth="1"/>
    <col min="12" max="12" width="15.85546875" style="62" customWidth="1"/>
    <col min="13" max="13" width="18.140625" style="62" customWidth="1"/>
    <col min="14" max="14" width="17.140625" style="62" customWidth="1"/>
    <col min="15" max="15" width="12.7109375" style="62" customWidth="1"/>
    <col min="16" max="16" width="14" style="62" customWidth="1"/>
    <col min="17" max="16384" width="9.140625" style="62"/>
  </cols>
  <sheetData>
    <row r="1" spans="1:12">
      <c r="L1" s="61" t="s">
        <v>573</v>
      </c>
    </row>
    <row r="2" spans="1:12" ht="17.25">
      <c r="K2" s="70"/>
      <c r="L2" s="60" t="s">
        <v>0</v>
      </c>
    </row>
    <row r="3" spans="1:12" ht="17.25">
      <c r="K3" s="70"/>
      <c r="L3" s="60" t="s">
        <v>1</v>
      </c>
    </row>
    <row r="4" spans="1:12" s="63" customFormat="1" ht="69" customHeight="1">
      <c r="A4" s="436" t="s">
        <v>1170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</row>
    <row r="5" spans="1:12" s="63" customFormat="1">
      <c r="A5" s="71"/>
      <c r="B5" s="71"/>
      <c r="C5" s="71"/>
      <c r="D5" s="71"/>
      <c r="E5" s="71"/>
      <c r="F5" s="71"/>
      <c r="G5" s="71"/>
      <c r="H5" s="71"/>
      <c r="I5" s="71"/>
      <c r="K5" s="437" t="s">
        <v>183</v>
      </c>
      <c r="L5" s="437"/>
    </row>
    <row r="6" spans="1:12" s="6" customFormat="1" ht="28.5" customHeight="1">
      <c r="A6" s="443" t="s">
        <v>52</v>
      </c>
      <c r="B6" s="443"/>
      <c r="C6" s="442" t="s">
        <v>53</v>
      </c>
      <c r="D6" s="439" t="s">
        <v>3</v>
      </c>
      <c r="E6" s="440"/>
      <c r="F6" s="440"/>
      <c r="G6" s="440"/>
      <c r="H6" s="440"/>
      <c r="I6" s="440"/>
      <c r="J6" s="440"/>
      <c r="K6" s="440"/>
      <c r="L6" s="441"/>
    </row>
    <row r="7" spans="1:12" s="64" customFormat="1" ht="13.5" customHeight="1">
      <c r="A7" s="443"/>
      <c r="B7" s="443"/>
      <c r="C7" s="442"/>
      <c r="D7" s="438" t="s">
        <v>5</v>
      </c>
      <c r="E7" s="438"/>
      <c r="F7" s="438"/>
      <c r="G7" s="438" t="s">
        <v>22</v>
      </c>
      <c r="H7" s="438"/>
      <c r="I7" s="438"/>
      <c r="J7" s="438" t="s">
        <v>23</v>
      </c>
      <c r="K7" s="438"/>
      <c r="L7" s="438"/>
    </row>
    <row r="8" spans="1:12" s="65" customFormat="1" ht="13.5">
      <c r="A8" s="443"/>
      <c r="B8" s="443"/>
      <c r="C8" s="442"/>
      <c r="D8" s="430" t="s">
        <v>26</v>
      </c>
      <c r="E8" s="431" t="s">
        <v>27</v>
      </c>
      <c r="F8" s="432"/>
      <c r="G8" s="430" t="s">
        <v>26</v>
      </c>
      <c r="H8" s="431" t="s">
        <v>27</v>
      </c>
      <c r="I8" s="432"/>
      <c r="J8" s="430" t="s">
        <v>26</v>
      </c>
      <c r="K8" s="431" t="s">
        <v>27</v>
      </c>
      <c r="L8" s="432"/>
    </row>
    <row r="9" spans="1:12" s="67" customFormat="1" ht="40.5" customHeight="1">
      <c r="A9" s="66" t="s">
        <v>24</v>
      </c>
      <c r="B9" s="107" t="s">
        <v>44</v>
      </c>
      <c r="C9" s="442"/>
      <c r="D9" s="430"/>
      <c r="E9" s="202" t="s">
        <v>66</v>
      </c>
      <c r="F9" s="202" t="s">
        <v>67</v>
      </c>
      <c r="G9" s="430"/>
      <c r="H9" s="202" t="s">
        <v>66</v>
      </c>
      <c r="I9" s="202" t="s">
        <v>68</v>
      </c>
      <c r="J9" s="430"/>
      <c r="K9" s="202" t="s">
        <v>66</v>
      </c>
      <c r="L9" s="202" t="s">
        <v>67</v>
      </c>
    </row>
    <row r="10" spans="1:12" s="63" customFormat="1" ht="33">
      <c r="A10" s="72"/>
      <c r="B10" s="72"/>
      <c r="C10" s="73" t="s">
        <v>54</v>
      </c>
      <c r="D10" s="73" t="e">
        <f>+D11+D22</f>
        <v>#REF!</v>
      </c>
      <c r="E10" s="73" t="e">
        <f t="shared" ref="E10:L10" si="0">+E11+E22</f>
        <v>#REF!</v>
      </c>
      <c r="F10" s="73" t="e">
        <f t="shared" si="0"/>
        <v>#REF!</v>
      </c>
      <c r="G10" s="73">
        <f t="shared" si="0"/>
        <v>-2832280.5</v>
      </c>
      <c r="H10" s="73">
        <f t="shared" si="0"/>
        <v>-2468800</v>
      </c>
      <c r="I10" s="73">
        <f t="shared" si="0"/>
        <v>-363480.5</v>
      </c>
      <c r="J10" s="73">
        <f t="shared" si="0"/>
        <v>-13965715.699999999</v>
      </c>
      <c r="K10" s="73">
        <f t="shared" si="0"/>
        <v>-13602235.199999999</v>
      </c>
      <c r="L10" s="73">
        <f t="shared" si="0"/>
        <v>-363480.5</v>
      </c>
    </row>
    <row r="11" spans="1:12" ht="35.25" customHeight="1">
      <c r="A11" s="166"/>
      <c r="B11" s="166"/>
      <c r="C11" s="167" t="s">
        <v>210</v>
      </c>
      <c r="D11" s="76">
        <f>+D12</f>
        <v>0</v>
      </c>
      <c r="E11" s="76">
        <f t="shared" ref="E11:L11" si="1">+E12</f>
        <v>0</v>
      </c>
      <c r="F11" s="76">
        <f t="shared" si="1"/>
        <v>0</v>
      </c>
      <c r="G11" s="76">
        <f t="shared" si="1"/>
        <v>-2468800</v>
      </c>
      <c r="H11" s="76">
        <f t="shared" si="1"/>
        <v>-2468800</v>
      </c>
      <c r="I11" s="76">
        <f t="shared" si="1"/>
        <v>0</v>
      </c>
      <c r="J11" s="76">
        <f t="shared" si="1"/>
        <v>-2468800</v>
      </c>
      <c r="K11" s="76">
        <f t="shared" si="1"/>
        <v>-2468800</v>
      </c>
      <c r="L11" s="76">
        <f t="shared" si="1"/>
        <v>0</v>
      </c>
    </row>
    <row r="12" spans="1:12" ht="36" customHeight="1">
      <c r="A12" s="168">
        <v>1136</v>
      </c>
      <c r="B12" s="168"/>
      <c r="C12" s="169" t="s">
        <v>204</v>
      </c>
      <c r="D12" s="170">
        <f>+D14</f>
        <v>0</v>
      </c>
      <c r="E12" s="170">
        <f t="shared" ref="E12:L12" si="2">+E14</f>
        <v>0</v>
      </c>
      <c r="F12" s="170">
        <f t="shared" si="2"/>
        <v>0</v>
      </c>
      <c r="G12" s="170">
        <f t="shared" si="2"/>
        <v>-2468800</v>
      </c>
      <c r="H12" s="170">
        <f t="shared" si="2"/>
        <v>-2468800</v>
      </c>
      <c r="I12" s="170">
        <f t="shared" si="2"/>
        <v>0</v>
      </c>
      <c r="J12" s="170">
        <f t="shared" si="2"/>
        <v>-2468800</v>
      </c>
      <c r="K12" s="170">
        <f t="shared" si="2"/>
        <v>-2468800</v>
      </c>
      <c r="L12" s="170">
        <f t="shared" si="2"/>
        <v>0</v>
      </c>
    </row>
    <row r="13" spans="1:12" ht="27.75" customHeight="1">
      <c r="A13" s="433"/>
      <c r="B13" s="68"/>
      <c r="C13" s="69" t="s">
        <v>70</v>
      </c>
      <c r="D13" s="117">
        <f>E13+F13</f>
        <v>0</v>
      </c>
      <c r="E13" s="117">
        <f>E15</f>
        <v>0</v>
      </c>
      <c r="F13" s="117">
        <f>F15</f>
        <v>0</v>
      </c>
      <c r="G13" s="117">
        <f>H13+I13</f>
        <v>0</v>
      </c>
      <c r="H13" s="117">
        <f>H15</f>
        <v>0</v>
      </c>
      <c r="I13" s="117">
        <f>I15</f>
        <v>0</v>
      </c>
      <c r="J13" s="117">
        <f>K13+L13</f>
        <v>0</v>
      </c>
      <c r="K13" s="117">
        <f>K15</f>
        <v>0</v>
      </c>
      <c r="L13" s="117">
        <f>L15</f>
        <v>0</v>
      </c>
    </row>
    <row r="14" spans="1:12" ht="57" customHeight="1">
      <c r="A14" s="434"/>
      <c r="B14" s="171">
        <v>42001</v>
      </c>
      <c r="C14" s="79" t="s">
        <v>229</v>
      </c>
      <c r="D14" s="117">
        <f>E14+F14</f>
        <v>0</v>
      </c>
      <c r="E14" s="117">
        <f>E16</f>
        <v>0</v>
      </c>
      <c r="F14" s="117">
        <f>F16</f>
        <v>0</v>
      </c>
      <c r="G14" s="117">
        <f>H14+I14</f>
        <v>-2468800</v>
      </c>
      <c r="H14" s="117">
        <f>H16</f>
        <v>-2468800</v>
      </c>
      <c r="I14" s="117">
        <f>I16</f>
        <v>0</v>
      </c>
      <c r="J14" s="117">
        <f>K14+L14</f>
        <v>-2468800</v>
      </c>
      <c r="K14" s="117">
        <f>K16</f>
        <v>-2468800</v>
      </c>
      <c r="L14" s="117">
        <f>L16</f>
        <v>0</v>
      </c>
    </row>
    <row r="15" spans="1:12" ht="21" customHeight="1">
      <c r="A15" s="434"/>
      <c r="B15" s="435"/>
      <c r="C15" s="78" t="s">
        <v>72</v>
      </c>
      <c r="D15" s="117"/>
      <c r="E15" s="117"/>
      <c r="F15" s="117"/>
      <c r="G15" s="117"/>
      <c r="H15" s="117"/>
      <c r="I15" s="117"/>
      <c r="J15" s="117"/>
      <c r="K15" s="117"/>
      <c r="L15" s="117"/>
    </row>
    <row r="16" spans="1:12" ht="22.5" customHeight="1">
      <c r="A16" s="434"/>
      <c r="B16" s="435"/>
      <c r="C16" s="167" t="s">
        <v>210</v>
      </c>
      <c r="D16" s="172">
        <f>E16+F16</f>
        <v>0</v>
      </c>
      <c r="E16" s="172">
        <f>E18</f>
        <v>0</v>
      </c>
      <c r="F16" s="172">
        <f>F18</f>
        <v>0</v>
      </c>
      <c r="G16" s="172">
        <f>H16+I16</f>
        <v>-2468800</v>
      </c>
      <c r="H16" s="172">
        <f>H18</f>
        <v>-2468800</v>
      </c>
      <c r="I16" s="172">
        <f>I18</f>
        <v>0</v>
      </c>
      <c r="J16" s="172">
        <f>K16+L16</f>
        <v>-2468800</v>
      </c>
      <c r="K16" s="172">
        <f>K18</f>
        <v>-2468800</v>
      </c>
      <c r="L16" s="172">
        <f>L18</f>
        <v>0</v>
      </c>
    </row>
    <row r="17" spans="1:12" ht="38.25" customHeight="1">
      <c r="A17" s="434"/>
      <c r="B17" s="435"/>
      <c r="C17" s="79" t="s">
        <v>74</v>
      </c>
      <c r="D17" s="117"/>
      <c r="E17" s="117"/>
      <c r="F17" s="117"/>
      <c r="G17" s="117"/>
      <c r="H17" s="117"/>
      <c r="I17" s="117"/>
      <c r="J17" s="117"/>
      <c r="K17" s="117"/>
      <c r="L17" s="117"/>
    </row>
    <row r="18" spans="1:12" ht="36.75" customHeight="1">
      <c r="A18" s="434"/>
      <c r="B18" s="435"/>
      <c r="C18" s="79" t="s">
        <v>75</v>
      </c>
      <c r="D18" s="117">
        <f>E18+F18</f>
        <v>0</v>
      </c>
      <c r="E18" s="117">
        <f t="shared" ref="E18:F20" si="3">E19</f>
        <v>0</v>
      </c>
      <c r="F18" s="117">
        <f t="shared" si="3"/>
        <v>0</v>
      </c>
      <c r="G18" s="117">
        <f>H18+I18</f>
        <v>-2468800</v>
      </c>
      <c r="H18" s="117">
        <f t="shared" ref="H18:I20" si="4">H19</f>
        <v>-2468800</v>
      </c>
      <c r="I18" s="117">
        <f t="shared" si="4"/>
        <v>0</v>
      </c>
      <c r="J18" s="117">
        <f>K18+L18</f>
        <v>-2468800</v>
      </c>
      <c r="K18" s="117">
        <f t="shared" ref="K18:L20" si="5">K19</f>
        <v>-2468800</v>
      </c>
      <c r="L18" s="117">
        <f t="shared" si="5"/>
        <v>0</v>
      </c>
    </row>
    <row r="19" spans="1:12" ht="26.25" customHeight="1">
      <c r="A19" s="434"/>
      <c r="B19" s="435"/>
      <c r="C19" s="79" t="s">
        <v>76</v>
      </c>
      <c r="D19" s="117">
        <f>E19+F19</f>
        <v>0</v>
      </c>
      <c r="E19" s="117">
        <f t="shared" si="3"/>
        <v>0</v>
      </c>
      <c r="F19" s="117">
        <f t="shared" si="3"/>
        <v>0</v>
      </c>
      <c r="G19" s="117">
        <f>H19+I19</f>
        <v>-2468800</v>
      </c>
      <c r="H19" s="117">
        <f t="shared" si="4"/>
        <v>-2468800</v>
      </c>
      <c r="I19" s="117">
        <f t="shared" si="4"/>
        <v>0</v>
      </c>
      <c r="J19" s="117">
        <f>K19+L19</f>
        <v>-2468800</v>
      </c>
      <c r="K19" s="117">
        <f t="shared" si="5"/>
        <v>-2468800</v>
      </c>
      <c r="L19" s="117">
        <f t="shared" si="5"/>
        <v>0</v>
      </c>
    </row>
    <row r="20" spans="1:12" ht="36.75" customHeight="1">
      <c r="A20" s="434"/>
      <c r="B20" s="435"/>
      <c r="C20" s="79" t="s">
        <v>77</v>
      </c>
      <c r="D20" s="117">
        <f>E20+F20</f>
        <v>0</v>
      </c>
      <c r="E20" s="117">
        <f t="shared" si="3"/>
        <v>0</v>
      </c>
      <c r="F20" s="117">
        <f t="shared" si="3"/>
        <v>0</v>
      </c>
      <c r="G20" s="117">
        <f>H20+I20</f>
        <v>-2468800</v>
      </c>
      <c r="H20" s="117">
        <f t="shared" si="4"/>
        <v>-2468800</v>
      </c>
      <c r="I20" s="117">
        <f t="shared" si="4"/>
        <v>0</v>
      </c>
      <c r="J20" s="117">
        <f>K20+L20</f>
        <v>-2468800</v>
      </c>
      <c r="K20" s="117">
        <f t="shared" si="5"/>
        <v>-2468800</v>
      </c>
      <c r="L20" s="117">
        <f t="shared" si="5"/>
        <v>0</v>
      </c>
    </row>
    <row r="21" spans="1:12" ht="17.25">
      <c r="A21" s="434"/>
      <c r="B21" s="435"/>
      <c r="C21" s="79" t="s">
        <v>230</v>
      </c>
      <c r="D21" s="117">
        <f t="shared" ref="D21" si="6">E21+F21</f>
        <v>0</v>
      </c>
      <c r="E21" s="155">
        <v>0</v>
      </c>
      <c r="F21" s="155">
        <v>0</v>
      </c>
      <c r="G21" s="117">
        <f t="shared" ref="G21" si="7">H21+I21</f>
        <v>-2468800</v>
      </c>
      <c r="H21" s="155">
        <v>-2468800</v>
      </c>
      <c r="I21" s="155">
        <v>0</v>
      </c>
      <c r="J21" s="117">
        <f t="shared" ref="J21" si="8">K21+L21</f>
        <v>-2468800</v>
      </c>
      <c r="K21" s="155">
        <v>-2468800</v>
      </c>
      <c r="L21" s="155">
        <v>0</v>
      </c>
    </row>
    <row r="22" spans="1:12" ht="33.75" customHeight="1">
      <c r="A22" s="74"/>
      <c r="B22" s="75"/>
      <c r="C22" s="167" t="s">
        <v>10</v>
      </c>
      <c r="D22" s="150" t="e">
        <f>+D23</f>
        <v>#REF!</v>
      </c>
      <c r="E22" s="150" t="e">
        <f t="shared" ref="E22:L22" si="9">+E23</f>
        <v>#REF!</v>
      </c>
      <c r="F22" s="150" t="e">
        <f t="shared" si="9"/>
        <v>#REF!</v>
      </c>
      <c r="G22" s="150">
        <f t="shared" si="9"/>
        <v>-363480.5</v>
      </c>
      <c r="H22" s="150">
        <f t="shared" si="9"/>
        <v>0</v>
      </c>
      <c r="I22" s="150">
        <f t="shared" si="9"/>
        <v>-363480.5</v>
      </c>
      <c r="J22" s="150">
        <f t="shared" si="9"/>
        <v>-11496915.699999999</v>
      </c>
      <c r="K22" s="150">
        <f t="shared" si="9"/>
        <v>-11133435.199999999</v>
      </c>
      <c r="L22" s="150">
        <f t="shared" si="9"/>
        <v>-363480.5</v>
      </c>
    </row>
    <row r="23" spans="1:12" ht="36" customHeight="1">
      <c r="A23" s="113" t="s">
        <v>56</v>
      </c>
      <c r="B23" s="77"/>
      <c r="C23" s="66" t="s">
        <v>69</v>
      </c>
      <c r="D23" s="170" t="e">
        <f>+D25+#REF!+D33+D41</f>
        <v>#REF!</v>
      </c>
      <c r="E23" s="170" t="e">
        <f>+E25+#REF!+E33+E41</f>
        <v>#REF!</v>
      </c>
      <c r="F23" s="170" t="e">
        <f>+F25+#REF!+F33+F41</f>
        <v>#REF!</v>
      </c>
      <c r="G23" s="170">
        <f>+G25+G33</f>
        <v>-363480.5</v>
      </c>
      <c r="H23" s="170">
        <f>+H25+H33</f>
        <v>0</v>
      </c>
      <c r="I23" s="170">
        <f t="shared" ref="I23:L23" si="10">+I25+I33</f>
        <v>-363480.5</v>
      </c>
      <c r="J23" s="170">
        <f t="shared" si="10"/>
        <v>-11496915.699999999</v>
      </c>
      <c r="K23" s="170">
        <f t="shared" si="10"/>
        <v>-11133435.199999999</v>
      </c>
      <c r="L23" s="170">
        <f t="shared" si="10"/>
        <v>-363480.5</v>
      </c>
    </row>
    <row r="24" spans="1:12" ht="27.75" customHeight="1">
      <c r="A24" s="433"/>
      <c r="B24" s="68"/>
      <c r="C24" s="69" t="s">
        <v>70</v>
      </c>
      <c r="D24" s="117">
        <f>E24+F24</f>
        <v>0</v>
      </c>
      <c r="E24" s="117">
        <f>E26</f>
        <v>0</v>
      </c>
      <c r="F24" s="117">
        <f>F26</f>
        <v>0</v>
      </c>
      <c r="G24" s="117">
        <f>H24+I24</f>
        <v>0</v>
      </c>
      <c r="H24" s="117">
        <f>H26</f>
        <v>0</v>
      </c>
      <c r="I24" s="117">
        <f>I26</f>
        <v>0</v>
      </c>
      <c r="J24" s="117">
        <f>K24+L24</f>
        <v>0</v>
      </c>
      <c r="K24" s="117">
        <f>K26</f>
        <v>0</v>
      </c>
      <c r="L24" s="117">
        <f>L26</f>
        <v>0</v>
      </c>
    </row>
    <row r="25" spans="1:12" ht="72" customHeight="1">
      <c r="A25" s="434"/>
      <c r="B25" s="80">
        <v>42003</v>
      </c>
      <c r="C25" s="79" t="s">
        <v>228</v>
      </c>
      <c r="D25" s="117">
        <f>E25+F25</f>
        <v>-363480.5</v>
      </c>
      <c r="E25" s="117">
        <f>E27</f>
        <v>0</v>
      </c>
      <c r="F25" s="117">
        <f>F27</f>
        <v>-363480.5</v>
      </c>
      <c r="G25" s="117">
        <f>H25+I25</f>
        <v>-363480.5</v>
      </c>
      <c r="H25" s="117">
        <f>H27</f>
        <v>0</v>
      </c>
      <c r="I25" s="117">
        <f>I27</f>
        <v>-363480.5</v>
      </c>
      <c r="J25" s="117">
        <f>K25+L25</f>
        <v>-363480.5</v>
      </c>
      <c r="K25" s="117">
        <f>K27</f>
        <v>0</v>
      </c>
      <c r="L25" s="117">
        <f>L27</f>
        <v>-363480.5</v>
      </c>
    </row>
    <row r="26" spans="1:12" ht="38.25" customHeight="1">
      <c r="A26" s="434"/>
      <c r="B26" s="429"/>
      <c r="C26" s="78" t="s">
        <v>72</v>
      </c>
      <c r="D26" s="117"/>
      <c r="E26" s="117"/>
      <c r="F26" s="117"/>
      <c r="G26" s="117"/>
      <c r="H26" s="117"/>
      <c r="I26" s="117"/>
      <c r="J26" s="117"/>
      <c r="K26" s="117"/>
      <c r="L26" s="117"/>
    </row>
    <row r="27" spans="1:12" ht="28.5">
      <c r="A27" s="434"/>
      <c r="B27" s="429"/>
      <c r="C27" s="167" t="s">
        <v>10</v>
      </c>
      <c r="D27" s="172">
        <f>E27+F27</f>
        <v>-363480.5</v>
      </c>
      <c r="E27" s="172">
        <f>E29</f>
        <v>0</v>
      </c>
      <c r="F27" s="172">
        <f>F29</f>
        <v>-363480.5</v>
      </c>
      <c r="G27" s="172">
        <f>H27+I27</f>
        <v>-363480.5</v>
      </c>
      <c r="H27" s="172">
        <f>H29</f>
        <v>0</v>
      </c>
      <c r="I27" s="172">
        <f>I29</f>
        <v>-363480.5</v>
      </c>
      <c r="J27" s="172">
        <f>K27+L27</f>
        <v>-363480.5</v>
      </c>
      <c r="K27" s="172">
        <f>K29</f>
        <v>0</v>
      </c>
      <c r="L27" s="172">
        <f>L29</f>
        <v>-363480.5</v>
      </c>
    </row>
    <row r="28" spans="1:12" ht="27">
      <c r="A28" s="434"/>
      <c r="B28" s="429"/>
      <c r="C28" s="79" t="s">
        <v>74</v>
      </c>
      <c r="D28" s="117"/>
      <c r="E28" s="117"/>
      <c r="F28" s="117"/>
      <c r="G28" s="117"/>
      <c r="H28" s="117"/>
      <c r="I28" s="117"/>
      <c r="J28" s="117"/>
      <c r="K28" s="117"/>
      <c r="L28" s="117"/>
    </row>
    <row r="29" spans="1:12" ht="27">
      <c r="A29" s="434"/>
      <c r="B29" s="429"/>
      <c r="C29" s="79" t="s">
        <v>75</v>
      </c>
      <c r="D29" s="117">
        <f>E29+F29</f>
        <v>-363480.5</v>
      </c>
      <c r="E29" s="117">
        <f t="shared" ref="E29:F31" si="11">E30</f>
        <v>0</v>
      </c>
      <c r="F29" s="117">
        <f t="shared" si="11"/>
        <v>-363480.5</v>
      </c>
      <c r="G29" s="117">
        <f>H29+I29</f>
        <v>-363480.5</v>
      </c>
      <c r="H29" s="117">
        <f t="shared" ref="H29:I31" si="12">H30</f>
        <v>0</v>
      </c>
      <c r="I29" s="117">
        <f t="shared" si="12"/>
        <v>-363480.5</v>
      </c>
      <c r="J29" s="117">
        <f>K29+L29</f>
        <v>-363480.5</v>
      </c>
      <c r="K29" s="117">
        <f t="shared" ref="K29:L31" si="13">K30</f>
        <v>0</v>
      </c>
      <c r="L29" s="117">
        <f t="shared" si="13"/>
        <v>-363480.5</v>
      </c>
    </row>
    <row r="30" spans="1:12">
      <c r="A30" s="434"/>
      <c r="B30" s="429"/>
      <c r="C30" s="79" t="s">
        <v>76</v>
      </c>
      <c r="D30" s="117">
        <f>E30+F30</f>
        <v>-363480.5</v>
      </c>
      <c r="E30" s="117">
        <f t="shared" si="11"/>
        <v>0</v>
      </c>
      <c r="F30" s="117">
        <f t="shared" si="11"/>
        <v>-363480.5</v>
      </c>
      <c r="G30" s="117">
        <f>H30+I30</f>
        <v>-363480.5</v>
      </c>
      <c r="H30" s="117">
        <f t="shared" si="12"/>
        <v>0</v>
      </c>
      <c r="I30" s="117">
        <f t="shared" si="12"/>
        <v>-363480.5</v>
      </c>
      <c r="J30" s="117">
        <f>K30+L30</f>
        <v>-363480.5</v>
      </c>
      <c r="K30" s="117">
        <f t="shared" si="13"/>
        <v>0</v>
      </c>
      <c r="L30" s="117">
        <f t="shared" si="13"/>
        <v>-363480.5</v>
      </c>
    </row>
    <row r="31" spans="1:12" ht="27">
      <c r="A31" s="434"/>
      <c r="B31" s="429"/>
      <c r="C31" s="79" t="s">
        <v>77</v>
      </c>
      <c r="D31" s="117">
        <f>E31+F31</f>
        <v>-363480.5</v>
      </c>
      <c r="E31" s="117">
        <f t="shared" si="11"/>
        <v>0</v>
      </c>
      <c r="F31" s="117">
        <f t="shared" si="11"/>
        <v>-363480.5</v>
      </c>
      <c r="G31" s="117">
        <f>H31+I31</f>
        <v>-363480.5</v>
      </c>
      <c r="H31" s="117">
        <f t="shared" si="12"/>
        <v>0</v>
      </c>
      <c r="I31" s="117">
        <f t="shared" si="12"/>
        <v>-363480.5</v>
      </c>
      <c r="J31" s="117">
        <f>K31+L31</f>
        <v>-363480.5</v>
      </c>
      <c r="K31" s="117">
        <f t="shared" si="13"/>
        <v>0</v>
      </c>
      <c r="L31" s="117">
        <f t="shared" si="13"/>
        <v>-363480.5</v>
      </c>
    </row>
    <row r="32" spans="1:12" ht="17.25">
      <c r="A32" s="434"/>
      <c r="B32" s="429"/>
      <c r="C32" s="79" t="s">
        <v>78</v>
      </c>
      <c r="D32" s="117">
        <f t="shared" ref="D32" si="14">E32+F32</f>
        <v>-363480.5</v>
      </c>
      <c r="E32" s="155">
        <v>0</v>
      </c>
      <c r="F32" s="155">
        <v>-363480.5</v>
      </c>
      <c r="G32" s="117">
        <f t="shared" ref="G32" si="15">H32+I32</f>
        <v>-363480.5</v>
      </c>
      <c r="H32" s="155">
        <v>0</v>
      </c>
      <c r="I32" s="155">
        <v>-363480.5</v>
      </c>
      <c r="J32" s="117">
        <f t="shared" ref="J32" si="16">K32+L32</f>
        <v>-363480.5</v>
      </c>
      <c r="K32" s="155">
        <v>0</v>
      </c>
      <c r="L32" s="155">
        <v>-363480.5</v>
      </c>
    </row>
    <row r="33" spans="1:12" ht="80.25" customHeight="1">
      <c r="A33" s="116"/>
      <c r="B33" s="80">
        <v>42008</v>
      </c>
      <c r="C33" s="79" t="s">
        <v>71</v>
      </c>
      <c r="D33" s="117">
        <f>E33+F33</f>
        <v>0</v>
      </c>
      <c r="E33" s="117">
        <f>E35</f>
        <v>0</v>
      </c>
      <c r="F33" s="117">
        <f>F35</f>
        <v>0</v>
      </c>
      <c r="G33" s="117">
        <f>H33+I33</f>
        <v>0</v>
      </c>
      <c r="H33" s="117">
        <f>H35</f>
        <v>0</v>
      </c>
      <c r="I33" s="117">
        <f>I35</f>
        <v>0</v>
      </c>
      <c r="J33" s="117">
        <f>K33+L33</f>
        <v>-11133435.199999999</v>
      </c>
      <c r="K33" s="117">
        <f>K35</f>
        <v>-11133435.199999999</v>
      </c>
      <c r="L33" s="117">
        <f>L35</f>
        <v>0</v>
      </c>
    </row>
    <row r="34" spans="1:12" ht="22.5" customHeight="1">
      <c r="A34" s="116"/>
      <c r="B34" s="429"/>
      <c r="C34" s="78" t="s">
        <v>72</v>
      </c>
      <c r="D34" s="117"/>
      <c r="E34" s="117"/>
      <c r="F34" s="117"/>
      <c r="G34" s="117"/>
      <c r="H34" s="117"/>
      <c r="I34" s="117"/>
      <c r="J34" s="117"/>
      <c r="K34" s="117"/>
      <c r="L34" s="117"/>
    </row>
    <row r="35" spans="1:12" ht="28.5">
      <c r="A35" s="116"/>
      <c r="B35" s="429"/>
      <c r="C35" s="167" t="s">
        <v>10</v>
      </c>
      <c r="D35" s="172">
        <f>E35+F35</f>
        <v>0</v>
      </c>
      <c r="E35" s="172">
        <f>E37</f>
        <v>0</v>
      </c>
      <c r="F35" s="172">
        <f>F37</f>
        <v>0</v>
      </c>
      <c r="G35" s="172">
        <f>H35+I35</f>
        <v>0</v>
      </c>
      <c r="H35" s="172">
        <f>H37</f>
        <v>0</v>
      </c>
      <c r="I35" s="172">
        <f>I37</f>
        <v>0</v>
      </c>
      <c r="J35" s="172">
        <f>K35+L35</f>
        <v>-11133435.199999999</v>
      </c>
      <c r="K35" s="172">
        <f>K37</f>
        <v>-11133435.199999999</v>
      </c>
      <c r="L35" s="172">
        <f>L37</f>
        <v>0</v>
      </c>
    </row>
    <row r="36" spans="1:12" ht="27">
      <c r="A36" s="116"/>
      <c r="B36" s="429"/>
      <c r="C36" s="79" t="s">
        <v>74</v>
      </c>
      <c r="D36" s="117"/>
      <c r="E36" s="117"/>
      <c r="F36" s="117"/>
      <c r="G36" s="117"/>
      <c r="H36" s="117"/>
      <c r="I36" s="117"/>
      <c r="J36" s="117"/>
      <c r="K36" s="117"/>
      <c r="L36" s="117"/>
    </row>
    <row r="37" spans="1:12" ht="27">
      <c r="A37" s="116"/>
      <c r="B37" s="429"/>
      <c r="C37" s="79" t="s">
        <v>75</v>
      </c>
      <c r="D37" s="117">
        <f>E37+F37</f>
        <v>0</v>
      </c>
      <c r="E37" s="117">
        <f t="shared" ref="E37:F39" si="17">E38</f>
        <v>0</v>
      </c>
      <c r="F37" s="117">
        <f t="shared" si="17"/>
        <v>0</v>
      </c>
      <c r="G37" s="117">
        <f>H37+I37</f>
        <v>0</v>
      </c>
      <c r="H37" s="117">
        <f t="shared" ref="H37:I39" si="18">H38</f>
        <v>0</v>
      </c>
      <c r="I37" s="117">
        <f t="shared" si="18"/>
        <v>0</v>
      </c>
      <c r="J37" s="117">
        <f>K37+L37</f>
        <v>-11133435.199999999</v>
      </c>
      <c r="K37" s="117">
        <f t="shared" ref="K37:L39" si="19">K38</f>
        <v>-11133435.199999999</v>
      </c>
      <c r="L37" s="117">
        <f t="shared" si="19"/>
        <v>0</v>
      </c>
    </row>
    <row r="38" spans="1:12">
      <c r="A38" s="116"/>
      <c r="B38" s="429"/>
      <c r="C38" s="79" t="s">
        <v>76</v>
      </c>
      <c r="D38" s="117">
        <f>E38+F38</f>
        <v>0</v>
      </c>
      <c r="E38" s="117">
        <f t="shared" si="17"/>
        <v>0</v>
      </c>
      <c r="F38" s="117">
        <f t="shared" si="17"/>
        <v>0</v>
      </c>
      <c r="G38" s="117">
        <f>H38+I38</f>
        <v>0</v>
      </c>
      <c r="H38" s="117">
        <f t="shared" si="18"/>
        <v>0</v>
      </c>
      <c r="I38" s="117">
        <f t="shared" si="18"/>
        <v>0</v>
      </c>
      <c r="J38" s="117">
        <f>K38+L38</f>
        <v>-11133435.199999999</v>
      </c>
      <c r="K38" s="117">
        <f t="shared" si="19"/>
        <v>-11133435.199999999</v>
      </c>
      <c r="L38" s="117">
        <f t="shared" si="19"/>
        <v>0</v>
      </c>
    </row>
    <row r="39" spans="1:12" ht="27">
      <c r="A39" s="116"/>
      <c r="B39" s="429"/>
      <c r="C39" s="79" t="s">
        <v>77</v>
      </c>
      <c r="D39" s="117">
        <f>E39+F39</f>
        <v>0</v>
      </c>
      <c r="E39" s="117">
        <f t="shared" si="17"/>
        <v>0</v>
      </c>
      <c r="F39" s="117">
        <f t="shared" si="17"/>
        <v>0</v>
      </c>
      <c r="G39" s="117">
        <f>H39+I39</f>
        <v>0</v>
      </c>
      <c r="H39" s="117">
        <f t="shared" si="18"/>
        <v>0</v>
      </c>
      <c r="I39" s="117">
        <f t="shared" si="18"/>
        <v>0</v>
      </c>
      <c r="J39" s="117">
        <f>K39+L39</f>
        <v>-11133435.199999999</v>
      </c>
      <c r="K39" s="117">
        <f t="shared" si="19"/>
        <v>-11133435.199999999</v>
      </c>
      <c r="L39" s="117">
        <f t="shared" si="19"/>
        <v>0</v>
      </c>
    </row>
    <row r="40" spans="1:12" ht="17.25">
      <c r="A40" s="116"/>
      <c r="B40" s="429"/>
      <c r="C40" s="79" t="s">
        <v>78</v>
      </c>
      <c r="D40" s="117">
        <f t="shared" ref="D40" si="20">E40+F40</f>
        <v>0</v>
      </c>
      <c r="E40" s="155"/>
      <c r="F40" s="155"/>
      <c r="G40" s="117">
        <f t="shared" ref="G40" si="21">H40+I40</f>
        <v>0</v>
      </c>
      <c r="H40" s="155"/>
      <c r="I40" s="155"/>
      <c r="J40" s="117">
        <f t="shared" ref="J40" si="22">K40+L40</f>
        <v>-11133435.199999999</v>
      </c>
      <c r="K40" s="155">
        <v>-11133435.199999999</v>
      </c>
      <c r="L40" s="155">
        <v>0</v>
      </c>
    </row>
    <row r="41" spans="1:12" ht="80.25" hidden="1" customHeight="1">
      <c r="A41" s="116"/>
      <c r="B41" s="80">
        <v>42010</v>
      </c>
      <c r="C41" s="79" t="s">
        <v>71</v>
      </c>
      <c r="D41" s="117">
        <f>E41+F41</f>
        <v>0</v>
      </c>
      <c r="E41" s="117">
        <f>E43</f>
        <v>0</v>
      </c>
      <c r="F41" s="117">
        <f>F43</f>
        <v>0</v>
      </c>
      <c r="G41" s="117">
        <f>H41+I41</f>
        <v>0</v>
      </c>
      <c r="H41" s="117">
        <f>H43</f>
        <v>0</v>
      </c>
      <c r="I41" s="117">
        <f>I43</f>
        <v>0</v>
      </c>
      <c r="J41" s="117">
        <f>K41+L41</f>
        <v>0</v>
      </c>
      <c r="K41" s="117">
        <f>K43</f>
        <v>0</v>
      </c>
      <c r="L41" s="117">
        <f>L43</f>
        <v>0</v>
      </c>
    </row>
    <row r="42" spans="1:12" ht="20.25" hidden="1" customHeight="1">
      <c r="A42" s="116"/>
      <c r="B42" s="429"/>
      <c r="C42" s="78" t="s">
        <v>72</v>
      </c>
      <c r="D42" s="117"/>
      <c r="E42" s="117"/>
      <c r="F42" s="117"/>
      <c r="G42" s="117"/>
      <c r="H42" s="117"/>
      <c r="I42" s="117"/>
      <c r="J42" s="117"/>
      <c r="K42" s="117"/>
      <c r="L42" s="117"/>
    </row>
    <row r="43" spans="1:12" ht="28.5" hidden="1">
      <c r="A43" s="116"/>
      <c r="B43" s="429"/>
      <c r="C43" s="167" t="s">
        <v>10</v>
      </c>
      <c r="D43" s="172">
        <f>E43+F43</f>
        <v>0</v>
      </c>
      <c r="E43" s="172">
        <f>E45</f>
        <v>0</v>
      </c>
      <c r="F43" s="172">
        <f>F45</f>
        <v>0</v>
      </c>
      <c r="G43" s="172">
        <f>H43+I43</f>
        <v>0</v>
      </c>
      <c r="H43" s="172">
        <f>H45</f>
        <v>0</v>
      </c>
      <c r="I43" s="172">
        <f>I45</f>
        <v>0</v>
      </c>
      <c r="J43" s="172">
        <f>K43+L43</f>
        <v>0</v>
      </c>
      <c r="K43" s="172">
        <f>K45</f>
        <v>0</v>
      </c>
      <c r="L43" s="172">
        <f>L45</f>
        <v>0</v>
      </c>
    </row>
    <row r="44" spans="1:12" ht="27" hidden="1">
      <c r="A44" s="116"/>
      <c r="B44" s="429"/>
      <c r="C44" s="79" t="s">
        <v>74</v>
      </c>
      <c r="D44" s="117"/>
      <c r="E44" s="117"/>
      <c r="F44" s="117"/>
      <c r="G44" s="117"/>
      <c r="H44" s="117"/>
      <c r="I44" s="117"/>
      <c r="J44" s="117"/>
      <c r="K44" s="117"/>
      <c r="L44" s="117"/>
    </row>
    <row r="45" spans="1:12" ht="27" hidden="1">
      <c r="A45" s="116"/>
      <c r="B45" s="429"/>
      <c r="C45" s="79" t="s">
        <v>75</v>
      </c>
      <c r="D45" s="117">
        <f>E45+F45</f>
        <v>0</v>
      </c>
      <c r="E45" s="117">
        <f t="shared" ref="E45:F47" si="23">E46</f>
        <v>0</v>
      </c>
      <c r="F45" s="117">
        <f t="shared" si="23"/>
        <v>0</v>
      </c>
      <c r="G45" s="117">
        <f>H45+I45</f>
        <v>0</v>
      </c>
      <c r="H45" s="117">
        <f t="shared" ref="H45:L47" si="24">H46</f>
        <v>0</v>
      </c>
      <c r="I45" s="117">
        <f t="shared" si="24"/>
        <v>0</v>
      </c>
      <c r="J45" s="117">
        <f>K45+L45</f>
        <v>0</v>
      </c>
      <c r="K45" s="117">
        <f t="shared" ref="K45:L46" si="25">K46</f>
        <v>0</v>
      </c>
      <c r="L45" s="117">
        <f t="shared" si="25"/>
        <v>0</v>
      </c>
    </row>
    <row r="46" spans="1:12" hidden="1">
      <c r="A46" s="116"/>
      <c r="B46" s="429"/>
      <c r="C46" s="79" t="s">
        <v>76</v>
      </c>
      <c r="D46" s="117">
        <f>E46+F46</f>
        <v>0</v>
      </c>
      <c r="E46" s="117">
        <f t="shared" si="23"/>
        <v>0</v>
      </c>
      <c r="F46" s="117">
        <f t="shared" si="23"/>
        <v>0</v>
      </c>
      <c r="G46" s="117">
        <f>H46+I46</f>
        <v>0</v>
      </c>
      <c r="H46" s="117">
        <f t="shared" si="24"/>
        <v>0</v>
      </c>
      <c r="I46" s="117">
        <f t="shared" si="24"/>
        <v>0</v>
      </c>
      <c r="J46" s="117">
        <f>K46+L46</f>
        <v>0</v>
      </c>
      <c r="K46" s="117">
        <f t="shared" si="25"/>
        <v>0</v>
      </c>
      <c r="L46" s="117">
        <f t="shared" si="25"/>
        <v>0</v>
      </c>
    </row>
    <row r="47" spans="1:12" ht="27" hidden="1">
      <c r="A47" s="116"/>
      <c r="B47" s="429"/>
      <c r="C47" s="79" t="s">
        <v>77</v>
      </c>
      <c r="D47" s="117">
        <f>E47+F47</f>
        <v>0</v>
      </c>
      <c r="E47" s="117">
        <f t="shared" si="23"/>
        <v>0</v>
      </c>
      <c r="F47" s="117">
        <f t="shared" si="23"/>
        <v>0</v>
      </c>
      <c r="G47" s="117">
        <f>H47+I47</f>
        <v>0</v>
      </c>
      <c r="H47" s="117">
        <f t="shared" si="24"/>
        <v>0</v>
      </c>
      <c r="I47" s="117">
        <f t="shared" si="24"/>
        <v>0</v>
      </c>
      <c r="J47" s="117">
        <f>K47+L47</f>
        <v>0</v>
      </c>
      <c r="K47" s="117">
        <f t="shared" si="24"/>
        <v>0</v>
      </c>
      <c r="L47" s="117">
        <f t="shared" si="24"/>
        <v>0</v>
      </c>
    </row>
    <row r="48" spans="1:12" ht="17.25" hidden="1">
      <c r="A48" s="116"/>
      <c r="B48" s="429"/>
      <c r="C48" s="79" t="s">
        <v>78</v>
      </c>
      <c r="D48" s="117">
        <f t="shared" ref="D48" si="26">E48+F48</f>
        <v>0</v>
      </c>
      <c r="E48" s="155"/>
      <c r="F48" s="155"/>
      <c r="G48" s="117">
        <f t="shared" ref="G48" si="27">H48+I48</f>
        <v>0</v>
      </c>
      <c r="H48" s="155"/>
      <c r="I48" s="155"/>
      <c r="J48" s="117">
        <f t="shared" ref="J48" si="28">K48+L48</f>
        <v>0</v>
      </c>
      <c r="K48" s="117">
        <v>0</v>
      </c>
      <c r="L48" s="155"/>
    </row>
  </sheetData>
  <mergeCells count="20">
    <mergeCell ref="A4:L4"/>
    <mergeCell ref="K5:L5"/>
    <mergeCell ref="D7:F7"/>
    <mergeCell ref="G7:I7"/>
    <mergeCell ref="J7:L7"/>
    <mergeCell ref="D6:L6"/>
    <mergeCell ref="C6:C9"/>
    <mergeCell ref="A6:B8"/>
    <mergeCell ref="G8:G9"/>
    <mergeCell ref="H8:I8"/>
    <mergeCell ref="A24:A32"/>
    <mergeCell ref="A13:A21"/>
    <mergeCell ref="B15:B21"/>
    <mergeCell ref="J8:J9"/>
    <mergeCell ref="K8:L8"/>
    <mergeCell ref="B34:B40"/>
    <mergeCell ref="B42:B48"/>
    <mergeCell ref="D8:D9"/>
    <mergeCell ref="E8:F8"/>
    <mergeCell ref="B26:B32"/>
  </mergeCells>
  <pageMargins left="0.7" right="0.7" top="0.75" bottom="0.75" header="0.3" footer="0.3"/>
  <pageSetup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1"/>
  <sheetViews>
    <sheetView workbookViewId="0">
      <selection activeCell="E10" sqref="E10"/>
    </sheetView>
  </sheetViews>
  <sheetFormatPr defaultRowHeight="12.75"/>
  <cols>
    <col min="1" max="1" width="10.5703125" style="241" customWidth="1"/>
    <col min="2" max="2" width="11.42578125" style="241" customWidth="1"/>
    <col min="3" max="3" width="76.140625" style="240" customWidth="1"/>
    <col min="4" max="4" width="16.85546875" style="240" customWidth="1"/>
    <col min="5" max="5" width="18.42578125" style="240" customWidth="1"/>
    <col min="6" max="16384" width="9.140625" style="241"/>
  </cols>
  <sheetData>
    <row r="1" spans="1:5" ht="13.5">
      <c r="A1" s="240"/>
      <c r="B1" s="240"/>
      <c r="D1" s="241"/>
      <c r="E1" s="105" t="s">
        <v>179</v>
      </c>
    </row>
    <row r="2" spans="1:5" ht="13.5">
      <c r="A2" s="240"/>
      <c r="B2" s="240"/>
      <c r="D2" s="445" t="s">
        <v>0</v>
      </c>
      <c r="E2" s="445"/>
    </row>
    <row r="3" spans="1:5" ht="13.5">
      <c r="A3" s="240"/>
      <c r="B3" s="240"/>
      <c r="D3" s="445" t="s">
        <v>1</v>
      </c>
      <c r="E3" s="445"/>
    </row>
    <row r="4" spans="1:5" ht="13.5">
      <c r="A4" s="240"/>
      <c r="B4" s="240"/>
      <c r="D4" s="203"/>
      <c r="E4" s="203"/>
    </row>
    <row r="5" spans="1:5" ht="76.5" customHeight="1">
      <c r="A5" s="446" t="s">
        <v>279</v>
      </c>
      <c r="B5" s="446"/>
      <c r="C5" s="446"/>
      <c r="D5" s="446"/>
      <c r="E5" s="446"/>
    </row>
    <row r="6" spans="1:5">
      <c r="A6" s="240"/>
      <c r="B6" s="240"/>
    </row>
    <row r="7" spans="1:5" ht="13.5">
      <c r="A7" s="240"/>
      <c r="B7" s="240"/>
      <c r="E7" s="194" t="s">
        <v>958</v>
      </c>
    </row>
    <row r="8" spans="1:5" ht="59.25" customHeight="1">
      <c r="A8" s="449" t="s">
        <v>2</v>
      </c>
      <c r="B8" s="449"/>
      <c r="C8" s="449" t="s">
        <v>164</v>
      </c>
      <c r="D8" s="447" t="s">
        <v>184</v>
      </c>
      <c r="E8" s="448"/>
    </row>
    <row r="9" spans="1:5" ht="27">
      <c r="A9" s="242" t="s">
        <v>4</v>
      </c>
      <c r="B9" s="242" t="s">
        <v>165</v>
      </c>
      <c r="C9" s="449"/>
      <c r="D9" s="243" t="s">
        <v>6</v>
      </c>
      <c r="E9" s="243" t="s">
        <v>7</v>
      </c>
    </row>
    <row r="10" spans="1:5" ht="13.5">
      <c r="A10" s="245"/>
      <c r="B10" s="245"/>
      <c r="C10" s="246" t="s">
        <v>166</v>
      </c>
      <c r="D10" s="247">
        <f>+D11+D25+D65+D79+D151+D178+D218+D258+D272+D292+D306+D332+D352+D366+D380+D394+D408</f>
        <v>-744460.80000000016</v>
      </c>
      <c r="E10" s="247">
        <f>+E11+E25+E65+E79+E151+E178+E218+E258+E272+E292+E306+E332+E352+E366+E380+E394+E408</f>
        <v>-2282146.2999999993</v>
      </c>
    </row>
    <row r="11" spans="1:5" ht="14.25">
      <c r="A11" s="245"/>
      <c r="B11" s="245"/>
      <c r="C11" s="248" t="s">
        <v>291</v>
      </c>
      <c r="D11" s="249">
        <v>-141000</v>
      </c>
      <c r="E11" s="249">
        <v>-206000.2</v>
      </c>
    </row>
    <row r="12" spans="1:5" ht="13.5">
      <c r="A12" s="246" t="s">
        <v>292</v>
      </c>
      <c r="B12" s="245"/>
      <c r="C12" s="250" t="s">
        <v>11</v>
      </c>
      <c r="D12" s="247">
        <v>-141000</v>
      </c>
      <c r="E12" s="247">
        <v>-206000.2</v>
      </c>
    </row>
    <row r="13" spans="1:5" ht="13.5">
      <c r="A13" s="245"/>
      <c r="B13" s="245"/>
      <c r="C13" s="246" t="s">
        <v>293</v>
      </c>
      <c r="D13" s="246"/>
      <c r="E13" s="246"/>
    </row>
    <row r="14" spans="1:5" ht="13.5">
      <c r="A14" s="245"/>
      <c r="B14" s="245"/>
      <c r="C14" s="250" t="s">
        <v>12</v>
      </c>
      <c r="D14" s="246"/>
      <c r="E14" s="246"/>
    </row>
    <row r="15" spans="1:5" ht="13.5">
      <c r="A15" s="245"/>
      <c r="B15" s="245"/>
      <c r="C15" s="246" t="s">
        <v>294</v>
      </c>
      <c r="D15" s="246"/>
      <c r="E15" s="246"/>
    </row>
    <row r="16" spans="1:5" ht="13.5">
      <c r="A16" s="245"/>
      <c r="B16" s="245"/>
      <c r="C16" s="250" t="s">
        <v>13</v>
      </c>
      <c r="D16" s="246"/>
      <c r="E16" s="246"/>
    </row>
    <row r="17" spans="1:5" ht="13.5">
      <c r="A17" s="245"/>
      <c r="B17" s="245"/>
      <c r="C17" s="246" t="s">
        <v>295</v>
      </c>
      <c r="D17" s="246"/>
      <c r="E17" s="246"/>
    </row>
    <row r="18" spans="1:5" ht="13.5">
      <c r="A18" s="444" t="s">
        <v>14</v>
      </c>
      <c r="B18" s="444"/>
      <c r="C18" s="444"/>
      <c r="D18" s="444"/>
      <c r="E18" s="444"/>
    </row>
    <row r="19" spans="1:5" ht="13.5">
      <c r="A19" s="245"/>
      <c r="B19" s="246" t="s">
        <v>160</v>
      </c>
      <c r="C19" s="250" t="s">
        <v>15</v>
      </c>
      <c r="D19" s="247">
        <v>-141000</v>
      </c>
      <c r="E19" s="247">
        <v>-206000.2</v>
      </c>
    </row>
    <row r="20" spans="1:5" ht="27">
      <c r="A20" s="245"/>
      <c r="B20" s="245"/>
      <c r="C20" s="246" t="s">
        <v>296</v>
      </c>
      <c r="D20" s="246"/>
      <c r="E20" s="246"/>
    </row>
    <row r="21" spans="1:5" ht="13.5">
      <c r="A21" s="245"/>
      <c r="B21" s="245"/>
      <c r="C21" s="250" t="s">
        <v>16</v>
      </c>
      <c r="D21" s="246"/>
      <c r="E21" s="246"/>
    </row>
    <row r="22" spans="1:5" ht="27">
      <c r="A22" s="245"/>
      <c r="B22" s="245"/>
      <c r="C22" s="246" t="s">
        <v>297</v>
      </c>
      <c r="D22" s="246"/>
      <c r="E22" s="246"/>
    </row>
    <row r="23" spans="1:5" ht="13.5">
      <c r="A23" s="245"/>
      <c r="B23" s="245"/>
      <c r="C23" s="250" t="s">
        <v>17</v>
      </c>
      <c r="D23" s="246"/>
      <c r="E23" s="246"/>
    </row>
    <row r="24" spans="1:5" ht="13.5">
      <c r="A24" s="245"/>
      <c r="B24" s="245"/>
      <c r="C24" s="246" t="s">
        <v>192</v>
      </c>
      <c r="D24" s="246"/>
      <c r="E24" s="246"/>
    </row>
    <row r="25" spans="1:5" ht="14.25">
      <c r="A25" s="245"/>
      <c r="B25" s="245"/>
      <c r="C25" s="248" t="s">
        <v>203</v>
      </c>
      <c r="D25" s="249">
        <v>-648934.80000000005</v>
      </c>
      <c r="E25" s="249">
        <v>-651858.30000000005</v>
      </c>
    </row>
    <row r="26" spans="1:5" ht="13.5">
      <c r="A26" s="246" t="s">
        <v>298</v>
      </c>
      <c r="B26" s="245"/>
      <c r="C26" s="250" t="s">
        <v>11</v>
      </c>
      <c r="D26" s="247">
        <v>-574840.30000000005</v>
      </c>
      <c r="E26" s="247">
        <v>-574840.30000000005</v>
      </c>
    </row>
    <row r="27" spans="1:5" ht="13.5">
      <c r="A27" s="245"/>
      <c r="B27" s="245"/>
      <c r="C27" s="246" t="s">
        <v>299</v>
      </c>
      <c r="D27" s="246"/>
      <c r="E27" s="246"/>
    </row>
    <row r="28" spans="1:5" ht="13.5">
      <c r="A28" s="245"/>
      <c r="B28" s="245"/>
      <c r="C28" s="250" t="s">
        <v>12</v>
      </c>
      <c r="D28" s="246"/>
      <c r="E28" s="246"/>
    </row>
    <row r="29" spans="1:5" ht="13.5">
      <c r="A29" s="245"/>
      <c r="B29" s="245"/>
      <c r="C29" s="246" t="s">
        <v>205</v>
      </c>
      <c r="D29" s="246"/>
      <c r="E29" s="246"/>
    </row>
    <row r="30" spans="1:5" ht="13.5">
      <c r="A30" s="245"/>
      <c r="B30" s="245"/>
      <c r="C30" s="250" t="s">
        <v>13</v>
      </c>
      <c r="D30" s="246"/>
      <c r="E30" s="246"/>
    </row>
    <row r="31" spans="1:5" ht="27">
      <c r="A31" s="245"/>
      <c r="B31" s="245"/>
      <c r="C31" s="246" t="s">
        <v>300</v>
      </c>
      <c r="D31" s="246"/>
      <c r="E31" s="246"/>
    </row>
    <row r="32" spans="1:5" ht="13.5">
      <c r="A32" s="444" t="s">
        <v>14</v>
      </c>
      <c r="B32" s="444"/>
      <c r="C32" s="444"/>
      <c r="D32" s="444"/>
      <c r="E32" s="444"/>
    </row>
    <row r="33" spans="1:5" ht="13.5">
      <c r="A33" s="245"/>
      <c r="B33" s="246" t="s">
        <v>301</v>
      </c>
      <c r="C33" s="250" t="s">
        <v>15</v>
      </c>
      <c r="D33" s="247">
        <v>-574840.30000000005</v>
      </c>
      <c r="E33" s="247">
        <v>-574840.30000000005</v>
      </c>
    </row>
    <row r="34" spans="1:5" ht="40.5">
      <c r="A34" s="245"/>
      <c r="B34" s="245"/>
      <c r="C34" s="246" t="s">
        <v>207</v>
      </c>
      <c r="D34" s="246"/>
      <c r="E34" s="246"/>
    </row>
    <row r="35" spans="1:5" ht="13.5">
      <c r="A35" s="245"/>
      <c r="B35" s="245"/>
      <c r="C35" s="250" t="s">
        <v>16</v>
      </c>
      <c r="D35" s="246"/>
      <c r="E35" s="246"/>
    </row>
    <row r="36" spans="1:5" ht="40.5">
      <c r="A36" s="245"/>
      <c r="B36" s="245"/>
      <c r="C36" s="246" t="s">
        <v>207</v>
      </c>
      <c r="D36" s="246"/>
      <c r="E36" s="246"/>
    </row>
    <row r="37" spans="1:5" ht="13.5">
      <c r="A37" s="245"/>
      <c r="B37" s="245"/>
      <c r="C37" s="250" t="s">
        <v>17</v>
      </c>
      <c r="D37" s="246"/>
      <c r="E37" s="246"/>
    </row>
    <row r="38" spans="1:5" ht="27">
      <c r="A38" s="245"/>
      <c r="B38" s="245"/>
      <c r="C38" s="246" t="s">
        <v>186</v>
      </c>
      <c r="D38" s="246"/>
      <c r="E38" s="246"/>
    </row>
    <row r="39" spans="1:5" ht="13.5">
      <c r="A39" s="246" t="s">
        <v>302</v>
      </c>
      <c r="B39" s="245"/>
      <c r="C39" s="250" t="s">
        <v>11</v>
      </c>
      <c r="D39" s="247">
        <v>-54094.5</v>
      </c>
      <c r="E39" s="247">
        <v>-57018</v>
      </c>
    </row>
    <row r="40" spans="1:5" ht="13.5">
      <c r="A40" s="245"/>
      <c r="B40" s="245"/>
      <c r="C40" s="246" t="s">
        <v>303</v>
      </c>
      <c r="D40" s="246"/>
      <c r="E40" s="246"/>
    </row>
    <row r="41" spans="1:5" ht="13.5">
      <c r="A41" s="245"/>
      <c r="B41" s="245"/>
      <c r="C41" s="250" t="s">
        <v>12</v>
      </c>
      <c r="D41" s="246"/>
      <c r="E41" s="246"/>
    </row>
    <row r="42" spans="1:5" ht="27">
      <c r="A42" s="245"/>
      <c r="B42" s="245"/>
      <c r="C42" s="246" t="s">
        <v>304</v>
      </c>
      <c r="D42" s="246"/>
      <c r="E42" s="246"/>
    </row>
    <row r="43" spans="1:5" ht="13.5">
      <c r="A43" s="245"/>
      <c r="B43" s="245"/>
      <c r="C43" s="250" t="s">
        <v>13</v>
      </c>
      <c r="D43" s="246"/>
      <c r="E43" s="246"/>
    </row>
    <row r="44" spans="1:5" ht="40.5">
      <c r="A44" s="245"/>
      <c r="B44" s="245"/>
      <c r="C44" s="246" t="s">
        <v>305</v>
      </c>
      <c r="D44" s="246"/>
      <c r="E44" s="246"/>
    </row>
    <row r="45" spans="1:5" ht="13.5">
      <c r="A45" s="444" t="s">
        <v>14</v>
      </c>
      <c r="B45" s="444"/>
      <c r="C45" s="444"/>
      <c r="D45" s="444"/>
      <c r="E45" s="444"/>
    </row>
    <row r="46" spans="1:5" ht="13.5">
      <c r="A46" s="245"/>
      <c r="B46" s="246" t="s">
        <v>306</v>
      </c>
      <c r="C46" s="250" t="s">
        <v>15</v>
      </c>
      <c r="D46" s="247">
        <v>-54094.5</v>
      </c>
      <c r="E46" s="247">
        <v>-57018</v>
      </c>
    </row>
    <row r="47" spans="1:5" ht="13.5">
      <c r="A47" s="245"/>
      <c r="B47" s="245"/>
      <c r="C47" s="246" t="s">
        <v>307</v>
      </c>
      <c r="D47" s="246"/>
      <c r="E47" s="246"/>
    </row>
    <row r="48" spans="1:5" ht="13.5">
      <c r="A48" s="245"/>
      <c r="B48" s="245"/>
      <c r="C48" s="250" t="s">
        <v>16</v>
      </c>
      <c r="D48" s="246"/>
      <c r="E48" s="246"/>
    </row>
    <row r="49" spans="1:5" ht="27">
      <c r="A49" s="245"/>
      <c r="B49" s="245"/>
      <c r="C49" s="246" t="s">
        <v>308</v>
      </c>
      <c r="D49" s="246"/>
      <c r="E49" s="246"/>
    </row>
    <row r="50" spans="1:5" ht="13.5">
      <c r="A50" s="245"/>
      <c r="B50" s="245"/>
      <c r="C50" s="250" t="s">
        <v>17</v>
      </c>
      <c r="D50" s="246"/>
      <c r="E50" s="246"/>
    </row>
    <row r="51" spans="1:5" ht="13.5">
      <c r="A51" s="245"/>
      <c r="B51" s="245"/>
      <c r="C51" s="246" t="s">
        <v>192</v>
      </c>
      <c r="D51" s="246"/>
      <c r="E51" s="246"/>
    </row>
    <row r="52" spans="1:5" ht="13.5">
      <c r="A52" s="246" t="s">
        <v>309</v>
      </c>
      <c r="B52" s="245"/>
      <c r="C52" s="250" t="s">
        <v>11</v>
      </c>
      <c r="D52" s="247">
        <v>-20000</v>
      </c>
      <c r="E52" s="247">
        <v>-20000</v>
      </c>
    </row>
    <row r="53" spans="1:5" ht="13.5">
      <c r="A53" s="245"/>
      <c r="B53" s="245"/>
      <c r="C53" s="246" t="s">
        <v>310</v>
      </c>
      <c r="D53" s="246"/>
      <c r="E53" s="246"/>
    </row>
    <row r="54" spans="1:5" ht="13.5">
      <c r="A54" s="245"/>
      <c r="B54" s="245"/>
      <c r="C54" s="250" t="s">
        <v>12</v>
      </c>
      <c r="D54" s="246"/>
      <c r="E54" s="246"/>
    </row>
    <row r="55" spans="1:5" ht="27">
      <c r="A55" s="245"/>
      <c r="B55" s="245"/>
      <c r="C55" s="246" t="s">
        <v>311</v>
      </c>
      <c r="D55" s="246"/>
      <c r="E55" s="246"/>
    </row>
    <row r="56" spans="1:5" ht="13.5">
      <c r="A56" s="245"/>
      <c r="B56" s="245"/>
      <c r="C56" s="250" t="s">
        <v>13</v>
      </c>
      <c r="D56" s="246"/>
      <c r="E56" s="246"/>
    </row>
    <row r="57" spans="1:5" ht="13.5">
      <c r="A57" s="245"/>
      <c r="B57" s="245"/>
      <c r="C57" s="246" t="s">
        <v>312</v>
      </c>
      <c r="D57" s="246"/>
      <c r="E57" s="246"/>
    </row>
    <row r="58" spans="1:5" ht="13.5">
      <c r="A58" s="444" t="s">
        <v>14</v>
      </c>
      <c r="B58" s="444"/>
      <c r="C58" s="444"/>
      <c r="D58" s="444"/>
      <c r="E58" s="444"/>
    </row>
    <row r="59" spans="1:5" ht="13.5">
      <c r="A59" s="245"/>
      <c r="B59" s="246" t="s">
        <v>313</v>
      </c>
      <c r="C59" s="250" t="s">
        <v>15</v>
      </c>
      <c r="D59" s="247">
        <v>-20000</v>
      </c>
      <c r="E59" s="247">
        <v>-20000</v>
      </c>
    </row>
    <row r="60" spans="1:5" ht="13.5">
      <c r="A60" s="245"/>
      <c r="B60" s="245"/>
      <c r="C60" s="246" t="s">
        <v>314</v>
      </c>
      <c r="D60" s="246"/>
      <c r="E60" s="246"/>
    </row>
    <row r="61" spans="1:5" ht="13.5">
      <c r="A61" s="245"/>
      <c r="B61" s="245"/>
      <c r="C61" s="250" t="s">
        <v>16</v>
      </c>
      <c r="D61" s="246"/>
      <c r="E61" s="246"/>
    </row>
    <row r="62" spans="1:5" ht="13.5">
      <c r="A62" s="245"/>
      <c r="B62" s="245"/>
      <c r="C62" s="246" t="s">
        <v>315</v>
      </c>
      <c r="D62" s="246"/>
      <c r="E62" s="246"/>
    </row>
    <row r="63" spans="1:5" ht="13.5">
      <c r="A63" s="245"/>
      <c r="B63" s="245"/>
      <c r="C63" s="250" t="s">
        <v>17</v>
      </c>
      <c r="D63" s="246"/>
      <c r="E63" s="246"/>
    </row>
    <row r="64" spans="1:5" ht="13.5">
      <c r="A64" s="245"/>
      <c r="B64" s="245"/>
      <c r="C64" s="246" t="s">
        <v>192</v>
      </c>
      <c r="D64" s="246"/>
      <c r="E64" s="246"/>
    </row>
    <row r="65" spans="1:5" ht="14.25">
      <c r="A65" s="245"/>
      <c r="B65" s="245"/>
      <c r="C65" s="248" t="s">
        <v>316</v>
      </c>
      <c r="D65" s="249">
        <v>-6580</v>
      </c>
      <c r="E65" s="249">
        <v>-18908</v>
      </c>
    </row>
    <row r="66" spans="1:5" ht="13.5">
      <c r="A66" s="246" t="s">
        <v>317</v>
      </c>
      <c r="B66" s="245"/>
      <c r="C66" s="250" t="s">
        <v>11</v>
      </c>
      <c r="D66" s="247">
        <v>-6580</v>
      </c>
      <c r="E66" s="247">
        <v>-18908</v>
      </c>
    </row>
    <row r="67" spans="1:5" ht="13.5">
      <c r="A67" s="245"/>
      <c r="B67" s="245"/>
      <c r="C67" s="246" t="s">
        <v>318</v>
      </c>
      <c r="D67" s="246"/>
      <c r="E67" s="246"/>
    </row>
    <row r="68" spans="1:5" ht="13.5">
      <c r="A68" s="245"/>
      <c r="B68" s="245"/>
      <c r="C68" s="250" t="s">
        <v>12</v>
      </c>
      <c r="D68" s="246"/>
      <c r="E68" s="246"/>
    </row>
    <row r="69" spans="1:5" ht="27">
      <c r="A69" s="245"/>
      <c r="B69" s="245"/>
      <c r="C69" s="246" t="s">
        <v>319</v>
      </c>
      <c r="D69" s="246"/>
      <c r="E69" s="246"/>
    </row>
    <row r="70" spans="1:5" ht="13.5">
      <c r="A70" s="245"/>
      <c r="B70" s="245"/>
      <c r="C70" s="250" t="s">
        <v>13</v>
      </c>
      <c r="D70" s="246"/>
      <c r="E70" s="246"/>
    </row>
    <row r="71" spans="1:5" ht="13.5">
      <c r="A71" s="245"/>
      <c r="B71" s="245"/>
      <c r="C71" s="246" t="s">
        <v>320</v>
      </c>
      <c r="D71" s="246"/>
      <c r="E71" s="246"/>
    </row>
    <row r="72" spans="1:5" ht="13.5">
      <c r="A72" s="444" t="s">
        <v>14</v>
      </c>
      <c r="B72" s="444"/>
      <c r="C72" s="444"/>
      <c r="D72" s="444"/>
      <c r="E72" s="444"/>
    </row>
    <row r="73" spans="1:5" ht="13.5">
      <c r="A73" s="245"/>
      <c r="B73" s="246" t="s">
        <v>160</v>
      </c>
      <c r="C73" s="250" t="s">
        <v>15</v>
      </c>
      <c r="D73" s="247">
        <v>-6580</v>
      </c>
      <c r="E73" s="247">
        <v>-18908</v>
      </c>
    </row>
    <row r="74" spans="1:5" ht="13.5">
      <c r="A74" s="245"/>
      <c r="B74" s="245"/>
      <c r="C74" s="246" t="s">
        <v>321</v>
      </c>
      <c r="D74" s="246"/>
      <c r="E74" s="246"/>
    </row>
    <row r="75" spans="1:5" ht="13.5">
      <c r="A75" s="245"/>
      <c r="B75" s="245"/>
      <c r="C75" s="250" t="s">
        <v>16</v>
      </c>
      <c r="D75" s="246"/>
      <c r="E75" s="246"/>
    </row>
    <row r="76" spans="1:5" ht="40.5">
      <c r="A76" s="245"/>
      <c r="B76" s="245"/>
      <c r="C76" s="246" t="s">
        <v>322</v>
      </c>
      <c r="D76" s="246"/>
      <c r="E76" s="246"/>
    </row>
    <row r="77" spans="1:5" ht="13.5">
      <c r="A77" s="245"/>
      <c r="B77" s="245"/>
      <c r="C77" s="250" t="s">
        <v>17</v>
      </c>
      <c r="D77" s="246"/>
      <c r="E77" s="246"/>
    </row>
    <row r="78" spans="1:5" ht="13.5">
      <c r="A78" s="245"/>
      <c r="B78" s="245"/>
      <c r="C78" s="246" t="s">
        <v>192</v>
      </c>
      <c r="D78" s="246"/>
      <c r="E78" s="246"/>
    </row>
    <row r="79" spans="1:5" ht="14.25">
      <c r="A79" s="245"/>
      <c r="B79" s="245"/>
      <c r="C79" s="248" t="s">
        <v>10</v>
      </c>
      <c r="D79" s="249">
        <f>D80+D93+D106+D119+D132</f>
        <v>-12480</v>
      </c>
      <c r="E79" s="249">
        <f>E80+E93+E106+E119+E132</f>
        <v>-988786.5</v>
      </c>
    </row>
    <row r="80" spans="1:5" ht="13.5">
      <c r="A80" s="246" t="s">
        <v>323</v>
      </c>
      <c r="B80" s="245"/>
      <c r="C80" s="250" t="s">
        <v>11</v>
      </c>
      <c r="D80" s="247">
        <v>-1575</v>
      </c>
      <c r="E80" s="247">
        <v>-2250</v>
      </c>
    </row>
    <row r="81" spans="1:5" ht="13.5">
      <c r="A81" s="245"/>
      <c r="B81" s="245"/>
      <c r="C81" s="246" t="s">
        <v>324</v>
      </c>
      <c r="D81" s="246"/>
      <c r="E81" s="246"/>
    </row>
    <row r="82" spans="1:5" ht="13.5">
      <c r="A82" s="245"/>
      <c r="B82" s="245"/>
      <c r="C82" s="250" t="s">
        <v>12</v>
      </c>
      <c r="D82" s="246"/>
      <c r="E82" s="246"/>
    </row>
    <row r="83" spans="1:5" ht="13.5">
      <c r="A83" s="245"/>
      <c r="B83" s="245"/>
      <c r="C83" s="246" t="s">
        <v>325</v>
      </c>
      <c r="D83" s="246"/>
      <c r="E83" s="246"/>
    </row>
    <row r="84" spans="1:5" ht="13.5">
      <c r="A84" s="245"/>
      <c r="B84" s="245"/>
      <c r="C84" s="250" t="s">
        <v>13</v>
      </c>
      <c r="D84" s="246"/>
      <c r="E84" s="246"/>
    </row>
    <row r="85" spans="1:5" ht="27">
      <c r="A85" s="245"/>
      <c r="B85" s="245"/>
      <c r="C85" s="246" t="s">
        <v>326</v>
      </c>
      <c r="D85" s="246"/>
      <c r="E85" s="246"/>
    </row>
    <row r="86" spans="1:5" ht="13.5">
      <c r="A86" s="444" t="s">
        <v>14</v>
      </c>
      <c r="B86" s="444"/>
      <c r="C86" s="444"/>
      <c r="D86" s="444"/>
      <c r="E86" s="444"/>
    </row>
    <row r="87" spans="1:5" ht="13.5">
      <c r="A87" s="245"/>
      <c r="B87" s="246" t="s">
        <v>327</v>
      </c>
      <c r="C87" s="250" t="s">
        <v>15</v>
      </c>
      <c r="D87" s="247">
        <v>-1575</v>
      </c>
      <c r="E87" s="247">
        <v>-2250</v>
      </c>
    </row>
    <row r="88" spans="1:5" ht="27">
      <c r="A88" s="245"/>
      <c r="B88" s="245"/>
      <c r="C88" s="246" t="s">
        <v>328</v>
      </c>
      <c r="D88" s="246"/>
      <c r="E88" s="246"/>
    </row>
    <row r="89" spans="1:5" ht="13.5">
      <c r="A89" s="245"/>
      <c r="B89" s="245"/>
      <c r="C89" s="250" t="s">
        <v>16</v>
      </c>
      <c r="D89" s="246"/>
      <c r="E89" s="246"/>
    </row>
    <row r="90" spans="1:5" ht="40.5">
      <c r="A90" s="245"/>
      <c r="B90" s="245"/>
      <c r="C90" s="246" t="s">
        <v>329</v>
      </c>
      <c r="D90" s="246"/>
      <c r="E90" s="246"/>
    </row>
    <row r="91" spans="1:5" ht="13.5">
      <c r="A91" s="245"/>
      <c r="B91" s="245"/>
      <c r="C91" s="250" t="s">
        <v>17</v>
      </c>
      <c r="D91" s="246"/>
      <c r="E91" s="246"/>
    </row>
    <row r="92" spans="1:5" ht="13.5">
      <c r="A92" s="245"/>
      <c r="B92" s="245"/>
      <c r="C92" s="246" t="s">
        <v>192</v>
      </c>
      <c r="D92" s="246"/>
      <c r="E92" s="246"/>
    </row>
    <row r="93" spans="1:5" ht="13.5">
      <c r="A93" s="246" t="s">
        <v>330</v>
      </c>
      <c r="B93" s="245"/>
      <c r="C93" s="250" t="s">
        <v>11</v>
      </c>
      <c r="D93" s="247">
        <v>-7629.7</v>
      </c>
      <c r="E93" s="247">
        <v>-12693.8</v>
      </c>
    </row>
    <row r="94" spans="1:5" ht="13.5">
      <c r="A94" s="245"/>
      <c r="B94" s="245"/>
      <c r="C94" s="246" t="s">
        <v>331</v>
      </c>
      <c r="D94" s="246"/>
      <c r="E94" s="246"/>
    </row>
    <row r="95" spans="1:5" ht="13.5">
      <c r="A95" s="245"/>
      <c r="B95" s="245"/>
      <c r="C95" s="250" t="s">
        <v>12</v>
      </c>
      <c r="D95" s="246"/>
      <c r="E95" s="246"/>
    </row>
    <row r="96" spans="1:5" ht="13.5">
      <c r="A96" s="245"/>
      <c r="B96" s="245"/>
      <c r="C96" s="246" t="s">
        <v>332</v>
      </c>
      <c r="D96" s="246"/>
      <c r="E96" s="246"/>
    </row>
    <row r="97" spans="1:5" ht="13.5">
      <c r="A97" s="245"/>
      <c r="B97" s="245"/>
      <c r="C97" s="250" t="s">
        <v>13</v>
      </c>
      <c r="D97" s="246"/>
      <c r="E97" s="246"/>
    </row>
    <row r="98" spans="1:5" ht="13.5">
      <c r="A98" s="245"/>
      <c r="B98" s="245"/>
      <c r="C98" s="246" t="s">
        <v>333</v>
      </c>
      <c r="D98" s="246"/>
      <c r="E98" s="246"/>
    </row>
    <row r="99" spans="1:5" ht="13.5">
      <c r="A99" s="444" t="s">
        <v>14</v>
      </c>
      <c r="B99" s="444"/>
      <c r="C99" s="444"/>
      <c r="D99" s="444"/>
      <c r="E99" s="444"/>
    </row>
    <row r="100" spans="1:5" ht="13.5">
      <c r="A100" s="245"/>
      <c r="B100" s="246" t="s">
        <v>160</v>
      </c>
      <c r="C100" s="250" t="s">
        <v>15</v>
      </c>
      <c r="D100" s="247">
        <v>-7629.7</v>
      </c>
      <c r="E100" s="247">
        <v>-12693.8</v>
      </c>
    </row>
    <row r="101" spans="1:5" ht="27">
      <c r="A101" s="245"/>
      <c r="B101" s="245"/>
      <c r="C101" s="246" t="s">
        <v>334</v>
      </c>
      <c r="D101" s="246"/>
      <c r="E101" s="246"/>
    </row>
    <row r="102" spans="1:5" ht="13.5">
      <c r="A102" s="245"/>
      <c r="B102" s="245"/>
      <c r="C102" s="250" t="s">
        <v>16</v>
      </c>
      <c r="D102" s="246"/>
      <c r="E102" s="246"/>
    </row>
    <row r="103" spans="1:5" ht="27">
      <c r="A103" s="245"/>
      <c r="B103" s="245"/>
      <c r="C103" s="246" t="s">
        <v>335</v>
      </c>
      <c r="D103" s="246"/>
      <c r="E103" s="246"/>
    </row>
    <row r="104" spans="1:5" ht="13.5">
      <c r="A104" s="245"/>
      <c r="B104" s="245"/>
      <c r="C104" s="250" t="s">
        <v>17</v>
      </c>
      <c r="D104" s="246"/>
      <c r="E104" s="246"/>
    </row>
    <row r="105" spans="1:5" ht="13.5">
      <c r="A105" s="245"/>
      <c r="B105" s="245"/>
      <c r="C105" s="246" t="s">
        <v>192</v>
      </c>
      <c r="D105" s="246"/>
      <c r="E105" s="246"/>
    </row>
    <row r="106" spans="1:5" ht="13.5">
      <c r="A106" s="246" t="s">
        <v>336</v>
      </c>
      <c r="B106" s="245"/>
      <c r="C106" s="250" t="s">
        <v>11</v>
      </c>
      <c r="D106" s="247">
        <v>-1000</v>
      </c>
      <c r="E106" s="247">
        <v>-4000</v>
      </c>
    </row>
    <row r="107" spans="1:5" ht="27">
      <c r="A107" s="245"/>
      <c r="B107" s="245"/>
      <c r="C107" s="246" t="s">
        <v>337</v>
      </c>
      <c r="D107" s="246"/>
      <c r="E107" s="246"/>
    </row>
    <row r="108" spans="1:5" ht="13.5">
      <c r="A108" s="245"/>
      <c r="B108" s="245"/>
      <c r="C108" s="250" t="s">
        <v>12</v>
      </c>
      <c r="D108" s="246"/>
      <c r="E108" s="246"/>
    </row>
    <row r="109" spans="1:5" ht="13.5">
      <c r="A109" s="245"/>
      <c r="B109" s="245"/>
      <c r="C109" s="246" t="s">
        <v>338</v>
      </c>
      <c r="D109" s="246"/>
      <c r="E109" s="246"/>
    </row>
    <row r="110" spans="1:5" ht="13.5">
      <c r="A110" s="245"/>
      <c r="B110" s="245"/>
      <c r="C110" s="250" t="s">
        <v>13</v>
      </c>
      <c r="D110" s="246"/>
      <c r="E110" s="246"/>
    </row>
    <row r="111" spans="1:5" ht="27">
      <c r="A111" s="245"/>
      <c r="B111" s="245"/>
      <c r="C111" s="246" t="s">
        <v>339</v>
      </c>
      <c r="D111" s="246"/>
      <c r="E111" s="246"/>
    </row>
    <row r="112" spans="1:5" ht="13.5">
      <c r="A112" s="444" t="s">
        <v>14</v>
      </c>
      <c r="B112" s="444"/>
      <c r="C112" s="444"/>
      <c r="D112" s="444"/>
      <c r="E112" s="444"/>
    </row>
    <row r="113" spans="1:5" ht="13.5">
      <c r="A113" s="245"/>
      <c r="B113" s="246" t="s">
        <v>160</v>
      </c>
      <c r="C113" s="250" t="s">
        <v>15</v>
      </c>
      <c r="D113" s="247">
        <v>-1000</v>
      </c>
      <c r="E113" s="247">
        <v>-4000</v>
      </c>
    </row>
    <row r="114" spans="1:5" ht="27">
      <c r="A114" s="245"/>
      <c r="B114" s="245"/>
      <c r="C114" s="246" t="s">
        <v>337</v>
      </c>
      <c r="D114" s="246"/>
      <c r="E114" s="246"/>
    </row>
    <row r="115" spans="1:5" ht="13.5">
      <c r="A115" s="245"/>
      <c r="B115" s="245"/>
      <c r="C115" s="250" t="s">
        <v>16</v>
      </c>
      <c r="D115" s="246"/>
      <c r="E115" s="246"/>
    </row>
    <row r="116" spans="1:5" ht="67.5">
      <c r="A116" s="245"/>
      <c r="B116" s="245"/>
      <c r="C116" s="246" t="s">
        <v>340</v>
      </c>
      <c r="D116" s="246"/>
      <c r="E116" s="246"/>
    </row>
    <row r="117" spans="1:5" ht="13.5">
      <c r="A117" s="245"/>
      <c r="B117" s="245"/>
      <c r="C117" s="250" t="s">
        <v>17</v>
      </c>
      <c r="D117" s="246"/>
      <c r="E117" s="246"/>
    </row>
    <row r="118" spans="1:5" ht="13.5">
      <c r="A118" s="245"/>
      <c r="B118" s="245"/>
      <c r="C118" s="246" t="s">
        <v>192</v>
      </c>
      <c r="D118" s="246"/>
      <c r="E118" s="246"/>
    </row>
    <row r="119" spans="1:5" ht="13.5">
      <c r="A119" s="246" t="s">
        <v>341</v>
      </c>
      <c r="B119" s="245"/>
      <c r="C119" s="250" t="s">
        <v>11</v>
      </c>
      <c r="D119" s="247">
        <v>0</v>
      </c>
      <c r="E119" s="247">
        <v>-963112.7</v>
      </c>
    </row>
    <row r="120" spans="1:5" ht="13.5">
      <c r="A120" s="245"/>
      <c r="B120" s="245"/>
      <c r="C120" s="246" t="s">
        <v>253</v>
      </c>
      <c r="D120" s="246"/>
      <c r="E120" s="246"/>
    </row>
    <row r="121" spans="1:5" ht="13.5">
      <c r="A121" s="245"/>
      <c r="B121" s="245"/>
      <c r="C121" s="250" t="s">
        <v>12</v>
      </c>
      <c r="D121" s="246"/>
      <c r="E121" s="246"/>
    </row>
    <row r="122" spans="1:5" ht="27">
      <c r="A122" s="245"/>
      <c r="B122" s="245"/>
      <c r="C122" s="246" t="s">
        <v>254</v>
      </c>
      <c r="D122" s="246"/>
      <c r="E122" s="246"/>
    </row>
    <row r="123" spans="1:5" ht="13.5">
      <c r="A123" s="245"/>
      <c r="B123" s="245"/>
      <c r="C123" s="250" t="s">
        <v>13</v>
      </c>
      <c r="D123" s="246"/>
      <c r="E123" s="246"/>
    </row>
    <row r="124" spans="1:5" ht="13.5">
      <c r="A124" s="245"/>
      <c r="B124" s="245"/>
      <c r="C124" s="246" t="s">
        <v>255</v>
      </c>
      <c r="D124" s="246"/>
      <c r="E124" s="246"/>
    </row>
    <row r="125" spans="1:5" ht="13.5">
      <c r="A125" s="444" t="s">
        <v>14</v>
      </c>
      <c r="B125" s="444"/>
      <c r="C125" s="444"/>
      <c r="D125" s="444"/>
      <c r="E125" s="444"/>
    </row>
    <row r="126" spans="1:5" ht="13.5">
      <c r="A126" s="245"/>
      <c r="B126" s="246" t="s">
        <v>251</v>
      </c>
      <c r="C126" s="250" t="s">
        <v>15</v>
      </c>
      <c r="D126" s="247">
        <v>0</v>
      </c>
      <c r="E126" s="247">
        <v>-963112.7</v>
      </c>
    </row>
    <row r="127" spans="1:5" ht="54">
      <c r="A127" s="245"/>
      <c r="B127" s="245"/>
      <c r="C127" s="246" t="s">
        <v>256</v>
      </c>
      <c r="D127" s="246"/>
      <c r="E127" s="246"/>
    </row>
    <row r="128" spans="1:5" ht="13.5">
      <c r="A128" s="245"/>
      <c r="B128" s="245"/>
      <c r="C128" s="250" t="s">
        <v>16</v>
      </c>
      <c r="D128" s="246"/>
      <c r="E128" s="246"/>
    </row>
    <row r="129" spans="1:5" ht="27">
      <c r="A129" s="245"/>
      <c r="B129" s="245"/>
      <c r="C129" s="246" t="s">
        <v>257</v>
      </c>
      <c r="D129" s="246"/>
      <c r="E129" s="246"/>
    </row>
    <row r="130" spans="1:5" ht="13.5">
      <c r="A130" s="245"/>
      <c r="B130" s="245"/>
      <c r="C130" s="250" t="s">
        <v>17</v>
      </c>
      <c r="D130" s="246"/>
      <c r="E130" s="246"/>
    </row>
    <row r="131" spans="1:5" ht="27">
      <c r="A131" s="245"/>
      <c r="B131" s="245"/>
      <c r="C131" s="246" t="s">
        <v>252</v>
      </c>
      <c r="D131" s="246"/>
      <c r="E131" s="246"/>
    </row>
    <row r="132" spans="1:5" ht="13.5">
      <c r="A132" s="246" t="s">
        <v>342</v>
      </c>
      <c r="B132" s="245"/>
      <c r="C132" s="250" t="s">
        <v>11</v>
      </c>
      <c r="D132" s="247">
        <f>D139+D145</f>
        <v>-2275.3000000000002</v>
      </c>
      <c r="E132" s="247">
        <v>-6730</v>
      </c>
    </row>
    <row r="133" spans="1:5" ht="13.5">
      <c r="A133" s="245"/>
      <c r="B133" s="245"/>
      <c r="C133" s="246" t="s">
        <v>343</v>
      </c>
      <c r="D133" s="246"/>
      <c r="E133" s="246"/>
    </row>
    <row r="134" spans="1:5" ht="13.5">
      <c r="A134" s="245"/>
      <c r="B134" s="245"/>
      <c r="C134" s="250" t="s">
        <v>12</v>
      </c>
      <c r="D134" s="246"/>
      <c r="E134" s="246"/>
    </row>
    <row r="135" spans="1:5" ht="27">
      <c r="A135" s="245"/>
      <c r="B135" s="245"/>
      <c r="C135" s="246" t="s">
        <v>344</v>
      </c>
      <c r="D135" s="246"/>
      <c r="E135" s="246"/>
    </row>
    <row r="136" spans="1:5" ht="13.5">
      <c r="A136" s="245"/>
      <c r="B136" s="245"/>
      <c r="C136" s="250" t="s">
        <v>13</v>
      </c>
      <c r="D136" s="246"/>
      <c r="E136" s="246"/>
    </row>
    <row r="137" spans="1:5" ht="40.5">
      <c r="A137" s="245"/>
      <c r="B137" s="245"/>
      <c r="C137" s="246" t="s">
        <v>345</v>
      </c>
      <c r="D137" s="246"/>
      <c r="E137" s="246"/>
    </row>
    <row r="138" spans="1:5" ht="13.5">
      <c r="A138" s="444" t="s">
        <v>14</v>
      </c>
      <c r="B138" s="444"/>
      <c r="C138" s="444"/>
      <c r="D138" s="444"/>
      <c r="E138" s="444"/>
    </row>
    <row r="139" spans="1:5" ht="13.5">
      <c r="A139" s="245"/>
      <c r="B139" s="246" t="s">
        <v>160</v>
      </c>
      <c r="C139" s="250" t="s">
        <v>15</v>
      </c>
      <c r="D139" s="247">
        <v>-2275.3000000000002</v>
      </c>
      <c r="E139" s="247">
        <v>-5850</v>
      </c>
    </row>
    <row r="140" spans="1:5" ht="13.5">
      <c r="A140" s="245"/>
      <c r="B140" s="245"/>
      <c r="C140" s="246" t="s">
        <v>346</v>
      </c>
      <c r="D140" s="246"/>
      <c r="E140" s="246"/>
    </row>
    <row r="141" spans="1:5" ht="13.5">
      <c r="A141" s="245"/>
      <c r="B141" s="245"/>
      <c r="C141" s="250" t="s">
        <v>16</v>
      </c>
      <c r="D141" s="246"/>
      <c r="E141" s="246"/>
    </row>
    <row r="142" spans="1:5" ht="54">
      <c r="A142" s="245"/>
      <c r="B142" s="245"/>
      <c r="C142" s="246" t="s">
        <v>347</v>
      </c>
      <c r="D142" s="246"/>
      <c r="E142" s="246"/>
    </row>
    <row r="143" spans="1:5" ht="13.5">
      <c r="A143" s="245"/>
      <c r="B143" s="245"/>
      <c r="C143" s="250" t="s">
        <v>17</v>
      </c>
      <c r="D143" s="246"/>
      <c r="E143" s="246"/>
    </row>
    <row r="144" spans="1:5" ht="13.5">
      <c r="A144" s="245"/>
      <c r="B144" s="245"/>
      <c r="C144" s="246" t="s">
        <v>192</v>
      </c>
      <c r="D144" s="246"/>
      <c r="E144" s="246"/>
    </row>
    <row r="145" spans="1:5" ht="13.5">
      <c r="A145" s="245"/>
      <c r="B145" s="246" t="s">
        <v>313</v>
      </c>
      <c r="C145" s="250" t="s">
        <v>15</v>
      </c>
      <c r="D145" s="247">
        <v>0</v>
      </c>
      <c r="E145" s="247">
        <v>-880</v>
      </c>
    </row>
    <row r="146" spans="1:5" ht="13.5">
      <c r="A146" s="245"/>
      <c r="B146" s="245"/>
      <c r="C146" s="246" t="s">
        <v>348</v>
      </c>
      <c r="D146" s="246"/>
      <c r="E146" s="246"/>
    </row>
    <row r="147" spans="1:5" ht="13.5">
      <c r="A147" s="245"/>
      <c r="B147" s="245"/>
      <c r="C147" s="250" t="s">
        <v>16</v>
      </c>
      <c r="D147" s="246"/>
      <c r="E147" s="246"/>
    </row>
    <row r="148" spans="1:5" ht="27">
      <c r="A148" s="245"/>
      <c r="B148" s="245"/>
      <c r="C148" s="246" t="s">
        <v>349</v>
      </c>
      <c r="D148" s="246"/>
      <c r="E148" s="246"/>
    </row>
    <row r="149" spans="1:5" ht="13.5">
      <c r="A149" s="245"/>
      <c r="B149" s="245"/>
      <c r="C149" s="250" t="s">
        <v>17</v>
      </c>
      <c r="D149" s="246"/>
      <c r="E149" s="246"/>
    </row>
    <row r="150" spans="1:5" ht="13.5">
      <c r="A150" s="245"/>
      <c r="B150" s="245"/>
      <c r="C150" s="246" t="s">
        <v>192</v>
      </c>
      <c r="D150" s="246"/>
      <c r="E150" s="246"/>
    </row>
    <row r="151" spans="1:5" ht="14.25">
      <c r="A151" s="245"/>
      <c r="B151" s="245"/>
      <c r="C151" s="248" t="s">
        <v>350</v>
      </c>
      <c r="D151" s="249">
        <v>-111000</v>
      </c>
      <c r="E151" s="249">
        <v>-172000</v>
      </c>
    </row>
    <row r="152" spans="1:5" ht="13.5">
      <c r="A152" s="246" t="s">
        <v>351</v>
      </c>
      <c r="B152" s="245"/>
      <c r="C152" s="250" t="s">
        <v>11</v>
      </c>
      <c r="D152" s="247">
        <v>-11000</v>
      </c>
      <c r="E152" s="247">
        <v>-22000</v>
      </c>
    </row>
    <row r="153" spans="1:5" ht="27">
      <c r="A153" s="245"/>
      <c r="B153" s="245"/>
      <c r="C153" s="246" t="s">
        <v>352</v>
      </c>
      <c r="D153" s="246"/>
      <c r="E153" s="246"/>
    </row>
    <row r="154" spans="1:5" ht="13.5">
      <c r="A154" s="245"/>
      <c r="B154" s="245"/>
      <c r="C154" s="250" t="s">
        <v>12</v>
      </c>
      <c r="D154" s="246"/>
      <c r="E154" s="246"/>
    </row>
    <row r="155" spans="1:5" ht="13.5">
      <c r="A155" s="245"/>
      <c r="B155" s="245"/>
      <c r="C155" s="246" t="s">
        <v>353</v>
      </c>
      <c r="D155" s="246"/>
      <c r="E155" s="246"/>
    </row>
    <row r="156" spans="1:5" ht="13.5">
      <c r="A156" s="245"/>
      <c r="B156" s="245"/>
      <c r="C156" s="250" t="s">
        <v>13</v>
      </c>
      <c r="D156" s="246"/>
      <c r="E156" s="246"/>
    </row>
    <row r="157" spans="1:5" ht="54">
      <c r="A157" s="245"/>
      <c r="B157" s="245"/>
      <c r="C157" s="246" t="s">
        <v>354</v>
      </c>
      <c r="D157" s="246"/>
      <c r="E157" s="246"/>
    </row>
    <row r="158" spans="1:5" ht="13.5">
      <c r="A158" s="444" t="s">
        <v>14</v>
      </c>
      <c r="B158" s="444"/>
      <c r="C158" s="444"/>
      <c r="D158" s="444"/>
      <c r="E158" s="444"/>
    </row>
    <row r="159" spans="1:5" ht="13.5">
      <c r="A159" s="245"/>
      <c r="B159" s="246" t="s">
        <v>160</v>
      </c>
      <c r="C159" s="250" t="s">
        <v>15</v>
      </c>
      <c r="D159" s="247">
        <v>-11000</v>
      </c>
      <c r="E159" s="247">
        <v>-22000</v>
      </c>
    </row>
    <row r="160" spans="1:5" ht="27">
      <c r="A160" s="245"/>
      <c r="B160" s="245"/>
      <c r="C160" s="246" t="s">
        <v>352</v>
      </c>
      <c r="D160" s="246"/>
      <c r="E160" s="246"/>
    </row>
    <row r="161" spans="1:5" ht="13.5">
      <c r="A161" s="245"/>
      <c r="B161" s="245"/>
      <c r="C161" s="250" t="s">
        <v>16</v>
      </c>
      <c r="D161" s="246"/>
      <c r="E161" s="246"/>
    </row>
    <row r="162" spans="1:5" ht="13.5">
      <c r="A162" s="245"/>
      <c r="B162" s="245"/>
      <c r="C162" s="246" t="s">
        <v>355</v>
      </c>
      <c r="D162" s="246"/>
      <c r="E162" s="246"/>
    </row>
    <row r="163" spans="1:5" ht="13.5">
      <c r="A163" s="245"/>
      <c r="B163" s="245"/>
      <c r="C163" s="250" t="s">
        <v>17</v>
      </c>
      <c r="D163" s="246"/>
      <c r="E163" s="246"/>
    </row>
    <row r="164" spans="1:5" ht="13.5">
      <c r="A164" s="245"/>
      <c r="B164" s="245"/>
      <c r="C164" s="246" t="s">
        <v>192</v>
      </c>
      <c r="D164" s="246"/>
      <c r="E164" s="246"/>
    </row>
    <row r="165" spans="1:5" ht="13.5">
      <c r="A165" s="246" t="s">
        <v>356</v>
      </c>
      <c r="B165" s="245"/>
      <c r="C165" s="250" t="s">
        <v>11</v>
      </c>
      <c r="D165" s="247">
        <v>-100000</v>
      </c>
      <c r="E165" s="247">
        <v>-150000</v>
      </c>
    </row>
    <row r="166" spans="1:5" ht="27">
      <c r="A166" s="245"/>
      <c r="B166" s="245"/>
      <c r="C166" s="246" t="s">
        <v>357</v>
      </c>
      <c r="D166" s="246"/>
      <c r="E166" s="246"/>
    </row>
    <row r="167" spans="1:5" ht="13.5">
      <c r="A167" s="245"/>
      <c r="B167" s="245"/>
      <c r="C167" s="250" t="s">
        <v>12</v>
      </c>
      <c r="D167" s="246"/>
      <c r="E167" s="246"/>
    </row>
    <row r="168" spans="1:5" ht="40.5">
      <c r="A168" s="245"/>
      <c r="B168" s="245"/>
      <c r="C168" s="246" t="s">
        <v>358</v>
      </c>
      <c r="D168" s="246"/>
      <c r="E168" s="246"/>
    </row>
    <row r="169" spans="1:5" ht="13.5">
      <c r="A169" s="245"/>
      <c r="B169" s="245"/>
      <c r="C169" s="250" t="s">
        <v>13</v>
      </c>
      <c r="D169" s="246"/>
      <c r="E169" s="246"/>
    </row>
    <row r="170" spans="1:5" ht="54">
      <c r="A170" s="245"/>
      <c r="B170" s="245"/>
      <c r="C170" s="246" t="s">
        <v>359</v>
      </c>
      <c r="D170" s="246"/>
      <c r="E170" s="246"/>
    </row>
    <row r="171" spans="1:5" ht="13.5">
      <c r="A171" s="444" t="s">
        <v>14</v>
      </c>
      <c r="B171" s="444"/>
      <c r="C171" s="444"/>
      <c r="D171" s="444"/>
      <c r="E171" s="444"/>
    </row>
    <row r="172" spans="1:5" ht="13.5">
      <c r="A172" s="245"/>
      <c r="B172" s="246" t="s">
        <v>160</v>
      </c>
      <c r="C172" s="250" t="s">
        <v>15</v>
      </c>
      <c r="D172" s="247">
        <v>-100000</v>
      </c>
      <c r="E172" s="247">
        <v>-150000</v>
      </c>
    </row>
    <row r="173" spans="1:5" ht="40.5">
      <c r="A173" s="245"/>
      <c r="B173" s="245"/>
      <c r="C173" s="246" t="s">
        <v>360</v>
      </c>
      <c r="D173" s="246"/>
      <c r="E173" s="246"/>
    </row>
    <row r="174" spans="1:5" ht="13.5">
      <c r="A174" s="245"/>
      <c r="B174" s="245"/>
      <c r="C174" s="250" t="s">
        <v>16</v>
      </c>
      <c r="D174" s="246"/>
      <c r="E174" s="246"/>
    </row>
    <row r="175" spans="1:5" ht="54">
      <c r="A175" s="245"/>
      <c r="B175" s="245"/>
      <c r="C175" s="246" t="s">
        <v>361</v>
      </c>
      <c r="D175" s="246"/>
      <c r="E175" s="246"/>
    </row>
    <row r="176" spans="1:5" ht="13.5">
      <c r="A176" s="245"/>
      <c r="B176" s="245"/>
      <c r="C176" s="250" t="s">
        <v>17</v>
      </c>
      <c r="D176" s="246"/>
      <c r="E176" s="246"/>
    </row>
    <row r="177" spans="1:5" ht="13.5">
      <c r="A177" s="245"/>
      <c r="B177" s="245"/>
      <c r="C177" s="246" t="s">
        <v>192</v>
      </c>
      <c r="D177" s="246"/>
      <c r="E177" s="246"/>
    </row>
    <row r="178" spans="1:5" ht="14.25">
      <c r="A178" s="245"/>
      <c r="B178" s="245"/>
      <c r="C178" s="248" t="s">
        <v>220</v>
      </c>
      <c r="D178" s="249">
        <f>+D179+D192+D205</f>
        <v>-129676.9</v>
      </c>
      <c r="E178" s="249">
        <f>+E179+E192+E205</f>
        <v>-168106.5</v>
      </c>
    </row>
    <row r="179" spans="1:5" ht="13.5">
      <c r="A179" s="246" t="s">
        <v>362</v>
      </c>
      <c r="B179" s="245"/>
      <c r="C179" s="250" t="s">
        <v>11</v>
      </c>
      <c r="D179" s="247">
        <v>-6996.3</v>
      </c>
      <c r="E179" s="247">
        <v>-13992.6</v>
      </c>
    </row>
    <row r="180" spans="1:5" ht="27">
      <c r="A180" s="245"/>
      <c r="B180" s="245"/>
      <c r="C180" s="246" t="s">
        <v>363</v>
      </c>
      <c r="D180" s="246"/>
      <c r="E180" s="246"/>
    </row>
    <row r="181" spans="1:5" ht="13.5">
      <c r="A181" s="245"/>
      <c r="B181" s="245"/>
      <c r="C181" s="250" t="s">
        <v>12</v>
      </c>
      <c r="D181" s="246"/>
      <c r="E181" s="246"/>
    </row>
    <row r="182" spans="1:5" ht="27">
      <c r="A182" s="245"/>
      <c r="B182" s="245"/>
      <c r="C182" s="246" t="s">
        <v>364</v>
      </c>
      <c r="D182" s="246"/>
      <c r="E182" s="246"/>
    </row>
    <row r="183" spans="1:5" ht="13.5">
      <c r="A183" s="245"/>
      <c r="B183" s="245"/>
      <c r="C183" s="250" t="s">
        <v>13</v>
      </c>
      <c r="D183" s="246"/>
      <c r="E183" s="246"/>
    </row>
    <row r="184" spans="1:5" ht="27">
      <c r="A184" s="245"/>
      <c r="B184" s="245"/>
      <c r="C184" s="246" t="s">
        <v>365</v>
      </c>
      <c r="D184" s="246"/>
      <c r="E184" s="246"/>
    </row>
    <row r="185" spans="1:5" ht="13.5">
      <c r="A185" s="444" t="s">
        <v>14</v>
      </c>
      <c r="B185" s="444"/>
      <c r="C185" s="444"/>
      <c r="D185" s="444"/>
      <c r="E185" s="444"/>
    </row>
    <row r="186" spans="1:5" ht="13.5">
      <c r="A186" s="245"/>
      <c r="B186" s="246" t="s">
        <v>160</v>
      </c>
      <c r="C186" s="250" t="s">
        <v>15</v>
      </c>
      <c r="D186" s="247">
        <v>-6996.3</v>
      </c>
      <c r="E186" s="247">
        <v>-13992.6</v>
      </c>
    </row>
    <row r="187" spans="1:5" ht="27">
      <c r="A187" s="245"/>
      <c r="B187" s="245"/>
      <c r="C187" s="246" t="s">
        <v>366</v>
      </c>
      <c r="D187" s="246"/>
      <c r="E187" s="246"/>
    </row>
    <row r="188" spans="1:5" ht="13.5">
      <c r="A188" s="245"/>
      <c r="B188" s="245"/>
      <c r="C188" s="250" t="s">
        <v>16</v>
      </c>
      <c r="D188" s="246"/>
      <c r="E188" s="246"/>
    </row>
    <row r="189" spans="1:5" ht="27">
      <c r="A189" s="245"/>
      <c r="B189" s="245"/>
      <c r="C189" s="246" t="s">
        <v>367</v>
      </c>
      <c r="D189" s="246"/>
      <c r="E189" s="246"/>
    </row>
    <row r="190" spans="1:5" ht="13.5">
      <c r="A190" s="245"/>
      <c r="B190" s="245"/>
      <c r="C190" s="250" t="s">
        <v>17</v>
      </c>
      <c r="D190" s="246"/>
      <c r="E190" s="246"/>
    </row>
    <row r="191" spans="1:5" ht="13.5">
      <c r="A191" s="245"/>
      <c r="B191" s="245"/>
      <c r="C191" s="246" t="s">
        <v>192</v>
      </c>
      <c r="D191" s="246"/>
      <c r="E191" s="246"/>
    </row>
    <row r="192" spans="1:5" ht="13.5">
      <c r="A192" s="246" t="s">
        <v>368</v>
      </c>
      <c r="B192" s="245"/>
      <c r="C192" s="250" t="s">
        <v>11</v>
      </c>
      <c r="D192" s="247">
        <v>-100000</v>
      </c>
      <c r="E192" s="247">
        <v>-100000</v>
      </c>
    </row>
    <row r="193" spans="1:5" ht="27">
      <c r="A193" s="245"/>
      <c r="B193" s="245"/>
      <c r="C193" s="246" t="s">
        <v>214</v>
      </c>
      <c r="D193" s="246"/>
      <c r="E193" s="246"/>
    </row>
    <row r="194" spans="1:5" ht="13.5">
      <c r="A194" s="245"/>
      <c r="B194" s="245"/>
      <c r="C194" s="250" t="s">
        <v>12</v>
      </c>
      <c r="D194" s="246"/>
      <c r="E194" s="246"/>
    </row>
    <row r="195" spans="1:5" ht="27">
      <c r="A195" s="245"/>
      <c r="B195" s="245"/>
      <c r="C195" s="246" t="s">
        <v>215</v>
      </c>
      <c r="D195" s="246"/>
      <c r="E195" s="246"/>
    </row>
    <row r="196" spans="1:5" ht="13.5">
      <c r="A196" s="245"/>
      <c r="B196" s="245"/>
      <c r="C196" s="250" t="s">
        <v>13</v>
      </c>
      <c r="D196" s="246"/>
      <c r="E196" s="246"/>
    </row>
    <row r="197" spans="1:5" ht="27">
      <c r="A197" s="245"/>
      <c r="B197" s="245"/>
      <c r="C197" s="246" t="s">
        <v>216</v>
      </c>
      <c r="D197" s="246"/>
      <c r="E197" s="246"/>
    </row>
    <row r="198" spans="1:5" ht="13.5">
      <c r="A198" s="444" t="s">
        <v>14</v>
      </c>
      <c r="B198" s="444"/>
      <c r="C198" s="444"/>
      <c r="D198" s="444"/>
      <c r="E198" s="444"/>
    </row>
    <row r="199" spans="1:5" ht="13.5">
      <c r="A199" s="245"/>
      <c r="B199" s="246" t="s">
        <v>160</v>
      </c>
      <c r="C199" s="250" t="s">
        <v>15</v>
      </c>
      <c r="D199" s="247">
        <v>-100000</v>
      </c>
      <c r="E199" s="247">
        <v>-100000</v>
      </c>
    </row>
    <row r="200" spans="1:5" ht="54">
      <c r="A200" s="245"/>
      <c r="B200" s="245"/>
      <c r="C200" s="246" t="s">
        <v>217</v>
      </c>
      <c r="D200" s="246"/>
      <c r="E200" s="246"/>
    </row>
    <row r="201" spans="1:5" ht="13.5">
      <c r="A201" s="245"/>
      <c r="B201" s="245"/>
      <c r="C201" s="250" t="s">
        <v>16</v>
      </c>
      <c r="D201" s="246"/>
      <c r="E201" s="246"/>
    </row>
    <row r="202" spans="1:5" ht="40.5">
      <c r="A202" s="245"/>
      <c r="B202" s="245"/>
      <c r="C202" s="246" t="s">
        <v>369</v>
      </c>
      <c r="D202" s="246"/>
      <c r="E202" s="246"/>
    </row>
    <row r="203" spans="1:5" ht="13.5">
      <c r="A203" s="245"/>
      <c r="B203" s="245"/>
      <c r="C203" s="250" t="s">
        <v>17</v>
      </c>
      <c r="D203" s="246"/>
      <c r="E203" s="246"/>
    </row>
    <row r="204" spans="1:5" ht="13.5">
      <c r="A204" s="245"/>
      <c r="B204" s="245"/>
      <c r="C204" s="246" t="s">
        <v>192</v>
      </c>
      <c r="D204" s="246"/>
      <c r="E204" s="246"/>
    </row>
    <row r="205" spans="1:5" ht="13.5">
      <c r="A205" s="246" t="s">
        <v>370</v>
      </c>
      <c r="B205" s="245"/>
      <c r="C205" s="250" t="s">
        <v>11</v>
      </c>
      <c r="D205" s="247">
        <v>-22680.6</v>
      </c>
      <c r="E205" s="247">
        <v>-54113.9</v>
      </c>
    </row>
    <row r="206" spans="1:5" ht="13.5">
      <c r="A206" s="245"/>
      <c r="B206" s="245"/>
      <c r="C206" s="246" t="s">
        <v>371</v>
      </c>
      <c r="D206" s="246"/>
      <c r="E206" s="246"/>
    </row>
    <row r="207" spans="1:5" ht="13.5">
      <c r="A207" s="245"/>
      <c r="B207" s="245"/>
      <c r="C207" s="250" t="s">
        <v>12</v>
      </c>
      <c r="D207" s="246"/>
      <c r="E207" s="246"/>
    </row>
    <row r="208" spans="1:5" ht="13.5">
      <c r="A208" s="245"/>
      <c r="B208" s="245"/>
      <c r="C208" s="246" t="s">
        <v>372</v>
      </c>
      <c r="D208" s="246"/>
      <c r="E208" s="246"/>
    </row>
    <row r="209" spans="1:5" ht="13.5">
      <c r="A209" s="245"/>
      <c r="B209" s="245"/>
      <c r="C209" s="250" t="s">
        <v>13</v>
      </c>
      <c r="D209" s="246"/>
      <c r="E209" s="246"/>
    </row>
    <row r="210" spans="1:5" ht="13.5">
      <c r="A210" s="245"/>
      <c r="B210" s="245"/>
      <c r="C210" s="246" t="s">
        <v>373</v>
      </c>
      <c r="D210" s="246"/>
      <c r="E210" s="246"/>
    </row>
    <row r="211" spans="1:5" ht="13.5">
      <c r="A211" s="444" t="s">
        <v>14</v>
      </c>
      <c r="B211" s="444"/>
      <c r="C211" s="444"/>
      <c r="D211" s="444"/>
      <c r="E211" s="444"/>
    </row>
    <row r="212" spans="1:5" ht="13.5">
      <c r="A212" s="245"/>
      <c r="B212" s="246" t="s">
        <v>374</v>
      </c>
      <c r="C212" s="250" t="s">
        <v>15</v>
      </c>
      <c r="D212" s="247">
        <v>-22680.6</v>
      </c>
      <c r="E212" s="247">
        <v>-54113.9</v>
      </c>
    </row>
    <row r="213" spans="1:5" ht="13.5">
      <c r="A213" s="245"/>
      <c r="B213" s="245"/>
      <c r="C213" s="246" t="s">
        <v>375</v>
      </c>
      <c r="D213" s="246"/>
      <c r="E213" s="246"/>
    </row>
    <row r="214" spans="1:5" ht="13.5">
      <c r="A214" s="245"/>
      <c r="B214" s="245"/>
      <c r="C214" s="250" t="s">
        <v>16</v>
      </c>
      <c r="D214" s="246"/>
      <c r="E214" s="246"/>
    </row>
    <row r="215" spans="1:5" ht="13.5">
      <c r="A215" s="245"/>
      <c r="B215" s="245"/>
      <c r="C215" s="246" t="s">
        <v>376</v>
      </c>
      <c r="D215" s="246"/>
      <c r="E215" s="246"/>
    </row>
    <row r="216" spans="1:5" ht="13.5">
      <c r="A216" s="245"/>
      <c r="B216" s="245"/>
      <c r="C216" s="250" t="s">
        <v>17</v>
      </c>
      <c r="D216" s="246"/>
      <c r="E216" s="246"/>
    </row>
    <row r="217" spans="1:5" ht="27">
      <c r="A217" s="245"/>
      <c r="B217" s="245"/>
      <c r="C217" s="246" t="s">
        <v>252</v>
      </c>
      <c r="D217" s="246"/>
      <c r="E217" s="246"/>
    </row>
    <row r="218" spans="1:5" ht="14.25">
      <c r="A218" s="245"/>
      <c r="B218" s="245"/>
      <c r="C218" s="248" t="s">
        <v>377</v>
      </c>
      <c r="D218" s="249">
        <v>-6535.8</v>
      </c>
      <c r="E218" s="249">
        <v>-8686.9</v>
      </c>
    </row>
    <row r="219" spans="1:5" ht="13.5">
      <c r="A219" s="246" t="s">
        <v>378</v>
      </c>
      <c r="B219" s="245"/>
      <c r="C219" s="250" t="s">
        <v>11</v>
      </c>
      <c r="D219" s="247">
        <v>-1777</v>
      </c>
      <c r="E219" s="247">
        <v>-2033</v>
      </c>
    </row>
    <row r="220" spans="1:5" ht="13.5">
      <c r="A220" s="245"/>
      <c r="B220" s="245"/>
      <c r="C220" s="246" t="s">
        <v>379</v>
      </c>
      <c r="D220" s="246"/>
      <c r="E220" s="246"/>
    </row>
    <row r="221" spans="1:5" ht="13.5">
      <c r="A221" s="245"/>
      <c r="B221" s="245"/>
      <c r="C221" s="250" t="s">
        <v>12</v>
      </c>
      <c r="D221" s="246"/>
      <c r="E221" s="246"/>
    </row>
    <row r="222" spans="1:5" ht="40.5">
      <c r="A222" s="245"/>
      <c r="B222" s="245"/>
      <c r="C222" s="246" t="s">
        <v>380</v>
      </c>
      <c r="D222" s="246"/>
      <c r="E222" s="246"/>
    </row>
    <row r="223" spans="1:5" ht="13.5">
      <c r="A223" s="245"/>
      <c r="B223" s="245"/>
      <c r="C223" s="250" t="s">
        <v>13</v>
      </c>
      <c r="D223" s="246"/>
      <c r="E223" s="246"/>
    </row>
    <row r="224" spans="1:5" ht="27">
      <c r="A224" s="245"/>
      <c r="B224" s="245"/>
      <c r="C224" s="246" t="s">
        <v>381</v>
      </c>
      <c r="D224" s="246"/>
      <c r="E224" s="246"/>
    </row>
    <row r="225" spans="1:5" ht="13.5">
      <c r="A225" s="444" t="s">
        <v>14</v>
      </c>
      <c r="B225" s="444"/>
      <c r="C225" s="444"/>
      <c r="D225" s="444"/>
      <c r="E225" s="444"/>
    </row>
    <row r="226" spans="1:5" ht="13.5">
      <c r="A226" s="245"/>
      <c r="B226" s="246" t="s">
        <v>327</v>
      </c>
      <c r="C226" s="250" t="s">
        <v>15</v>
      </c>
      <c r="D226" s="247">
        <v>-1777</v>
      </c>
      <c r="E226" s="247">
        <v>-2033</v>
      </c>
    </row>
    <row r="227" spans="1:5" ht="27">
      <c r="A227" s="245"/>
      <c r="B227" s="245"/>
      <c r="C227" s="246" t="s">
        <v>382</v>
      </c>
      <c r="D227" s="246"/>
      <c r="E227" s="246"/>
    </row>
    <row r="228" spans="1:5" ht="13.5">
      <c r="A228" s="245"/>
      <c r="B228" s="245"/>
      <c r="C228" s="250" t="s">
        <v>16</v>
      </c>
      <c r="D228" s="246"/>
      <c r="E228" s="246"/>
    </row>
    <row r="229" spans="1:5" ht="67.5">
      <c r="A229" s="245"/>
      <c r="B229" s="245"/>
      <c r="C229" s="246" t="s">
        <v>383</v>
      </c>
      <c r="D229" s="246"/>
      <c r="E229" s="246"/>
    </row>
    <row r="230" spans="1:5" ht="13.5">
      <c r="A230" s="245"/>
      <c r="B230" s="245"/>
      <c r="C230" s="250" t="s">
        <v>17</v>
      </c>
      <c r="D230" s="246"/>
      <c r="E230" s="246"/>
    </row>
    <row r="231" spans="1:5" ht="13.5">
      <c r="A231" s="245"/>
      <c r="B231" s="245"/>
      <c r="C231" s="246" t="s">
        <v>192</v>
      </c>
      <c r="D231" s="246"/>
      <c r="E231" s="246"/>
    </row>
    <row r="232" spans="1:5" ht="13.5">
      <c r="A232" s="246" t="s">
        <v>384</v>
      </c>
      <c r="B232" s="245"/>
      <c r="C232" s="250" t="s">
        <v>11</v>
      </c>
      <c r="D232" s="247">
        <v>-1001</v>
      </c>
      <c r="E232" s="247">
        <v>-1001</v>
      </c>
    </row>
    <row r="233" spans="1:5" ht="13.5">
      <c r="A233" s="245"/>
      <c r="B233" s="245"/>
      <c r="C233" s="246" t="s">
        <v>385</v>
      </c>
      <c r="D233" s="246"/>
      <c r="E233" s="246"/>
    </row>
    <row r="234" spans="1:5" ht="13.5">
      <c r="A234" s="245"/>
      <c r="B234" s="245"/>
      <c r="C234" s="250" t="s">
        <v>12</v>
      </c>
      <c r="D234" s="246"/>
      <c r="E234" s="246"/>
    </row>
    <row r="235" spans="1:5" ht="40.5">
      <c r="A235" s="245"/>
      <c r="B235" s="245"/>
      <c r="C235" s="246" t="s">
        <v>386</v>
      </c>
      <c r="D235" s="246"/>
      <c r="E235" s="246"/>
    </row>
    <row r="236" spans="1:5" ht="13.5">
      <c r="A236" s="245"/>
      <c r="B236" s="245"/>
      <c r="C236" s="250" t="s">
        <v>13</v>
      </c>
      <c r="D236" s="246"/>
      <c r="E236" s="246"/>
    </row>
    <row r="237" spans="1:5" ht="27">
      <c r="A237" s="245"/>
      <c r="B237" s="245"/>
      <c r="C237" s="246" t="s">
        <v>387</v>
      </c>
      <c r="D237" s="246"/>
      <c r="E237" s="246"/>
    </row>
    <row r="238" spans="1:5" ht="13.5">
      <c r="A238" s="444" t="s">
        <v>14</v>
      </c>
      <c r="B238" s="444"/>
      <c r="C238" s="444"/>
      <c r="D238" s="444"/>
      <c r="E238" s="444"/>
    </row>
    <row r="239" spans="1:5" ht="13.5">
      <c r="A239" s="245"/>
      <c r="B239" s="246" t="s">
        <v>160</v>
      </c>
      <c r="C239" s="250" t="s">
        <v>15</v>
      </c>
      <c r="D239" s="247">
        <v>-1001</v>
      </c>
      <c r="E239" s="247">
        <v>-1001</v>
      </c>
    </row>
    <row r="240" spans="1:5" ht="13.5">
      <c r="A240" s="245"/>
      <c r="B240" s="245"/>
      <c r="C240" s="246" t="s">
        <v>385</v>
      </c>
      <c r="D240" s="246"/>
      <c r="E240" s="246"/>
    </row>
    <row r="241" spans="1:5" ht="13.5">
      <c r="A241" s="245"/>
      <c r="B241" s="245"/>
      <c r="C241" s="250" t="s">
        <v>16</v>
      </c>
      <c r="D241" s="246"/>
      <c r="E241" s="246"/>
    </row>
    <row r="242" spans="1:5" ht="54">
      <c r="A242" s="245"/>
      <c r="B242" s="245"/>
      <c r="C242" s="246" t="s">
        <v>388</v>
      </c>
      <c r="D242" s="246"/>
      <c r="E242" s="246"/>
    </row>
    <row r="243" spans="1:5" ht="13.5">
      <c r="A243" s="245"/>
      <c r="B243" s="245"/>
      <c r="C243" s="250" t="s">
        <v>17</v>
      </c>
      <c r="D243" s="246"/>
      <c r="E243" s="246"/>
    </row>
    <row r="244" spans="1:5" ht="13.5">
      <c r="A244" s="245"/>
      <c r="B244" s="245"/>
      <c r="C244" s="246" t="s">
        <v>192</v>
      </c>
      <c r="D244" s="246"/>
      <c r="E244" s="246"/>
    </row>
    <row r="245" spans="1:5" ht="13.5">
      <c r="A245" s="246" t="s">
        <v>389</v>
      </c>
      <c r="B245" s="245"/>
      <c r="C245" s="250" t="s">
        <v>11</v>
      </c>
      <c r="D245" s="247">
        <v>-3757.8</v>
      </c>
      <c r="E245" s="247">
        <v>-5652.9</v>
      </c>
    </row>
    <row r="246" spans="1:5" ht="27">
      <c r="A246" s="245"/>
      <c r="B246" s="245"/>
      <c r="C246" s="246" t="s">
        <v>390</v>
      </c>
      <c r="D246" s="246"/>
      <c r="E246" s="246"/>
    </row>
    <row r="247" spans="1:5" ht="13.5">
      <c r="A247" s="245"/>
      <c r="B247" s="245"/>
      <c r="C247" s="250" t="s">
        <v>12</v>
      </c>
      <c r="D247" s="246"/>
      <c r="E247" s="246"/>
    </row>
    <row r="248" spans="1:5" ht="27">
      <c r="A248" s="245"/>
      <c r="B248" s="245"/>
      <c r="C248" s="246" t="s">
        <v>391</v>
      </c>
      <c r="D248" s="246"/>
      <c r="E248" s="246"/>
    </row>
    <row r="249" spans="1:5" ht="13.5">
      <c r="A249" s="245"/>
      <c r="B249" s="245"/>
      <c r="C249" s="250" t="s">
        <v>13</v>
      </c>
      <c r="D249" s="246"/>
      <c r="E249" s="246"/>
    </row>
    <row r="250" spans="1:5" ht="27">
      <c r="A250" s="245"/>
      <c r="B250" s="245"/>
      <c r="C250" s="246" t="s">
        <v>392</v>
      </c>
      <c r="D250" s="246"/>
      <c r="E250" s="246"/>
    </row>
    <row r="251" spans="1:5" ht="13.5">
      <c r="A251" s="444" t="s">
        <v>14</v>
      </c>
      <c r="B251" s="444"/>
      <c r="C251" s="444"/>
      <c r="D251" s="444"/>
      <c r="E251" s="444"/>
    </row>
    <row r="252" spans="1:5" ht="13.5">
      <c r="A252" s="245"/>
      <c r="B252" s="246" t="s">
        <v>160</v>
      </c>
      <c r="C252" s="250" t="s">
        <v>15</v>
      </c>
      <c r="D252" s="247">
        <v>-3757.8</v>
      </c>
      <c r="E252" s="247">
        <v>-5652.9</v>
      </c>
    </row>
    <row r="253" spans="1:5" ht="40.5">
      <c r="A253" s="245"/>
      <c r="B253" s="245"/>
      <c r="C253" s="246" t="s">
        <v>393</v>
      </c>
      <c r="D253" s="246"/>
      <c r="E253" s="246"/>
    </row>
    <row r="254" spans="1:5" ht="13.5">
      <c r="A254" s="245"/>
      <c r="B254" s="245"/>
      <c r="C254" s="250" t="s">
        <v>16</v>
      </c>
      <c r="D254" s="246"/>
      <c r="E254" s="246"/>
    </row>
    <row r="255" spans="1:5" ht="40.5">
      <c r="A255" s="245"/>
      <c r="B255" s="245"/>
      <c r="C255" s="246" t="s">
        <v>394</v>
      </c>
      <c r="D255" s="246"/>
      <c r="E255" s="246"/>
    </row>
    <row r="256" spans="1:5" ht="13.5">
      <c r="A256" s="245"/>
      <c r="B256" s="245"/>
      <c r="C256" s="250" t="s">
        <v>17</v>
      </c>
      <c r="D256" s="246"/>
      <c r="E256" s="246"/>
    </row>
    <row r="257" spans="1:5" ht="13.5">
      <c r="A257" s="245"/>
      <c r="B257" s="245"/>
      <c r="C257" s="246" t="s">
        <v>192</v>
      </c>
      <c r="D257" s="246"/>
      <c r="E257" s="246"/>
    </row>
    <row r="258" spans="1:5" ht="14.25">
      <c r="A258" s="245"/>
      <c r="B258" s="245"/>
      <c r="C258" s="248" t="s">
        <v>395</v>
      </c>
      <c r="D258" s="249">
        <v>-13000</v>
      </c>
      <c r="E258" s="249">
        <v>-13000</v>
      </c>
    </row>
    <row r="259" spans="1:5" ht="13.5">
      <c r="A259" s="246" t="s">
        <v>396</v>
      </c>
      <c r="B259" s="245"/>
      <c r="C259" s="250" t="s">
        <v>11</v>
      </c>
      <c r="D259" s="247">
        <v>-13000</v>
      </c>
      <c r="E259" s="247">
        <v>-13000</v>
      </c>
    </row>
    <row r="260" spans="1:5" ht="27">
      <c r="A260" s="245"/>
      <c r="B260" s="245"/>
      <c r="C260" s="246" t="s">
        <v>397</v>
      </c>
      <c r="D260" s="246"/>
      <c r="E260" s="246"/>
    </row>
    <row r="261" spans="1:5" ht="13.5">
      <c r="A261" s="245"/>
      <c r="B261" s="245"/>
      <c r="C261" s="250" t="s">
        <v>12</v>
      </c>
      <c r="D261" s="246"/>
      <c r="E261" s="246"/>
    </row>
    <row r="262" spans="1:5" ht="27">
      <c r="A262" s="245"/>
      <c r="B262" s="245"/>
      <c r="C262" s="246" t="s">
        <v>398</v>
      </c>
      <c r="D262" s="246"/>
      <c r="E262" s="246"/>
    </row>
    <row r="263" spans="1:5" ht="13.5">
      <c r="A263" s="245"/>
      <c r="B263" s="245"/>
      <c r="C263" s="250" t="s">
        <v>13</v>
      </c>
      <c r="D263" s="246"/>
      <c r="E263" s="246"/>
    </row>
    <row r="264" spans="1:5" ht="27">
      <c r="A264" s="245"/>
      <c r="B264" s="245"/>
      <c r="C264" s="246" t="s">
        <v>399</v>
      </c>
      <c r="D264" s="246"/>
      <c r="E264" s="246"/>
    </row>
    <row r="265" spans="1:5" ht="13.5">
      <c r="A265" s="444" t="s">
        <v>14</v>
      </c>
      <c r="B265" s="444"/>
      <c r="C265" s="444"/>
      <c r="D265" s="444"/>
      <c r="E265" s="444"/>
    </row>
    <row r="266" spans="1:5" ht="13.5">
      <c r="A266" s="245"/>
      <c r="B266" s="246" t="s">
        <v>160</v>
      </c>
      <c r="C266" s="250" t="s">
        <v>15</v>
      </c>
      <c r="D266" s="247">
        <v>-13000</v>
      </c>
      <c r="E266" s="247">
        <v>-13000</v>
      </c>
    </row>
    <row r="267" spans="1:5" ht="40.5">
      <c r="A267" s="245"/>
      <c r="B267" s="245"/>
      <c r="C267" s="246" t="s">
        <v>400</v>
      </c>
      <c r="D267" s="246"/>
      <c r="E267" s="246"/>
    </row>
    <row r="268" spans="1:5" ht="13.5">
      <c r="A268" s="245"/>
      <c r="B268" s="245"/>
      <c r="C268" s="250" t="s">
        <v>16</v>
      </c>
      <c r="D268" s="246"/>
      <c r="E268" s="246"/>
    </row>
    <row r="269" spans="1:5" ht="54">
      <c r="A269" s="245"/>
      <c r="B269" s="245"/>
      <c r="C269" s="246" t="s">
        <v>401</v>
      </c>
      <c r="D269" s="246"/>
      <c r="E269" s="246"/>
    </row>
    <row r="270" spans="1:5" ht="13.5">
      <c r="A270" s="245"/>
      <c r="B270" s="245"/>
      <c r="C270" s="250" t="s">
        <v>17</v>
      </c>
      <c r="D270" s="246"/>
      <c r="E270" s="246"/>
    </row>
    <row r="271" spans="1:5" ht="13.5">
      <c r="A271" s="245"/>
      <c r="B271" s="245"/>
      <c r="C271" s="246" t="s">
        <v>192</v>
      </c>
      <c r="D271" s="246"/>
      <c r="E271" s="246"/>
    </row>
    <row r="272" spans="1:5" ht="14.25">
      <c r="A272" s="245"/>
      <c r="B272" s="245"/>
      <c r="C272" s="248" t="s">
        <v>402</v>
      </c>
      <c r="D272" s="249">
        <v>-312368.3</v>
      </c>
      <c r="E272" s="249">
        <v>-1000000</v>
      </c>
    </row>
    <row r="273" spans="1:5" ht="13.5">
      <c r="A273" s="246" t="s">
        <v>403</v>
      </c>
      <c r="B273" s="245"/>
      <c r="C273" s="250" t="s">
        <v>11</v>
      </c>
      <c r="D273" s="247">
        <v>-312368.3</v>
      </c>
      <c r="E273" s="247">
        <v>-1000000</v>
      </c>
    </row>
    <row r="274" spans="1:5" ht="13.5">
      <c r="A274" s="245"/>
      <c r="B274" s="245"/>
      <c r="C274" s="246" t="s">
        <v>202</v>
      </c>
      <c r="D274" s="246"/>
      <c r="E274" s="246"/>
    </row>
    <row r="275" spans="1:5" ht="13.5">
      <c r="A275" s="245"/>
      <c r="B275" s="245"/>
      <c r="C275" s="250" t="s">
        <v>12</v>
      </c>
      <c r="D275" s="246"/>
      <c r="E275" s="246"/>
    </row>
    <row r="276" spans="1:5" ht="27">
      <c r="A276" s="245"/>
      <c r="B276" s="245"/>
      <c r="C276" s="246" t="s">
        <v>404</v>
      </c>
      <c r="D276" s="246"/>
      <c r="E276" s="246"/>
    </row>
    <row r="277" spans="1:5" ht="13.5">
      <c r="A277" s="245"/>
      <c r="B277" s="245"/>
      <c r="C277" s="250" t="s">
        <v>13</v>
      </c>
      <c r="D277" s="246"/>
      <c r="E277" s="246"/>
    </row>
    <row r="278" spans="1:5" ht="27">
      <c r="A278" s="245"/>
      <c r="B278" s="245"/>
      <c r="C278" s="246" t="s">
        <v>405</v>
      </c>
      <c r="D278" s="246"/>
      <c r="E278" s="246"/>
    </row>
    <row r="279" spans="1:5" ht="13.5">
      <c r="A279" s="444" t="s">
        <v>14</v>
      </c>
      <c r="B279" s="444"/>
      <c r="C279" s="444"/>
      <c r="D279" s="444"/>
      <c r="E279" s="444"/>
    </row>
    <row r="280" spans="1:5" ht="13.5">
      <c r="A280" s="245"/>
      <c r="B280" s="246" t="s">
        <v>406</v>
      </c>
      <c r="C280" s="250" t="s">
        <v>15</v>
      </c>
      <c r="D280" s="247">
        <v>-156365.9</v>
      </c>
      <c r="E280" s="247">
        <v>-500000</v>
      </c>
    </row>
    <row r="281" spans="1:5" ht="54">
      <c r="A281" s="245"/>
      <c r="B281" s="245"/>
      <c r="C281" s="246" t="s">
        <v>407</v>
      </c>
      <c r="D281" s="246"/>
      <c r="E281" s="246"/>
    </row>
    <row r="282" spans="1:5" ht="13.5">
      <c r="A282" s="245"/>
      <c r="B282" s="245"/>
      <c r="C282" s="250" t="s">
        <v>16</v>
      </c>
      <c r="D282" s="246"/>
      <c r="E282" s="246"/>
    </row>
    <row r="283" spans="1:5" ht="27">
      <c r="A283" s="245"/>
      <c r="B283" s="245"/>
      <c r="C283" s="246" t="s">
        <v>408</v>
      </c>
      <c r="D283" s="246"/>
      <c r="E283" s="246"/>
    </row>
    <row r="284" spans="1:5" ht="13.5">
      <c r="A284" s="245"/>
      <c r="B284" s="245"/>
      <c r="C284" s="250" t="s">
        <v>17</v>
      </c>
      <c r="D284" s="246"/>
      <c r="E284" s="246"/>
    </row>
    <row r="285" spans="1:5" ht="27">
      <c r="A285" s="245"/>
      <c r="B285" s="245"/>
      <c r="C285" s="246" t="s">
        <v>186</v>
      </c>
      <c r="D285" s="246"/>
      <c r="E285" s="246"/>
    </row>
    <row r="286" spans="1:5" ht="13.5">
      <c r="A286" s="245"/>
      <c r="B286" s="246" t="s">
        <v>409</v>
      </c>
      <c r="C286" s="250" t="s">
        <v>15</v>
      </c>
      <c r="D286" s="247">
        <v>-156002.4</v>
      </c>
      <c r="E286" s="247">
        <v>-500000</v>
      </c>
    </row>
    <row r="287" spans="1:5" ht="40.5">
      <c r="A287" s="245"/>
      <c r="B287" s="245"/>
      <c r="C287" s="246" t="s">
        <v>410</v>
      </c>
      <c r="D287" s="246"/>
      <c r="E287" s="246"/>
    </row>
    <row r="288" spans="1:5" ht="13.5">
      <c r="A288" s="245"/>
      <c r="B288" s="245"/>
      <c r="C288" s="250" t="s">
        <v>16</v>
      </c>
      <c r="D288" s="246"/>
      <c r="E288" s="246"/>
    </row>
    <row r="289" spans="1:5" ht="27">
      <c r="A289" s="245"/>
      <c r="B289" s="245"/>
      <c r="C289" s="246" t="s">
        <v>411</v>
      </c>
      <c r="D289" s="246"/>
      <c r="E289" s="246"/>
    </row>
    <row r="290" spans="1:5" ht="13.5">
      <c r="A290" s="245"/>
      <c r="B290" s="245"/>
      <c r="C290" s="250" t="s">
        <v>17</v>
      </c>
      <c r="D290" s="246"/>
      <c r="E290" s="246"/>
    </row>
    <row r="291" spans="1:5" ht="27">
      <c r="A291" s="245"/>
      <c r="B291" s="245"/>
      <c r="C291" s="246" t="s">
        <v>186</v>
      </c>
      <c r="D291" s="246"/>
      <c r="E291" s="246"/>
    </row>
    <row r="292" spans="1:5" ht="14.25">
      <c r="A292" s="245"/>
      <c r="B292" s="245"/>
      <c r="C292" s="248" t="s">
        <v>412</v>
      </c>
      <c r="D292" s="249">
        <v>-306</v>
      </c>
      <c r="E292" s="249">
        <v>-4280.8999999999996</v>
      </c>
    </row>
    <row r="293" spans="1:5" ht="13.5">
      <c r="A293" s="246" t="s">
        <v>413</v>
      </c>
      <c r="B293" s="245"/>
      <c r="C293" s="250" t="s">
        <v>11</v>
      </c>
      <c r="D293" s="247">
        <v>-306</v>
      </c>
      <c r="E293" s="247">
        <v>-4280.8999999999996</v>
      </c>
    </row>
    <row r="294" spans="1:5" ht="13.5">
      <c r="A294" s="245"/>
      <c r="B294" s="245"/>
      <c r="C294" s="246" t="s">
        <v>414</v>
      </c>
      <c r="D294" s="246"/>
      <c r="E294" s="246"/>
    </row>
    <row r="295" spans="1:5" ht="13.5">
      <c r="A295" s="245"/>
      <c r="B295" s="245"/>
      <c r="C295" s="250" t="s">
        <v>12</v>
      </c>
      <c r="D295" s="246"/>
      <c r="E295" s="246"/>
    </row>
    <row r="296" spans="1:5" ht="54">
      <c r="A296" s="245"/>
      <c r="B296" s="245"/>
      <c r="C296" s="246" t="s">
        <v>415</v>
      </c>
      <c r="D296" s="246"/>
      <c r="E296" s="246"/>
    </row>
    <row r="297" spans="1:5" ht="13.5">
      <c r="A297" s="245"/>
      <c r="B297" s="245"/>
      <c r="C297" s="250" t="s">
        <v>13</v>
      </c>
      <c r="D297" s="246"/>
      <c r="E297" s="246"/>
    </row>
    <row r="298" spans="1:5" ht="54">
      <c r="A298" s="245"/>
      <c r="B298" s="245"/>
      <c r="C298" s="246" t="s">
        <v>416</v>
      </c>
      <c r="D298" s="246"/>
      <c r="E298" s="246"/>
    </row>
    <row r="299" spans="1:5" ht="13.5">
      <c r="A299" s="444" t="s">
        <v>14</v>
      </c>
      <c r="B299" s="444"/>
      <c r="C299" s="444"/>
      <c r="D299" s="444"/>
      <c r="E299" s="444"/>
    </row>
    <row r="300" spans="1:5" ht="13.5">
      <c r="A300" s="245"/>
      <c r="B300" s="246" t="s">
        <v>160</v>
      </c>
      <c r="C300" s="250" t="s">
        <v>15</v>
      </c>
      <c r="D300" s="247">
        <v>-306</v>
      </c>
      <c r="E300" s="247">
        <v>-4280.8999999999996</v>
      </c>
    </row>
    <row r="301" spans="1:5" ht="27">
      <c r="A301" s="245"/>
      <c r="B301" s="245"/>
      <c r="C301" s="246" t="s">
        <v>417</v>
      </c>
      <c r="D301" s="246"/>
      <c r="E301" s="246"/>
    </row>
    <row r="302" spans="1:5" ht="13.5">
      <c r="A302" s="245"/>
      <c r="B302" s="245"/>
      <c r="C302" s="250" t="s">
        <v>16</v>
      </c>
      <c r="D302" s="246"/>
      <c r="E302" s="246"/>
    </row>
    <row r="303" spans="1:5" ht="40.5">
      <c r="A303" s="245"/>
      <c r="B303" s="245"/>
      <c r="C303" s="246" t="s">
        <v>418</v>
      </c>
      <c r="D303" s="246"/>
      <c r="E303" s="246"/>
    </row>
    <row r="304" spans="1:5" ht="13.5">
      <c r="A304" s="245"/>
      <c r="B304" s="245"/>
      <c r="C304" s="250" t="s">
        <v>17</v>
      </c>
      <c r="D304" s="246"/>
      <c r="E304" s="246"/>
    </row>
    <row r="305" spans="1:5" ht="13.5">
      <c r="A305" s="245"/>
      <c r="B305" s="245"/>
      <c r="C305" s="246" t="s">
        <v>192</v>
      </c>
      <c r="D305" s="246"/>
      <c r="E305" s="246"/>
    </row>
    <row r="306" spans="1:5" ht="14.25">
      <c r="A306" s="245"/>
      <c r="B306" s="245"/>
      <c r="C306" s="248" t="s">
        <v>419</v>
      </c>
      <c r="D306" s="249">
        <v>-3579.6</v>
      </c>
      <c r="E306" s="249">
        <v>-67557.3</v>
      </c>
    </row>
    <row r="307" spans="1:5" ht="13.5">
      <c r="A307" s="246" t="s">
        <v>420</v>
      </c>
      <c r="B307" s="245"/>
      <c r="C307" s="250" t="s">
        <v>11</v>
      </c>
      <c r="D307" s="247">
        <v>-3579.6</v>
      </c>
      <c r="E307" s="247">
        <v>-67557.3</v>
      </c>
    </row>
    <row r="308" spans="1:5" ht="13.5">
      <c r="A308" s="245"/>
      <c r="B308" s="245"/>
      <c r="C308" s="246" t="s">
        <v>421</v>
      </c>
      <c r="D308" s="246"/>
      <c r="E308" s="246"/>
    </row>
    <row r="309" spans="1:5" ht="13.5">
      <c r="A309" s="245"/>
      <c r="B309" s="245"/>
      <c r="C309" s="250" t="s">
        <v>12</v>
      </c>
      <c r="D309" s="246"/>
      <c r="E309" s="246"/>
    </row>
    <row r="310" spans="1:5" ht="27">
      <c r="A310" s="245"/>
      <c r="B310" s="245"/>
      <c r="C310" s="246" t="s">
        <v>422</v>
      </c>
      <c r="D310" s="246"/>
      <c r="E310" s="246"/>
    </row>
    <row r="311" spans="1:5" ht="13.5">
      <c r="A311" s="245"/>
      <c r="B311" s="245"/>
      <c r="C311" s="250" t="s">
        <v>13</v>
      </c>
      <c r="D311" s="246"/>
      <c r="E311" s="246"/>
    </row>
    <row r="312" spans="1:5" ht="27">
      <c r="A312" s="245"/>
      <c r="B312" s="245"/>
      <c r="C312" s="246" t="s">
        <v>423</v>
      </c>
      <c r="D312" s="246"/>
      <c r="E312" s="246"/>
    </row>
    <row r="313" spans="1:5" ht="13.5">
      <c r="A313" s="444" t="s">
        <v>14</v>
      </c>
      <c r="B313" s="444"/>
      <c r="C313" s="444"/>
      <c r="D313" s="444"/>
      <c r="E313" s="444"/>
    </row>
    <row r="314" spans="1:5" ht="13.5">
      <c r="A314" s="245"/>
      <c r="B314" s="246" t="s">
        <v>160</v>
      </c>
      <c r="C314" s="250" t="s">
        <v>15</v>
      </c>
      <c r="D314" s="247">
        <v>0</v>
      </c>
      <c r="E314" s="247">
        <v>-55779.4</v>
      </c>
    </row>
    <row r="315" spans="1:5" ht="13.5">
      <c r="A315" s="245"/>
      <c r="B315" s="245"/>
      <c r="C315" s="246" t="s">
        <v>424</v>
      </c>
      <c r="D315" s="246"/>
      <c r="E315" s="246"/>
    </row>
    <row r="316" spans="1:5" ht="13.5">
      <c r="A316" s="245"/>
      <c r="B316" s="245"/>
      <c r="C316" s="250" t="s">
        <v>16</v>
      </c>
      <c r="D316" s="246"/>
      <c r="E316" s="246"/>
    </row>
    <row r="317" spans="1:5" ht="40.5">
      <c r="A317" s="245"/>
      <c r="B317" s="245"/>
      <c r="C317" s="246" t="s">
        <v>425</v>
      </c>
      <c r="D317" s="246"/>
      <c r="E317" s="246"/>
    </row>
    <row r="318" spans="1:5" ht="13.5">
      <c r="A318" s="245"/>
      <c r="B318" s="245"/>
      <c r="C318" s="250" t="s">
        <v>17</v>
      </c>
      <c r="D318" s="246"/>
      <c r="E318" s="246"/>
    </row>
    <row r="319" spans="1:5" ht="13.5">
      <c r="A319" s="245"/>
      <c r="B319" s="245"/>
      <c r="C319" s="246" t="s">
        <v>192</v>
      </c>
      <c r="D319" s="246"/>
      <c r="E319" s="246"/>
    </row>
    <row r="320" spans="1:5" ht="13.5">
      <c r="A320" s="245"/>
      <c r="B320" s="246" t="s">
        <v>313</v>
      </c>
      <c r="C320" s="250" t="s">
        <v>15</v>
      </c>
      <c r="D320" s="247">
        <v>-3579.6</v>
      </c>
      <c r="E320" s="247">
        <v>-6000</v>
      </c>
    </row>
    <row r="321" spans="1:5" ht="13.5">
      <c r="A321" s="245"/>
      <c r="B321" s="245"/>
      <c r="C321" s="246" t="s">
        <v>426</v>
      </c>
      <c r="D321" s="246"/>
      <c r="E321" s="246"/>
    </row>
    <row r="322" spans="1:5" ht="13.5">
      <c r="A322" s="245"/>
      <c r="B322" s="245"/>
      <c r="C322" s="250" t="s">
        <v>16</v>
      </c>
      <c r="D322" s="246"/>
      <c r="E322" s="246"/>
    </row>
    <row r="323" spans="1:5" ht="40.5">
      <c r="A323" s="245"/>
      <c r="B323" s="245"/>
      <c r="C323" s="246" t="s">
        <v>427</v>
      </c>
      <c r="D323" s="246"/>
      <c r="E323" s="246"/>
    </row>
    <row r="324" spans="1:5" ht="13.5">
      <c r="A324" s="245"/>
      <c r="B324" s="245"/>
      <c r="C324" s="250" t="s">
        <v>17</v>
      </c>
      <c r="D324" s="246"/>
      <c r="E324" s="246"/>
    </row>
    <row r="325" spans="1:5" ht="13.5">
      <c r="A325" s="245"/>
      <c r="B325" s="245"/>
      <c r="C325" s="246" t="s">
        <v>192</v>
      </c>
      <c r="D325" s="246"/>
      <c r="E325" s="246"/>
    </row>
    <row r="326" spans="1:5" ht="13.5">
      <c r="A326" s="245"/>
      <c r="B326" s="246" t="s">
        <v>428</v>
      </c>
      <c r="C326" s="250" t="s">
        <v>15</v>
      </c>
      <c r="D326" s="247">
        <v>0</v>
      </c>
      <c r="E326" s="247">
        <v>-5777.9</v>
      </c>
    </row>
    <row r="327" spans="1:5" ht="27">
      <c r="A327" s="245"/>
      <c r="B327" s="245"/>
      <c r="C327" s="246" t="s">
        <v>429</v>
      </c>
      <c r="D327" s="246"/>
      <c r="E327" s="246"/>
    </row>
    <row r="328" spans="1:5" ht="13.5">
      <c r="A328" s="245"/>
      <c r="B328" s="245"/>
      <c r="C328" s="250" t="s">
        <v>16</v>
      </c>
      <c r="D328" s="246"/>
      <c r="E328" s="246"/>
    </row>
    <row r="329" spans="1:5" ht="27">
      <c r="A329" s="245"/>
      <c r="B329" s="245"/>
      <c r="C329" s="246" t="s">
        <v>430</v>
      </c>
      <c r="D329" s="246"/>
      <c r="E329" s="246"/>
    </row>
    <row r="330" spans="1:5" ht="13.5">
      <c r="A330" s="245"/>
      <c r="B330" s="245"/>
      <c r="C330" s="250" t="s">
        <v>17</v>
      </c>
      <c r="D330" s="246"/>
      <c r="E330" s="246"/>
    </row>
    <row r="331" spans="1:5" ht="13.5">
      <c r="A331" s="245"/>
      <c r="B331" s="245"/>
      <c r="C331" s="246" t="s">
        <v>431</v>
      </c>
      <c r="D331" s="246"/>
      <c r="E331" s="246"/>
    </row>
    <row r="332" spans="1:5" ht="14.25">
      <c r="A332" s="245"/>
      <c r="B332" s="245"/>
      <c r="C332" s="248" t="s">
        <v>432</v>
      </c>
      <c r="D332" s="249">
        <v>-185250</v>
      </c>
      <c r="E332" s="249">
        <v>-214495</v>
      </c>
    </row>
    <row r="333" spans="1:5" ht="13.5">
      <c r="A333" s="246" t="s">
        <v>433</v>
      </c>
      <c r="B333" s="245"/>
      <c r="C333" s="250" t="s">
        <v>11</v>
      </c>
      <c r="D333" s="247">
        <v>-185250</v>
      </c>
      <c r="E333" s="247">
        <v>-214495</v>
      </c>
    </row>
    <row r="334" spans="1:5" ht="27">
      <c r="A334" s="245"/>
      <c r="B334" s="245"/>
      <c r="C334" s="246" t="s">
        <v>434</v>
      </c>
      <c r="D334" s="246"/>
      <c r="E334" s="246"/>
    </row>
    <row r="335" spans="1:5" ht="13.5">
      <c r="A335" s="245"/>
      <c r="B335" s="245"/>
      <c r="C335" s="250" t="s">
        <v>12</v>
      </c>
      <c r="D335" s="246"/>
      <c r="E335" s="246"/>
    </row>
    <row r="336" spans="1:5" ht="27">
      <c r="A336" s="245"/>
      <c r="B336" s="245"/>
      <c r="C336" s="246" t="s">
        <v>435</v>
      </c>
      <c r="D336" s="246"/>
      <c r="E336" s="246"/>
    </row>
    <row r="337" spans="1:5" ht="13.5">
      <c r="A337" s="245"/>
      <c r="B337" s="245"/>
      <c r="C337" s="250" t="s">
        <v>13</v>
      </c>
      <c r="D337" s="246"/>
      <c r="E337" s="246"/>
    </row>
    <row r="338" spans="1:5" ht="40.5">
      <c r="A338" s="245"/>
      <c r="B338" s="245"/>
      <c r="C338" s="246" t="s">
        <v>436</v>
      </c>
      <c r="D338" s="246"/>
      <c r="E338" s="246"/>
    </row>
    <row r="339" spans="1:5" ht="13.5">
      <c r="A339" s="444" t="s">
        <v>14</v>
      </c>
      <c r="B339" s="444"/>
      <c r="C339" s="444"/>
      <c r="D339" s="444"/>
      <c r="E339" s="444"/>
    </row>
    <row r="340" spans="1:5" ht="13.5">
      <c r="A340" s="245"/>
      <c r="B340" s="246" t="s">
        <v>313</v>
      </c>
      <c r="C340" s="250" t="s">
        <v>15</v>
      </c>
      <c r="D340" s="247">
        <v>-30450</v>
      </c>
      <c r="E340" s="247">
        <v>-59695</v>
      </c>
    </row>
    <row r="341" spans="1:5" ht="13.5">
      <c r="A341" s="245"/>
      <c r="B341" s="245"/>
      <c r="C341" s="246" t="s">
        <v>437</v>
      </c>
      <c r="D341" s="246"/>
      <c r="E341" s="246"/>
    </row>
    <row r="342" spans="1:5" ht="13.5">
      <c r="A342" s="245"/>
      <c r="B342" s="245"/>
      <c r="C342" s="250" t="s">
        <v>16</v>
      </c>
      <c r="D342" s="246"/>
      <c r="E342" s="246"/>
    </row>
    <row r="343" spans="1:5" ht="40.5">
      <c r="A343" s="245"/>
      <c r="B343" s="245"/>
      <c r="C343" s="246" t="s">
        <v>438</v>
      </c>
      <c r="D343" s="246"/>
      <c r="E343" s="246"/>
    </row>
    <row r="344" spans="1:5" ht="13.5">
      <c r="A344" s="245"/>
      <c r="B344" s="245"/>
      <c r="C344" s="250" t="s">
        <v>17</v>
      </c>
      <c r="D344" s="246"/>
      <c r="E344" s="246"/>
    </row>
    <row r="345" spans="1:5" ht="13.5">
      <c r="A345" s="245"/>
      <c r="B345" s="245"/>
      <c r="C345" s="246" t="s">
        <v>192</v>
      </c>
      <c r="D345" s="246"/>
      <c r="E345" s="246"/>
    </row>
    <row r="346" spans="1:5" ht="13.5">
      <c r="A346" s="245"/>
      <c r="B346" s="246" t="s">
        <v>327</v>
      </c>
      <c r="C346" s="250" t="s">
        <v>15</v>
      </c>
      <c r="D346" s="247">
        <v>-154800</v>
      </c>
      <c r="E346" s="247">
        <v>-154800</v>
      </c>
    </row>
    <row r="347" spans="1:5" ht="27">
      <c r="A347" s="245"/>
      <c r="B347" s="245"/>
      <c r="C347" s="246" t="s">
        <v>439</v>
      </c>
      <c r="D347" s="246"/>
      <c r="E347" s="246"/>
    </row>
    <row r="348" spans="1:5" ht="13.5">
      <c r="A348" s="245"/>
      <c r="B348" s="245"/>
      <c r="C348" s="250" t="s">
        <v>16</v>
      </c>
      <c r="D348" s="246"/>
      <c r="E348" s="246"/>
    </row>
    <row r="349" spans="1:5" ht="54">
      <c r="A349" s="245"/>
      <c r="B349" s="245"/>
      <c r="C349" s="246" t="s">
        <v>440</v>
      </c>
      <c r="D349" s="246"/>
      <c r="E349" s="246"/>
    </row>
    <row r="350" spans="1:5" ht="13.5">
      <c r="A350" s="245"/>
      <c r="B350" s="245"/>
      <c r="C350" s="250" t="s">
        <v>17</v>
      </c>
      <c r="D350" s="246"/>
      <c r="E350" s="246"/>
    </row>
    <row r="351" spans="1:5" ht="13.5">
      <c r="A351" s="245"/>
      <c r="B351" s="245"/>
      <c r="C351" s="246" t="s">
        <v>192</v>
      </c>
      <c r="D351" s="246"/>
      <c r="E351" s="246"/>
    </row>
    <row r="352" spans="1:5" ht="14.25">
      <c r="A352" s="245"/>
      <c r="B352" s="245"/>
      <c r="C352" s="248" t="s">
        <v>441</v>
      </c>
      <c r="D352" s="249">
        <v>-306</v>
      </c>
      <c r="E352" s="249">
        <v>-630</v>
      </c>
    </row>
    <row r="353" spans="1:5" ht="13.5">
      <c r="A353" s="246" t="s">
        <v>442</v>
      </c>
      <c r="B353" s="245"/>
      <c r="C353" s="250" t="s">
        <v>11</v>
      </c>
      <c r="D353" s="247">
        <v>-306</v>
      </c>
      <c r="E353" s="247">
        <v>-630</v>
      </c>
    </row>
    <row r="354" spans="1:5" ht="13.5">
      <c r="A354" s="245"/>
      <c r="B354" s="245"/>
      <c r="C354" s="246" t="s">
        <v>443</v>
      </c>
      <c r="D354" s="246"/>
      <c r="E354" s="246"/>
    </row>
    <row r="355" spans="1:5" ht="13.5">
      <c r="A355" s="245"/>
      <c r="B355" s="245"/>
      <c r="C355" s="250" t="s">
        <v>12</v>
      </c>
      <c r="D355" s="246"/>
      <c r="E355" s="246"/>
    </row>
    <row r="356" spans="1:5" ht="13.5">
      <c r="A356" s="245"/>
      <c r="B356" s="245"/>
      <c r="C356" s="246" t="s">
        <v>444</v>
      </c>
      <c r="D356" s="246"/>
      <c r="E356" s="246"/>
    </row>
    <row r="357" spans="1:5" ht="13.5">
      <c r="A357" s="245"/>
      <c r="B357" s="245"/>
      <c r="C357" s="250" t="s">
        <v>13</v>
      </c>
      <c r="D357" s="246"/>
      <c r="E357" s="246"/>
    </row>
    <row r="358" spans="1:5" ht="27">
      <c r="A358" s="245"/>
      <c r="B358" s="245"/>
      <c r="C358" s="246" t="s">
        <v>445</v>
      </c>
      <c r="D358" s="246"/>
      <c r="E358" s="246"/>
    </row>
    <row r="359" spans="1:5" ht="13.5">
      <c r="A359" s="444" t="s">
        <v>14</v>
      </c>
      <c r="B359" s="444"/>
      <c r="C359" s="444"/>
      <c r="D359" s="444"/>
      <c r="E359" s="444"/>
    </row>
    <row r="360" spans="1:5" ht="13.5">
      <c r="A360" s="245"/>
      <c r="B360" s="246" t="s">
        <v>160</v>
      </c>
      <c r="C360" s="250" t="s">
        <v>15</v>
      </c>
      <c r="D360" s="247">
        <v>-306</v>
      </c>
      <c r="E360" s="247">
        <v>-630</v>
      </c>
    </row>
    <row r="361" spans="1:5" ht="27">
      <c r="A361" s="245"/>
      <c r="B361" s="245"/>
      <c r="C361" s="246" t="s">
        <v>446</v>
      </c>
      <c r="D361" s="246"/>
      <c r="E361" s="246"/>
    </row>
    <row r="362" spans="1:5" ht="13.5">
      <c r="A362" s="245"/>
      <c r="B362" s="245"/>
      <c r="C362" s="250" t="s">
        <v>16</v>
      </c>
      <c r="D362" s="246"/>
      <c r="E362" s="246"/>
    </row>
    <row r="363" spans="1:5" ht="54">
      <c r="A363" s="245"/>
      <c r="B363" s="245"/>
      <c r="C363" s="246" t="s">
        <v>447</v>
      </c>
      <c r="D363" s="246"/>
      <c r="E363" s="246"/>
    </row>
    <row r="364" spans="1:5" ht="13.5">
      <c r="A364" s="245"/>
      <c r="B364" s="245"/>
      <c r="C364" s="250" t="s">
        <v>17</v>
      </c>
      <c r="D364" s="246"/>
      <c r="E364" s="246"/>
    </row>
    <row r="365" spans="1:5" ht="13.5">
      <c r="A365" s="245"/>
      <c r="B365" s="245"/>
      <c r="C365" s="246" t="s">
        <v>192</v>
      </c>
      <c r="D365" s="246"/>
      <c r="E365" s="246"/>
    </row>
    <row r="366" spans="1:5" ht="14.25">
      <c r="A366" s="245"/>
      <c r="B366" s="245"/>
      <c r="C366" s="248" t="s">
        <v>448</v>
      </c>
      <c r="D366" s="249">
        <v>-500</v>
      </c>
      <c r="E366" s="249">
        <v>-1000</v>
      </c>
    </row>
    <row r="367" spans="1:5" ht="13.5">
      <c r="A367" s="246" t="s">
        <v>449</v>
      </c>
      <c r="B367" s="245"/>
      <c r="C367" s="250" t="s">
        <v>11</v>
      </c>
      <c r="D367" s="247">
        <v>-500</v>
      </c>
      <c r="E367" s="247">
        <v>-1000</v>
      </c>
    </row>
    <row r="368" spans="1:5" ht="13.5">
      <c r="A368" s="245"/>
      <c r="B368" s="245"/>
      <c r="C368" s="246" t="s">
        <v>450</v>
      </c>
      <c r="D368" s="246"/>
      <c r="E368" s="246"/>
    </row>
    <row r="369" spans="1:5" ht="13.5">
      <c r="A369" s="245"/>
      <c r="B369" s="245"/>
      <c r="C369" s="250" t="s">
        <v>12</v>
      </c>
      <c r="D369" s="246"/>
      <c r="E369" s="246"/>
    </row>
    <row r="370" spans="1:5" ht="13.5">
      <c r="A370" s="245"/>
      <c r="B370" s="245"/>
      <c r="C370" s="246" t="s">
        <v>451</v>
      </c>
      <c r="D370" s="246"/>
      <c r="E370" s="246"/>
    </row>
    <row r="371" spans="1:5" ht="13.5">
      <c r="A371" s="245"/>
      <c r="B371" s="245"/>
      <c r="C371" s="250" t="s">
        <v>13</v>
      </c>
      <c r="D371" s="246"/>
      <c r="E371" s="246"/>
    </row>
    <row r="372" spans="1:5" ht="27">
      <c r="A372" s="245"/>
      <c r="B372" s="245"/>
      <c r="C372" s="246" t="s">
        <v>452</v>
      </c>
      <c r="D372" s="246"/>
      <c r="E372" s="246"/>
    </row>
    <row r="373" spans="1:5" ht="13.5">
      <c r="A373" s="444" t="s">
        <v>14</v>
      </c>
      <c r="B373" s="444"/>
      <c r="C373" s="444"/>
      <c r="D373" s="444"/>
      <c r="E373" s="444"/>
    </row>
    <row r="374" spans="1:5" ht="13.5">
      <c r="A374" s="245"/>
      <c r="B374" s="246" t="s">
        <v>160</v>
      </c>
      <c r="C374" s="250" t="s">
        <v>15</v>
      </c>
      <c r="D374" s="247">
        <v>-500</v>
      </c>
      <c r="E374" s="247">
        <v>-1000</v>
      </c>
    </row>
    <row r="375" spans="1:5" ht="27">
      <c r="A375" s="245"/>
      <c r="B375" s="245"/>
      <c r="C375" s="246" t="s">
        <v>453</v>
      </c>
      <c r="D375" s="246"/>
      <c r="E375" s="246"/>
    </row>
    <row r="376" spans="1:5" ht="13.5">
      <c r="A376" s="245"/>
      <c r="B376" s="245"/>
      <c r="C376" s="250" t="s">
        <v>16</v>
      </c>
      <c r="D376" s="246"/>
      <c r="E376" s="246"/>
    </row>
    <row r="377" spans="1:5" ht="54">
      <c r="A377" s="245"/>
      <c r="B377" s="245"/>
      <c r="C377" s="246" t="s">
        <v>447</v>
      </c>
      <c r="D377" s="246"/>
      <c r="E377" s="246"/>
    </row>
    <row r="378" spans="1:5" ht="13.5">
      <c r="A378" s="245"/>
      <c r="B378" s="245"/>
      <c r="C378" s="250" t="s">
        <v>17</v>
      </c>
      <c r="D378" s="246"/>
      <c r="E378" s="246"/>
    </row>
    <row r="379" spans="1:5" ht="13.5">
      <c r="A379" s="245"/>
      <c r="B379" s="245"/>
      <c r="C379" s="246" t="s">
        <v>192</v>
      </c>
      <c r="D379" s="246"/>
      <c r="E379" s="246"/>
    </row>
    <row r="380" spans="1:5" ht="14.25">
      <c r="A380" s="245"/>
      <c r="B380" s="245"/>
      <c r="C380" s="248" t="s">
        <v>454</v>
      </c>
      <c r="D380" s="249">
        <v>-492.5</v>
      </c>
      <c r="E380" s="249">
        <v>-859.3</v>
      </c>
    </row>
    <row r="381" spans="1:5" ht="13.5">
      <c r="A381" s="246" t="s">
        <v>455</v>
      </c>
      <c r="B381" s="245"/>
      <c r="C381" s="250" t="s">
        <v>11</v>
      </c>
      <c r="D381" s="247">
        <v>-492.5</v>
      </c>
      <c r="E381" s="247">
        <v>-859.3</v>
      </c>
    </row>
    <row r="382" spans="1:5" ht="13.5">
      <c r="A382" s="245"/>
      <c r="B382" s="245"/>
      <c r="C382" s="246" t="s">
        <v>456</v>
      </c>
      <c r="D382" s="246"/>
      <c r="E382" s="246"/>
    </row>
    <row r="383" spans="1:5" ht="13.5">
      <c r="A383" s="245"/>
      <c r="B383" s="245"/>
      <c r="C383" s="250" t="s">
        <v>12</v>
      </c>
      <c r="D383" s="246"/>
      <c r="E383" s="246"/>
    </row>
    <row r="384" spans="1:5" ht="27">
      <c r="A384" s="245"/>
      <c r="B384" s="245"/>
      <c r="C384" s="246" t="s">
        <v>457</v>
      </c>
      <c r="D384" s="246"/>
      <c r="E384" s="246"/>
    </row>
    <row r="385" spans="1:5" ht="13.5">
      <c r="A385" s="245"/>
      <c r="B385" s="245"/>
      <c r="C385" s="250" t="s">
        <v>13</v>
      </c>
      <c r="D385" s="246"/>
      <c r="E385" s="246"/>
    </row>
    <row r="386" spans="1:5" ht="27">
      <c r="A386" s="245"/>
      <c r="B386" s="245"/>
      <c r="C386" s="246" t="s">
        <v>458</v>
      </c>
      <c r="D386" s="246"/>
      <c r="E386" s="246"/>
    </row>
    <row r="387" spans="1:5" ht="13.5">
      <c r="A387" s="444" t="s">
        <v>14</v>
      </c>
      <c r="B387" s="444"/>
      <c r="C387" s="444"/>
      <c r="D387" s="444"/>
      <c r="E387" s="444"/>
    </row>
    <row r="388" spans="1:5" ht="13.5">
      <c r="A388" s="245"/>
      <c r="B388" s="246" t="s">
        <v>160</v>
      </c>
      <c r="C388" s="250" t="s">
        <v>15</v>
      </c>
      <c r="D388" s="247">
        <v>-492.5</v>
      </c>
      <c r="E388" s="247">
        <v>-859.3</v>
      </c>
    </row>
    <row r="389" spans="1:5" ht="27">
      <c r="A389" s="245"/>
      <c r="B389" s="245"/>
      <c r="C389" s="246" t="s">
        <v>459</v>
      </c>
      <c r="D389" s="246"/>
      <c r="E389" s="246"/>
    </row>
    <row r="390" spans="1:5" ht="13.5">
      <c r="A390" s="245"/>
      <c r="B390" s="245"/>
      <c r="C390" s="250" t="s">
        <v>16</v>
      </c>
      <c r="D390" s="246"/>
      <c r="E390" s="246"/>
    </row>
    <row r="391" spans="1:5" ht="54">
      <c r="A391" s="245"/>
      <c r="B391" s="245"/>
      <c r="C391" s="246" t="s">
        <v>447</v>
      </c>
      <c r="D391" s="246"/>
      <c r="E391" s="246"/>
    </row>
    <row r="392" spans="1:5" ht="13.5">
      <c r="A392" s="245"/>
      <c r="B392" s="245"/>
      <c r="C392" s="250" t="s">
        <v>17</v>
      </c>
      <c r="D392" s="246"/>
      <c r="E392" s="246"/>
    </row>
    <row r="393" spans="1:5" ht="13.5">
      <c r="A393" s="245"/>
      <c r="B393" s="245"/>
      <c r="C393" s="246" t="s">
        <v>192</v>
      </c>
      <c r="D393" s="246"/>
      <c r="E393" s="246"/>
    </row>
    <row r="394" spans="1:5" ht="14.25">
      <c r="A394" s="245"/>
      <c r="B394" s="245"/>
      <c r="C394" s="248" t="s">
        <v>460</v>
      </c>
      <c r="D394" s="249">
        <v>-3270</v>
      </c>
      <c r="E394" s="249">
        <v>-7150</v>
      </c>
    </row>
    <row r="395" spans="1:5" ht="13.5">
      <c r="A395" s="246" t="s">
        <v>461</v>
      </c>
      <c r="B395" s="245"/>
      <c r="C395" s="250" t="s">
        <v>11</v>
      </c>
      <c r="D395" s="247">
        <v>-3270</v>
      </c>
      <c r="E395" s="247">
        <v>-7150</v>
      </c>
    </row>
    <row r="396" spans="1:5" ht="13.5">
      <c r="A396" s="245"/>
      <c r="B396" s="245"/>
      <c r="C396" s="246" t="s">
        <v>462</v>
      </c>
      <c r="D396" s="246"/>
      <c r="E396" s="246"/>
    </row>
    <row r="397" spans="1:5" ht="13.5">
      <c r="A397" s="245"/>
      <c r="B397" s="245"/>
      <c r="C397" s="250" t="s">
        <v>12</v>
      </c>
      <c r="D397" s="246"/>
      <c r="E397" s="246"/>
    </row>
    <row r="398" spans="1:5" ht="13.5">
      <c r="A398" s="245"/>
      <c r="B398" s="245"/>
      <c r="C398" s="246" t="s">
        <v>463</v>
      </c>
      <c r="D398" s="246"/>
      <c r="E398" s="246"/>
    </row>
    <row r="399" spans="1:5" ht="13.5">
      <c r="A399" s="245"/>
      <c r="B399" s="245"/>
      <c r="C399" s="250" t="s">
        <v>13</v>
      </c>
      <c r="D399" s="246"/>
      <c r="E399" s="246"/>
    </row>
    <row r="400" spans="1:5" ht="27">
      <c r="A400" s="245"/>
      <c r="B400" s="245"/>
      <c r="C400" s="246" t="s">
        <v>464</v>
      </c>
      <c r="D400" s="246"/>
      <c r="E400" s="246"/>
    </row>
    <row r="401" spans="1:5" ht="13.5">
      <c r="A401" s="444" t="s">
        <v>14</v>
      </c>
      <c r="B401" s="444"/>
      <c r="C401" s="444"/>
      <c r="D401" s="444"/>
      <c r="E401" s="444"/>
    </row>
    <row r="402" spans="1:5" ht="13.5">
      <c r="A402" s="245"/>
      <c r="B402" s="246" t="s">
        <v>160</v>
      </c>
      <c r="C402" s="250" t="s">
        <v>15</v>
      </c>
      <c r="D402" s="247">
        <v>-3270</v>
      </c>
      <c r="E402" s="247">
        <v>-7150</v>
      </c>
    </row>
    <row r="403" spans="1:5" ht="27">
      <c r="A403" s="245"/>
      <c r="B403" s="245"/>
      <c r="C403" s="246" t="s">
        <v>465</v>
      </c>
      <c r="D403" s="246"/>
      <c r="E403" s="246"/>
    </row>
    <row r="404" spans="1:5" ht="13.5">
      <c r="A404" s="245"/>
      <c r="B404" s="245"/>
      <c r="C404" s="250" t="s">
        <v>16</v>
      </c>
      <c r="D404" s="246"/>
      <c r="E404" s="246"/>
    </row>
    <row r="405" spans="1:5" ht="54">
      <c r="A405" s="245"/>
      <c r="B405" s="245"/>
      <c r="C405" s="246" t="s">
        <v>447</v>
      </c>
      <c r="D405" s="246"/>
      <c r="E405" s="246"/>
    </row>
    <row r="406" spans="1:5" ht="13.5">
      <c r="A406" s="245"/>
      <c r="B406" s="245"/>
      <c r="C406" s="250" t="s">
        <v>17</v>
      </c>
      <c r="D406" s="246"/>
      <c r="E406" s="246"/>
    </row>
    <row r="407" spans="1:5" ht="13.5">
      <c r="A407" s="245"/>
      <c r="B407" s="245"/>
      <c r="C407" s="246" t="s">
        <v>192</v>
      </c>
      <c r="D407" s="246"/>
      <c r="E407" s="246"/>
    </row>
    <row r="408" spans="1:5" ht="14.25">
      <c r="A408" s="245"/>
      <c r="B408" s="245"/>
      <c r="C408" s="248" t="s">
        <v>157</v>
      </c>
      <c r="D408" s="249">
        <f>+D409</f>
        <v>830819.1</v>
      </c>
      <c r="E408" s="249">
        <f>+E409</f>
        <v>1241172.6000000001</v>
      </c>
    </row>
    <row r="409" spans="1:5" ht="13.5">
      <c r="A409" s="246" t="s">
        <v>158</v>
      </c>
      <c r="B409" s="245"/>
      <c r="C409" s="250" t="s">
        <v>11</v>
      </c>
      <c r="D409" s="247">
        <f>+D416</f>
        <v>830819.1</v>
      </c>
      <c r="E409" s="247">
        <f>+E416</f>
        <v>1241172.6000000001</v>
      </c>
    </row>
    <row r="410" spans="1:5" ht="13.5">
      <c r="A410" s="245"/>
      <c r="B410" s="245"/>
      <c r="C410" s="246" t="s">
        <v>159</v>
      </c>
      <c r="D410" s="246"/>
      <c r="E410" s="246"/>
    </row>
    <row r="411" spans="1:5" ht="13.5">
      <c r="A411" s="245"/>
      <c r="B411" s="245"/>
      <c r="C411" s="250" t="s">
        <v>12</v>
      </c>
      <c r="D411" s="246"/>
      <c r="E411" s="246"/>
    </row>
    <row r="412" spans="1:5" ht="27">
      <c r="A412" s="245"/>
      <c r="B412" s="245"/>
      <c r="C412" s="246" t="s">
        <v>189</v>
      </c>
      <c r="D412" s="246"/>
      <c r="E412" s="246"/>
    </row>
    <row r="413" spans="1:5" ht="13.5">
      <c r="A413" s="245"/>
      <c r="B413" s="245"/>
      <c r="C413" s="250" t="s">
        <v>13</v>
      </c>
      <c r="D413" s="246"/>
      <c r="E413" s="246"/>
    </row>
    <row r="414" spans="1:5" ht="27">
      <c r="A414" s="245"/>
      <c r="B414" s="245"/>
      <c r="C414" s="246" t="s">
        <v>190</v>
      </c>
      <c r="D414" s="246"/>
      <c r="E414" s="246"/>
    </row>
    <row r="415" spans="1:5" ht="13.5">
      <c r="A415" s="444" t="s">
        <v>14</v>
      </c>
      <c r="B415" s="444"/>
      <c r="C415" s="444"/>
      <c r="D415" s="444"/>
      <c r="E415" s="444"/>
    </row>
    <row r="416" spans="1:5" ht="13.5">
      <c r="A416" s="245"/>
      <c r="B416" s="246" t="s">
        <v>160</v>
      </c>
      <c r="C416" s="250" t="s">
        <v>15</v>
      </c>
      <c r="D416" s="247">
        <f>830443.1+376</f>
        <v>830819.1</v>
      </c>
      <c r="E416" s="247">
        <v>1241172.6000000001</v>
      </c>
    </row>
    <row r="417" spans="1:5" ht="13.5">
      <c r="A417" s="245"/>
      <c r="B417" s="245"/>
      <c r="C417" s="246" t="s">
        <v>159</v>
      </c>
      <c r="D417" s="246"/>
      <c r="E417" s="246"/>
    </row>
    <row r="418" spans="1:5" ht="13.5">
      <c r="A418" s="245"/>
      <c r="B418" s="245"/>
      <c r="C418" s="250" t="s">
        <v>16</v>
      </c>
      <c r="D418" s="246"/>
      <c r="E418" s="246"/>
    </row>
    <row r="419" spans="1:5" ht="40.5">
      <c r="A419" s="245"/>
      <c r="B419" s="245"/>
      <c r="C419" s="246" t="s">
        <v>191</v>
      </c>
      <c r="D419" s="246"/>
      <c r="E419" s="246"/>
    </row>
    <row r="420" spans="1:5" ht="13.5">
      <c r="A420" s="245"/>
      <c r="B420" s="245"/>
      <c r="C420" s="250" t="s">
        <v>17</v>
      </c>
      <c r="D420" s="246"/>
      <c r="E420" s="246"/>
    </row>
    <row r="421" spans="1:5" ht="13.5">
      <c r="A421" s="245"/>
      <c r="B421" s="245"/>
      <c r="C421" s="246" t="s">
        <v>192</v>
      </c>
      <c r="D421" s="246"/>
      <c r="E421" s="246"/>
    </row>
  </sheetData>
  <mergeCells count="34">
    <mergeCell ref="A86:E86"/>
    <mergeCell ref="A8:B8"/>
    <mergeCell ref="C8:C9"/>
    <mergeCell ref="A18:E18"/>
    <mergeCell ref="A32:E32"/>
    <mergeCell ref="A45:E45"/>
    <mergeCell ref="A58:E58"/>
    <mergeCell ref="A72:E72"/>
    <mergeCell ref="A211:E211"/>
    <mergeCell ref="A225:E225"/>
    <mergeCell ref="A238:E238"/>
    <mergeCell ref="A251:E251"/>
    <mergeCell ref="A99:E99"/>
    <mergeCell ref="A112:E112"/>
    <mergeCell ref="A125:E125"/>
    <mergeCell ref="A138:E138"/>
    <mergeCell ref="A158:E158"/>
    <mergeCell ref="A171:E171"/>
    <mergeCell ref="A373:E373"/>
    <mergeCell ref="A387:E387"/>
    <mergeCell ref="A401:E401"/>
    <mergeCell ref="A415:E415"/>
    <mergeCell ref="D2:E2"/>
    <mergeCell ref="D3:E3"/>
    <mergeCell ref="A5:E5"/>
    <mergeCell ref="D8:E8"/>
    <mergeCell ref="A265:E265"/>
    <mergeCell ref="A279:E279"/>
    <mergeCell ref="A299:E299"/>
    <mergeCell ref="A313:E313"/>
    <mergeCell ref="A339:E339"/>
    <mergeCell ref="A359:E359"/>
    <mergeCell ref="A185:E185"/>
    <mergeCell ref="A198:E198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topLeftCell="A133" workbookViewId="0">
      <selection activeCell="L16" sqref="L16"/>
    </sheetView>
  </sheetViews>
  <sheetFormatPr defaultRowHeight="12.75"/>
  <cols>
    <col min="1" max="3" width="7.5703125" style="241" customWidth="1"/>
    <col min="4" max="4" width="10.7109375" style="241" customWidth="1"/>
    <col min="5" max="5" width="8.42578125" style="241" bestFit="1" customWidth="1"/>
    <col min="6" max="6" width="76.140625" style="240" customWidth="1"/>
    <col min="7" max="7" width="19.5703125" style="240" customWidth="1"/>
    <col min="8" max="8" width="19.28515625" style="240" customWidth="1"/>
    <col min="9" max="16384" width="9.140625" style="241"/>
  </cols>
  <sheetData>
    <row r="1" spans="1:11" ht="13.5">
      <c r="G1" s="251" t="s">
        <v>168</v>
      </c>
    </row>
    <row r="2" spans="1:11" ht="13.5">
      <c r="G2" s="182" t="s">
        <v>0</v>
      </c>
    </row>
    <row r="3" spans="1:11" ht="13.5">
      <c r="G3" s="182" t="s">
        <v>1</v>
      </c>
    </row>
    <row r="5" spans="1:11" ht="53.25" customHeight="1">
      <c r="A5" s="446" t="s">
        <v>466</v>
      </c>
      <c r="B5" s="446"/>
      <c r="C5" s="446"/>
      <c r="D5" s="446"/>
      <c r="E5" s="446"/>
      <c r="F5" s="446"/>
      <c r="G5" s="446"/>
      <c r="H5" s="446"/>
    </row>
    <row r="7" spans="1:11">
      <c r="H7" s="252" t="s">
        <v>958</v>
      </c>
    </row>
    <row r="8" spans="1:11" ht="59.25" customHeight="1">
      <c r="A8" s="449" t="s">
        <v>101</v>
      </c>
      <c r="B8" s="449"/>
      <c r="C8" s="449"/>
      <c r="D8" s="449" t="s">
        <v>2</v>
      </c>
      <c r="E8" s="449"/>
      <c r="F8" s="449" t="s">
        <v>493</v>
      </c>
      <c r="G8" s="444" t="s">
        <v>184</v>
      </c>
      <c r="H8" s="444"/>
    </row>
    <row r="9" spans="1:11" ht="30" customHeight="1">
      <c r="A9" s="243" t="s">
        <v>102</v>
      </c>
      <c r="B9" s="243" t="s">
        <v>103</v>
      </c>
      <c r="C9" s="243" t="s">
        <v>104</v>
      </c>
      <c r="D9" s="243" t="s">
        <v>4</v>
      </c>
      <c r="E9" s="243" t="s">
        <v>494</v>
      </c>
      <c r="F9" s="449"/>
      <c r="G9" s="243" t="s">
        <v>6</v>
      </c>
      <c r="H9" s="243" t="s">
        <v>7</v>
      </c>
    </row>
    <row r="10" spans="1:11" ht="14.25">
      <c r="A10" s="245"/>
      <c r="B10" s="245"/>
      <c r="C10" s="245"/>
      <c r="D10" s="245"/>
      <c r="E10" s="245"/>
      <c r="F10" s="248" t="s">
        <v>8</v>
      </c>
      <c r="G10" s="249">
        <f>+G12+G60+G70+G96+G106+G114+G122+G138+G150</f>
        <v>-744460.80000000016</v>
      </c>
      <c r="H10" s="249">
        <f>+H12+H60+H70+H96+H106+H114+H122+H138+H150</f>
        <v>-2282146.2999999998</v>
      </c>
      <c r="J10" s="253"/>
      <c r="K10" s="253"/>
    </row>
    <row r="11" spans="1:11" ht="13.5">
      <c r="A11" s="245"/>
      <c r="B11" s="245"/>
      <c r="C11" s="245"/>
      <c r="D11" s="245"/>
      <c r="E11" s="245"/>
      <c r="F11" s="246" t="s">
        <v>9</v>
      </c>
      <c r="G11" s="246"/>
      <c r="H11" s="246"/>
    </row>
    <row r="12" spans="1:11" ht="14.25">
      <c r="A12" s="248" t="s">
        <v>105</v>
      </c>
      <c r="B12" s="245"/>
      <c r="C12" s="245"/>
      <c r="D12" s="245"/>
      <c r="E12" s="245"/>
      <c r="F12" s="248" t="s">
        <v>467</v>
      </c>
      <c r="G12" s="249">
        <v>-1213342.1000000001</v>
      </c>
      <c r="H12" s="249">
        <v>-2035158.4</v>
      </c>
    </row>
    <row r="13" spans="1:11" ht="13.5">
      <c r="A13" s="245"/>
      <c r="B13" s="245"/>
      <c r="C13" s="245"/>
      <c r="D13" s="245"/>
      <c r="E13" s="245"/>
      <c r="F13" s="246" t="s">
        <v>9</v>
      </c>
      <c r="G13" s="246"/>
      <c r="H13" s="246"/>
    </row>
    <row r="14" spans="1:11" ht="28.5">
      <c r="A14" s="245"/>
      <c r="B14" s="248" t="s">
        <v>105</v>
      </c>
      <c r="C14" s="245"/>
      <c r="D14" s="245"/>
      <c r="E14" s="245"/>
      <c r="F14" s="248" t="s">
        <v>468</v>
      </c>
      <c r="G14" s="249">
        <v>-563777.6</v>
      </c>
      <c r="H14" s="249">
        <v>-1377606.3</v>
      </c>
    </row>
    <row r="15" spans="1:11" ht="13.5">
      <c r="A15" s="245"/>
      <c r="B15" s="245"/>
      <c r="C15" s="245"/>
      <c r="D15" s="245"/>
      <c r="E15" s="245"/>
      <c r="F15" s="246" t="s">
        <v>9</v>
      </c>
      <c r="G15" s="246"/>
      <c r="H15" s="246"/>
    </row>
    <row r="16" spans="1:11" ht="14.25">
      <c r="A16" s="245"/>
      <c r="B16" s="245"/>
      <c r="C16" s="248" t="s">
        <v>105</v>
      </c>
      <c r="D16" s="245"/>
      <c r="E16" s="245"/>
      <c r="F16" s="248" t="s">
        <v>469</v>
      </c>
      <c r="G16" s="249">
        <v>-145874.5</v>
      </c>
      <c r="H16" s="249">
        <v>-219920.4</v>
      </c>
    </row>
    <row r="17" spans="1:8" ht="13.5">
      <c r="A17" s="245"/>
      <c r="B17" s="245"/>
      <c r="C17" s="245"/>
      <c r="D17" s="245"/>
      <c r="E17" s="245"/>
      <c r="F17" s="246" t="s">
        <v>9</v>
      </c>
      <c r="G17" s="246"/>
      <c r="H17" s="246"/>
    </row>
    <row r="18" spans="1:8" ht="27">
      <c r="A18" s="245"/>
      <c r="B18" s="245"/>
      <c r="C18" s="245"/>
      <c r="D18" s="246" t="s">
        <v>292</v>
      </c>
      <c r="E18" s="246" t="s">
        <v>160</v>
      </c>
      <c r="F18" s="246" t="s">
        <v>296</v>
      </c>
      <c r="G18" s="247">
        <v>-141000</v>
      </c>
      <c r="H18" s="247">
        <v>-206000.2</v>
      </c>
    </row>
    <row r="19" spans="1:8" ht="13.5">
      <c r="A19" s="245"/>
      <c r="B19" s="245"/>
      <c r="C19" s="245"/>
      <c r="D19" s="245"/>
      <c r="E19" s="245"/>
      <c r="F19" s="246" t="s">
        <v>291</v>
      </c>
      <c r="G19" s="247">
        <v>-141000</v>
      </c>
      <c r="H19" s="247">
        <v>-206000.2</v>
      </c>
    </row>
    <row r="20" spans="1:8" ht="27">
      <c r="A20" s="245"/>
      <c r="B20" s="245"/>
      <c r="C20" s="245"/>
      <c r="D20" s="246" t="s">
        <v>442</v>
      </c>
      <c r="E20" s="246" t="s">
        <v>160</v>
      </c>
      <c r="F20" s="246" t="s">
        <v>446</v>
      </c>
      <c r="G20" s="247">
        <v>-306</v>
      </c>
      <c r="H20" s="247">
        <v>-630</v>
      </c>
    </row>
    <row r="21" spans="1:8" ht="13.5">
      <c r="A21" s="245"/>
      <c r="B21" s="245"/>
      <c r="C21" s="245"/>
      <c r="D21" s="245"/>
      <c r="E21" s="245"/>
      <c r="F21" s="246" t="s">
        <v>441</v>
      </c>
      <c r="G21" s="247">
        <v>-306</v>
      </c>
      <c r="H21" s="247">
        <v>-630</v>
      </c>
    </row>
    <row r="22" spans="1:8" ht="27">
      <c r="A22" s="245"/>
      <c r="B22" s="245"/>
      <c r="C22" s="245"/>
      <c r="D22" s="246" t="s">
        <v>449</v>
      </c>
      <c r="E22" s="246" t="s">
        <v>160</v>
      </c>
      <c r="F22" s="246" t="s">
        <v>453</v>
      </c>
      <c r="G22" s="247">
        <v>-500</v>
      </c>
      <c r="H22" s="247">
        <v>-1000</v>
      </c>
    </row>
    <row r="23" spans="1:8" ht="13.5">
      <c r="A23" s="245"/>
      <c r="B23" s="245"/>
      <c r="C23" s="245"/>
      <c r="D23" s="245"/>
      <c r="E23" s="245"/>
      <c r="F23" s="246" t="s">
        <v>448</v>
      </c>
      <c r="G23" s="247">
        <v>-500</v>
      </c>
      <c r="H23" s="247">
        <v>-1000</v>
      </c>
    </row>
    <row r="24" spans="1:8" ht="27">
      <c r="A24" s="245"/>
      <c r="B24" s="245"/>
      <c r="C24" s="245"/>
      <c r="D24" s="246" t="s">
        <v>455</v>
      </c>
      <c r="E24" s="246" t="s">
        <v>160</v>
      </c>
      <c r="F24" s="246" t="s">
        <v>459</v>
      </c>
      <c r="G24" s="247">
        <v>-492.5</v>
      </c>
      <c r="H24" s="247">
        <v>-859.3</v>
      </c>
    </row>
    <row r="25" spans="1:8" ht="13.5">
      <c r="A25" s="245"/>
      <c r="B25" s="245"/>
      <c r="C25" s="245"/>
      <c r="D25" s="245"/>
      <c r="E25" s="245"/>
      <c r="F25" s="246" t="s">
        <v>454</v>
      </c>
      <c r="G25" s="247">
        <v>-492.5</v>
      </c>
      <c r="H25" s="247">
        <v>-859.3</v>
      </c>
    </row>
    <row r="26" spans="1:8" ht="27">
      <c r="A26" s="245"/>
      <c r="B26" s="245"/>
      <c r="C26" s="245"/>
      <c r="D26" s="246" t="s">
        <v>461</v>
      </c>
      <c r="E26" s="246" t="s">
        <v>160</v>
      </c>
      <c r="F26" s="246" t="s">
        <v>465</v>
      </c>
      <c r="G26" s="247">
        <v>-3270</v>
      </c>
      <c r="H26" s="247">
        <v>-7150</v>
      </c>
    </row>
    <row r="27" spans="1:8" ht="13.5">
      <c r="A27" s="245"/>
      <c r="B27" s="245"/>
      <c r="C27" s="245"/>
      <c r="D27" s="245"/>
      <c r="E27" s="245"/>
      <c r="F27" s="246" t="s">
        <v>460</v>
      </c>
      <c r="G27" s="247">
        <v>-3270</v>
      </c>
      <c r="H27" s="247">
        <v>-7150</v>
      </c>
    </row>
    <row r="28" spans="1:8" ht="27">
      <c r="A28" s="245"/>
      <c r="B28" s="245"/>
      <c r="C28" s="245"/>
      <c r="D28" s="246" t="s">
        <v>413</v>
      </c>
      <c r="E28" s="246" t="s">
        <v>160</v>
      </c>
      <c r="F28" s="246" t="s">
        <v>417</v>
      </c>
      <c r="G28" s="247">
        <v>-306</v>
      </c>
      <c r="H28" s="247">
        <v>-4280.8999999999996</v>
      </c>
    </row>
    <row r="29" spans="1:8" ht="13.5">
      <c r="A29" s="245"/>
      <c r="B29" s="245"/>
      <c r="C29" s="245"/>
      <c r="D29" s="245"/>
      <c r="E29" s="245"/>
      <c r="F29" s="246" t="s">
        <v>412</v>
      </c>
      <c r="G29" s="247">
        <v>-306</v>
      </c>
      <c r="H29" s="247">
        <v>-4280.8999999999996</v>
      </c>
    </row>
    <row r="30" spans="1:8" ht="14.25">
      <c r="A30" s="245"/>
      <c r="B30" s="245"/>
      <c r="C30" s="248" t="s">
        <v>187</v>
      </c>
      <c r="D30" s="245"/>
      <c r="E30" s="245"/>
      <c r="F30" s="248" t="s">
        <v>470</v>
      </c>
      <c r="G30" s="249">
        <v>-317903.09999999998</v>
      </c>
      <c r="H30" s="249">
        <v>-1007685.9</v>
      </c>
    </row>
    <row r="31" spans="1:8" ht="13.5">
      <c r="A31" s="245"/>
      <c r="B31" s="245"/>
      <c r="C31" s="245"/>
      <c r="D31" s="245"/>
      <c r="E31" s="245"/>
      <c r="F31" s="246" t="s">
        <v>9</v>
      </c>
      <c r="G31" s="246"/>
      <c r="H31" s="246"/>
    </row>
    <row r="32" spans="1:8" ht="27">
      <c r="A32" s="245"/>
      <c r="B32" s="245"/>
      <c r="C32" s="245"/>
      <c r="D32" s="246" t="s">
        <v>378</v>
      </c>
      <c r="E32" s="246" t="s">
        <v>327</v>
      </c>
      <c r="F32" s="246" t="s">
        <v>382</v>
      </c>
      <c r="G32" s="247">
        <v>-1777</v>
      </c>
      <c r="H32" s="247">
        <v>-2033</v>
      </c>
    </row>
    <row r="33" spans="1:8" ht="13.5">
      <c r="A33" s="245"/>
      <c r="B33" s="245"/>
      <c r="C33" s="245"/>
      <c r="D33" s="245"/>
      <c r="E33" s="245"/>
      <c r="F33" s="246" t="s">
        <v>377</v>
      </c>
      <c r="G33" s="247">
        <v>-1777</v>
      </c>
      <c r="H33" s="247">
        <v>-2033</v>
      </c>
    </row>
    <row r="34" spans="1:8" ht="54">
      <c r="A34" s="245"/>
      <c r="B34" s="245"/>
      <c r="C34" s="245"/>
      <c r="D34" s="246" t="s">
        <v>403</v>
      </c>
      <c r="E34" s="246" t="s">
        <v>406</v>
      </c>
      <c r="F34" s="246" t="s">
        <v>407</v>
      </c>
      <c r="G34" s="247">
        <v>-156365.9</v>
      </c>
      <c r="H34" s="247">
        <v>-500000</v>
      </c>
    </row>
    <row r="35" spans="1:8" ht="13.5">
      <c r="A35" s="245"/>
      <c r="B35" s="245"/>
      <c r="C35" s="245"/>
      <c r="D35" s="245"/>
      <c r="E35" s="245"/>
      <c r="F35" s="246" t="s">
        <v>402</v>
      </c>
      <c r="G35" s="247">
        <v>-156365.9</v>
      </c>
      <c r="H35" s="247">
        <v>-500000</v>
      </c>
    </row>
    <row r="36" spans="1:8" ht="40.5">
      <c r="A36" s="245"/>
      <c r="B36" s="245"/>
      <c r="C36" s="245"/>
      <c r="D36" s="246" t="s">
        <v>403</v>
      </c>
      <c r="E36" s="246" t="s">
        <v>409</v>
      </c>
      <c r="F36" s="246" t="s">
        <v>410</v>
      </c>
      <c r="G36" s="247">
        <v>-156002.4</v>
      </c>
      <c r="H36" s="247">
        <v>-500000</v>
      </c>
    </row>
    <row r="37" spans="1:8" ht="13.5">
      <c r="A37" s="245"/>
      <c r="B37" s="245"/>
      <c r="C37" s="245"/>
      <c r="D37" s="245"/>
      <c r="E37" s="245"/>
      <c r="F37" s="246" t="s">
        <v>402</v>
      </c>
      <c r="G37" s="247">
        <v>-156002.4</v>
      </c>
      <c r="H37" s="247">
        <v>-500000</v>
      </c>
    </row>
    <row r="38" spans="1:8" ht="40.5">
      <c r="A38" s="245"/>
      <c r="B38" s="245"/>
      <c r="C38" s="245"/>
      <c r="D38" s="246" t="s">
        <v>389</v>
      </c>
      <c r="E38" s="246" t="s">
        <v>160</v>
      </c>
      <c r="F38" s="246" t="s">
        <v>393</v>
      </c>
      <c r="G38" s="247">
        <v>-3757.8</v>
      </c>
      <c r="H38" s="247">
        <v>-5652.9</v>
      </c>
    </row>
    <row r="39" spans="1:8" ht="13.5">
      <c r="A39" s="245"/>
      <c r="B39" s="245"/>
      <c r="C39" s="245"/>
      <c r="D39" s="245"/>
      <c r="E39" s="245"/>
      <c r="F39" s="246" t="s">
        <v>377</v>
      </c>
      <c r="G39" s="247">
        <v>-3757.8</v>
      </c>
      <c r="H39" s="247">
        <v>-5652.9</v>
      </c>
    </row>
    <row r="40" spans="1:8" ht="14.25">
      <c r="A40" s="245"/>
      <c r="B40" s="245"/>
      <c r="C40" s="248" t="s">
        <v>495</v>
      </c>
      <c r="D40" s="245"/>
      <c r="E40" s="245"/>
      <c r="F40" s="248" t="s">
        <v>471</v>
      </c>
      <c r="G40" s="249">
        <v>-100000</v>
      </c>
      <c r="H40" s="249">
        <v>-150000</v>
      </c>
    </row>
    <row r="41" spans="1:8" ht="13.5">
      <c r="A41" s="245"/>
      <c r="B41" s="245"/>
      <c r="C41" s="245"/>
      <c r="D41" s="245"/>
      <c r="E41" s="245"/>
      <c r="F41" s="246" t="s">
        <v>9</v>
      </c>
      <c r="G41" s="246"/>
      <c r="H41" s="246"/>
    </row>
    <row r="42" spans="1:8" ht="40.5">
      <c r="A42" s="245"/>
      <c r="B42" s="245"/>
      <c r="C42" s="245"/>
      <c r="D42" s="246" t="s">
        <v>356</v>
      </c>
      <c r="E42" s="246" t="s">
        <v>160</v>
      </c>
      <c r="F42" s="246" t="s">
        <v>360</v>
      </c>
      <c r="G42" s="247">
        <v>-100000</v>
      </c>
      <c r="H42" s="247">
        <v>-150000</v>
      </c>
    </row>
    <row r="43" spans="1:8" ht="13.5">
      <c r="A43" s="245"/>
      <c r="B43" s="245"/>
      <c r="C43" s="245"/>
      <c r="D43" s="245"/>
      <c r="E43" s="245"/>
      <c r="F43" s="246" t="s">
        <v>350</v>
      </c>
      <c r="G43" s="247">
        <v>-100000</v>
      </c>
      <c r="H43" s="247">
        <v>-150000</v>
      </c>
    </row>
    <row r="44" spans="1:8" ht="14.25">
      <c r="A44" s="245"/>
      <c r="B44" s="248" t="s">
        <v>495</v>
      </c>
      <c r="C44" s="245"/>
      <c r="D44" s="245"/>
      <c r="E44" s="245"/>
      <c r="F44" s="248" t="s">
        <v>472</v>
      </c>
      <c r="G44" s="249">
        <v>-61724.2</v>
      </c>
      <c r="H44" s="249">
        <v>-69711.8</v>
      </c>
    </row>
    <row r="45" spans="1:8" ht="13.5">
      <c r="A45" s="245"/>
      <c r="B45" s="245"/>
      <c r="C45" s="245"/>
      <c r="D45" s="245"/>
      <c r="E45" s="245"/>
      <c r="F45" s="246" t="s">
        <v>9</v>
      </c>
      <c r="G45" s="246"/>
      <c r="H45" s="246"/>
    </row>
    <row r="46" spans="1:8" ht="14.25">
      <c r="A46" s="245"/>
      <c r="B46" s="245"/>
      <c r="C46" s="248" t="s">
        <v>495</v>
      </c>
      <c r="D46" s="245"/>
      <c r="E46" s="245"/>
      <c r="F46" s="248" t="s">
        <v>473</v>
      </c>
      <c r="G46" s="249">
        <v>-61724.2</v>
      </c>
      <c r="H46" s="249">
        <v>-69711.8</v>
      </c>
    </row>
    <row r="47" spans="1:8" ht="13.5">
      <c r="A47" s="245"/>
      <c r="B47" s="245"/>
      <c r="C47" s="245"/>
      <c r="D47" s="245"/>
      <c r="E47" s="245"/>
      <c r="F47" s="246" t="s">
        <v>9</v>
      </c>
      <c r="G47" s="246"/>
      <c r="H47" s="246"/>
    </row>
    <row r="48" spans="1:8" ht="27">
      <c r="A48" s="245"/>
      <c r="B48" s="245"/>
      <c r="C48" s="245"/>
      <c r="D48" s="246" t="s">
        <v>330</v>
      </c>
      <c r="E48" s="246" t="s">
        <v>160</v>
      </c>
      <c r="F48" s="246" t="s">
        <v>334</v>
      </c>
      <c r="G48" s="247">
        <v>-7629.7</v>
      </c>
      <c r="H48" s="247">
        <v>-12693.8</v>
      </c>
    </row>
    <row r="49" spans="1:8" ht="13.5">
      <c r="A49" s="245"/>
      <c r="B49" s="245"/>
      <c r="C49" s="245"/>
      <c r="D49" s="245"/>
      <c r="E49" s="245"/>
      <c r="F49" s="246" t="s">
        <v>10</v>
      </c>
      <c r="G49" s="247">
        <v>-7629.7</v>
      </c>
      <c r="H49" s="247">
        <v>-12693.8</v>
      </c>
    </row>
    <row r="50" spans="1:8" ht="13.5">
      <c r="A50" s="245"/>
      <c r="B50" s="245"/>
      <c r="C50" s="245"/>
      <c r="D50" s="246" t="s">
        <v>302</v>
      </c>
      <c r="E50" s="246" t="s">
        <v>306</v>
      </c>
      <c r="F50" s="246" t="s">
        <v>307</v>
      </c>
      <c r="G50" s="247">
        <v>-54094.5</v>
      </c>
      <c r="H50" s="247">
        <v>-57018</v>
      </c>
    </row>
    <row r="51" spans="1:8" ht="13.5">
      <c r="A51" s="245"/>
      <c r="B51" s="245"/>
      <c r="C51" s="245"/>
      <c r="D51" s="245"/>
      <c r="E51" s="245"/>
      <c r="F51" s="246" t="s">
        <v>203</v>
      </c>
      <c r="G51" s="247">
        <v>-54094.5</v>
      </c>
      <c r="H51" s="247">
        <v>-57018</v>
      </c>
    </row>
    <row r="52" spans="1:8" ht="14.25">
      <c r="A52" s="245"/>
      <c r="B52" s="248" t="s">
        <v>113</v>
      </c>
      <c r="C52" s="245"/>
      <c r="D52" s="245"/>
      <c r="E52" s="245"/>
      <c r="F52" s="248" t="s">
        <v>208</v>
      </c>
      <c r="G52" s="249">
        <v>-587840.30000000005</v>
      </c>
      <c r="H52" s="249">
        <v>-587840.30000000005</v>
      </c>
    </row>
    <row r="53" spans="1:8" ht="13.5">
      <c r="A53" s="245"/>
      <c r="B53" s="245"/>
      <c r="C53" s="245"/>
      <c r="D53" s="245"/>
      <c r="E53" s="245"/>
      <c r="F53" s="246" t="s">
        <v>9</v>
      </c>
      <c r="G53" s="246"/>
      <c r="H53" s="246"/>
    </row>
    <row r="54" spans="1:8" ht="14.25">
      <c r="A54" s="245"/>
      <c r="B54" s="245"/>
      <c r="C54" s="248" t="s">
        <v>105</v>
      </c>
      <c r="D54" s="245"/>
      <c r="E54" s="245"/>
      <c r="F54" s="248" t="s">
        <v>208</v>
      </c>
      <c r="G54" s="249">
        <v>-587840.30000000005</v>
      </c>
      <c r="H54" s="249">
        <v>-587840.30000000005</v>
      </c>
    </row>
    <row r="55" spans="1:8" ht="13.5">
      <c r="A55" s="245"/>
      <c r="B55" s="245"/>
      <c r="C55" s="245"/>
      <c r="D55" s="245"/>
      <c r="E55" s="245"/>
      <c r="F55" s="246" t="s">
        <v>9</v>
      </c>
      <c r="G55" s="246"/>
      <c r="H55" s="246"/>
    </row>
    <row r="56" spans="1:8" ht="40.5">
      <c r="A56" s="245"/>
      <c r="B56" s="245"/>
      <c r="C56" s="245"/>
      <c r="D56" s="246" t="s">
        <v>396</v>
      </c>
      <c r="E56" s="246" t="s">
        <v>160</v>
      </c>
      <c r="F56" s="246" t="s">
        <v>400</v>
      </c>
      <c r="G56" s="247">
        <v>-13000</v>
      </c>
      <c r="H56" s="247">
        <v>-13000</v>
      </c>
    </row>
    <row r="57" spans="1:8" ht="13.5">
      <c r="A57" s="245"/>
      <c r="B57" s="245"/>
      <c r="C57" s="245"/>
      <c r="D57" s="245"/>
      <c r="E57" s="245"/>
      <c r="F57" s="246" t="s">
        <v>395</v>
      </c>
      <c r="G57" s="247">
        <v>-13000</v>
      </c>
      <c r="H57" s="247">
        <v>-13000</v>
      </c>
    </row>
    <row r="58" spans="1:8" ht="40.5">
      <c r="A58" s="245"/>
      <c r="B58" s="245"/>
      <c r="C58" s="245"/>
      <c r="D58" s="246" t="s">
        <v>298</v>
      </c>
      <c r="E58" s="246" t="s">
        <v>301</v>
      </c>
      <c r="F58" s="246" t="s">
        <v>207</v>
      </c>
      <c r="G58" s="247">
        <v>-574840.30000000005</v>
      </c>
      <c r="H58" s="247">
        <v>-574840.30000000005</v>
      </c>
    </row>
    <row r="59" spans="1:8" ht="13.5">
      <c r="A59" s="245"/>
      <c r="B59" s="245"/>
      <c r="C59" s="245"/>
      <c r="D59" s="245"/>
      <c r="E59" s="245"/>
      <c r="F59" s="246" t="s">
        <v>203</v>
      </c>
      <c r="G59" s="247">
        <v>-574840.30000000005</v>
      </c>
      <c r="H59" s="247">
        <v>-574840.30000000005</v>
      </c>
    </row>
    <row r="60" spans="1:8" ht="28.5">
      <c r="A60" s="248" t="s">
        <v>495</v>
      </c>
      <c r="B60" s="245"/>
      <c r="C60" s="245"/>
      <c r="D60" s="245"/>
      <c r="E60" s="245"/>
      <c r="F60" s="248" t="s">
        <v>474</v>
      </c>
      <c r="G60" s="249">
        <v>-6580</v>
      </c>
      <c r="H60" s="249">
        <v>-74687.399999999994</v>
      </c>
    </row>
    <row r="61" spans="1:8" ht="13.5">
      <c r="A61" s="245"/>
      <c r="B61" s="245"/>
      <c r="C61" s="245"/>
      <c r="D61" s="245"/>
      <c r="E61" s="245"/>
      <c r="F61" s="246" t="s">
        <v>9</v>
      </c>
      <c r="G61" s="246"/>
      <c r="H61" s="246"/>
    </row>
    <row r="62" spans="1:8" ht="14.25">
      <c r="A62" s="245"/>
      <c r="B62" s="248" t="s">
        <v>496</v>
      </c>
      <c r="C62" s="245"/>
      <c r="D62" s="245"/>
      <c r="E62" s="245"/>
      <c r="F62" s="248" t="s">
        <v>475</v>
      </c>
      <c r="G62" s="249">
        <v>-6580</v>
      </c>
      <c r="H62" s="249">
        <v>-74687.399999999994</v>
      </c>
    </row>
    <row r="63" spans="1:8" ht="13.5">
      <c r="A63" s="245"/>
      <c r="B63" s="245"/>
      <c r="C63" s="245"/>
      <c r="D63" s="245"/>
      <c r="E63" s="245"/>
      <c r="F63" s="246" t="s">
        <v>9</v>
      </c>
      <c r="G63" s="246"/>
      <c r="H63" s="246"/>
    </row>
    <row r="64" spans="1:8" ht="14.25">
      <c r="A64" s="245"/>
      <c r="B64" s="245"/>
      <c r="C64" s="248" t="s">
        <v>105</v>
      </c>
      <c r="D64" s="245"/>
      <c r="E64" s="245"/>
      <c r="F64" s="248" t="s">
        <v>475</v>
      </c>
      <c r="G64" s="249">
        <v>-6580</v>
      </c>
      <c r="H64" s="249">
        <v>-74687.399999999994</v>
      </c>
    </row>
    <row r="65" spans="1:9" ht="13.5">
      <c r="A65" s="245"/>
      <c r="B65" s="245"/>
      <c r="C65" s="245"/>
      <c r="D65" s="245"/>
      <c r="E65" s="245"/>
      <c r="F65" s="246" t="s">
        <v>9</v>
      </c>
      <c r="G65" s="246"/>
      <c r="H65" s="246"/>
    </row>
    <row r="66" spans="1:9" ht="13.5">
      <c r="A66" s="245"/>
      <c r="B66" s="245"/>
      <c r="C66" s="245"/>
      <c r="D66" s="246" t="s">
        <v>317</v>
      </c>
      <c r="E66" s="246" t="s">
        <v>160</v>
      </c>
      <c r="F66" s="246" t="s">
        <v>321</v>
      </c>
      <c r="G66" s="247">
        <v>-6580</v>
      </c>
      <c r="H66" s="247">
        <v>-18908</v>
      </c>
    </row>
    <row r="67" spans="1:9" ht="13.5">
      <c r="A67" s="245"/>
      <c r="B67" s="245"/>
      <c r="C67" s="245"/>
      <c r="D67" s="245"/>
      <c r="E67" s="245"/>
      <c r="F67" s="246" t="s">
        <v>316</v>
      </c>
      <c r="G67" s="247">
        <v>-6580</v>
      </c>
      <c r="H67" s="247">
        <v>-18908</v>
      </c>
    </row>
    <row r="68" spans="1:9" ht="13.5">
      <c r="A68" s="245"/>
      <c r="B68" s="245"/>
      <c r="C68" s="245"/>
      <c r="D68" s="246" t="s">
        <v>420</v>
      </c>
      <c r="E68" s="246" t="s">
        <v>160</v>
      </c>
      <c r="F68" s="246" t="s">
        <v>424</v>
      </c>
      <c r="G68" s="247">
        <v>0</v>
      </c>
      <c r="H68" s="247">
        <v>-55779.4</v>
      </c>
    </row>
    <row r="69" spans="1:9" ht="13.5">
      <c r="A69" s="245"/>
      <c r="B69" s="245"/>
      <c r="C69" s="245"/>
      <c r="D69" s="245"/>
      <c r="E69" s="245"/>
      <c r="F69" s="246" t="s">
        <v>419</v>
      </c>
      <c r="G69" s="247">
        <v>0</v>
      </c>
      <c r="H69" s="247">
        <v>-55779.4</v>
      </c>
    </row>
    <row r="70" spans="1:9" ht="14.25">
      <c r="A70" s="248" t="s">
        <v>258</v>
      </c>
      <c r="B70" s="245"/>
      <c r="C70" s="245"/>
      <c r="D70" s="245"/>
      <c r="E70" s="245"/>
      <c r="F70" s="248" t="s">
        <v>259</v>
      </c>
      <c r="G70" s="249">
        <f>G72+G78+G84+G90</f>
        <v>-55405.9</v>
      </c>
      <c r="H70" s="249">
        <v>-1082771.6000000001</v>
      </c>
    </row>
    <row r="71" spans="1:9" ht="13.5">
      <c r="A71" s="245"/>
      <c r="B71" s="245"/>
      <c r="C71" s="245"/>
      <c r="D71" s="245"/>
      <c r="E71" s="245"/>
      <c r="F71" s="246" t="s">
        <v>9</v>
      </c>
      <c r="G71" s="246"/>
      <c r="H71" s="246"/>
    </row>
    <row r="72" spans="1:9" ht="28.5">
      <c r="A72" s="245"/>
      <c r="B72" s="248" t="s">
        <v>187</v>
      </c>
      <c r="C72" s="245"/>
      <c r="D72" s="245"/>
      <c r="E72" s="245"/>
      <c r="F72" s="248" t="s">
        <v>476</v>
      </c>
      <c r="G72" s="249">
        <v>-22680.6</v>
      </c>
      <c r="H72" s="249">
        <v>-54113.9</v>
      </c>
      <c r="I72" s="253"/>
    </row>
    <row r="73" spans="1:9" ht="13.5">
      <c r="A73" s="245"/>
      <c r="B73" s="245"/>
      <c r="C73" s="245"/>
      <c r="D73" s="245"/>
      <c r="E73" s="245"/>
      <c r="F73" s="246" t="s">
        <v>9</v>
      </c>
      <c r="G73" s="246"/>
      <c r="H73" s="246"/>
    </row>
    <row r="74" spans="1:9" ht="14.25">
      <c r="A74" s="245"/>
      <c r="B74" s="245"/>
      <c r="C74" s="248" t="s">
        <v>187</v>
      </c>
      <c r="D74" s="245"/>
      <c r="E74" s="245"/>
      <c r="F74" s="248" t="s">
        <v>477</v>
      </c>
      <c r="G74" s="249">
        <v>-22680.6</v>
      </c>
      <c r="H74" s="249">
        <v>-54113.9</v>
      </c>
    </row>
    <row r="75" spans="1:9" ht="13.5">
      <c r="A75" s="245"/>
      <c r="B75" s="245"/>
      <c r="C75" s="245"/>
      <c r="D75" s="245"/>
      <c r="E75" s="245"/>
      <c r="F75" s="246" t="s">
        <v>9</v>
      </c>
      <c r="G75" s="246"/>
      <c r="H75" s="246"/>
    </row>
    <row r="76" spans="1:9" ht="13.5">
      <c r="A76" s="245"/>
      <c r="B76" s="245"/>
      <c r="C76" s="245"/>
      <c r="D76" s="246" t="s">
        <v>370</v>
      </c>
      <c r="E76" s="246" t="s">
        <v>374</v>
      </c>
      <c r="F76" s="246" t="s">
        <v>375</v>
      </c>
      <c r="G76" s="247">
        <v>-22680.6</v>
      </c>
      <c r="H76" s="247">
        <v>-54113.9</v>
      </c>
    </row>
    <row r="77" spans="1:9" ht="13.5">
      <c r="A77" s="245"/>
      <c r="B77" s="245"/>
      <c r="C77" s="245"/>
      <c r="D77" s="245"/>
      <c r="E77" s="245"/>
      <c r="F77" s="246" t="s">
        <v>220</v>
      </c>
      <c r="G77" s="247">
        <v>-22680.6</v>
      </c>
      <c r="H77" s="247">
        <v>-54113.9</v>
      </c>
    </row>
    <row r="78" spans="1:9" ht="14.25">
      <c r="A78" s="245"/>
      <c r="B78" s="248" t="s">
        <v>495</v>
      </c>
      <c r="C78" s="245"/>
      <c r="D78" s="245"/>
      <c r="E78" s="245"/>
      <c r="F78" s="248" t="s">
        <v>260</v>
      </c>
      <c r="G78" s="249">
        <v>0</v>
      </c>
      <c r="H78" s="249">
        <v>-963112.7</v>
      </c>
    </row>
    <row r="79" spans="1:9" ht="13.5">
      <c r="A79" s="245"/>
      <c r="B79" s="245"/>
      <c r="C79" s="245"/>
      <c r="D79" s="245"/>
      <c r="E79" s="245"/>
      <c r="F79" s="246" t="s">
        <v>9</v>
      </c>
      <c r="G79" s="246"/>
      <c r="H79" s="246"/>
    </row>
    <row r="80" spans="1:9" ht="14.25">
      <c r="A80" s="245"/>
      <c r="B80" s="245"/>
      <c r="C80" s="248" t="s">
        <v>497</v>
      </c>
      <c r="D80" s="245"/>
      <c r="E80" s="245"/>
      <c r="F80" s="248" t="s">
        <v>261</v>
      </c>
      <c r="G80" s="249">
        <v>0</v>
      </c>
      <c r="H80" s="249">
        <v>-963112.7</v>
      </c>
    </row>
    <row r="81" spans="1:8" ht="13.5">
      <c r="A81" s="245"/>
      <c r="B81" s="245"/>
      <c r="C81" s="245"/>
      <c r="D81" s="245"/>
      <c r="E81" s="245"/>
      <c r="F81" s="246" t="s">
        <v>9</v>
      </c>
      <c r="G81" s="246"/>
      <c r="H81" s="246"/>
    </row>
    <row r="82" spans="1:8" ht="54">
      <c r="A82" s="245"/>
      <c r="B82" s="245"/>
      <c r="C82" s="245"/>
      <c r="D82" s="246" t="s">
        <v>341</v>
      </c>
      <c r="E82" s="246" t="s">
        <v>251</v>
      </c>
      <c r="F82" s="246" t="s">
        <v>256</v>
      </c>
      <c r="G82" s="247">
        <v>0</v>
      </c>
      <c r="H82" s="247">
        <v>-963112.7</v>
      </c>
    </row>
    <row r="83" spans="1:8" ht="13.5">
      <c r="A83" s="245"/>
      <c r="B83" s="245"/>
      <c r="C83" s="245"/>
      <c r="D83" s="245"/>
      <c r="E83" s="245"/>
      <c r="F83" s="246" t="s">
        <v>10</v>
      </c>
      <c r="G83" s="247">
        <v>0</v>
      </c>
      <c r="H83" s="247">
        <v>-963112.7</v>
      </c>
    </row>
    <row r="84" spans="1:8" ht="14.25">
      <c r="A84" s="245"/>
      <c r="B84" s="248" t="s">
        <v>258</v>
      </c>
      <c r="C84" s="245"/>
      <c r="D84" s="245"/>
      <c r="E84" s="245"/>
      <c r="F84" s="248" t="s">
        <v>478</v>
      </c>
      <c r="G84" s="249">
        <v>-30450</v>
      </c>
      <c r="H84" s="249">
        <v>-59695</v>
      </c>
    </row>
    <row r="85" spans="1:8" ht="13.5">
      <c r="A85" s="245"/>
      <c r="B85" s="245"/>
      <c r="C85" s="245"/>
      <c r="D85" s="245"/>
      <c r="E85" s="245"/>
      <c r="F85" s="246" t="s">
        <v>9</v>
      </c>
      <c r="G85" s="246"/>
      <c r="H85" s="246"/>
    </row>
    <row r="86" spans="1:8" ht="14.25">
      <c r="A86" s="245"/>
      <c r="B86" s="245"/>
      <c r="C86" s="248" t="s">
        <v>495</v>
      </c>
      <c r="D86" s="245"/>
      <c r="E86" s="245"/>
      <c r="F86" s="248" t="s">
        <v>479</v>
      </c>
      <c r="G86" s="249">
        <v>-30450</v>
      </c>
      <c r="H86" s="249">
        <v>-59695</v>
      </c>
    </row>
    <row r="87" spans="1:8" ht="13.5">
      <c r="A87" s="245"/>
      <c r="B87" s="245"/>
      <c r="C87" s="245"/>
      <c r="D87" s="245"/>
      <c r="E87" s="245"/>
      <c r="F87" s="246" t="s">
        <v>9</v>
      </c>
      <c r="G87" s="246"/>
      <c r="H87" s="246"/>
    </row>
    <row r="88" spans="1:8" ht="13.5">
      <c r="A88" s="245"/>
      <c r="B88" s="245"/>
      <c r="C88" s="245"/>
      <c r="D88" s="246" t="s">
        <v>433</v>
      </c>
      <c r="E88" s="246" t="s">
        <v>313</v>
      </c>
      <c r="F88" s="246" t="s">
        <v>437</v>
      </c>
      <c r="G88" s="247">
        <v>-30450</v>
      </c>
      <c r="H88" s="247">
        <v>-59695</v>
      </c>
    </row>
    <row r="89" spans="1:8" ht="13.5">
      <c r="A89" s="245"/>
      <c r="B89" s="245"/>
      <c r="C89" s="245"/>
      <c r="D89" s="245"/>
      <c r="E89" s="245"/>
      <c r="F89" s="246" t="s">
        <v>432</v>
      </c>
      <c r="G89" s="247">
        <v>-30450</v>
      </c>
      <c r="H89" s="247">
        <v>-59695</v>
      </c>
    </row>
    <row r="90" spans="1:8" ht="14.25">
      <c r="A90" s="245"/>
      <c r="B90" s="248" t="s">
        <v>497</v>
      </c>
      <c r="C90" s="245"/>
      <c r="D90" s="245"/>
      <c r="E90" s="245"/>
      <c r="F90" s="248" t="s">
        <v>480</v>
      </c>
      <c r="G90" s="249">
        <f>G92</f>
        <v>-2275.3000000000002</v>
      </c>
      <c r="H90" s="249">
        <v>-5850</v>
      </c>
    </row>
    <row r="91" spans="1:8" ht="13.5">
      <c r="A91" s="245"/>
      <c r="B91" s="245"/>
      <c r="C91" s="245"/>
      <c r="D91" s="245"/>
      <c r="E91" s="245"/>
      <c r="F91" s="246" t="s">
        <v>9</v>
      </c>
      <c r="G91" s="246"/>
      <c r="H91" s="246"/>
    </row>
    <row r="92" spans="1:8" ht="14.25">
      <c r="A92" s="245"/>
      <c r="B92" s="245"/>
      <c r="C92" s="248" t="s">
        <v>258</v>
      </c>
      <c r="D92" s="245"/>
      <c r="E92" s="245"/>
      <c r="F92" s="248" t="s">
        <v>481</v>
      </c>
      <c r="G92" s="249">
        <f>G94</f>
        <v>-2275.3000000000002</v>
      </c>
      <c r="H92" s="249">
        <v>-5850</v>
      </c>
    </row>
    <row r="93" spans="1:8" ht="13.5">
      <c r="A93" s="245"/>
      <c r="B93" s="245"/>
      <c r="C93" s="245"/>
      <c r="D93" s="245"/>
      <c r="E93" s="245"/>
      <c r="F93" s="246" t="s">
        <v>9</v>
      </c>
      <c r="G93" s="246"/>
      <c r="H93" s="246"/>
    </row>
    <row r="94" spans="1:8" ht="13.5">
      <c r="A94" s="245"/>
      <c r="B94" s="245"/>
      <c r="C94" s="245"/>
      <c r="D94" s="246" t="s">
        <v>342</v>
      </c>
      <c r="E94" s="246" t="s">
        <v>160</v>
      </c>
      <c r="F94" s="246" t="s">
        <v>346</v>
      </c>
      <c r="G94" s="247">
        <f>G95</f>
        <v>-2275.3000000000002</v>
      </c>
      <c r="H94" s="247">
        <v>-5850</v>
      </c>
    </row>
    <row r="95" spans="1:8" ht="13.5">
      <c r="A95" s="245"/>
      <c r="B95" s="245"/>
      <c r="C95" s="245"/>
      <c r="D95" s="245"/>
      <c r="E95" s="245"/>
      <c r="F95" s="246" t="s">
        <v>10</v>
      </c>
      <c r="G95" s="247">
        <v>-2275.3000000000002</v>
      </c>
      <c r="H95" s="247">
        <v>-5850</v>
      </c>
    </row>
    <row r="96" spans="1:8" ht="14.25">
      <c r="A96" s="248" t="s">
        <v>497</v>
      </c>
      <c r="B96" s="245"/>
      <c r="C96" s="245"/>
      <c r="D96" s="245"/>
      <c r="E96" s="245"/>
      <c r="F96" s="248" t="s">
        <v>112</v>
      </c>
      <c r="G96" s="249">
        <v>-106996.3</v>
      </c>
      <c r="H96" s="249">
        <v>-113992.6</v>
      </c>
    </row>
    <row r="97" spans="1:8" ht="13.5">
      <c r="A97" s="245"/>
      <c r="B97" s="245"/>
      <c r="C97" s="245"/>
      <c r="D97" s="245"/>
      <c r="E97" s="245"/>
      <c r="F97" s="246" t="s">
        <v>9</v>
      </c>
      <c r="G97" s="246"/>
      <c r="H97" s="246"/>
    </row>
    <row r="98" spans="1:8" ht="14.25">
      <c r="A98" s="245"/>
      <c r="B98" s="248" t="s">
        <v>113</v>
      </c>
      <c r="C98" s="245"/>
      <c r="D98" s="245"/>
      <c r="E98" s="245"/>
      <c r="F98" s="248" t="s">
        <v>218</v>
      </c>
      <c r="G98" s="249">
        <v>-106996.3</v>
      </c>
      <c r="H98" s="249">
        <v>-113992.6</v>
      </c>
    </row>
    <row r="99" spans="1:8" ht="13.5">
      <c r="A99" s="245"/>
      <c r="B99" s="245"/>
      <c r="C99" s="245"/>
      <c r="D99" s="245"/>
      <c r="E99" s="245"/>
      <c r="F99" s="246" t="s">
        <v>9</v>
      </c>
      <c r="G99" s="246"/>
      <c r="H99" s="246"/>
    </row>
    <row r="100" spans="1:8" ht="14.25">
      <c r="A100" s="245"/>
      <c r="B100" s="245"/>
      <c r="C100" s="248" t="s">
        <v>105</v>
      </c>
      <c r="D100" s="245"/>
      <c r="E100" s="245"/>
      <c r="F100" s="248" t="s">
        <v>218</v>
      </c>
      <c r="G100" s="249">
        <v>-106996.3</v>
      </c>
      <c r="H100" s="249">
        <v>-113992.6</v>
      </c>
    </row>
    <row r="101" spans="1:8" ht="13.5">
      <c r="A101" s="245"/>
      <c r="B101" s="245"/>
      <c r="C101" s="245"/>
      <c r="D101" s="245"/>
      <c r="E101" s="245"/>
      <c r="F101" s="246" t="s">
        <v>9</v>
      </c>
      <c r="G101" s="246"/>
      <c r="H101" s="246"/>
    </row>
    <row r="102" spans="1:8" ht="27">
      <c r="A102" s="245"/>
      <c r="B102" s="245"/>
      <c r="C102" s="245"/>
      <c r="D102" s="246" t="s">
        <v>362</v>
      </c>
      <c r="E102" s="246" t="s">
        <v>160</v>
      </c>
      <c r="F102" s="246" t="s">
        <v>366</v>
      </c>
      <c r="G102" s="247">
        <v>-6996.3</v>
      </c>
      <c r="H102" s="247">
        <v>-13992.6</v>
      </c>
    </row>
    <row r="103" spans="1:8" ht="13.5">
      <c r="A103" s="245"/>
      <c r="B103" s="245"/>
      <c r="C103" s="245"/>
      <c r="D103" s="245"/>
      <c r="E103" s="245"/>
      <c r="F103" s="246" t="s">
        <v>220</v>
      </c>
      <c r="G103" s="247">
        <v>-6996.3</v>
      </c>
      <c r="H103" s="247">
        <v>-13992.6</v>
      </c>
    </row>
    <row r="104" spans="1:8" ht="54">
      <c r="A104" s="245"/>
      <c r="B104" s="245"/>
      <c r="C104" s="245"/>
      <c r="D104" s="246" t="s">
        <v>368</v>
      </c>
      <c r="E104" s="246" t="s">
        <v>160</v>
      </c>
      <c r="F104" s="246" t="s">
        <v>217</v>
      </c>
      <c r="G104" s="247">
        <v>-100000</v>
      </c>
      <c r="H104" s="247">
        <v>-100000</v>
      </c>
    </row>
    <row r="105" spans="1:8" ht="13.5">
      <c r="A105" s="245"/>
      <c r="B105" s="245"/>
      <c r="C105" s="245"/>
      <c r="D105" s="245"/>
      <c r="E105" s="245"/>
      <c r="F105" s="246" t="s">
        <v>220</v>
      </c>
      <c r="G105" s="247">
        <v>-100000</v>
      </c>
      <c r="H105" s="247">
        <v>-100000</v>
      </c>
    </row>
    <row r="106" spans="1:8" ht="14.25">
      <c r="A106" s="248" t="s">
        <v>113</v>
      </c>
      <c r="B106" s="245"/>
      <c r="C106" s="245"/>
      <c r="D106" s="245"/>
      <c r="E106" s="245"/>
      <c r="F106" s="248" t="s">
        <v>482</v>
      </c>
      <c r="G106" s="249">
        <v>-154800</v>
      </c>
      <c r="H106" s="249">
        <v>-154800</v>
      </c>
    </row>
    <row r="107" spans="1:8" ht="13.5">
      <c r="A107" s="245"/>
      <c r="B107" s="245"/>
      <c r="C107" s="245"/>
      <c r="D107" s="245"/>
      <c r="E107" s="245"/>
      <c r="F107" s="246" t="s">
        <v>9</v>
      </c>
      <c r="G107" s="246"/>
      <c r="H107" s="246"/>
    </row>
    <row r="108" spans="1:8" ht="14.25">
      <c r="A108" s="245"/>
      <c r="B108" s="248" t="s">
        <v>187</v>
      </c>
      <c r="C108" s="245"/>
      <c r="D108" s="245"/>
      <c r="E108" s="245"/>
      <c r="F108" s="248" t="s">
        <v>483</v>
      </c>
      <c r="G108" s="249">
        <v>-154800</v>
      </c>
      <c r="H108" s="249">
        <v>-154800</v>
      </c>
    </row>
    <row r="109" spans="1:8" ht="13.5">
      <c r="A109" s="245"/>
      <c r="B109" s="245"/>
      <c r="C109" s="245"/>
      <c r="D109" s="245"/>
      <c r="E109" s="245"/>
      <c r="F109" s="246" t="s">
        <v>9</v>
      </c>
      <c r="G109" s="246"/>
      <c r="H109" s="246"/>
    </row>
    <row r="110" spans="1:8" ht="14.25">
      <c r="A110" s="245"/>
      <c r="B110" s="245"/>
      <c r="C110" s="248" t="s">
        <v>105</v>
      </c>
      <c r="D110" s="245"/>
      <c r="E110" s="245"/>
      <c r="F110" s="248" t="s">
        <v>483</v>
      </c>
      <c r="G110" s="249">
        <v>-154800</v>
      </c>
      <c r="H110" s="249">
        <v>-154800</v>
      </c>
    </row>
    <row r="111" spans="1:8" ht="13.5">
      <c r="A111" s="245"/>
      <c r="B111" s="245"/>
      <c r="C111" s="245"/>
      <c r="D111" s="245"/>
      <c r="E111" s="245"/>
      <c r="F111" s="246" t="s">
        <v>9</v>
      </c>
      <c r="G111" s="246"/>
      <c r="H111" s="246"/>
    </row>
    <row r="112" spans="1:8" ht="27">
      <c r="A112" s="245"/>
      <c r="B112" s="245"/>
      <c r="C112" s="245"/>
      <c r="D112" s="246" t="s">
        <v>433</v>
      </c>
      <c r="E112" s="246" t="s">
        <v>327</v>
      </c>
      <c r="F112" s="246" t="s">
        <v>439</v>
      </c>
      <c r="G112" s="247">
        <v>-154800</v>
      </c>
      <c r="H112" s="247">
        <v>-154800</v>
      </c>
    </row>
    <row r="113" spans="1:8" ht="13.5">
      <c r="A113" s="245"/>
      <c r="B113" s="245"/>
      <c r="C113" s="245"/>
      <c r="D113" s="245"/>
      <c r="E113" s="245"/>
      <c r="F113" s="246" t="s">
        <v>432</v>
      </c>
      <c r="G113" s="247">
        <v>-154800</v>
      </c>
      <c r="H113" s="247">
        <v>-154800</v>
      </c>
    </row>
    <row r="114" spans="1:8" ht="14.25">
      <c r="A114" s="248" t="s">
        <v>498</v>
      </c>
      <c r="B114" s="245"/>
      <c r="C114" s="245"/>
      <c r="D114" s="245"/>
      <c r="E114" s="245"/>
      <c r="F114" s="248" t="s">
        <v>484</v>
      </c>
      <c r="G114" s="249">
        <v>-20000</v>
      </c>
      <c r="H114" s="249">
        <v>-20000</v>
      </c>
    </row>
    <row r="115" spans="1:8" ht="13.5">
      <c r="A115" s="245"/>
      <c r="B115" s="245"/>
      <c r="C115" s="245"/>
      <c r="D115" s="245"/>
      <c r="E115" s="245"/>
      <c r="F115" s="246" t="s">
        <v>9</v>
      </c>
      <c r="G115" s="246"/>
      <c r="H115" s="246"/>
    </row>
    <row r="116" spans="1:8" ht="14.25">
      <c r="A116" s="245"/>
      <c r="B116" s="248" t="s">
        <v>187</v>
      </c>
      <c r="C116" s="245"/>
      <c r="D116" s="245"/>
      <c r="E116" s="245"/>
      <c r="F116" s="248" t="s">
        <v>485</v>
      </c>
      <c r="G116" s="249">
        <v>-20000</v>
      </c>
      <c r="H116" s="249">
        <v>-20000</v>
      </c>
    </row>
    <row r="117" spans="1:8" ht="13.5">
      <c r="A117" s="245"/>
      <c r="B117" s="245"/>
      <c r="C117" s="245"/>
      <c r="D117" s="245"/>
      <c r="E117" s="245"/>
      <c r="F117" s="246" t="s">
        <v>9</v>
      </c>
      <c r="G117" s="246"/>
      <c r="H117" s="246"/>
    </row>
    <row r="118" spans="1:8" ht="14.25">
      <c r="A118" s="245"/>
      <c r="B118" s="245"/>
      <c r="C118" s="248" t="s">
        <v>497</v>
      </c>
      <c r="D118" s="245"/>
      <c r="E118" s="245"/>
      <c r="F118" s="248" t="s">
        <v>486</v>
      </c>
      <c r="G118" s="249">
        <v>-20000</v>
      </c>
      <c r="H118" s="249">
        <v>-20000</v>
      </c>
    </row>
    <row r="119" spans="1:8" ht="13.5">
      <c r="A119" s="245"/>
      <c r="B119" s="245"/>
      <c r="C119" s="245"/>
      <c r="D119" s="245"/>
      <c r="E119" s="245"/>
      <c r="F119" s="246" t="s">
        <v>9</v>
      </c>
      <c r="G119" s="246"/>
      <c r="H119" s="246"/>
    </row>
    <row r="120" spans="1:8" ht="13.5">
      <c r="A120" s="245"/>
      <c r="B120" s="245"/>
      <c r="C120" s="245"/>
      <c r="D120" s="246" t="s">
        <v>309</v>
      </c>
      <c r="E120" s="246" t="s">
        <v>313</v>
      </c>
      <c r="F120" s="246" t="s">
        <v>314</v>
      </c>
      <c r="G120" s="247">
        <v>-20000</v>
      </c>
      <c r="H120" s="247">
        <v>-20000</v>
      </c>
    </row>
    <row r="121" spans="1:8" ht="13.5">
      <c r="A121" s="245"/>
      <c r="B121" s="245"/>
      <c r="C121" s="245"/>
      <c r="D121" s="245"/>
      <c r="E121" s="245"/>
      <c r="F121" s="246" t="s">
        <v>203</v>
      </c>
      <c r="G121" s="247">
        <v>-20000</v>
      </c>
      <c r="H121" s="247">
        <v>-20000</v>
      </c>
    </row>
    <row r="122" spans="1:8" ht="14.25">
      <c r="A122" s="248" t="s">
        <v>499</v>
      </c>
      <c r="B122" s="245"/>
      <c r="C122" s="245"/>
      <c r="D122" s="245"/>
      <c r="E122" s="245"/>
      <c r="F122" s="248" t="s">
        <v>487</v>
      </c>
      <c r="G122" s="249">
        <v>-15580.6</v>
      </c>
      <c r="H122" s="249">
        <v>-35658.9</v>
      </c>
    </row>
    <row r="123" spans="1:8" ht="13.5">
      <c r="A123" s="245"/>
      <c r="B123" s="245"/>
      <c r="C123" s="245"/>
      <c r="D123" s="245"/>
      <c r="E123" s="245"/>
      <c r="F123" s="246" t="s">
        <v>9</v>
      </c>
      <c r="G123" s="246"/>
      <c r="H123" s="246"/>
    </row>
    <row r="124" spans="1:8" ht="14.25">
      <c r="A124" s="245"/>
      <c r="B124" s="248" t="s">
        <v>497</v>
      </c>
      <c r="C124" s="245"/>
      <c r="D124" s="245"/>
      <c r="E124" s="245"/>
      <c r="F124" s="248" t="s">
        <v>488</v>
      </c>
      <c r="G124" s="249">
        <v>-15580.6</v>
      </c>
      <c r="H124" s="249">
        <v>-35658.9</v>
      </c>
    </row>
    <row r="125" spans="1:8" ht="13.5">
      <c r="A125" s="245"/>
      <c r="B125" s="245"/>
      <c r="C125" s="245"/>
      <c r="D125" s="245"/>
      <c r="E125" s="245"/>
      <c r="F125" s="246" t="s">
        <v>9</v>
      </c>
      <c r="G125" s="246"/>
      <c r="H125" s="246"/>
    </row>
    <row r="126" spans="1:8" ht="14.25">
      <c r="A126" s="245"/>
      <c r="B126" s="245"/>
      <c r="C126" s="248" t="s">
        <v>187</v>
      </c>
      <c r="D126" s="245"/>
      <c r="E126" s="245"/>
      <c r="F126" s="248" t="s">
        <v>489</v>
      </c>
      <c r="G126" s="249">
        <v>-15580.6</v>
      </c>
      <c r="H126" s="249">
        <v>-35658.9</v>
      </c>
    </row>
    <row r="127" spans="1:8" ht="13.5">
      <c r="A127" s="245"/>
      <c r="B127" s="245"/>
      <c r="C127" s="245"/>
      <c r="D127" s="245"/>
      <c r="E127" s="245"/>
      <c r="F127" s="246" t="s">
        <v>9</v>
      </c>
      <c r="G127" s="246"/>
      <c r="H127" s="246"/>
    </row>
    <row r="128" spans="1:8" ht="13.5">
      <c r="A128" s="245"/>
      <c r="B128" s="245"/>
      <c r="C128" s="245"/>
      <c r="D128" s="246" t="s">
        <v>384</v>
      </c>
      <c r="E128" s="246" t="s">
        <v>160</v>
      </c>
      <c r="F128" s="246" t="s">
        <v>385</v>
      </c>
      <c r="G128" s="247">
        <v>-1001</v>
      </c>
      <c r="H128" s="247">
        <v>-1001</v>
      </c>
    </row>
    <row r="129" spans="1:8" ht="13.5">
      <c r="A129" s="245"/>
      <c r="B129" s="245"/>
      <c r="C129" s="245"/>
      <c r="D129" s="245"/>
      <c r="E129" s="245"/>
      <c r="F129" s="246" t="s">
        <v>377</v>
      </c>
      <c r="G129" s="247">
        <v>-1001</v>
      </c>
      <c r="H129" s="247">
        <v>-1001</v>
      </c>
    </row>
    <row r="130" spans="1:8" ht="27">
      <c r="A130" s="245"/>
      <c r="B130" s="245"/>
      <c r="C130" s="245"/>
      <c r="D130" s="246" t="s">
        <v>351</v>
      </c>
      <c r="E130" s="246" t="s">
        <v>160</v>
      </c>
      <c r="F130" s="246" t="s">
        <v>352</v>
      </c>
      <c r="G130" s="247">
        <v>-11000</v>
      </c>
      <c r="H130" s="247">
        <v>-22000</v>
      </c>
    </row>
    <row r="131" spans="1:8" ht="13.5">
      <c r="A131" s="245"/>
      <c r="B131" s="245"/>
      <c r="C131" s="245"/>
      <c r="D131" s="245"/>
      <c r="E131" s="245"/>
      <c r="F131" s="246" t="s">
        <v>350</v>
      </c>
      <c r="G131" s="247">
        <v>-11000</v>
      </c>
      <c r="H131" s="247">
        <v>-22000</v>
      </c>
    </row>
    <row r="132" spans="1:8" ht="13.5">
      <c r="A132" s="245"/>
      <c r="B132" s="245"/>
      <c r="C132" s="245"/>
      <c r="D132" s="246" t="s">
        <v>342</v>
      </c>
      <c r="E132" s="246" t="s">
        <v>313</v>
      </c>
      <c r="F132" s="246" t="s">
        <v>348</v>
      </c>
      <c r="G132" s="247">
        <v>0</v>
      </c>
      <c r="H132" s="247">
        <v>-880</v>
      </c>
    </row>
    <row r="133" spans="1:8" ht="13.5">
      <c r="A133" s="245"/>
      <c r="B133" s="245"/>
      <c r="C133" s="245"/>
      <c r="D133" s="245"/>
      <c r="E133" s="245"/>
      <c r="F133" s="246" t="s">
        <v>10</v>
      </c>
      <c r="G133" s="247">
        <v>0</v>
      </c>
      <c r="H133" s="247">
        <v>-880</v>
      </c>
    </row>
    <row r="134" spans="1:8" ht="13.5">
      <c r="A134" s="245"/>
      <c r="B134" s="245"/>
      <c r="C134" s="245"/>
      <c r="D134" s="246" t="s">
        <v>420</v>
      </c>
      <c r="E134" s="246" t="s">
        <v>313</v>
      </c>
      <c r="F134" s="246" t="s">
        <v>426</v>
      </c>
      <c r="G134" s="247">
        <v>-3579.6</v>
      </c>
      <c r="H134" s="247">
        <v>-6000</v>
      </c>
    </row>
    <row r="135" spans="1:8" ht="13.5">
      <c r="A135" s="245"/>
      <c r="B135" s="245"/>
      <c r="C135" s="245"/>
      <c r="D135" s="245"/>
      <c r="E135" s="245"/>
      <c r="F135" s="246" t="s">
        <v>419</v>
      </c>
      <c r="G135" s="247">
        <v>-3579.6</v>
      </c>
      <c r="H135" s="247">
        <v>-6000</v>
      </c>
    </row>
    <row r="136" spans="1:8" ht="27">
      <c r="A136" s="245"/>
      <c r="B136" s="245"/>
      <c r="C136" s="245"/>
      <c r="D136" s="246" t="s">
        <v>420</v>
      </c>
      <c r="E136" s="246" t="s">
        <v>428</v>
      </c>
      <c r="F136" s="246" t="s">
        <v>429</v>
      </c>
      <c r="G136" s="247">
        <v>0</v>
      </c>
      <c r="H136" s="247">
        <v>-5777.9</v>
      </c>
    </row>
    <row r="137" spans="1:8" ht="13.5">
      <c r="A137" s="245"/>
      <c r="B137" s="245"/>
      <c r="C137" s="245"/>
      <c r="D137" s="245"/>
      <c r="E137" s="245"/>
      <c r="F137" s="246" t="s">
        <v>419</v>
      </c>
      <c r="G137" s="247">
        <v>0</v>
      </c>
      <c r="H137" s="247">
        <v>-5777.9</v>
      </c>
    </row>
    <row r="138" spans="1:8" ht="14.25">
      <c r="A138" s="248" t="s">
        <v>500</v>
      </c>
      <c r="B138" s="245"/>
      <c r="C138" s="245"/>
      <c r="D138" s="245"/>
      <c r="E138" s="245"/>
      <c r="F138" s="248" t="s">
        <v>490</v>
      </c>
      <c r="G138" s="249">
        <v>-2575</v>
      </c>
      <c r="H138" s="249">
        <v>-6250</v>
      </c>
    </row>
    <row r="139" spans="1:8" ht="13.5">
      <c r="A139" s="245"/>
      <c r="B139" s="245"/>
      <c r="C139" s="245"/>
      <c r="D139" s="245"/>
      <c r="E139" s="245"/>
      <c r="F139" s="246" t="s">
        <v>9</v>
      </c>
      <c r="G139" s="246"/>
      <c r="H139" s="246"/>
    </row>
    <row r="140" spans="1:8" ht="14.25">
      <c r="A140" s="245"/>
      <c r="B140" s="248" t="s">
        <v>499</v>
      </c>
      <c r="C140" s="245"/>
      <c r="D140" s="245"/>
      <c r="E140" s="245"/>
      <c r="F140" s="248" t="s">
        <v>491</v>
      </c>
      <c r="G140" s="249">
        <v>-2575</v>
      </c>
      <c r="H140" s="249">
        <v>-6250</v>
      </c>
    </row>
    <row r="141" spans="1:8" ht="13.5">
      <c r="A141" s="245"/>
      <c r="B141" s="245"/>
      <c r="C141" s="245"/>
      <c r="D141" s="245"/>
      <c r="E141" s="245"/>
      <c r="F141" s="246" t="s">
        <v>9</v>
      </c>
      <c r="G141" s="246"/>
      <c r="H141" s="246"/>
    </row>
    <row r="142" spans="1:8" ht="14.25">
      <c r="A142" s="245"/>
      <c r="B142" s="245"/>
      <c r="C142" s="248" t="s">
        <v>105</v>
      </c>
      <c r="D142" s="245"/>
      <c r="E142" s="245"/>
      <c r="F142" s="248" t="s">
        <v>491</v>
      </c>
      <c r="G142" s="249">
        <v>-1000</v>
      </c>
      <c r="H142" s="249">
        <v>-4000</v>
      </c>
    </row>
    <row r="143" spans="1:8" ht="13.5">
      <c r="A143" s="245"/>
      <c r="B143" s="245"/>
      <c r="C143" s="245"/>
      <c r="D143" s="245"/>
      <c r="E143" s="245"/>
      <c r="F143" s="246" t="s">
        <v>9</v>
      </c>
      <c r="G143" s="246"/>
      <c r="H143" s="246"/>
    </row>
    <row r="144" spans="1:8" ht="27">
      <c r="A144" s="245"/>
      <c r="B144" s="245"/>
      <c r="C144" s="245"/>
      <c r="D144" s="246" t="s">
        <v>336</v>
      </c>
      <c r="E144" s="246" t="s">
        <v>160</v>
      </c>
      <c r="F144" s="246" t="s">
        <v>337</v>
      </c>
      <c r="G144" s="247">
        <v>-1000</v>
      </c>
      <c r="H144" s="247">
        <v>-4000</v>
      </c>
    </row>
    <row r="145" spans="1:8" ht="13.5">
      <c r="A145" s="245"/>
      <c r="B145" s="245"/>
      <c r="C145" s="245"/>
      <c r="D145" s="245"/>
      <c r="E145" s="245"/>
      <c r="F145" s="246" t="s">
        <v>10</v>
      </c>
      <c r="G145" s="247">
        <v>-1000</v>
      </c>
      <c r="H145" s="247">
        <v>-4000</v>
      </c>
    </row>
    <row r="146" spans="1:8" ht="28.5">
      <c r="A146" s="245"/>
      <c r="B146" s="245"/>
      <c r="C146" s="248" t="s">
        <v>187</v>
      </c>
      <c r="D146" s="245"/>
      <c r="E146" s="245"/>
      <c r="F146" s="248" t="s">
        <v>492</v>
      </c>
      <c r="G146" s="249">
        <v>-1575</v>
      </c>
      <c r="H146" s="249">
        <v>-2250</v>
      </c>
    </row>
    <row r="147" spans="1:8" ht="13.5">
      <c r="A147" s="245"/>
      <c r="B147" s="245"/>
      <c r="C147" s="245"/>
      <c r="D147" s="245"/>
      <c r="E147" s="245"/>
      <c r="F147" s="246" t="s">
        <v>9</v>
      </c>
      <c r="G147" s="246"/>
      <c r="H147" s="246"/>
    </row>
    <row r="148" spans="1:8" ht="27">
      <c r="A148" s="245"/>
      <c r="B148" s="245"/>
      <c r="C148" s="245"/>
      <c r="D148" s="246" t="s">
        <v>323</v>
      </c>
      <c r="E148" s="246" t="s">
        <v>327</v>
      </c>
      <c r="F148" s="246" t="s">
        <v>328</v>
      </c>
      <c r="G148" s="247">
        <v>-1575</v>
      </c>
      <c r="H148" s="247">
        <v>-2250</v>
      </c>
    </row>
    <row r="149" spans="1:8" ht="13.5">
      <c r="A149" s="245"/>
      <c r="B149" s="245"/>
      <c r="C149" s="245"/>
      <c r="D149" s="245"/>
      <c r="E149" s="245"/>
      <c r="F149" s="246" t="s">
        <v>10</v>
      </c>
      <c r="G149" s="247">
        <v>-1575</v>
      </c>
      <c r="H149" s="247">
        <v>-2250</v>
      </c>
    </row>
    <row r="150" spans="1:8" ht="14.25">
      <c r="A150" s="248" t="s">
        <v>161</v>
      </c>
      <c r="B150" s="245"/>
      <c r="C150" s="245"/>
      <c r="D150" s="245"/>
      <c r="E150" s="245"/>
      <c r="F150" s="248" t="s">
        <v>162</v>
      </c>
      <c r="G150" s="249">
        <f>+G152</f>
        <v>830819.1</v>
      </c>
      <c r="H150" s="249">
        <f>+H152</f>
        <v>1241172.6000000001</v>
      </c>
    </row>
    <row r="151" spans="1:8" ht="13.5">
      <c r="A151" s="245"/>
      <c r="B151" s="245"/>
      <c r="C151" s="245"/>
      <c r="D151" s="245"/>
      <c r="E151" s="245"/>
      <c r="F151" s="246" t="s">
        <v>9</v>
      </c>
      <c r="G151" s="246"/>
      <c r="H151" s="246"/>
    </row>
    <row r="152" spans="1:8" ht="14.25">
      <c r="A152" s="245"/>
      <c r="B152" s="248" t="s">
        <v>105</v>
      </c>
      <c r="C152" s="245"/>
      <c r="D152" s="245"/>
      <c r="E152" s="245"/>
      <c r="F152" s="248" t="s">
        <v>163</v>
      </c>
      <c r="G152" s="249">
        <f>+G154</f>
        <v>830819.1</v>
      </c>
      <c r="H152" s="249">
        <f>+H154</f>
        <v>1241172.6000000001</v>
      </c>
    </row>
    <row r="153" spans="1:8" ht="13.5">
      <c r="A153" s="245"/>
      <c r="B153" s="245"/>
      <c r="C153" s="245"/>
      <c r="D153" s="245"/>
      <c r="E153" s="245"/>
      <c r="F153" s="246" t="s">
        <v>9</v>
      </c>
      <c r="G153" s="246"/>
      <c r="H153" s="246"/>
    </row>
    <row r="154" spans="1:8" ht="14.25">
      <c r="A154" s="245"/>
      <c r="B154" s="245"/>
      <c r="C154" s="248" t="s">
        <v>105</v>
      </c>
      <c r="D154" s="245"/>
      <c r="E154" s="245"/>
      <c r="F154" s="248" t="s">
        <v>159</v>
      </c>
      <c r="G154" s="249">
        <f>+G156</f>
        <v>830819.1</v>
      </c>
      <c r="H154" s="249">
        <f>+H156</f>
        <v>1241172.6000000001</v>
      </c>
    </row>
    <row r="155" spans="1:8" ht="13.5">
      <c r="A155" s="245"/>
      <c r="B155" s="245"/>
      <c r="C155" s="245"/>
      <c r="D155" s="245"/>
      <c r="E155" s="245"/>
      <c r="F155" s="246" t="s">
        <v>9</v>
      </c>
      <c r="G155" s="246"/>
      <c r="H155" s="246"/>
    </row>
    <row r="156" spans="1:8" ht="13.5">
      <c r="A156" s="245"/>
      <c r="B156" s="245"/>
      <c r="C156" s="245"/>
      <c r="D156" s="246" t="s">
        <v>158</v>
      </c>
      <c r="E156" s="246" t="s">
        <v>160</v>
      </c>
      <c r="F156" s="246" t="s">
        <v>159</v>
      </c>
      <c r="G156" s="247">
        <f>+G157</f>
        <v>830819.1</v>
      </c>
      <c r="H156" s="247">
        <f>+H157</f>
        <v>1241172.6000000001</v>
      </c>
    </row>
    <row r="157" spans="1:8" ht="13.5">
      <c r="A157" s="245"/>
      <c r="B157" s="245"/>
      <c r="C157" s="245"/>
      <c r="D157" s="245"/>
      <c r="E157" s="245"/>
      <c r="F157" s="246" t="s">
        <v>157</v>
      </c>
      <c r="G157" s="247">
        <f>+'7'!D416</f>
        <v>830819.1</v>
      </c>
      <c r="H157" s="247">
        <f>+'7'!E416</f>
        <v>1241172.6000000001</v>
      </c>
    </row>
  </sheetData>
  <mergeCells count="5">
    <mergeCell ref="A5:H5"/>
    <mergeCell ref="G8:H8"/>
    <mergeCell ref="A8:C8"/>
    <mergeCell ref="D8:E8"/>
    <mergeCell ref="F8:F9"/>
  </mergeCells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8"/>
  <sheetViews>
    <sheetView topLeftCell="A442" workbookViewId="0">
      <selection activeCell="C161" sqref="C161"/>
    </sheetView>
  </sheetViews>
  <sheetFormatPr defaultRowHeight="12.75"/>
  <cols>
    <col min="1" max="1" width="7.5703125" style="241" customWidth="1"/>
    <col min="2" max="2" width="11.140625" style="241" customWidth="1"/>
    <col min="3" max="3" width="76.140625" style="240" customWidth="1"/>
    <col min="4" max="5" width="15.28515625" style="240" customWidth="1"/>
    <col min="6" max="16384" width="9.140625" style="241"/>
  </cols>
  <sheetData>
    <row r="1" spans="1:9" ht="13.5">
      <c r="D1" s="254" t="s">
        <v>1166</v>
      </c>
    </row>
    <row r="2" spans="1:9" ht="13.5">
      <c r="D2" s="182" t="s">
        <v>0</v>
      </c>
    </row>
    <row r="3" spans="1:9" ht="13.5">
      <c r="D3" s="182" t="s">
        <v>1</v>
      </c>
    </row>
    <row r="5" spans="1:9" ht="45.75" customHeight="1">
      <c r="A5" s="446" t="s">
        <v>1140</v>
      </c>
      <c r="B5" s="446"/>
      <c r="C5" s="446"/>
      <c r="D5" s="446"/>
      <c r="E5" s="446"/>
    </row>
    <row r="7" spans="1:9">
      <c r="E7" s="252" t="s">
        <v>958</v>
      </c>
    </row>
    <row r="8" spans="1:9" ht="66.75" customHeight="1">
      <c r="A8" s="444" t="s">
        <v>2</v>
      </c>
      <c r="B8" s="444"/>
      <c r="C8" s="444" t="s">
        <v>501</v>
      </c>
      <c r="D8" s="444" t="s">
        <v>184</v>
      </c>
      <c r="E8" s="444"/>
    </row>
    <row r="9" spans="1:9" ht="30" customHeight="1">
      <c r="A9" s="242" t="s">
        <v>4</v>
      </c>
      <c r="B9" s="242" t="s">
        <v>502</v>
      </c>
      <c r="C9" s="444"/>
      <c r="D9" s="243" t="s">
        <v>6</v>
      </c>
      <c r="E9" s="243" t="s">
        <v>7</v>
      </c>
    </row>
    <row r="10" spans="1:9" ht="14.25">
      <c r="A10" s="245"/>
      <c r="B10" s="245"/>
      <c r="C10" s="248" t="s">
        <v>166</v>
      </c>
      <c r="D10" s="249">
        <f>+D12+D31+D78+D95+D180+D203+D237+D277+D290+D312+D331+D380+D402+D415+D428+D441+D457</f>
        <v>-744460.80000000016</v>
      </c>
      <c r="E10" s="249">
        <f>+E12+E31+E78+E95+E180+E203+E237+E277+E290+E312+E331+E380+E402+E415+E428+E441+E457</f>
        <v>-2282146.2999999993</v>
      </c>
      <c r="G10" s="253"/>
      <c r="H10" s="253"/>
      <c r="I10" s="253"/>
    </row>
    <row r="11" spans="1:9" ht="13.5">
      <c r="A11" s="245"/>
      <c r="B11" s="245"/>
      <c r="C11" s="246" t="s">
        <v>9</v>
      </c>
      <c r="D11" s="246"/>
      <c r="E11" s="246"/>
    </row>
    <row r="12" spans="1:9" ht="14.25">
      <c r="A12" s="245"/>
      <c r="B12" s="245"/>
      <c r="C12" s="248" t="s">
        <v>291</v>
      </c>
      <c r="D12" s="249">
        <v>-141000</v>
      </c>
      <c r="E12" s="249">
        <v>-206000.2</v>
      </c>
    </row>
    <row r="13" spans="1:9" ht="13.5">
      <c r="A13" s="245"/>
      <c r="B13" s="245"/>
      <c r="C13" s="246" t="s">
        <v>9</v>
      </c>
      <c r="D13" s="246"/>
      <c r="E13" s="246"/>
    </row>
    <row r="14" spans="1:9" ht="13.5">
      <c r="A14" s="246" t="s">
        <v>292</v>
      </c>
      <c r="B14" s="245"/>
      <c r="C14" s="246" t="s">
        <v>293</v>
      </c>
      <c r="D14" s="247">
        <v>-141000</v>
      </c>
      <c r="E14" s="247">
        <v>-206000.2</v>
      </c>
    </row>
    <row r="15" spans="1:9" ht="13.5">
      <c r="A15" s="245"/>
      <c r="B15" s="245"/>
      <c r="C15" s="246" t="s">
        <v>9</v>
      </c>
      <c r="D15" s="246"/>
      <c r="E15" s="246"/>
    </row>
    <row r="16" spans="1:9" ht="27">
      <c r="A16" s="245"/>
      <c r="B16" s="246" t="s">
        <v>160</v>
      </c>
      <c r="C16" s="246" t="s">
        <v>296</v>
      </c>
      <c r="D16" s="247">
        <v>-141000</v>
      </c>
      <c r="E16" s="247">
        <v>-206000.2</v>
      </c>
    </row>
    <row r="17" spans="1:5" ht="13.5">
      <c r="A17" s="245"/>
      <c r="B17" s="245"/>
      <c r="C17" s="246" t="s">
        <v>46</v>
      </c>
      <c r="D17" s="246"/>
      <c r="E17" s="246"/>
    </row>
    <row r="18" spans="1:5" ht="13.5">
      <c r="A18" s="245"/>
      <c r="B18" s="245"/>
      <c r="C18" s="255" t="s">
        <v>291</v>
      </c>
      <c r="D18" s="256">
        <v>-141000</v>
      </c>
      <c r="E18" s="256">
        <v>-206000.2</v>
      </c>
    </row>
    <row r="19" spans="1:5" ht="13.5">
      <c r="A19" s="245"/>
      <c r="B19" s="245"/>
      <c r="C19" s="246" t="s">
        <v>106</v>
      </c>
      <c r="D19" s="246"/>
      <c r="E19" s="246"/>
    </row>
    <row r="20" spans="1:5" ht="13.5">
      <c r="A20" s="245"/>
      <c r="B20" s="245"/>
      <c r="C20" s="246" t="s">
        <v>8</v>
      </c>
      <c r="D20" s="247">
        <v>-141000</v>
      </c>
      <c r="E20" s="247">
        <v>-206000.2</v>
      </c>
    </row>
    <row r="21" spans="1:5" ht="13.5">
      <c r="A21" s="245"/>
      <c r="B21" s="245"/>
      <c r="C21" s="246" t="s">
        <v>111</v>
      </c>
      <c r="D21" s="247">
        <v>-141000</v>
      </c>
      <c r="E21" s="247">
        <v>-206000.2</v>
      </c>
    </row>
    <row r="22" spans="1:5" ht="13.5">
      <c r="A22" s="245"/>
      <c r="B22" s="245"/>
      <c r="C22" s="246" t="s">
        <v>505</v>
      </c>
      <c r="D22" s="247">
        <v>-141000</v>
      </c>
      <c r="E22" s="247">
        <v>-206000.2</v>
      </c>
    </row>
    <row r="23" spans="1:5" ht="13.5">
      <c r="A23" s="245"/>
      <c r="B23" s="245"/>
      <c r="C23" s="246" t="s">
        <v>506</v>
      </c>
      <c r="D23" s="247">
        <v>-25000</v>
      </c>
      <c r="E23" s="247">
        <v>-30000</v>
      </c>
    </row>
    <row r="24" spans="1:5" ht="13.5">
      <c r="A24" s="245"/>
      <c r="B24" s="245"/>
      <c r="C24" s="246" t="s">
        <v>507</v>
      </c>
      <c r="D24" s="247">
        <v>-25000</v>
      </c>
      <c r="E24" s="247">
        <v>-30000</v>
      </c>
    </row>
    <row r="25" spans="1:5" ht="13.5">
      <c r="A25" s="245"/>
      <c r="B25" s="245"/>
      <c r="C25" s="246" t="s">
        <v>508</v>
      </c>
      <c r="D25" s="247">
        <v>-100000</v>
      </c>
      <c r="E25" s="247">
        <v>-150000</v>
      </c>
    </row>
    <row r="26" spans="1:5" ht="13.5">
      <c r="A26" s="245"/>
      <c r="B26" s="245"/>
      <c r="C26" s="246" t="s">
        <v>509</v>
      </c>
      <c r="D26" s="247">
        <v>-100000</v>
      </c>
      <c r="E26" s="247">
        <v>-150000</v>
      </c>
    </row>
    <row r="27" spans="1:5" ht="13.5">
      <c r="A27" s="245"/>
      <c r="B27" s="245"/>
      <c r="C27" s="246" t="s">
        <v>510</v>
      </c>
      <c r="D27" s="247">
        <v>-10000</v>
      </c>
      <c r="E27" s="247">
        <v>-13000</v>
      </c>
    </row>
    <row r="28" spans="1:5" ht="13.5">
      <c r="A28" s="245"/>
      <c r="B28" s="245"/>
      <c r="C28" s="246" t="s">
        <v>511</v>
      </c>
      <c r="D28" s="247">
        <v>-10000</v>
      </c>
      <c r="E28" s="247">
        <v>-13000</v>
      </c>
    </row>
    <row r="29" spans="1:5" ht="13.5">
      <c r="A29" s="245"/>
      <c r="B29" s="245"/>
      <c r="C29" s="246" t="s">
        <v>512</v>
      </c>
      <c r="D29" s="247">
        <v>-6000</v>
      </c>
      <c r="E29" s="247">
        <v>-13000.2</v>
      </c>
    </row>
    <row r="30" spans="1:5" ht="13.5">
      <c r="A30" s="245"/>
      <c r="B30" s="245"/>
      <c r="C30" s="246" t="s">
        <v>513</v>
      </c>
      <c r="D30" s="247">
        <v>-6000</v>
      </c>
      <c r="E30" s="247">
        <v>-13000.2</v>
      </c>
    </row>
    <row r="31" spans="1:5" ht="14.25">
      <c r="A31" s="245"/>
      <c r="B31" s="245"/>
      <c r="C31" s="248" t="s">
        <v>203</v>
      </c>
      <c r="D31" s="249">
        <v>-648934.80000000005</v>
      </c>
      <c r="E31" s="249">
        <v>-651858.30000000005</v>
      </c>
    </row>
    <row r="32" spans="1:5" ht="13.5">
      <c r="A32" s="245"/>
      <c r="B32" s="245"/>
      <c r="C32" s="246" t="s">
        <v>9</v>
      </c>
      <c r="D32" s="246"/>
      <c r="E32" s="246"/>
    </row>
    <row r="33" spans="1:5" ht="13.5">
      <c r="A33" s="246" t="s">
        <v>298</v>
      </c>
      <c r="B33" s="245"/>
      <c r="C33" s="246" t="s">
        <v>299</v>
      </c>
      <c r="D33" s="247">
        <v>-574840.30000000005</v>
      </c>
      <c r="E33" s="247">
        <v>-574840.30000000005</v>
      </c>
    </row>
    <row r="34" spans="1:5" ht="13.5">
      <c r="A34" s="245"/>
      <c r="B34" s="245"/>
      <c r="C34" s="246" t="s">
        <v>9</v>
      </c>
      <c r="D34" s="246"/>
      <c r="E34" s="246"/>
    </row>
    <row r="35" spans="1:5" ht="40.5">
      <c r="A35" s="245"/>
      <c r="B35" s="246" t="s">
        <v>301</v>
      </c>
      <c r="C35" s="246" t="s">
        <v>207</v>
      </c>
      <c r="D35" s="247">
        <v>-574840.30000000005</v>
      </c>
      <c r="E35" s="247">
        <v>-574840.30000000005</v>
      </c>
    </row>
    <row r="36" spans="1:5" ht="13.5">
      <c r="A36" s="245"/>
      <c r="B36" s="245"/>
      <c r="C36" s="246" t="s">
        <v>46</v>
      </c>
      <c r="D36" s="246"/>
      <c r="E36" s="246"/>
    </row>
    <row r="37" spans="1:5" ht="13.5">
      <c r="A37" s="245"/>
      <c r="B37" s="245"/>
      <c r="C37" s="255" t="s">
        <v>203</v>
      </c>
      <c r="D37" s="256">
        <v>-574840.30000000005</v>
      </c>
      <c r="E37" s="256">
        <v>-574840.30000000005</v>
      </c>
    </row>
    <row r="38" spans="1:5" ht="13.5">
      <c r="A38" s="245"/>
      <c r="B38" s="245"/>
      <c r="C38" s="246" t="s">
        <v>106</v>
      </c>
      <c r="D38" s="246"/>
      <c r="E38" s="246"/>
    </row>
    <row r="39" spans="1:5" ht="13.5">
      <c r="A39" s="245"/>
      <c r="B39" s="245"/>
      <c r="C39" s="246" t="s">
        <v>8</v>
      </c>
      <c r="D39" s="247">
        <v>-574840.30000000005</v>
      </c>
      <c r="E39" s="247">
        <v>-574840.30000000005</v>
      </c>
    </row>
    <row r="40" spans="1:5" ht="13.5">
      <c r="A40" s="245"/>
      <c r="B40" s="245"/>
      <c r="C40" s="246" t="s">
        <v>107</v>
      </c>
      <c r="D40" s="247">
        <v>-574840.30000000005</v>
      </c>
      <c r="E40" s="247">
        <v>-574840.30000000005</v>
      </c>
    </row>
    <row r="41" spans="1:5" ht="13.5">
      <c r="A41" s="245"/>
      <c r="B41" s="245"/>
      <c r="C41" s="246" t="s">
        <v>108</v>
      </c>
      <c r="D41" s="247">
        <v>-574840.30000000005</v>
      </c>
      <c r="E41" s="247">
        <v>-574840.30000000005</v>
      </c>
    </row>
    <row r="42" spans="1:5" ht="13.5">
      <c r="A42" s="245"/>
      <c r="B42" s="245"/>
      <c r="C42" s="246" t="s">
        <v>109</v>
      </c>
      <c r="D42" s="247">
        <v>-574840.30000000005</v>
      </c>
      <c r="E42" s="247">
        <v>-574840.30000000005</v>
      </c>
    </row>
    <row r="43" spans="1:5" ht="13.5">
      <c r="A43" s="245"/>
      <c r="B43" s="245"/>
      <c r="C43" s="246" t="s">
        <v>110</v>
      </c>
      <c r="D43" s="247">
        <v>-574840.30000000005</v>
      </c>
      <c r="E43" s="247">
        <v>-574840.30000000005</v>
      </c>
    </row>
    <row r="44" spans="1:5" ht="13.5">
      <c r="A44" s="246" t="s">
        <v>302</v>
      </c>
      <c r="B44" s="245"/>
      <c r="C44" s="246" t="s">
        <v>303</v>
      </c>
      <c r="D44" s="247">
        <v>-54094.5</v>
      </c>
      <c r="E44" s="247">
        <v>-57018</v>
      </c>
    </row>
    <row r="45" spans="1:5" ht="13.5">
      <c r="A45" s="245"/>
      <c r="B45" s="245"/>
      <c r="C45" s="246" t="s">
        <v>9</v>
      </c>
      <c r="D45" s="246"/>
      <c r="E45" s="246"/>
    </row>
    <row r="46" spans="1:5" ht="13.5">
      <c r="A46" s="245"/>
      <c r="B46" s="246" t="s">
        <v>306</v>
      </c>
      <c r="C46" s="246" t="s">
        <v>307</v>
      </c>
      <c r="D46" s="247">
        <v>-54094.5</v>
      </c>
      <c r="E46" s="247">
        <v>-57018</v>
      </c>
    </row>
    <row r="47" spans="1:5" ht="13.5">
      <c r="A47" s="245"/>
      <c r="B47" s="245"/>
      <c r="C47" s="246" t="s">
        <v>46</v>
      </c>
      <c r="D47" s="246"/>
      <c r="E47" s="246"/>
    </row>
    <row r="48" spans="1:5" ht="13.5">
      <c r="A48" s="245"/>
      <c r="B48" s="245"/>
      <c r="C48" s="255" t="s">
        <v>203</v>
      </c>
      <c r="D48" s="256">
        <v>-54094.5</v>
      </c>
      <c r="E48" s="256">
        <v>-57018</v>
      </c>
    </row>
    <row r="49" spans="1:5" ht="13.5">
      <c r="A49" s="245"/>
      <c r="B49" s="245"/>
      <c r="C49" s="246" t="s">
        <v>106</v>
      </c>
      <c r="D49" s="246"/>
      <c r="E49" s="246"/>
    </row>
    <row r="50" spans="1:5" ht="13.5">
      <c r="A50" s="245"/>
      <c r="B50" s="245"/>
      <c r="C50" s="246" t="s">
        <v>8</v>
      </c>
      <c r="D50" s="247">
        <v>-54094.5</v>
      </c>
      <c r="E50" s="247">
        <v>-57018</v>
      </c>
    </row>
    <row r="51" spans="1:5" ht="13.5">
      <c r="A51" s="245"/>
      <c r="B51" s="245"/>
      <c r="C51" s="246" t="s">
        <v>111</v>
      </c>
      <c r="D51" s="247">
        <v>-54094.5</v>
      </c>
      <c r="E51" s="247">
        <v>-57018</v>
      </c>
    </row>
    <row r="52" spans="1:5" ht="13.5">
      <c r="A52" s="245"/>
      <c r="B52" s="245"/>
      <c r="C52" s="246" t="s">
        <v>503</v>
      </c>
      <c r="D52" s="247">
        <v>-47352</v>
      </c>
      <c r="E52" s="247">
        <v>-48028</v>
      </c>
    </row>
    <row r="53" spans="1:5" ht="13.5">
      <c r="A53" s="245"/>
      <c r="B53" s="245"/>
      <c r="C53" s="246" t="s">
        <v>504</v>
      </c>
      <c r="D53" s="247">
        <v>-47352</v>
      </c>
      <c r="E53" s="247">
        <v>-48028</v>
      </c>
    </row>
    <row r="54" spans="1:5" ht="13.5">
      <c r="A54" s="245"/>
      <c r="B54" s="245"/>
      <c r="C54" s="246" t="s">
        <v>514</v>
      </c>
      <c r="D54" s="247">
        <v>-47352</v>
      </c>
      <c r="E54" s="247">
        <v>-48028</v>
      </c>
    </row>
    <row r="55" spans="1:5" ht="13.5">
      <c r="A55" s="245"/>
      <c r="B55" s="245"/>
      <c r="C55" s="246" t="s">
        <v>505</v>
      </c>
      <c r="D55" s="247">
        <v>-6742.5</v>
      </c>
      <c r="E55" s="247">
        <v>-8990</v>
      </c>
    </row>
    <row r="56" spans="1:5" ht="13.5">
      <c r="A56" s="245"/>
      <c r="B56" s="245"/>
      <c r="C56" s="246" t="s">
        <v>506</v>
      </c>
      <c r="D56" s="247">
        <v>-2422.5</v>
      </c>
      <c r="E56" s="247">
        <v>-3230</v>
      </c>
    </row>
    <row r="57" spans="1:5" ht="13.5">
      <c r="A57" s="245"/>
      <c r="B57" s="245"/>
      <c r="C57" s="246" t="s">
        <v>507</v>
      </c>
      <c r="D57" s="247">
        <v>-900</v>
      </c>
      <c r="E57" s="247">
        <v>-1200</v>
      </c>
    </row>
    <row r="58" spans="1:5" ht="13.5">
      <c r="A58" s="245"/>
      <c r="B58" s="245"/>
      <c r="C58" s="246" t="s">
        <v>515</v>
      </c>
      <c r="D58" s="247">
        <v>-22.5</v>
      </c>
      <c r="E58" s="247">
        <v>-30</v>
      </c>
    </row>
    <row r="59" spans="1:5" ht="13.5">
      <c r="A59" s="245"/>
      <c r="B59" s="245"/>
      <c r="C59" s="246" t="s">
        <v>516</v>
      </c>
      <c r="D59" s="247">
        <v>-1500</v>
      </c>
      <c r="E59" s="247">
        <v>-2000</v>
      </c>
    </row>
    <row r="60" spans="1:5" ht="13.5">
      <c r="A60" s="245"/>
      <c r="B60" s="245"/>
      <c r="C60" s="246" t="s">
        <v>510</v>
      </c>
      <c r="D60" s="247">
        <v>-2400</v>
      </c>
      <c r="E60" s="247">
        <v>-3200</v>
      </c>
    </row>
    <row r="61" spans="1:5" ht="13.5">
      <c r="A61" s="245"/>
      <c r="B61" s="245"/>
      <c r="C61" s="246" t="s">
        <v>517</v>
      </c>
      <c r="D61" s="247">
        <v>-1275</v>
      </c>
      <c r="E61" s="247">
        <v>-1700</v>
      </c>
    </row>
    <row r="62" spans="1:5" ht="13.5">
      <c r="A62" s="245"/>
      <c r="B62" s="245"/>
      <c r="C62" s="246" t="s">
        <v>518</v>
      </c>
      <c r="D62" s="247">
        <v>-1125</v>
      </c>
      <c r="E62" s="247">
        <v>-1500</v>
      </c>
    </row>
    <row r="63" spans="1:5" ht="13.5">
      <c r="A63" s="245"/>
      <c r="B63" s="245"/>
      <c r="C63" s="246" t="s">
        <v>519</v>
      </c>
      <c r="D63" s="247">
        <v>-1470</v>
      </c>
      <c r="E63" s="247">
        <v>-1960</v>
      </c>
    </row>
    <row r="64" spans="1:5" ht="13.5">
      <c r="A64" s="245"/>
      <c r="B64" s="245"/>
      <c r="C64" s="246" t="s">
        <v>520</v>
      </c>
      <c r="D64" s="247">
        <v>-1470</v>
      </c>
      <c r="E64" s="247">
        <v>-1960</v>
      </c>
    </row>
    <row r="65" spans="1:5" ht="13.5">
      <c r="A65" s="245"/>
      <c r="B65" s="245"/>
      <c r="C65" s="246" t="s">
        <v>512</v>
      </c>
      <c r="D65" s="247">
        <v>-450</v>
      </c>
      <c r="E65" s="247">
        <v>-600</v>
      </c>
    </row>
    <row r="66" spans="1:5" ht="13.5">
      <c r="A66" s="245"/>
      <c r="B66" s="245"/>
      <c r="C66" s="246" t="s">
        <v>521</v>
      </c>
      <c r="D66" s="247">
        <v>-450</v>
      </c>
      <c r="E66" s="247">
        <v>-600</v>
      </c>
    </row>
    <row r="67" spans="1:5" ht="13.5">
      <c r="A67" s="246" t="s">
        <v>309</v>
      </c>
      <c r="B67" s="245"/>
      <c r="C67" s="246" t="s">
        <v>310</v>
      </c>
      <c r="D67" s="247">
        <v>-20000</v>
      </c>
      <c r="E67" s="247">
        <v>-20000</v>
      </c>
    </row>
    <row r="68" spans="1:5" ht="13.5">
      <c r="A68" s="245"/>
      <c r="B68" s="245"/>
      <c r="C68" s="246" t="s">
        <v>9</v>
      </c>
      <c r="D68" s="246"/>
      <c r="E68" s="246"/>
    </row>
    <row r="69" spans="1:5" ht="13.5">
      <c r="A69" s="245"/>
      <c r="B69" s="246" t="s">
        <v>313</v>
      </c>
      <c r="C69" s="246" t="s">
        <v>314</v>
      </c>
      <c r="D69" s="247">
        <v>-20000</v>
      </c>
      <c r="E69" s="247">
        <v>-20000</v>
      </c>
    </row>
    <row r="70" spans="1:5" ht="13.5">
      <c r="A70" s="245"/>
      <c r="B70" s="245"/>
      <c r="C70" s="246" t="s">
        <v>46</v>
      </c>
      <c r="D70" s="246"/>
      <c r="E70" s="246"/>
    </row>
    <row r="71" spans="1:5" ht="13.5">
      <c r="A71" s="245"/>
      <c r="B71" s="245"/>
      <c r="C71" s="255" t="s">
        <v>203</v>
      </c>
      <c r="D71" s="256">
        <v>-20000</v>
      </c>
      <c r="E71" s="256">
        <v>-20000</v>
      </c>
    </row>
    <row r="72" spans="1:5" ht="13.5">
      <c r="A72" s="245"/>
      <c r="B72" s="245"/>
      <c r="C72" s="246" t="s">
        <v>106</v>
      </c>
      <c r="D72" s="246"/>
      <c r="E72" s="246"/>
    </row>
    <row r="73" spans="1:5" ht="13.5">
      <c r="A73" s="245"/>
      <c r="B73" s="245"/>
      <c r="C73" s="246" t="s">
        <v>8</v>
      </c>
      <c r="D73" s="247">
        <v>-20000</v>
      </c>
      <c r="E73" s="247">
        <v>-20000</v>
      </c>
    </row>
    <row r="74" spans="1:5" ht="13.5">
      <c r="A74" s="245"/>
      <c r="B74" s="245"/>
      <c r="C74" s="246" t="s">
        <v>111</v>
      </c>
      <c r="D74" s="247">
        <v>-20000</v>
      </c>
      <c r="E74" s="247">
        <v>-20000</v>
      </c>
    </row>
    <row r="75" spans="1:5" ht="13.5">
      <c r="A75" s="245"/>
      <c r="B75" s="245"/>
      <c r="C75" s="246" t="s">
        <v>522</v>
      </c>
      <c r="D75" s="247">
        <v>-20000</v>
      </c>
      <c r="E75" s="247">
        <v>-20000</v>
      </c>
    </row>
    <row r="76" spans="1:5" ht="13.5">
      <c r="A76" s="245"/>
      <c r="B76" s="245"/>
      <c r="C76" s="246" t="s">
        <v>523</v>
      </c>
      <c r="D76" s="247">
        <v>-20000</v>
      </c>
      <c r="E76" s="247">
        <v>-20000</v>
      </c>
    </row>
    <row r="77" spans="1:5" ht="13.5">
      <c r="A77" s="245"/>
      <c r="B77" s="245"/>
      <c r="C77" s="246" t="s">
        <v>524</v>
      </c>
      <c r="D77" s="247">
        <v>-20000</v>
      </c>
      <c r="E77" s="247">
        <v>-20000</v>
      </c>
    </row>
    <row r="78" spans="1:5" ht="14.25">
      <c r="A78" s="245"/>
      <c r="B78" s="245"/>
      <c r="C78" s="248" t="s">
        <v>316</v>
      </c>
      <c r="D78" s="249">
        <v>-6580</v>
      </c>
      <c r="E78" s="249">
        <v>-18908</v>
      </c>
    </row>
    <row r="79" spans="1:5" ht="13.5">
      <c r="A79" s="245"/>
      <c r="B79" s="245"/>
      <c r="C79" s="246" t="s">
        <v>9</v>
      </c>
      <c r="D79" s="246"/>
      <c r="E79" s="246"/>
    </row>
    <row r="80" spans="1:5" ht="13.5">
      <c r="A80" s="246" t="s">
        <v>317</v>
      </c>
      <c r="B80" s="245"/>
      <c r="C80" s="246" t="s">
        <v>318</v>
      </c>
      <c r="D80" s="247">
        <v>-6580</v>
      </c>
      <c r="E80" s="247">
        <v>-18908</v>
      </c>
    </row>
    <row r="81" spans="1:6" ht="13.5">
      <c r="A81" s="245"/>
      <c r="B81" s="245"/>
      <c r="C81" s="246" t="s">
        <v>9</v>
      </c>
      <c r="D81" s="246"/>
      <c r="E81" s="246"/>
    </row>
    <row r="82" spans="1:6" ht="13.5">
      <c r="A82" s="245"/>
      <c r="B82" s="246" t="s">
        <v>160</v>
      </c>
      <c r="C82" s="246" t="s">
        <v>321</v>
      </c>
      <c r="D82" s="247">
        <v>-6580</v>
      </c>
      <c r="E82" s="247">
        <v>-18908</v>
      </c>
    </row>
    <row r="83" spans="1:6" ht="13.5">
      <c r="A83" s="245"/>
      <c r="B83" s="245"/>
      <c r="C83" s="246" t="s">
        <v>46</v>
      </c>
      <c r="D83" s="246"/>
      <c r="E83" s="246"/>
    </row>
    <row r="84" spans="1:6" ht="13.5">
      <c r="A84" s="245"/>
      <c r="B84" s="245"/>
      <c r="C84" s="255" t="s">
        <v>316</v>
      </c>
      <c r="D84" s="256">
        <v>-6580</v>
      </c>
      <c r="E84" s="256">
        <v>-18908</v>
      </c>
    </row>
    <row r="85" spans="1:6" ht="13.5">
      <c r="A85" s="245"/>
      <c r="B85" s="245"/>
      <c r="C85" s="246" t="s">
        <v>106</v>
      </c>
      <c r="D85" s="246"/>
      <c r="E85" s="246"/>
    </row>
    <row r="86" spans="1:6" ht="13.5">
      <c r="A86" s="245"/>
      <c r="B86" s="245"/>
      <c r="C86" s="246" t="s">
        <v>8</v>
      </c>
      <c r="D86" s="247">
        <v>-6580</v>
      </c>
      <c r="E86" s="247">
        <v>-18908</v>
      </c>
    </row>
    <row r="87" spans="1:6" ht="13.5">
      <c r="A87" s="245"/>
      <c r="B87" s="245"/>
      <c r="C87" s="246" t="s">
        <v>111</v>
      </c>
      <c r="D87" s="247">
        <v>-6580</v>
      </c>
      <c r="E87" s="247">
        <v>-18908</v>
      </c>
    </row>
    <row r="88" spans="1:6" ht="13.5">
      <c r="A88" s="245"/>
      <c r="B88" s="245"/>
      <c r="C88" s="246" t="s">
        <v>503</v>
      </c>
      <c r="D88" s="247">
        <v>-6180</v>
      </c>
      <c r="E88" s="247">
        <v>-17948</v>
      </c>
    </row>
    <row r="89" spans="1:6" ht="13.5">
      <c r="A89" s="245"/>
      <c r="B89" s="245"/>
      <c r="C89" s="246" t="s">
        <v>504</v>
      </c>
      <c r="D89" s="247">
        <v>-6180</v>
      </c>
      <c r="E89" s="247">
        <v>-17948</v>
      </c>
    </row>
    <row r="90" spans="1:6" ht="13.5">
      <c r="A90" s="245"/>
      <c r="B90" s="245"/>
      <c r="C90" s="246" t="s">
        <v>514</v>
      </c>
      <c r="D90" s="247">
        <v>-6180</v>
      </c>
      <c r="E90" s="247">
        <v>-15806</v>
      </c>
    </row>
    <row r="91" spans="1:6" ht="13.5">
      <c r="A91" s="245"/>
      <c r="B91" s="245"/>
      <c r="C91" s="246" t="s">
        <v>525</v>
      </c>
      <c r="D91" s="247">
        <v>0</v>
      </c>
      <c r="E91" s="247">
        <v>-2142</v>
      </c>
    </row>
    <row r="92" spans="1:6" ht="13.5">
      <c r="A92" s="245"/>
      <c r="B92" s="245"/>
      <c r="C92" s="246" t="s">
        <v>526</v>
      </c>
      <c r="D92" s="247">
        <v>-400</v>
      </c>
      <c r="E92" s="247">
        <v>-960</v>
      </c>
    </row>
    <row r="93" spans="1:6" ht="13.5">
      <c r="A93" s="245"/>
      <c r="B93" s="245"/>
      <c r="C93" s="246" t="s">
        <v>527</v>
      </c>
      <c r="D93" s="247">
        <v>-400</v>
      </c>
      <c r="E93" s="247">
        <v>-960</v>
      </c>
    </row>
    <row r="94" spans="1:6" ht="13.5">
      <c r="A94" s="245"/>
      <c r="B94" s="245"/>
      <c r="C94" s="246" t="s">
        <v>528</v>
      </c>
      <c r="D94" s="247">
        <v>-400</v>
      </c>
      <c r="E94" s="247">
        <v>-960</v>
      </c>
    </row>
    <row r="95" spans="1:6" ht="14.25">
      <c r="A95" s="245"/>
      <c r="B95" s="245"/>
      <c r="C95" s="248" t="s">
        <v>10</v>
      </c>
      <c r="D95" s="249">
        <v>-12480</v>
      </c>
      <c r="E95" s="249">
        <v>-988786.5</v>
      </c>
      <c r="F95" s="244"/>
    </row>
    <row r="96" spans="1:6" ht="13.5">
      <c r="A96" s="245"/>
      <c r="B96" s="245"/>
      <c r="C96" s="246" t="s">
        <v>9</v>
      </c>
      <c r="D96" s="246"/>
      <c r="E96" s="246"/>
    </row>
    <row r="97" spans="1:5" ht="13.5">
      <c r="A97" s="246" t="s">
        <v>323</v>
      </c>
      <c r="B97" s="245"/>
      <c r="C97" s="246" t="s">
        <v>324</v>
      </c>
      <c r="D97" s="247">
        <v>-1575</v>
      </c>
      <c r="E97" s="247">
        <v>-2250</v>
      </c>
    </row>
    <row r="98" spans="1:5" ht="13.5">
      <c r="A98" s="245"/>
      <c r="B98" s="245"/>
      <c r="C98" s="246" t="s">
        <v>9</v>
      </c>
      <c r="D98" s="246"/>
      <c r="E98" s="246"/>
    </row>
    <row r="99" spans="1:5" ht="27">
      <c r="A99" s="245"/>
      <c r="B99" s="246" t="s">
        <v>327</v>
      </c>
      <c r="C99" s="246" t="s">
        <v>328</v>
      </c>
      <c r="D99" s="247">
        <v>-1575</v>
      </c>
      <c r="E99" s="247">
        <v>-2250</v>
      </c>
    </row>
    <row r="100" spans="1:5" ht="13.5">
      <c r="A100" s="245"/>
      <c r="B100" s="245"/>
      <c r="C100" s="246" t="s">
        <v>46</v>
      </c>
      <c r="D100" s="246"/>
      <c r="E100" s="246"/>
    </row>
    <row r="101" spans="1:5" ht="27">
      <c r="A101" s="245"/>
      <c r="B101" s="245"/>
      <c r="C101" s="255" t="s">
        <v>529</v>
      </c>
      <c r="D101" s="256">
        <v>-1575</v>
      </c>
      <c r="E101" s="256">
        <v>-2250</v>
      </c>
    </row>
    <row r="102" spans="1:5" ht="13.5">
      <c r="A102" s="245"/>
      <c r="B102" s="245"/>
      <c r="C102" s="246" t="s">
        <v>106</v>
      </c>
      <c r="D102" s="246"/>
      <c r="E102" s="246"/>
    </row>
    <row r="103" spans="1:5" ht="13.5">
      <c r="A103" s="245"/>
      <c r="B103" s="245"/>
      <c r="C103" s="246" t="s">
        <v>8</v>
      </c>
      <c r="D103" s="247">
        <v>-1575</v>
      </c>
      <c r="E103" s="247">
        <v>-2250</v>
      </c>
    </row>
    <row r="104" spans="1:5" ht="13.5">
      <c r="A104" s="245"/>
      <c r="B104" s="245"/>
      <c r="C104" s="246" t="s">
        <v>111</v>
      </c>
      <c r="D104" s="247">
        <v>-1575</v>
      </c>
      <c r="E104" s="247">
        <v>-2250</v>
      </c>
    </row>
    <row r="105" spans="1:5" ht="13.5">
      <c r="A105" s="245"/>
      <c r="B105" s="245"/>
      <c r="C105" s="246" t="s">
        <v>505</v>
      </c>
      <c r="D105" s="247">
        <v>-1575</v>
      </c>
      <c r="E105" s="247">
        <v>-2250</v>
      </c>
    </row>
    <row r="106" spans="1:5" ht="13.5">
      <c r="A106" s="245"/>
      <c r="B106" s="245"/>
      <c r="C106" s="246" t="s">
        <v>530</v>
      </c>
      <c r="D106" s="247">
        <v>-1575</v>
      </c>
      <c r="E106" s="247">
        <v>-2250</v>
      </c>
    </row>
    <row r="107" spans="1:5" ht="13.5">
      <c r="A107" s="245"/>
      <c r="B107" s="245"/>
      <c r="C107" s="246" t="s">
        <v>531</v>
      </c>
      <c r="D107" s="247">
        <v>-1575</v>
      </c>
      <c r="E107" s="247">
        <v>-2250</v>
      </c>
    </row>
    <row r="108" spans="1:5" ht="13.5">
      <c r="A108" s="246" t="s">
        <v>330</v>
      </c>
      <c r="B108" s="245"/>
      <c r="C108" s="246" t="s">
        <v>331</v>
      </c>
      <c r="D108" s="247">
        <v>-7629.7</v>
      </c>
      <c r="E108" s="247">
        <v>-12693.8</v>
      </c>
    </row>
    <row r="109" spans="1:5" ht="13.5">
      <c r="A109" s="245"/>
      <c r="B109" s="245"/>
      <c r="C109" s="246" t="s">
        <v>9</v>
      </c>
      <c r="D109" s="246"/>
      <c r="E109" s="246"/>
    </row>
    <row r="110" spans="1:5" ht="27">
      <c r="A110" s="245"/>
      <c r="B110" s="246" t="s">
        <v>160</v>
      </c>
      <c r="C110" s="246" t="s">
        <v>334</v>
      </c>
      <c r="D110" s="247">
        <v>-7629.7</v>
      </c>
      <c r="E110" s="247">
        <v>-12693.8</v>
      </c>
    </row>
    <row r="111" spans="1:5" ht="13.5">
      <c r="A111" s="245"/>
      <c r="B111" s="245"/>
      <c r="C111" s="246" t="s">
        <v>46</v>
      </c>
      <c r="D111" s="246"/>
      <c r="E111" s="246"/>
    </row>
    <row r="112" spans="1:5" ht="27">
      <c r="A112" s="245"/>
      <c r="B112" s="245"/>
      <c r="C112" s="255" t="s">
        <v>532</v>
      </c>
      <c r="D112" s="256">
        <v>-7629.7</v>
      </c>
      <c r="E112" s="256">
        <v>-12693.8</v>
      </c>
    </row>
    <row r="113" spans="1:5" ht="13.5">
      <c r="A113" s="245"/>
      <c r="B113" s="245"/>
      <c r="C113" s="246" t="s">
        <v>106</v>
      </c>
      <c r="D113" s="246"/>
      <c r="E113" s="246"/>
    </row>
    <row r="114" spans="1:5" ht="13.5">
      <c r="A114" s="245"/>
      <c r="B114" s="245"/>
      <c r="C114" s="246" t="s">
        <v>8</v>
      </c>
      <c r="D114" s="247">
        <v>-7629.7</v>
      </c>
      <c r="E114" s="247">
        <v>-12693.8</v>
      </c>
    </row>
    <row r="115" spans="1:5" ht="13.5">
      <c r="A115" s="245"/>
      <c r="B115" s="245"/>
      <c r="C115" s="246" t="s">
        <v>111</v>
      </c>
      <c r="D115" s="247">
        <v>-7629.7</v>
      </c>
      <c r="E115" s="247">
        <v>-12693.8</v>
      </c>
    </row>
    <row r="116" spans="1:5" ht="13.5">
      <c r="A116" s="245"/>
      <c r="B116" s="245"/>
      <c r="C116" s="246" t="s">
        <v>505</v>
      </c>
      <c r="D116" s="247">
        <v>-7629.7</v>
      </c>
      <c r="E116" s="247">
        <v>-12693.8</v>
      </c>
    </row>
    <row r="117" spans="1:5" ht="13.5">
      <c r="A117" s="245"/>
      <c r="B117" s="245"/>
      <c r="C117" s="246" t="s">
        <v>510</v>
      </c>
      <c r="D117" s="247">
        <v>-7611.5</v>
      </c>
      <c r="E117" s="247">
        <v>-12674.2</v>
      </c>
    </row>
    <row r="118" spans="1:5" ht="13.5">
      <c r="A118" s="245"/>
      <c r="B118" s="245"/>
      <c r="C118" s="246" t="s">
        <v>511</v>
      </c>
      <c r="D118" s="247">
        <v>-60.8</v>
      </c>
      <c r="E118" s="247">
        <v>-100.6</v>
      </c>
    </row>
    <row r="119" spans="1:5" ht="13.5">
      <c r="A119" s="245"/>
      <c r="B119" s="245"/>
      <c r="C119" s="246" t="s">
        <v>517</v>
      </c>
      <c r="D119" s="247">
        <v>-16.8</v>
      </c>
      <c r="E119" s="247">
        <v>-53.3</v>
      </c>
    </row>
    <row r="120" spans="1:5" ht="13.5">
      <c r="A120" s="245"/>
      <c r="B120" s="245"/>
      <c r="C120" s="246" t="s">
        <v>533</v>
      </c>
      <c r="D120" s="247">
        <v>-5955.1</v>
      </c>
      <c r="E120" s="247">
        <v>-9925.2000000000007</v>
      </c>
    </row>
    <row r="121" spans="1:5" ht="13.5">
      <c r="A121" s="245"/>
      <c r="B121" s="245"/>
      <c r="C121" s="246" t="s">
        <v>518</v>
      </c>
      <c r="D121" s="247">
        <v>-1578.8</v>
      </c>
      <c r="E121" s="247">
        <v>-2595.1</v>
      </c>
    </row>
    <row r="122" spans="1:5" ht="13.5">
      <c r="A122" s="245"/>
      <c r="B122" s="245"/>
      <c r="C122" s="246" t="s">
        <v>530</v>
      </c>
      <c r="D122" s="247">
        <v>-18.2</v>
      </c>
      <c r="E122" s="247">
        <v>-19.600000000000001</v>
      </c>
    </row>
    <row r="123" spans="1:5" ht="13.5">
      <c r="A123" s="245"/>
      <c r="B123" s="245"/>
      <c r="C123" s="246" t="s">
        <v>531</v>
      </c>
      <c r="D123" s="247">
        <v>-18.2</v>
      </c>
      <c r="E123" s="247">
        <v>-19.600000000000001</v>
      </c>
    </row>
    <row r="124" spans="1:5" ht="27">
      <c r="A124" s="246" t="s">
        <v>336</v>
      </c>
      <c r="B124" s="245"/>
      <c r="C124" s="246" t="s">
        <v>337</v>
      </c>
      <c r="D124" s="247">
        <v>-1000</v>
      </c>
      <c r="E124" s="247">
        <v>-4000</v>
      </c>
    </row>
    <row r="125" spans="1:5" ht="13.5">
      <c r="A125" s="245"/>
      <c r="B125" s="245"/>
      <c r="C125" s="246" t="s">
        <v>9</v>
      </c>
      <c r="D125" s="246"/>
      <c r="E125" s="246"/>
    </row>
    <row r="126" spans="1:5" ht="27">
      <c r="A126" s="245"/>
      <c r="B126" s="246" t="s">
        <v>160</v>
      </c>
      <c r="C126" s="246" t="s">
        <v>337</v>
      </c>
      <c r="D126" s="247">
        <v>-1000</v>
      </c>
      <c r="E126" s="247">
        <v>-4000</v>
      </c>
    </row>
    <row r="127" spans="1:5" ht="13.5">
      <c r="A127" s="245"/>
      <c r="B127" s="245"/>
      <c r="C127" s="246" t="s">
        <v>46</v>
      </c>
      <c r="D127" s="246"/>
      <c r="E127" s="246"/>
    </row>
    <row r="128" spans="1:5" ht="27">
      <c r="A128" s="245"/>
      <c r="B128" s="245"/>
      <c r="C128" s="255" t="s">
        <v>529</v>
      </c>
      <c r="D128" s="256">
        <v>-1000</v>
      </c>
      <c r="E128" s="256">
        <v>-4000</v>
      </c>
    </row>
    <row r="129" spans="1:5" ht="13.5">
      <c r="A129" s="245"/>
      <c r="B129" s="245"/>
      <c r="C129" s="246" t="s">
        <v>106</v>
      </c>
      <c r="D129" s="246"/>
      <c r="E129" s="246"/>
    </row>
    <row r="130" spans="1:5" ht="13.5">
      <c r="A130" s="245"/>
      <c r="B130" s="245"/>
      <c r="C130" s="246" t="s">
        <v>8</v>
      </c>
      <c r="D130" s="247">
        <v>-1000</v>
      </c>
      <c r="E130" s="247">
        <v>-4000</v>
      </c>
    </row>
    <row r="131" spans="1:5" ht="13.5">
      <c r="A131" s="245"/>
      <c r="B131" s="245"/>
      <c r="C131" s="246" t="s">
        <v>111</v>
      </c>
      <c r="D131" s="247">
        <v>-1000</v>
      </c>
      <c r="E131" s="247">
        <v>-4000</v>
      </c>
    </row>
    <row r="132" spans="1:5" ht="13.5">
      <c r="A132" s="245"/>
      <c r="B132" s="245"/>
      <c r="C132" s="246" t="s">
        <v>505</v>
      </c>
      <c r="D132" s="247">
        <v>-1000</v>
      </c>
      <c r="E132" s="247">
        <v>-4000</v>
      </c>
    </row>
    <row r="133" spans="1:5" ht="13.5">
      <c r="A133" s="245"/>
      <c r="B133" s="245"/>
      <c r="C133" s="246" t="s">
        <v>510</v>
      </c>
      <c r="D133" s="247">
        <v>-1000</v>
      </c>
      <c r="E133" s="247">
        <v>-4000</v>
      </c>
    </row>
    <row r="134" spans="1:5" ht="13.5">
      <c r="A134" s="245"/>
      <c r="B134" s="245"/>
      <c r="C134" s="246" t="s">
        <v>511</v>
      </c>
      <c r="D134" s="247">
        <v>-1000</v>
      </c>
      <c r="E134" s="247">
        <v>-4000</v>
      </c>
    </row>
    <row r="135" spans="1:5" ht="13.5">
      <c r="A135" s="246" t="s">
        <v>341</v>
      </c>
      <c r="B135" s="245"/>
      <c r="C135" s="246" t="s">
        <v>253</v>
      </c>
      <c r="D135" s="247">
        <v>0</v>
      </c>
      <c r="E135" s="247">
        <v>-963112.7</v>
      </c>
    </row>
    <row r="136" spans="1:5" ht="13.5">
      <c r="A136" s="245"/>
      <c r="B136" s="245"/>
      <c r="C136" s="246" t="s">
        <v>9</v>
      </c>
      <c r="D136" s="246"/>
      <c r="E136" s="246"/>
    </row>
    <row r="137" spans="1:5" ht="54">
      <c r="A137" s="245"/>
      <c r="B137" s="246" t="s">
        <v>251</v>
      </c>
      <c r="C137" s="246" t="s">
        <v>256</v>
      </c>
      <c r="D137" s="247">
        <v>0</v>
      </c>
      <c r="E137" s="247">
        <v>-963112.7</v>
      </c>
    </row>
    <row r="138" spans="1:5" ht="13.5">
      <c r="A138" s="245"/>
      <c r="B138" s="245"/>
      <c r="C138" s="246" t="s">
        <v>46</v>
      </c>
      <c r="D138" s="246"/>
      <c r="E138" s="246"/>
    </row>
    <row r="139" spans="1:5" ht="13.5">
      <c r="A139" s="245"/>
      <c r="B139" s="245"/>
      <c r="C139" s="255" t="s">
        <v>10</v>
      </c>
      <c r="D139" s="256">
        <v>0</v>
      </c>
      <c r="E139" s="256">
        <v>-963112.7</v>
      </c>
    </row>
    <row r="140" spans="1:5" ht="13.5">
      <c r="A140" s="245"/>
      <c r="B140" s="245"/>
      <c r="C140" s="246" t="s">
        <v>106</v>
      </c>
      <c r="D140" s="246"/>
      <c r="E140" s="246"/>
    </row>
    <row r="141" spans="1:5" ht="13.5">
      <c r="A141" s="245"/>
      <c r="B141" s="245"/>
      <c r="C141" s="246" t="s">
        <v>8</v>
      </c>
      <c r="D141" s="247">
        <v>0</v>
      </c>
      <c r="E141" s="247">
        <v>-963112.7</v>
      </c>
    </row>
    <row r="142" spans="1:5" ht="13.5">
      <c r="A142" s="245"/>
      <c r="B142" s="245"/>
      <c r="C142" s="246" t="s">
        <v>107</v>
      </c>
      <c r="D142" s="247">
        <v>0</v>
      </c>
      <c r="E142" s="247">
        <v>-963112.7</v>
      </c>
    </row>
    <row r="143" spans="1:5" ht="13.5">
      <c r="A143" s="245"/>
      <c r="B143" s="245"/>
      <c r="C143" s="246" t="s">
        <v>108</v>
      </c>
      <c r="D143" s="247">
        <v>0</v>
      </c>
      <c r="E143" s="247">
        <v>-963112.7</v>
      </c>
    </row>
    <row r="144" spans="1:5" ht="13.5">
      <c r="A144" s="245"/>
      <c r="B144" s="245"/>
      <c r="C144" s="246" t="s">
        <v>109</v>
      </c>
      <c r="D144" s="247">
        <v>0</v>
      </c>
      <c r="E144" s="247">
        <v>-75586.5</v>
      </c>
    </row>
    <row r="145" spans="1:9" ht="13.5">
      <c r="A145" s="245"/>
      <c r="B145" s="245"/>
      <c r="C145" s="246" t="s">
        <v>534</v>
      </c>
      <c r="D145" s="247">
        <v>0</v>
      </c>
      <c r="E145" s="247">
        <v>-75586.5</v>
      </c>
    </row>
    <row r="146" spans="1:9" ht="13.5">
      <c r="A146" s="245"/>
      <c r="B146" s="245"/>
      <c r="C146" s="246" t="s">
        <v>535</v>
      </c>
      <c r="D146" s="247">
        <v>0</v>
      </c>
      <c r="E146" s="247">
        <v>-887526.2</v>
      </c>
    </row>
    <row r="147" spans="1:9" ht="13.5">
      <c r="A147" s="245"/>
      <c r="B147" s="245"/>
      <c r="C147" s="246" t="s">
        <v>536</v>
      </c>
      <c r="D147" s="247">
        <v>0</v>
      </c>
      <c r="E147" s="247">
        <v>-887526.2</v>
      </c>
    </row>
    <row r="148" spans="1:9" ht="13.5">
      <c r="A148" s="246" t="s">
        <v>342</v>
      </c>
      <c r="B148" s="245"/>
      <c r="C148" s="246" t="s">
        <v>343</v>
      </c>
      <c r="D148" s="247">
        <f>D150+D171</f>
        <v>-2275.3000000000002</v>
      </c>
      <c r="E148" s="247">
        <f>E150+E171</f>
        <v>-6730</v>
      </c>
    </row>
    <row r="149" spans="1:9" ht="13.5">
      <c r="A149" s="245"/>
      <c r="B149" s="245"/>
      <c r="C149" s="246" t="s">
        <v>9</v>
      </c>
      <c r="D149" s="246"/>
      <c r="E149" s="246"/>
    </row>
    <row r="150" spans="1:9" ht="13.5">
      <c r="A150" s="245"/>
      <c r="B150" s="246" t="s">
        <v>160</v>
      </c>
      <c r="C150" s="246" t="s">
        <v>346</v>
      </c>
      <c r="D150" s="247">
        <f>D152</f>
        <v>-2275.3000000000002</v>
      </c>
      <c r="E150" s="247">
        <v>-5850</v>
      </c>
    </row>
    <row r="151" spans="1:9" ht="13.5">
      <c r="A151" s="245"/>
      <c r="B151" s="245"/>
      <c r="C151" s="246" t="s">
        <v>46</v>
      </c>
      <c r="D151" s="246"/>
      <c r="E151" s="246"/>
    </row>
    <row r="152" spans="1:9" ht="27">
      <c r="A152" s="245"/>
      <c r="B152" s="245"/>
      <c r="C152" s="255" t="s">
        <v>537</v>
      </c>
      <c r="D152" s="256">
        <f>D154</f>
        <v>-2275.3000000000002</v>
      </c>
      <c r="E152" s="256">
        <v>-5850</v>
      </c>
    </row>
    <row r="153" spans="1:9" ht="13.5">
      <c r="A153" s="245"/>
      <c r="B153" s="245"/>
      <c r="C153" s="246" t="s">
        <v>106</v>
      </c>
      <c r="D153" s="246"/>
      <c r="E153" s="246"/>
    </row>
    <row r="154" spans="1:9" ht="13.5">
      <c r="A154" s="245"/>
      <c r="B154" s="245"/>
      <c r="C154" s="246" t="s">
        <v>8</v>
      </c>
      <c r="D154" s="247">
        <f>D155</f>
        <v>-2275.3000000000002</v>
      </c>
      <c r="E154" s="247">
        <v>-5850</v>
      </c>
      <c r="I154" s="385"/>
    </row>
    <row r="155" spans="1:9" ht="13.5">
      <c r="A155" s="245"/>
      <c r="B155" s="245"/>
      <c r="C155" s="246" t="s">
        <v>111</v>
      </c>
      <c r="D155" s="247">
        <f>D156+D166+D169</f>
        <v>-2275.3000000000002</v>
      </c>
      <c r="E155" s="247">
        <v>-5850</v>
      </c>
    </row>
    <row r="156" spans="1:9" ht="13.5">
      <c r="A156" s="245"/>
      <c r="B156" s="245"/>
      <c r="C156" s="246" t="s">
        <v>505</v>
      </c>
      <c r="D156" s="247">
        <f>D157+D160+D162+D164</f>
        <v>-1710.3000000000002</v>
      </c>
      <c r="E156" s="247">
        <v>-4850</v>
      </c>
    </row>
    <row r="157" spans="1:9" ht="13.5">
      <c r="A157" s="245"/>
      <c r="B157" s="245"/>
      <c r="C157" s="246" t="s">
        <v>506</v>
      </c>
      <c r="D157" s="247">
        <f>D158</f>
        <v>-954.2</v>
      </c>
      <c r="E157" s="247">
        <v>-2300</v>
      </c>
    </row>
    <row r="158" spans="1:9" ht="13.5">
      <c r="A158" s="245"/>
      <c r="B158" s="245"/>
      <c r="C158" s="246" t="s">
        <v>507</v>
      </c>
      <c r="D158" s="247">
        <v>-954.2</v>
      </c>
      <c r="E158" s="247">
        <v>-1900</v>
      </c>
    </row>
    <row r="159" spans="1:9" ht="13.5">
      <c r="A159" s="245"/>
      <c r="B159" s="245"/>
      <c r="C159" s="246" t="s">
        <v>516</v>
      </c>
      <c r="D159" s="247">
        <v>0</v>
      </c>
      <c r="E159" s="247">
        <v>-400</v>
      </c>
    </row>
    <row r="160" spans="1:9" ht="13.5">
      <c r="A160" s="245"/>
      <c r="B160" s="245"/>
      <c r="C160" s="246" t="s">
        <v>508</v>
      </c>
      <c r="D160" s="247">
        <f>D161</f>
        <v>-306.10000000000002</v>
      </c>
      <c r="E160" s="247">
        <v>-500</v>
      </c>
    </row>
    <row r="161" spans="1:5" ht="13.5">
      <c r="A161" s="245"/>
      <c r="B161" s="245"/>
      <c r="C161" s="246" t="s">
        <v>538</v>
      </c>
      <c r="D161" s="247">
        <v>-306.10000000000002</v>
      </c>
      <c r="E161" s="247">
        <v>-500</v>
      </c>
    </row>
    <row r="162" spans="1:5" ht="13.5">
      <c r="A162" s="245"/>
      <c r="B162" s="245"/>
      <c r="C162" s="246" t="s">
        <v>510</v>
      </c>
      <c r="D162" s="247">
        <f>D163</f>
        <v>-450</v>
      </c>
      <c r="E162" s="247">
        <v>-1200</v>
      </c>
    </row>
    <row r="163" spans="1:5" ht="13.5">
      <c r="A163" s="245"/>
      <c r="B163" s="245"/>
      <c r="C163" s="246" t="s">
        <v>511</v>
      </c>
      <c r="D163" s="247">
        <v>-450</v>
      </c>
      <c r="E163" s="247">
        <v>-1200</v>
      </c>
    </row>
    <row r="164" spans="1:5" ht="13.5">
      <c r="A164" s="245"/>
      <c r="B164" s="245"/>
      <c r="C164" s="246" t="s">
        <v>512</v>
      </c>
      <c r="D164" s="247">
        <v>0</v>
      </c>
      <c r="E164" s="247">
        <v>-850</v>
      </c>
    </row>
    <row r="165" spans="1:5" ht="13.5">
      <c r="A165" s="245"/>
      <c r="B165" s="245"/>
      <c r="C165" s="246" t="s">
        <v>513</v>
      </c>
      <c r="D165" s="247">
        <v>0</v>
      </c>
      <c r="E165" s="247">
        <v>-850</v>
      </c>
    </row>
    <row r="166" spans="1:5" ht="13.5">
      <c r="A166" s="245"/>
      <c r="B166" s="245"/>
      <c r="C166" s="246" t="s">
        <v>526</v>
      </c>
      <c r="D166" s="247">
        <v>-390</v>
      </c>
      <c r="E166" s="247">
        <v>-600</v>
      </c>
    </row>
    <row r="167" spans="1:5" ht="13.5">
      <c r="A167" s="245"/>
      <c r="B167" s="245"/>
      <c r="C167" s="246" t="s">
        <v>527</v>
      </c>
      <c r="D167" s="247">
        <v>-390</v>
      </c>
      <c r="E167" s="247">
        <v>-600</v>
      </c>
    </row>
    <row r="168" spans="1:5" ht="13.5">
      <c r="A168" s="245"/>
      <c r="B168" s="245"/>
      <c r="C168" s="246" t="s">
        <v>528</v>
      </c>
      <c r="D168" s="247">
        <v>-390</v>
      </c>
      <c r="E168" s="247">
        <v>-600</v>
      </c>
    </row>
    <row r="169" spans="1:5" ht="13.5">
      <c r="A169" s="245"/>
      <c r="B169" s="245"/>
      <c r="C169" s="246" t="s">
        <v>169</v>
      </c>
      <c r="D169" s="247">
        <v>-175</v>
      </c>
      <c r="E169" s="247">
        <v>-400</v>
      </c>
    </row>
    <row r="170" spans="1:5" ht="27">
      <c r="A170" s="245"/>
      <c r="B170" s="245"/>
      <c r="C170" s="246" t="s">
        <v>539</v>
      </c>
      <c r="D170" s="247">
        <v>-175</v>
      </c>
      <c r="E170" s="247">
        <v>-400</v>
      </c>
    </row>
    <row r="171" spans="1:5" ht="13.5">
      <c r="A171" s="245"/>
      <c r="B171" s="246" t="s">
        <v>313</v>
      </c>
      <c r="C171" s="246" t="s">
        <v>348</v>
      </c>
      <c r="D171" s="247">
        <v>0</v>
      </c>
      <c r="E171" s="247">
        <v>-880</v>
      </c>
    </row>
    <row r="172" spans="1:5" ht="13.5">
      <c r="A172" s="245"/>
      <c r="B172" s="245"/>
      <c r="C172" s="246" t="s">
        <v>46</v>
      </c>
      <c r="D172" s="246"/>
      <c r="E172" s="246"/>
    </row>
    <row r="173" spans="1:5" ht="27">
      <c r="A173" s="245"/>
      <c r="B173" s="245"/>
      <c r="C173" s="255" t="s">
        <v>537</v>
      </c>
      <c r="D173" s="256">
        <v>0</v>
      </c>
      <c r="E173" s="256">
        <v>-880</v>
      </c>
    </row>
    <row r="174" spans="1:5" ht="13.5">
      <c r="A174" s="245"/>
      <c r="B174" s="245"/>
      <c r="C174" s="246" t="s">
        <v>106</v>
      </c>
      <c r="D174" s="246"/>
      <c r="E174" s="246"/>
    </row>
    <row r="175" spans="1:5" ht="13.5">
      <c r="A175" s="245"/>
      <c r="B175" s="245"/>
      <c r="C175" s="246" t="s">
        <v>8</v>
      </c>
      <c r="D175" s="247">
        <v>0</v>
      </c>
      <c r="E175" s="247">
        <v>-880</v>
      </c>
    </row>
    <row r="176" spans="1:5" ht="13.5">
      <c r="A176" s="245"/>
      <c r="B176" s="245"/>
      <c r="C176" s="246" t="s">
        <v>111</v>
      </c>
      <c r="D176" s="247">
        <v>0</v>
      </c>
      <c r="E176" s="247">
        <v>-880</v>
      </c>
    </row>
    <row r="177" spans="1:5" ht="13.5">
      <c r="A177" s="245"/>
      <c r="B177" s="245"/>
      <c r="C177" s="246" t="s">
        <v>505</v>
      </c>
      <c r="D177" s="247">
        <v>0</v>
      </c>
      <c r="E177" s="247">
        <v>-880</v>
      </c>
    </row>
    <row r="178" spans="1:5" ht="13.5">
      <c r="A178" s="245"/>
      <c r="B178" s="245"/>
      <c r="C178" s="246" t="s">
        <v>508</v>
      </c>
      <c r="D178" s="247">
        <v>0</v>
      </c>
      <c r="E178" s="247">
        <v>-880</v>
      </c>
    </row>
    <row r="179" spans="1:5" ht="13.5">
      <c r="A179" s="245"/>
      <c r="B179" s="245"/>
      <c r="C179" s="246" t="s">
        <v>509</v>
      </c>
      <c r="D179" s="247">
        <v>0</v>
      </c>
      <c r="E179" s="247">
        <v>-880</v>
      </c>
    </row>
    <row r="180" spans="1:5" ht="14.25">
      <c r="A180" s="245"/>
      <c r="B180" s="245"/>
      <c r="C180" s="248" t="s">
        <v>350</v>
      </c>
      <c r="D180" s="249">
        <v>-111000</v>
      </c>
      <c r="E180" s="249">
        <v>-172000</v>
      </c>
    </row>
    <row r="181" spans="1:5" ht="13.5">
      <c r="A181" s="245"/>
      <c r="B181" s="245"/>
      <c r="C181" s="246" t="s">
        <v>9</v>
      </c>
      <c r="D181" s="246"/>
      <c r="E181" s="246"/>
    </row>
    <row r="182" spans="1:5" ht="27">
      <c r="A182" s="246" t="s">
        <v>351</v>
      </c>
      <c r="B182" s="245"/>
      <c r="C182" s="246" t="s">
        <v>352</v>
      </c>
      <c r="D182" s="247">
        <v>-11000</v>
      </c>
      <c r="E182" s="247">
        <v>-22000</v>
      </c>
    </row>
    <row r="183" spans="1:5" ht="13.5">
      <c r="A183" s="245"/>
      <c r="B183" s="245"/>
      <c r="C183" s="246" t="s">
        <v>9</v>
      </c>
      <c r="D183" s="246"/>
      <c r="E183" s="246"/>
    </row>
    <row r="184" spans="1:5" ht="27">
      <c r="A184" s="245"/>
      <c r="B184" s="246" t="s">
        <v>160</v>
      </c>
      <c r="C184" s="246" t="s">
        <v>352</v>
      </c>
      <c r="D184" s="247">
        <v>-11000</v>
      </c>
      <c r="E184" s="247">
        <v>-22000</v>
      </c>
    </row>
    <row r="185" spans="1:5" ht="13.5">
      <c r="A185" s="245"/>
      <c r="B185" s="245"/>
      <c r="C185" s="246" t="s">
        <v>46</v>
      </c>
      <c r="D185" s="246"/>
      <c r="E185" s="246"/>
    </row>
    <row r="186" spans="1:5" ht="13.5">
      <c r="A186" s="245"/>
      <c r="B186" s="245"/>
      <c r="C186" s="255" t="s">
        <v>350</v>
      </c>
      <c r="D186" s="256">
        <v>-11000</v>
      </c>
      <c r="E186" s="256">
        <v>-22000</v>
      </c>
    </row>
    <row r="187" spans="1:5" ht="13.5">
      <c r="A187" s="245"/>
      <c r="B187" s="245"/>
      <c r="C187" s="246" t="s">
        <v>106</v>
      </c>
      <c r="D187" s="246"/>
      <c r="E187" s="246"/>
    </row>
    <row r="188" spans="1:5" ht="13.5">
      <c r="A188" s="245"/>
      <c r="B188" s="245"/>
      <c r="C188" s="246" t="s">
        <v>8</v>
      </c>
      <c r="D188" s="247">
        <v>-11000</v>
      </c>
      <c r="E188" s="247">
        <v>-22000</v>
      </c>
    </row>
    <row r="189" spans="1:5" ht="13.5">
      <c r="A189" s="245"/>
      <c r="B189" s="245"/>
      <c r="C189" s="246" t="s">
        <v>111</v>
      </c>
      <c r="D189" s="247">
        <v>-11000</v>
      </c>
      <c r="E189" s="247">
        <v>-22000</v>
      </c>
    </row>
    <row r="190" spans="1:5" ht="13.5">
      <c r="A190" s="245"/>
      <c r="B190" s="245"/>
      <c r="C190" s="246" t="s">
        <v>522</v>
      </c>
      <c r="D190" s="247">
        <v>-11000</v>
      </c>
      <c r="E190" s="247">
        <v>-22000</v>
      </c>
    </row>
    <row r="191" spans="1:5" ht="13.5">
      <c r="A191" s="245"/>
      <c r="B191" s="245"/>
      <c r="C191" s="246" t="s">
        <v>523</v>
      </c>
      <c r="D191" s="247">
        <v>-11000</v>
      </c>
      <c r="E191" s="247">
        <v>-22000</v>
      </c>
    </row>
    <row r="192" spans="1:5" ht="27">
      <c r="A192" s="245"/>
      <c r="B192" s="245"/>
      <c r="C192" s="246" t="s">
        <v>540</v>
      </c>
      <c r="D192" s="247">
        <v>-11000</v>
      </c>
      <c r="E192" s="247">
        <v>-22000</v>
      </c>
    </row>
    <row r="193" spans="1:5" ht="27">
      <c r="A193" s="246" t="s">
        <v>356</v>
      </c>
      <c r="B193" s="245"/>
      <c r="C193" s="246" t="s">
        <v>357</v>
      </c>
      <c r="D193" s="247">
        <v>-100000</v>
      </c>
      <c r="E193" s="247">
        <v>-150000</v>
      </c>
    </row>
    <row r="194" spans="1:5" ht="13.5">
      <c r="A194" s="245"/>
      <c r="B194" s="245"/>
      <c r="C194" s="246" t="s">
        <v>9</v>
      </c>
      <c r="D194" s="246"/>
      <c r="E194" s="246"/>
    </row>
    <row r="195" spans="1:5" ht="40.5">
      <c r="A195" s="245"/>
      <c r="B195" s="246" t="s">
        <v>160</v>
      </c>
      <c r="C195" s="246" t="s">
        <v>360</v>
      </c>
      <c r="D195" s="247">
        <v>-100000</v>
      </c>
      <c r="E195" s="247">
        <v>-150000</v>
      </c>
    </row>
    <row r="196" spans="1:5" ht="13.5">
      <c r="A196" s="245"/>
      <c r="B196" s="245"/>
      <c r="C196" s="246" t="s">
        <v>46</v>
      </c>
      <c r="D196" s="246"/>
      <c r="E196" s="246"/>
    </row>
    <row r="197" spans="1:5" ht="13.5">
      <c r="A197" s="245"/>
      <c r="B197" s="245"/>
      <c r="C197" s="255" t="s">
        <v>350</v>
      </c>
      <c r="D197" s="256">
        <v>-100000</v>
      </c>
      <c r="E197" s="256">
        <v>-150000</v>
      </c>
    </row>
    <row r="198" spans="1:5" ht="13.5">
      <c r="A198" s="245"/>
      <c r="B198" s="245"/>
      <c r="C198" s="246" t="s">
        <v>106</v>
      </c>
      <c r="D198" s="246"/>
      <c r="E198" s="246"/>
    </row>
    <row r="199" spans="1:5" ht="13.5">
      <c r="A199" s="245"/>
      <c r="B199" s="245"/>
      <c r="C199" s="246" t="s">
        <v>8</v>
      </c>
      <c r="D199" s="247">
        <v>-100000</v>
      </c>
      <c r="E199" s="247">
        <v>-150000</v>
      </c>
    </row>
    <row r="200" spans="1:5" ht="13.5">
      <c r="A200" s="245"/>
      <c r="B200" s="245"/>
      <c r="C200" s="246" t="s">
        <v>111</v>
      </c>
      <c r="D200" s="247">
        <v>-100000</v>
      </c>
      <c r="E200" s="247">
        <v>-150000</v>
      </c>
    </row>
    <row r="201" spans="1:5" ht="13.5">
      <c r="A201" s="245"/>
      <c r="B201" s="245"/>
      <c r="C201" s="246" t="s">
        <v>169</v>
      </c>
      <c r="D201" s="247">
        <v>-100000</v>
      </c>
      <c r="E201" s="247">
        <v>-150000</v>
      </c>
    </row>
    <row r="202" spans="1:5" ht="13.5">
      <c r="A202" s="245"/>
      <c r="B202" s="245"/>
      <c r="C202" s="246" t="s">
        <v>541</v>
      </c>
      <c r="D202" s="247">
        <v>-100000</v>
      </c>
      <c r="E202" s="247">
        <v>-150000</v>
      </c>
    </row>
    <row r="203" spans="1:5" ht="14.25">
      <c r="A203" s="245"/>
      <c r="B203" s="245"/>
      <c r="C203" s="248" t="s">
        <v>220</v>
      </c>
      <c r="D203" s="249">
        <v>-129676.9</v>
      </c>
      <c r="E203" s="249">
        <v>-168106.5</v>
      </c>
    </row>
    <row r="204" spans="1:5" ht="13.5">
      <c r="A204" s="245"/>
      <c r="B204" s="245"/>
      <c r="C204" s="246" t="s">
        <v>9</v>
      </c>
      <c r="D204" s="246"/>
      <c r="E204" s="246"/>
    </row>
    <row r="205" spans="1:5" ht="27">
      <c r="A205" s="246" t="s">
        <v>362</v>
      </c>
      <c r="B205" s="245"/>
      <c r="C205" s="246" t="s">
        <v>363</v>
      </c>
      <c r="D205" s="247">
        <v>-6996.3</v>
      </c>
      <c r="E205" s="247">
        <v>-13992.6</v>
      </c>
    </row>
    <row r="206" spans="1:5" ht="13.5">
      <c r="A206" s="245"/>
      <c r="B206" s="245"/>
      <c r="C206" s="246" t="s">
        <v>9</v>
      </c>
      <c r="D206" s="246"/>
      <c r="E206" s="246"/>
    </row>
    <row r="207" spans="1:5" ht="27">
      <c r="A207" s="245"/>
      <c r="B207" s="246" t="s">
        <v>160</v>
      </c>
      <c r="C207" s="246" t="s">
        <v>366</v>
      </c>
      <c r="D207" s="247">
        <v>-6996.3</v>
      </c>
      <c r="E207" s="247">
        <v>-13992.6</v>
      </c>
    </row>
    <row r="208" spans="1:5" ht="13.5">
      <c r="A208" s="245"/>
      <c r="B208" s="245"/>
      <c r="C208" s="246" t="s">
        <v>46</v>
      </c>
      <c r="D208" s="246"/>
      <c r="E208" s="246"/>
    </row>
    <row r="209" spans="1:5" ht="13.5">
      <c r="A209" s="245"/>
      <c r="B209" s="245"/>
      <c r="C209" s="255" t="s">
        <v>220</v>
      </c>
      <c r="D209" s="256">
        <v>-6996.3</v>
      </c>
      <c r="E209" s="256">
        <v>-13992.6</v>
      </c>
    </row>
    <row r="210" spans="1:5" ht="13.5">
      <c r="A210" s="245"/>
      <c r="B210" s="245"/>
      <c r="C210" s="246" t="s">
        <v>106</v>
      </c>
      <c r="D210" s="246"/>
      <c r="E210" s="246"/>
    </row>
    <row r="211" spans="1:5" ht="13.5">
      <c r="A211" s="245"/>
      <c r="B211" s="245"/>
      <c r="C211" s="246" t="s">
        <v>8</v>
      </c>
      <c r="D211" s="247">
        <v>-6996.3</v>
      </c>
      <c r="E211" s="247">
        <v>-13992.6</v>
      </c>
    </row>
    <row r="212" spans="1:5" ht="13.5">
      <c r="A212" s="245"/>
      <c r="B212" s="245"/>
      <c r="C212" s="246" t="s">
        <v>111</v>
      </c>
      <c r="D212" s="247">
        <v>-6996.3</v>
      </c>
      <c r="E212" s="247">
        <v>-13992.6</v>
      </c>
    </row>
    <row r="213" spans="1:5" ht="13.5">
      <c r="A213" s="245"/>
      <c r="B213" s="245"/>
      <c r="C213" s="246" t="s">
        <v>503</v>
      </c>
      <c r="D213" s="247">
        <v>-6996.3</v>
      </c>
      <c r="E213" s="247">
        <v>-13992.6</v>
      </c>
    </row>
    <row r="214" spans="1:5" ht="13.5">
      <c r="A214" s="245"/>
      <c r="B214" s="245"/>
      <c r="C214" s="246" t="s">
        <v>504</v>
      </c>
      <c r="D214" s="247">
        <v>-6996.3</v>
      </c>
      <c r="E214" s="247">
        <v>-13992.6</v>
      </c>
    </row>
    <row r="215" spans="1:5" ht="13.5">
      <c r="A215" s="245"/>
      <c r="B215" s="245"/>
      <c r="C215" s="246" t="s">
        <v>514</v>
      </c>
      <c r="D215" s="247">
        <v>-6996.3</v>
      </c>
      <c r="E215" s="247">
        <v>-13992.6</v>
      </c>
    </row>
    <row r="216" spans="1:5" ht="27">
      <c r="A216" s="246" t="s">
        <v>368</v>
      </c>
      <c r="B216" s="245"/>
      <c r="C216" s="246" t="s">
        <v>214</v>
      </c>
      <c r="D216" s="247">
        <v>-100000</v>
      </c>
      <c r="E216" s="247">
        <v>-100000</v>
      </c>
    </row>
    <row r="217" spans="1:5" ht="13.5">
      <c r="A217" s="245"/>
      <c r="B217" s="245"/>
      <c r="C217" s="246" t="s">
        <v>9</v>
      </c>
      <c r="D217" s="246"/>
      <c r="E217" s="246"/>
    </row>
    <row r="218" spans="1:5" ht="54">
      <c r="A218" s="245"/>
      <c r="B218" s="246" t="s">
        <v>160</v>
      </c>
      <c r="C218" s="246" t="s">
        <v>217</v>
      </c>
      <c r="D218" s="247">
        <v>-100000</v>
      </c>
      <c r="E218" s="247">
        <v>-100000</v>
      </c>
    </row>
    <row r="219" spans="1:5" ht="13.5">
      <c r="A219" s="245"/>
      <c r="B219" s="245"/>
      <c r="C219" s="246" t="s">
        <v>46</v>
      </c>
      <c r="D219" s="246"/>
      <c r="E219" s="246"/>
    </row>
    <row r="220" spans="1:5" ht="13.5">
      <c r="A220" s="245"/>
      <c r="B220" s="245"/>
      <c r="C220" s="255" t="s">
        <v>220</v>
      </c>
      <c r="D220" s="256">
        <v>-100000</v>
      </c>
      <c r="E220" s="256">
        <v>-100000</v>
      </c>
    </row>
    <row r="221" spans="1:5" ht="13.5">
      <c r="A221" s="245"/>
      <c r="B221" s="245"/>
      <c r="C221" s="246" t="s">
        <v>106</v>
      </c>
      <c r="D221" s="246"/>
      <c r="E221" s="246"/>
    </row>
    <row r="222" spans="1:5" ht="13.5">
      <c r="A222" s="245"/>
      <c r="B222" s="245"/>
      <c r="C222" s="246" t="s">
        <v>8</v>
      </c>
      <c r="D222" s="247">
        <v>-100000</v>
      </c>
      <c r="E222" s="247">
        <v>-100000</v>
      </c>
    </row>
    <row r="223" spans="1:5" ht="13.5">
      <c r="A223" s="245"/>
      <c r="B223" s="245"/>
      <c r="C223" s="246" t="s">
        <v>111</v>
      </c>
      <c r="D223" s="247">
        <v>-100000</v>
      </c>
      <c r="E223" s="247">
        <v>-100000</v>
      </c>
    </row>
    <row r="224" spans="1:5" ht="13.5">
      <c r="A224" s="245"/>
      <c r="B224" s="245"/>
      <c r="C224" s="246" t="s">
        <v>169</v>
      </c>
      <c r="D224" s="247">
        <v>-100000</v>
      </c>
      <c r="E224" s="247">
        <v>-100000</v>
      </c>
    </row>
    <row r="225" spans="1:5" ht="13.5">
      <c r="A225" s="245"/>
      <c r="B225" s="245"/>
      <c r="C225" s="246" t="s">
        <v>541</v>
      </c>
      <c r="D225" s="247">
        <v>-100000</v>
      </c>
      <c r="E225" s="247">
        <v>-100000</v>
      </c>
    </row>
    <row r="226" spans="1:5" ht="13.5">
      <c r="A226" s="246" t="s">
        <v>370</v>
      </c>
      <c r="B226" s="245"/>
      <c r="C226" s="246" t="s">
        <v>371</v>
      </c>
      <c r="D226" s="247">
        <v>-22680.6</v>
      </c>
      <c r="E226" s="247">
        <v>-54113.9</v>
      </c>
    </row>
    <row r="227" spans="1:5" ht="13.5">
      <c r="A227" s="245"/>
      <c r="B227" s="245"/>
      <c r="C227" s="246" t="s">
        <v>9</v>
      </c>
      <c r="D227" s="246"/>
      <c r="E227" s="246"/>
    </row>
    <row r="228" spans="1:5" ht="13.5">
      <c r="A228" s="245"/>
      <c r="B228" s="246" t="s">
        <v>374</v>
      </c>
      <c r="C228" s="246" t="s">
        <v>375</v>
      </c>
      <c r="D228" s="247">
        <v>-22680.6</v>
      </c>
      <c r="E228" s="247">
        <v>-54113.9</v>
      </c>
    </row>
    <row r="229" spans="1:5" ht="13.5">
      <c r="A229" s="245"/>
      <c r="B229" s="245"/>
      <c r="C229" s="246" t="s">
        <v>46</v>
      </c>
      <c r="D229" s="246"/>
      <c r="E229" s="246"/>
    </row>
    <row r="230" spans="1:5" ht="13.5">
      <c r="A230" s="245"/>
      <c r="B230" s="245"/>
      <c r="C230" s="255" t="s">
        <v>542</v>
      </c>
      <c r="D230" s="247">
        <v>-22680.6</v>
      </c>
      <c r="E230" s="256">
        <v>-54113.9</v>
      </c>
    </row>
    <row r="231" spans="1:5" ht="13.5">
      <c r="A231" s="245"/>
      <c r="B231" s="245"/>
      <c r="C231" s="246" t="s">
        <v>106</v>
      </c>
      <c r="D231" s="246"/>
      <c r="E231" s="246"/>
    </row>
    <row r="232" spans="1:5" ht="13.5">
      <c r="A232" s="245"/>
      <c r="B232" s="245"/>
      <c r="C232" s="246" t="s">
        <v>8</v>
      </c>
      <c r="D232" s="247">
        <v>-22680.6</v>
      </c>
      <c r="E232" s="247">
        <v>-54113.9</v>
      </c>
    </row>
    <row r="233" spans="1:5" ht="13.5">
      <c r="A233" s="245"/>
      <c r="B233" s="245"/>
      <c r="C233" s="246" t="s">
        <v>107</v>
      </c>
      <c r="D233" s="247">
        <v>-22680.6</v>
      </c>
      <c r="E233" s="247">
        <v>-54113.9</v>
      </c>
    </row>
    <row r="234" spans="1:5" ht="13.5">
      <c r="A234" s="245"/>
      <c r="B234" s="245"/>
      <c r="C234" s="246" t="s">
        <v>108</v>
      </c>
      <c r="D234" s="247">
        <v>-22680.6</v>
      </c>
      <c r="E234" s="247">
        <v>-54113.9</v>
      </c>
    </row>
    <row r="235" spans="1:5" ht="13.5">
      <c r="A235" s="245"/>
      <c r="B235" s="245"/>
      <c r="C235" s="246" t="s">
        <v>543</v>
      </c>
      <c r="D235" s="247">
        <v>-22680.6</v>
      </c>
      <c r="E235" s="247">
        <v>-54113.9</v>
      </c>
    </row>
    <row r="236" spans="1:5" ht="13.5">
      <c r="A236" s="245"/>
      <c r="B236" s="245"/>
      <c r="C236" s="246" t="s">
        <v>544</v>
      </c>
      <c r="D236" s="247">
        <v>-22680.6</v>
      </c>
      <c r="E236" s="247">
        <v>-54113.9</v>
      </c>
    </row>
    <row r="237" spans="1:5" ht="14.25">
      <c r="A237" s="245"/>
      <c r="B237" s="245"/>
      <c r="C237" s="248" t="s">
        <v>377</v>
      </c>
      <c r="D237" s="249">
        <v>-6535.8</v>
      </c>
      <c r="E237" s="249">
        <v>-8686.9</v>
      </c>
    </row>
    <row r="238" spans="1:5" ht="13.5">
      <c r="A238" s="245"/>
      <c r="B238" s="245"/>
      <c r="C238" s="246" t="s">
        <v>9</v>
      </c>
      <c r="D238" s="246"/>
      <c r="E238" s="246"/>
    </row>
    <row r="239" spans="1:5" ht="13.5">
      <c r="A239" s="246" t="s">
        <v>378</v>
      </c>
      <c r="B239" s="245"/>
      <c r="C239" s="246" t="s">
        <v>379</v>
      </c>
      <c r="D239" s="247">
        <v>-1777</v>
      </c>
      <c r="E239" s="247">
        <v>-2033</v>
      </c>
    </row>
    <row r="240" spans="1:5" ht="13.5">
      <c r="A240" s="245"/>
      <c r="B240" s="245"/>
      <c r="C240" s="246" t="s">
        <v>9</v>
      </c>
      <c r="D240" s="246"/>
      <c r="E240" s="246"/>
    </row>
    <row r="241" spans="1:5" ht="27">
      <c r="A241" s="245"/>
      <c r="B241" s="246" t="s">
        <v>327</v>
      </c>
      <c r="C241" s="246" t="s">
        <v>382</v>
      </c>
      <c r="D241" s="247">
        <v>-1777</v>
      </c>
      <c r="E241" s="247">
        <v>-2033</v>
      </c>
    </row>
    <row r="242" spans="1:5" ht="13.5">
      <c r="A242" s="245"/>
      <c r="B242" s="245"/>
      <c r="C242" s="246" t="s">
        <v>46</v>
      </c>
      <c r="D242" s="246"/>
      <c r="E242" s="246"/>
    </row>
    <row r="243" spans="1:5" ht="13.5">
      <c r="A243" s="245"/>
      <c r="B243" s="245"/>
      <c r="C243" s="255" t="s">
        <v>377</v>
      </c>
      <c r="D243" s="256">
        <v>-1777</v>
      </c>
      <c r="E243" s="256">
        <v>-2033</v>
      </c>
    </row>
    <row r="244" spans="1:5" ht="13.5">
      <c r="A244" s="245"/>
      <c r="B244" s="245"/>
      <c r="C244" s="246" t="s">
        <v>106</v>
      </c>
      <c r="D244" s="246"/>
      <c r="E244" s="246"/>
    </row>
    <row r="245" spans="1:5" ht="13.5">
      <c r="A245" s="245"/>
      <c r="B245" s="245"/>
      <c r="C245" s="246" t="s">
        <v>8</v>
      </c>
      <c r="D245" s="247">
        <v>-1777</v>
      </c>
      <c r="E245" s="247">
        <v>-2033</v>
      </c>
    </row>
    <row r="246" spans="1:5" ht="13.5">
      <c r="A246" s="245"/>
      <c r="B246" s="245"/>
      <c r="C246" s="246" t="s">
        <v>111</v>
      </c>
      <c r="D246" s="247">
        <v>-1777</v>
      </c>
      <c r="E246" s="247">
        <v>-2033</v>
      </c>
    </row>
    <row r="247" spans="1:5" ht="13.5">
      <c r="A247" s="245"/>
      <c r="B247" s="245"/>
      <c r="C247" s="246" t="s">
        <v>505</v>
      </c>
      <c r="D247" s="247">
        <v>-1777</v>
      </c>
      <c r="E247" s="247">
        <v>-2033</v>
      </c>
    </row>
    <row r="248" spans="1:5" ht="13.5">
      <c r="A248" s="245"/>
      <c r="B248" s="245"/>
      <c r="C248" s="246" t="s">
        <v>510</v>
      </c>
      <c r="D248" s="247">
        <v>-1777</v>
      </c>
      <c r="E248" s="247">
        <v>-2033</v>
      </c>
    </row>
    <row r="249" spans="1:5" ht="13.5">
      <c r="A249" s="245"/>
      <c r="B249" s="245"/>
      <c r="C249" s="246" t="s">
        <v>517</v>
      </c>
      <c r="D249" s="247">
        <v>-1777</v>
      </c>
      <c r="E249" s="247">
        <v>-2033</v>
      </c>
    </row>
    <row r="250" spans="1:5" ht="13.5">
      <c r="A250" s="246" t="s">
        <v>384</v>
      </c>
      <c r="B250" s="245"/>
      <c r="C250" s="246" t="s">
        <v>385</v>
      </c>
      <c r="D250" s="247">
        <v>-1001</v>
      </c>
      <c r="E250" s="247">
        <v>-1001</v>
      </c>
    </row>
    <row r="251" spans="1:5" ht="13.5">
      <c r="A251" s="245"/>
      <c r="B251" s="245"/>
      <c r="C251" s="246" t="s">
        <v>9</v>
      </c>
      <c r="D251" s="246"/>
      <c r="E251" s="246"/>
    </row>
    <row r="252" spans="1:5" ht="13.5">
      <c r="A252" s="245"/>
      <c r="B252" s="246" t="s">
        <v>160</v>
      </c>
      <c r="C252" s="246" t="s">
        <v>385</v>
      </c>
      <c r="D252" s="247">
        <v>-1001</v>
      </c>
      <c r="E252" s="247">
        <v>-1001</v>
      </c>
    </row>
    <row r="253" spans="1:5" ht="13.5">
      <c r="A253" s="245"/>
      <c r="B253" s="245"/>
      <c r="C253" s="246" t="s">
        <v>46</v>
      </c>
      <c r="D253" s="246"/>
      <c r="E253" s="246"/>
    </row>
    <row r="254" spans="1:5" ht="13.5">
      <c r="A254" s="245"/>
      <c r="B254" s="245"/>
      <c r="C254" s="255" t="s">
        <v>377</v>
      </c>
      <c r="D254" s="256">
        <v>-1001</v>
      </c>
      <c r="E254" s="256">
        <v>-1001</v>
      </c>
    </row>
    <row r="255" spans="1:5" ht="13.5">
      <c r="A255" s="245"/>
      <c r="B255" s="245"/>
      <c r="C255" s="246" t="s">
        <v>106</v>
      </c>
      <c r="D255" s="246"/>
      <c r="E255" s="246"/>
    </row>
    <row r="256" spans="1:5" ht="13.5">
      <c r="A256" s="245"/>
      <c r="B256" s="245"/>
      <c r="C256" s="246" t="s">
        <v>8</v>
      </c>
      <c r="D256" s="247">
        <v>-1001</v>
      </c>
      <c r="E256" s="247">
        <v>-1001</v>
      </c>
    </row>
    <row r="257" spans="1:5" ht="13.5">
      <c r="A257" s="245"/>
      <c r="B257" s="245"/>
      <c r="C257" s="246" t="s">
        <v>111</v>
      </c>
      <c r="D257" s="247">
        <v>-1001</v>
      </c>
      <c r="E257" s="247">
        <v>-1001</v>
      </c>
    </row>
    <row r="258" spans="1:5" ht="13.5">
      <c r="A258" s="245"/>
      <c r="B258" s="245"/>
      <c r="C258" s="246" t="s">
        <v>505</v>
      </c>
      <c r="D258" s="247">
        <v>-1001</v>
      </c>
      <c r="E258" s="247">
        <v>-1001</v>
      </c>
    </row>
    <row r="259" spans="1:5" ht="13.5">
      <c r="A259" s="245"/>
      <c r="B259" s="245"/>
      <c r="C259" s="246" t="s">
        <v>510</v>
      </c>
      <c r="D259" s="247">
        <v>-1001</v>
      </c>
      <c r="E259" s="247">
        <v>-1001</v>
      </c>
    </row>
    <row r="260" spans="1:5" ht="13.5">
      <c r="A260" s="245"/>
      <c r="B260" s="245"/>
      <c r="C260" s="246" t="s">
        <v>518</v>
      </c>
      <c r="D260" s="247">
        <v>-1001</v>
      </c>
      <c r="E260" s="247">
        <v>-1001</v>
      </c>
    </row>
    <row r="261" spans="1:5" ht="27">
      <c r="A261" s="246" t="s">
        <v>389</v>
      </c>
      <c r="B261" s="245"/>
      <c r="C261" s="246" t="s">
        <v>390</v>
      </c>
      <c r="D261" s="247">
        <v>-3757.8</v>
      </c>
      <c r="E261" s="247">
        <v>-5652.9</v>
      </c>
    </row>
    <row r="262" spans="1:5" ht="13.5">
      <c r="A262" s="245"/>
      <c r="B262" s="245"/>
      <c r="C262" s="246" t="s">
        <v>9</v>
      </c>
      <c r="D262" s="246"/>
      <c r="E262" s="246"/>
    </row>
    <row r="263" spans="1:5" ht="40.5">
      <c r="A263" s="245"/>
      <c r="B263" s="246" t="s">
        <v>160</v>
      </c>
      <c r="C263" s="246" t="s">
        <v>393</v>
      </c>
      <c r="D263" s="247">
        <v>-3757.8</v>
      </c>
      <c r="E263" s="247">
        <v>-5652.9</v>
      </c>
    </row>
    <row r="264" spans="1:5" ht="13.5">
      <c r="A264" s="245"/>
      <c r="B264" s="245"/>
      <c r="C264" s="246" t="s">
        <v>46</v>
      </c>
      <c r="D264" s="246"/>
      <c r="E264" s="246"/>
    </row>
    <row r="265" spans="1:5" ht="13.5">
      <c r="A265" s="245"/>
      <c r="B265" s="245"/>
      <c r="C265" s="255" t="s">
        <v>377</v>
      </c>
      <c r="D265" s="256">
        <v>-3757.8</v>
      </c>
      <c r="E265" s="256">
        <v>-5652.9</v>
      </c>
    </row>
    <row r="266" spans="1:5" ht="13.5">
      <c r="A266" s="245"/>
      <c r="B266" s="245"/>
      <c r="C266" s="246" t="s">
        <v>106</v>
      </c>
      <c r="D266" s="246"/>
      <c r="E266" s="246"/>
    </row>
    <row r="267" spans="1:5" ht="13.5">
      <c r="A267" s="245"/>
      <c r="B267" s="245"/>
      <c r="C267" s="246" t="s">
        <v>8</v>
      </c>
      <c r="D267" s="247">
        <v>-3757.8</v>
      </c>
      <c r="E267" s="247">
        <v>-5652.9</v>
      </c>
    </row>
    <row r="268" spans="1:5" ht="13.5">
      <c r="A268" s="245"/>
      <c r="B268" s="245"/>
      <c r="C268" s="246" t="s">
        <v>111</v>
      </c>
      <c r="D268" s="247">
        <v>-3757.8</v>
      </c>
      <c r="E268" s="247">
        <v>-5652.9</v>
      </c>
    </row>
    <row r="269" spans="1:5" ht="13.5">
      <c r="A269" s="245"/>
      <c r="B269" s="245"/>
      <c r="C269" s="246" t="s">
        <v>505</v>
      </c>
      <c r="D269" s="247">
        <v>-3757.8</v>
      </c>
      <c r="E269" s="247">
        <v>-5652.9</v>
      </c>
    </row>
    <row r="270" spans="1:5" ht="13.5">
      <c r="A270" s="245"/>
      <c r="B270" s="245"/>
      <c r="C270" s="246" t="s">
        <v>506</v>
      </c>
      <c r="D270" s="247">
        <v>-2006</v>
      </c>
      <c r="E270" s="247">
        <v>-3701.1</v>
      </c>
    </row>
    <row r="271" spans="1:5" ht="13.5">
      <c r="A271" s="245"/>
      <c r="B271" s="245"/>
      <c r="C271" s="246" t="s">
        <v>515</v>
      </c>
      <c r="D271" s="247">
        <v>-606</v>
      </c>
      <c r="E271" s="247">
        <v>-800</v>
      </c>
    </row>
    <row r="272" spans="1:5" ht="13.5">
      <c r="A272" s="245"/>
      <c r="B272" s="245"/>
      <c r="C272" s="246" t="s">
        <v>516</v>
      </c>
      <c r="D272" s="247">
        <v>-1400</v>
      </c>
      <c r="E272" s="247">
        <v>-2901.1</v>
      </c>
    </row>
    <row r="273" spans="1:5" ht="13.5">
      <c r="A273" s="245"/>
      <c r="B273" s="245"/>
      <c r="C273" s="246" t="s">
        <v>510</v>
      </c>
      <c r="D273" s="247">
        <v>-1251.8</v>
      </c>
      <c r="E273" s="247">
        <v>-1251.8</v>
      </c>
    </row>
    <row r="274" spans="1:5" ht="13.5">
      <c r="A274" s="245"/>
      <c r="B274" s="245"/>
      <c r="C274" s="246" t="s">
        <v>518</v>
      </c>
      <c r="D274" s="247">
        <v>-1251.8</v>
      </c>
      <c r="E274" s="247">
        <v>-1251.8</v>
      </c>
    </row>
    <row r="275" spans="1:5" ht="13.5">
      <c r="A275" s="245"/>
      <c r="B275" s="245"/>
      <c r="C275" s="246" t="s">
        <v>519</v>
      </c>
      <c r="D275" s="247">
        <v>-500</v>
      </c>
      <c r="E275" s="247">
        <v>-700</v>
      </c>
    </row>
    <row r="276" spans="1:5" ht="13.5">
      <c r="A276" s="245"/>
      <c r="B276" s="245"/>
      <c r="C276" s="246" t="s">
        <v>520</v>
      </c>
      <c r="D276" s="247">
        <v>-500</v>
      </c>
      <c r="E276" s="247">
        <v>-700</v>
      </c>
    </row>
    <row r="277" spans="1:5" ht="14.25">
      <c r="A277" s="245"/>
      <c r="B277" s="245"/>
      <c r="C277" s="248" t="s">
        <v>395</v>
      </c>
      <c r="D277" s="249">
        <v>-13000</v>
      </c>
      <c r="E277" s="249">
        <v>-13000</v>
      </c>
    </row>
    <row r="278" spans="1:5" ht="13.5">
      <c r="A278" s="245"/>
      <c r="B278" s="245"/>
      <c r="C278" s="246" t="s">
        <v>9</v>
      </c>
      <c r="D278" s="246"/>
      <c r="E278" s="246"/>
    </row>
    <row r="279" spans="1:5" ht="27">
      <c r="A279" s="246" t="s">
        <v>396</v>
      </c>
      <c r="B279" s="245"/>
      <c r="C279" s="246" t="s">
        <v>397</v>
      </c>
      <c r="D279" s="247">
        <v>-13000</v>
      </c>
      <c r="E279" s="247">
        <v>-13000</v>
      </c>
    </row>
    <row r="280" spans="1:5" ht="13.5">
      <c r="A280" s="245"/>
      <c r="B280" s="245"/>
      <c r="C280" s="246" t="s">
        <v>9</v>
      </c>
      <c r="D280" s="246"/>
      <c r="E280" s="246"/>
    </row>
    <row r="281" spans="1:5" ht="40.5">
      <c r="A281" s="245"/>
      <c r="B281" s="246" t="s">
        <v>160</v>
      </c>
      <c r="C281" s="246" t="s">
        <v>400</v>
      </c>
      <c r="D281" s="247">
        <v>-13000</v>
      </c>
      <c r="E281" s="247">
        <v>-13000</v>
      </c>
    </row>
    <row r="282" spans="1:5" ht="13.5">
      <c r="A282" s="245"/>
      <c r="B282" s="245"/>
      <c r="C282" s="246" t="s">
        <v>46</v>
      </c>
      <c r="D282" s="246"/>
      <c r="E282" s="246"/>
    </row>
    <row r="283" spans="1:5" ht="13.5">
      <c r="A283" s="245"/>
      <c r="B283" s="245"/>
      <c r="C283" s="255" t="s">
        <v>395</v>
      </c>
      <c r="D283" s="256">
        <v>-13000</v>
      </c>
      <c r="E283" s="256">
        <v>-13000</v>
      </c>
    </row>
    <row r="284" spans="1:5" ht="13.5">
      <c r="A284" s="245"/>
      <c r="B284" s="245"/>
      <c r="C284" s="246" t="s">
        <v>106</v>
      </c>
      <c r="D284" s="246"/>
      <c r="E284" s="246"/>
    </row>
    <row r="285" spans="1:5" ht="13.5">
      <c r="A285" s="245"/>
      <c r="B285" s="245"/>
      <c r="C285" s="246" t="s">
        <v>8</v>
      </c>
      <c r="D285" s="247">
        <v>-13000</v>
      </c>
      <c r="E285" s="247">
        <v>-13000</v>
      </c>
    </row>
    <row r="286" spans="1:5" ht="13.5">
      <c r="A286" s="245"/>
      <c r="B286" s="245"/>
      <c r="C286" s="246" t="s">
        <v>111</v>
      </c>
      <c r="D286" s="247">
        <v>-13000</v>
      </c>
      <c r="E286" s="247">
        <v>-13000</v>
      </c>
    </row>
    <row r="287" spans="1:5" ht="13.5">
      <c r="A287" s="245"/>
      <c r="B287" s="245"/>
      <c r="C287" s="246" t="s">
        <v>503</v>
      </c>
      <c r="D287" s="247">
        <v>-13000</v>
      </c>
      <c r="E287" s="247">
        <v>-13000</v>
      </c>
    </row>
    <row r="288" spans="1:5" ht="13.5">
      <c r="A288" s="245"/>
      <c r="B288" s="245"/>
      <c r="C288" s="246" t="s">
        <v>504</v>
      </c>
      <c r="D288" s="247">
        <v>-13000</v>
      </c>
      <c r="E288" s="247">
        <v>-13000</v>
      </c>
    </row>
    <row r="289" spans="1:5" ht="13.5">
      <c r="A289" s="245"/>
      <c r="B289" s="245"/>
      <c r="C289" s="246" t="s">
        <v>525</v>
      </c>
      <c r="D289" s="247">
        <v>-13000</v>
      </c>
      <c r="E289" s="247">
        <v>-13000</v>
      </c>
    </row>
    <row r="290" spans="1:5" ht="14.25">
      <c r="A290" s="245"/>
      <c r="B290" s="245"/>
      <c r="C290" s="248" t="s">
        <v>402</v>
      </c>
      <c r="D290" s="249">
        <v>-312368.3</v>
      </c>
      <c r="E290" s="249">
        <v>-1000000</v>
      </c>
    </row>
    <row r="291" spans="1:5" ht="13.5">
      <c r="A291" s="245"/>
      <c r="B291" s="245"/>
      <c r="C291" s="246" t="s">
        <v>9</v>
      </c>
      <c r="D291" s="246"/>
      <c r="E291" s="246"/>
    </row>
    <row r="292" spans="1:5" ht="13.5">
      <c r="A292" s="246" t="s">
        <v>403</v>
      </c>
      <c r="B292" s="245"/>
      <c r="C292" s="246" t="s">
        <v>202</v>
      </c>
      <c r="D292" s="247">
        <v>-312368.3</v>
      </c>
      <c r="E292" s="247">
        <v>-1000000</v>
      </c>
    </row>
    <row r="293" spans="1:5" ht="13.5">
      <c r="A293" s="245"/>
      <c r="B293" s="245"/>
      <c r="C293" s="246" t="s">
        <v>9</v>
      </c>
      <c r="D293" s="246"/>
      <c r="E293" s="246"/>
    </row>
    <row r="294" spans="1:5" ht="54">
      <c r="A294" s="245"/>
      <c r="B294" s="246" t="s">
        <v>406</v>
      </c>
      <c r="C294" s="246" t="s">
        <v>407</v>
      </c>
      <c r="D294" s="247">
        <v>-156365.9</v>
      </c>
      <c r="E294" s="247">
        <v>-500000</v>
      </c>
    </row>
    <row r="295" spans="1:5" ht="13.5">
      <c r="A295" s="245"/>
      <c r="B295" s="245"/>
      <c r="C295" s="246" t="s">
        <v>46</v>
      </c>
      <c r="D295" s="246"/>
      <c r="E295" s="246"/>
    </row>
    <row r="296" spans="1:5" ht="13.5">
      <c r="A296" s="245"/>
      <c r="B296" s="245"/>
      <c r="C296" s="255" t="s">
        <v>402</v>
      </c>
      <c r="D296" s="256">
        <v>-156365.9</v>
      </c>
      <c r="E296" s="256">
        <v>-500000</v>
      </c>
    </row>
    <row r="297" spans="1:5" ht="13.5">
      <c r="A297" s="245"/>
      <c r="B297" s="245"/>
      <c r="C297" s="246" t="s">
        <v>106</v>
      </c>
      <c r="D297" s="246"/>
      <c r="E297" s="246"/>
    </row>
    <row r="298" spans="1:5" ht="13.5">
      <c r="A298" s="245"/>
      <c r="B298" s="245"/>
      <c r="C298" s="246" t="s">
        <v>8</v>
      </c>
      <c r="D298" s="247">
        <v>-156365.9</v>
      </c>
      <c r="E298" s="247">
        <v>-500000</v>
      </c>
    </row>
    <row r="299" spans="1:5" ht="13.5">
      <c r="A299" s="245"/>
      <c r="B299" s="245"/>
      <c r="C299" s="246" t="s">
        <v>107</v>
      </c>
      <c r="D299" s="247">
        <v>-156365.9</v>
      </c>
      <c r="E299" s="247">
        <v>-500000</v>
      </c>
    </row>
    <row r="300" spans="1:5" ht="13.5">
      <c r="A300" s="245"/>
      <c r="B300" s="245"/>
      <c r="C300" s="246" t="s">
        <v>108</v>
      </c>
      <c r="D300" s="247">
        <v>-156365.9</v>
      </c>
      <c r="E300" s="247">
        <v>-500000</v>
      </c>
    </row>
    <row r="301" spans="1:5" ht="13.5">
      <c r="A301" s="245"/>
      <c r="B301" s="245"/>
      <c r="C301" s="246" t="s">
        <v>109</v>
      </c>
      <c r="D301" s="247">
        <v>-156365.9</v>
      </c>
      <c r="E301" s="247">
        <v>-500000</v>
      </c>
    </row>
    <row r="302" spans="1:5" ht="13.5">
      <c r="A302" s="245"/>
      <c r="B302" s="245"/>
      <c r="C302" s="246" t="s">
        <v>110</v>
      </c>
      <c r="D302" s="247">
        <v>-156365.9</v>
      </c>
      <c r="E302" s="247">
        <v>-500000</v>
      </c>
    </row>
    <row r="303" spans="1:5" ht="40.5">
      <c r="A303" s="245"/>
      <c r="B303" s="246" t="s">
        <v>409</v>
      </c>
      <c r="C303" s="246" t="s">
        <v>410</v>
      </c>
      <c r="D303" s="247">
        <v>-156002.4</v>
      </c>
      <c r="E303" s="247">
        <v>-500000</v>
      </c>
    </row>
    <row r="304" spans="1:5" ht="13.5">
      <c r="A304" s="245"/>
      <c r="B304" s="245"/>
      <c r="C304" s="246" t="s">
        <v>46</v>
      </c>
      <c r="D304" s="246"/>
      <c r="E304" s="246"/>
    </row>
    <row r="305" spans="1:5" ht="13.5">
      <c r="A305" s="245"/>
      <c r="B305" s="245"/>
      <c r="C305" s="255" t="s">
        <v>402</v>
      </c>
      <c r="D305" s="256">
        <v>-156002.4</v>
      </c>
      <c r="E305" s="256">
        <v>-500000</v>
      </c>
    </row>
    <row r="306" spans="1:5" ht="13.5">
      <c r="A306" s="245"/>
      <c r="B306" s="245"/>
      <c r="C306" s="246" t="s">
        <v>106</v>
      </c>
      <c r="D306" s="246"/>
      <c r="E306" s="246"/>
    </row>
    <row r="307" spans="1:5" ht="13.5">
      <c r="A307" s="245"/>
      <c r="B307" s="245"/>
      <c r="C307" s="246" t="s">
        <v>8</v>
      </c>
      <c r="D307" s="247">
        <v>-156002.4</v>
      </c>
      <c r="E307" s="247">
        <v>-500000</v>
      </c>
    </row>
    <row r="308" spans="1:5" ht="13.5">
      <c r="A308" s="245"/>
      <c r="B308" s="245"/>
      <c r="C308" s="246" t="s">
        <v>107</v>
      </c>
      <c r="D308" s="247">
        <v>-156002.4</v>
      </c>
      <c r="E308" s="247">
        <v>-500000</v>
      </c>
    </row>
    <row r="309" spans="1:5" ht="13.5">
      <c r="A309" s="245"/>
      <c r="B309" s="245"/>
      <c r="C309" s="246" t="s">
        <v>108</v>
      </c>
      <c r="D309" s="247">
        <v>-156002.4</v>
      </c>
      <c r="E309" s="247">
        <v>-500000</v>
      </c>
    </row>
    <row r="310" spans="1:5" ht="13.5">
      <c r="A310" s="245"/>
      <c r="B310" s="245"/>
      <c r="C310" s="246" t="s">
        <v>109</v>
      </c>
      <c r="D310" s="247">
        <v>-156002.4</v>
      </c>
      <c r="E310" s="247">
        <v>-500000</v>
      </c>
    </row>
    <row r="311" spans="1:5" ht="13.5">
      <c r="A311" s="245"/>
      <c r="B311" s="245"/>
      <c r="C311" s="246" t="s">
        <v>110</v>
      </c>
      <c r="D311" s="247">
        <v>-156002.4</v>
      </c>
      <c r="E311" s="247">
        <v>-500000</v>
      </c>
    </row>
    <row r="312" spans="1:5" ht="14.25">
      <c r="A312" s="245"/>
      <c r="B312" s="245"/>
      <c r="C312" s="248" t="s">
        <v>412</v>
      </c>
      <c r="D312" s="249">
        <v>-306</v>
      </c>
      <c r="E312" s="249">
        <v>-4280.8999999999996</v>
      </c>
    </row>
    <row r="313" spans="1:5" ht="13.5">
      <c r="A313" s="245"/>
      <c r="B313" s="245"/>
      <c r="C313" s="246" t="s">
        <v>9</v>
      </c>
      <c r="D313" s="246"/>
      <c r="E313" s="246"/>
    </row>
    <row r="314" spans="1:5" ht="13.5">
      <c r="A314" s="246" t="s">
        <v>413</v>
      </c>
      <c r="B314" s="245"/>
      <c r="C314" s="246" t="s">
        <v>414</v>
      </c>
      <c r="D314" s="247">
        <v>-306</v>
      </c>
      <c r="E314" s="247">
        <v>-4280.8999999999996</v>
      </c>
    </row>
    <row r="315" spans="1:5" ht="13.5">
      <c r="A315" s="245"/>
      <c r="B315" s="245"/>
      <c r="C315" s="246" t="s">
        <v>9</v>
      </c>
      <c r="D315" s="246"/>
      <c r="E315" s="246"/>
    </row>
    <row r="316" spans="1:5" ht="27">
      <c r="A316" s="245"/>
      <c r="B316" s="246" t="s">
        <v>160</v>
      </c>
      <c r="C316" s="246" t="s">
        <v>417</v>
      </c>
      <c r="D316" s="247">
        <v>-306</v>
      </c>
      <c r="E316" s="247">
        <v>-4280.8999999999996</v>
      </c>
    </row>
    <row r="317" spans="1:5" ht="13.5">
      <c r="A317" s="245"/>
      <c r="B317" s="245"/>
      <c r="C317" s="246" t="s">
        <v>46</v>
      </c>
      <c r="D317" s="246"/>
      <c r="E317" s="246"/>
    </row>
    <row r="318" spans="1:5" ht="13.5">
      <c r="A318" s="245"/>
      <c r="B318" s="245"/>
      <c r="C318" s="255" t="s">
        <v>412</v>
      </c>
      <c r="D318" s="256">
        <v>-306</v>
      </c>
      <c r="E318" s="256">
        <v>-4280.8999999999996</v>
      </c>
    </row>
    <row r="319" spans="1:5" ht="13.5">
      <c r="A319" s="245"/>
      <c r="B319" s="245"/>
      <c r="C319" s="246" t="s">
        <v>106</v>
      </c>
      <c r="D319" s="246"/>
      <c r="E319" s="246"/>
    </row>
    <row r="320" spans="1:5" ht="13.5">
      <c r="A320" s="245"/>
      <c r="B320" s="245"/>
      <c r="C320" s="246" t="s">
        <v>8</v>
      </c>
      <c r="D320" s="247">
        <v>-306</v>
      </c>
      <c r="E320" s="247">
        <v>-4280.8999999999996</v>
      </c>
    </row>
    <row r="321" spans="1:5" ht="13.5">
      <c r="A321" s="245"/>
      <c r="B321" s="245"/>
      <c r="C321" s="246" t="s">
        <v>111</v>
      </c>
      <c r="D321" s="247">
        <v>-306</v>
      </c>
      <c r="E321" s="247">
        <v>-4280.8999999999996</v>
      </c>
    </row>
    <row r="322" spans="1:5" ht="13.5">
      <c r="A322" s="245"/>
      <c r="B322" s="245"/>
      <c r="C322" s="246" t="s">
        <v>505</v>
      </c>
      <c r="D322" s="247">
        <v>-306</v>
      </c>
      <c r="E322" s="247">
        <v>-4280.8999999999996</v>
      </c>
    </row>
    <row r="323" spans="1:5" ht="13.5">
      <c r="A323" s="245"/>
      <c r="B323" s="245"/>
      <c r="C323" s="246" t="s">
        <v>506</v>
      </c>
      <c r="D323" s="247">
        <v>-306</v>
      </c>
      <c r="E323" s="247">
        <v>-506</v>
      </c>
    </row>
    <row r="324" spans="1:5" ht="13.5">
      <c r="A324" s="245"/>
      <c r="B324" s="245"/>
      <c r="C324" s="246" t="s">
        <v>516</v>
      </c>
      <c r="D324" s="247">
        <v>-300</v>
      </c>
      <c r="E324" s="247">
        <v>-500</v>
      </c>
    </row>
    <row r="325" spans="1:5" ht="13.5">
      <c r="A325" s="245"/>
      <c r="B325" s="245"/>
      <c r="C325" s="246" t="s">
        <v>545</v>
      </c>
      <c r="D325" s="247">
        <v>-6</v>
      </c>
      <c r="E325" s="247">
        <v>-6</v>
      </c>
    </row>
    <row r="326" spans="1:5" ht="13.5">
      <c r="A326" s="245"/>
      <c r="B326" s="245"/>
      <c r="C326" s="246" t="s">
        <v>508</v>
      </c>
      <c r="D326" s="247">
        <v>0</v>
      </c>
      <c r="E326" s="247">
        <v>-3000</v>
      </c>
    </row>
    <row r="327" spans="1:5" ht="13.5">
      <c r="A327" s="245"/>
      <c r="B327" s="245"/>
      <c r="C327" s="246" t="s">
        <v>509</v>
      </c>
      <c r="D327" s="247">
        <v>0</v>
      </c>
      <c r="E327" s="247">
        <v>-3000</v>
      </c>
    </row>
    <row r="328" spans="1:5" ht="13.5">
      <c r="A328" s="245"/>
      <c r="B328" s="245"/>
      <c r="C328" s="246" t="s">
        <v>512</v>
      </c>
      <c r="D328" s="247">
        <v>0</v>
      </c>
      <c r="E328" s="247">
        <v>-774.9</v>
      </c>
    </row>
    <row r="329" spans="1:5" ht="13.5">
      <c r="A329" s="245"/>
      <c r="B329" s="245"/>
      <c r="C329" s="246" t="s">
        <v>521</v>
      </c>
      <c r="D329" s="247">
        <v>0</v>
      </c>
      <c r="E329" s="247">
        <v>-649.9</v>
      </c>
    </row>
    <row r="330" spans="1:5" ht="13.5">
      <c r="A330" s="245"/>
      <c r="B330" s="245"/>
      <c r="C330" s="246" t="s">
        <v>513</v>
      </c>
      <c r="D330" s="247">
        <v>0</v>
      </c>
      <c r="E330" s="247">
        <v>-125</v>
      </c>
    </row>
    <row r="331" spans="1:5" ht="14.25">
      <c r="A331" s="245"/>
      <c r="B331" s="245"/>
      <c r="C331" s="248" t="s">
        <v>419</v>
      </c>
      <c r="D331" s="249">
        <v>-3579.6</v>
      </c>
      <c r="E331" s="249">
        <v>-67557.3</v>
      </c>
    </row>
    <row r="332" spans="1:5" ht="13.5">
      <c r="A332" s="245"/>
      <c r="B332" s="245"/>
      <c r="C332" s="246" t="s">
        <v>9</v>
      </c>
      <c r="D332" s="246"/>
      <c r="E332" s="246"/>
    </row>
    <row r="333" spans="1:5" ht="13.5">
      <c r="A333" s="246" t="s">
        <v>420</v>
      </c>
      <c r="B333" s="245"/>
      <c r="C333" s="246" t="s">
        <v>421</v>
      </c>
      <c r="D333" s="247">
        <v>-3579.6</v>
      </c>
      <c r="E333" s="247">
        <v>-67557.3</v>
      </c>
    </row>
    <row r="334" spans="1:5" ht="13.5">
      <c r="A334" s="245"/>
      <c r="B334" s="245"/>
      <c r="C334" s="246" t="s">
        <v>9</v>
      </c>
      <c r="D334" s="246"/>
      <c r="E334" s="246"/>
    </row>
    <row r="335" spans="1:5" ht="13.5">
      <c r="A335" s="245"/>
      <c r="B335" s="246" t="s">
        <v>160</v>
      </c>
      <c r="C335" s="246" t="s">
        <v>424</v>
      </c>
      <c r="D335" s="247">
        <v>0</v>
      </c>
      <c r="E335" s="247">
        <v>-55779.4</v>
      </c>
    </row>
    <row r="336" spans="1:5" ht="13.5">
      <c r="A336" s="245"/>
      <c r="B336" s="245"/>
      <c r="C336" s="246" t="s">
        <v>46</v>
      </c>
      <c r="D336" s="246"/>
      <c r="E336" s="246"/>
    </row>
    <row r="337" spans="1:5" ht="13.5">
      <c r="A337" s="245"/>
      <c r="B337" s="245"/>
      <c r="C337" s="255" t="s">
        <v>419</v>
      </c>
      <c r="D337" s="256">
        <v>0</v>
      </c>
      <c r="E337" s="256">
        <v>-55779.4</v>
      </c>
    </row>
    <row r="338" spans="1:5" ht="13.5">
      <c r="A338" s="245"/>
      <c r="B338" s="245"/>
      <c r="C338" s="246" t="s">
        <v>106</v>
      </c>
      <c r="D338" s="246"/>
      <c r="E338" s="246"/>
    </row>
    <row r="339" spans="1:5" ht="13.5">
      <c r="A339" s="245"/>
      <c r="B339" s="245"/>
      <c r="C339" s="246" t="s">
        <v>8</v>
      </c>
      <c r="D339" s="247">
        <v>0</v>
      </c>
      <c r="E339" s="247">
        <v>-55779.4</v>
      </c>
    </row>
    <row r="340" spans="1:5" ht="13.5">
      <c r="A340" s="245"/>
      <c r="B340" s="245"/>
      <c r="C340" s="246" t="s">
        <v>111</v>
      </c>
      <c r="D340" s="247">
        <v>0</v>
      </c>
      <c r="E340" s="247">
        <v>-55779.4</v>
      </c>
    </row>
    <row r="341" spans="1:5" ht="13.5">
      <c r="A341" s="245"/>
      <c r="B341" s="245"/>
      <c r="C341" s="246" t="s">
        <v>503</v>
      </c>
      <c r="D341" s="247">
        <v>0</v>
      </c>
      <c r="E341" s="247">
        <v>-38111.5</v>
      </c>
    </row>
    <row r="342" spans="1:5" ht="13.5">
      <c r="A342" s="245"/>
      <c r="B342" s="245"/>
      <c r="C342" s="246" t="s">
        <v>504</v>
      </c>
      <c r="D342" s="247">
        <v>0</v>
      </c>
      <c r="E342" s="247">
        <v>-38111.5</v>
      </c>
    </row>
    <row r="343" spans="1:5" ht="13.5">
      <c r="A343" s="245"/>
      <c r="B343" s="245"/>
      <c r="C343" s="246" t="s">
        <v>514</v>
      </c>
      <c r="D343" s="247">
        <v>0</v>
      </c>
      <c r="E343" s="247">
        <v>-29316.6</v>
      </c>
    </row>
    <row r="344" spans="1:5" ht="13.5">
      <c r="A344" s="245"/>
      <c r="B344" s="245"/>
      <c r="C344" s="246" t="s">
        <v>525</v>
      </c>
      <c r="D344" s="247">
        <v>0</v>
      </c>
      <c r="E344" s="247">
        <v>-8794.9</v>
      </c>
    </row>
    <row r="345" spans="1:5" ht="13.5">
      <c r="A345" s="245"/>
      <c r="B345" s="245"/>
      <c r="C345" s="246" t="s">
        <v>505</v>
      </c>
      <c r="D345" s="247">
        <v>0</v>
      </c>
      <c r="E345" s="247">
        <v>-16497.900000000001</v>
      </c>
    </row>
    <row r="346" spans="1:5" ht="13.5">
      <c r="A346" s="245"/>
      <c r="B346" s="245"/>
      <c r="C346" s="246" t="s">
        <v>506</v>
      </c>
      <c r="D346" s="247">
        <v>0</v>
      </c>
      <c r="E346" s="247">
        <v>-7709.3</v>
      </c>
    </row>
    <row r="347" spans="1:5" ht="13.5">
      <c r="A347" s="245"/>
      <c r="B347" s="245"/>
      <c r="C347" s="246" t="s">
        <v>507</v>
      </c>
      <c r="D347" s="247">
        <v>0</v>
      </c>
      <c r="E347" s="247">
        <v>-1000</v>
      </c>
    </row>
    <row r="348" spans="1:5" ht="13.5">
      <c r="A348" s="245"/>
      <c r="B348" s="245"/>
      <c r="C348" s="246" t="s">
        <v>515</v>
      </c>
      <c r="D348" s="247">
        <v>0</v>
      </c>
      <c r="E348" s="247">
        <v>-709.3</v>
      </c>
    </row>
    <row r="349" spans="1:5" ht="13.5">
      <c r="A349" s="245"/>
      <c r="B349" s="245"/>
      <c r="C349" s="246" t="s">
        <v>516</v>
      </c>
      <c r="D349" s="247">
        <v>0</v>
      </c>
      <c r="E349" s="247">
        <v>-6000</v>
      </c>
    </row>
    <row r="350" spans="1:5" ht="13.5">
      <c r="A350" s="245"/>
      <c r="B350" s="245"/>
      <c r="C350" s="246" t="s">
        <v>510</v>
      </c>
      <c r="D350" s="247">
        <v>0</v>
      </c>
      <c r="E350" s="247">
        <v>-1215.2</v>
      </c>
    </row>
    <row r="351" spans="1:5" ht="13.5">
      <c r="A351" s="245"/>
      <c r="B351" s="245"/>
      <c r="C351" s="246" t="s">
        <v>511</v>
      </c>
      <c r="D351" s="247">
        <v>0</v>
      </c>
      <c r="E351" s="247">
        <v>-935</v>
      </c>
    </row>
    <row r="352" spans="1:5" ht="13.5">
      <c r="A352" s="245"/>
      <c r="B352" s="245"/>
      <c r="C352" s="246" t="s">
        <v>517</v>
      </c>
      <c r="D352" s="247">
        <v>0</v>
      </c>
      <c r="E352" s="247">
        <v>-208.2</v>
      </c>
    </row>
    <row r="353" spans="1:5" ht="13.5">
      <c r="A353" s="245"/>
      <c r="B353" s="245"/>
      <c r="C353" s="246" t="s">
        <v>518</v>
      </c>
      <c r="D353" s="247">
        <v>0</v>
      </c>
      <c r="E353" s="247">
        <v>-72</v>
      </c>
    </row>
    <row r="354" spans="1:5" ht="13.5">
      <c r="A354" s="245"/>
      <c r="B354" s="245"/>
      <c r="C354" s="246" t="s">
        <v>512</v>
      </c>
      <c r="D354" s="247">
        <v>0</v>
      </c>
      <c r="E354" s="247">
        <v>-7573.4</v>
      </c>
    </row>
    <row r="355" spans="1:5" ht="13.5">
      <c r="A355" s="245"/>
      <c r="B355" s="245"/>
      <c r="C355" s="246" t="s">
        <v>521</v>
      </c>
      <c r="D355" s="247">
        <v>0</v>
      </c>
      <c r="E355" s="247">
        <v>-6786.9</v>
      </c>
    </row>
    <row r="356" spans="1:5" ht="13.5">
      <c r="A356" s="245"/>
      <c r="B356" s="245"/>
      <c r="C356" s="246" t="s">
        <v>513</v>
      </c>
      <c r="D356" s="247">
        <v>0</v>
      </c>
      <c r="E356" s="247">
        <v>-60</v>
      </c>
    </row>
    <row r="357" spans="1:5" ht="13.5">
      <c r="A357" s="245"/>
      <c r="B357" s="245"/>
      <c r="C357" s="246" t="s">
        <v>546</v>
      </c>
      <c r="D357" s="247">
        <v>0</v>
      </c>
      <c r="E357" s="247">
        <v>-465</v>
      </c>
    </row>
    <row r="358" spans="1:5" ht="13.5">
      <c r="A358" s="245"/>
      <c r="B358" s="245"/>
      <c r="C358" s="246" t="s">
        <v>547</v>
      </c>
      <c r="D358" s="247">
        <v>0</v>
      </c>
      <c r="E358" s="247">
        <v>-261.5</v>
      </c>
    </row>
    <row r="359" spans="1:5" ht="13.5">
      <c r="A359" s="245"/>
      <c r="B359" s="245"/>
      <c r="C359" s="246" t="s">
        <v>526</v>
      </c>
      <c r="D359" s="247">
        <v>0</v>
      </c>
      <c r="E359" s="247">
        <v>-1170</v>
      </c>
    </row>
    <row r="360" spans="1:5" ht="13.5">
      <c r="A360" s="245"/>
      <c r="B360" s="245"/>
      <c r="C360" s="246" t="s">
        <v>527</v>
      </c>
      <c r="D360" s="247">
        <v>0</v>
      </c>
      <c r="E360" s="247">
        <v>-1170</v>
      </c>
    </row>
    <row r="361" spans="1:5" ht="13.5">
      <c r="A361" s="245"/>
      <c r="B361" s="245"/>
      <c r="C361" s="246" t="s">
        <v>528</v>
      </c>
      <c r="D361" s="247">
        <v>0</v>
      </c>
      <c r="E361" s="247">
        <v>-1170</v>
      </c>
    </row>
    <row r="362" spans="1:5" ht="13.5">
      <c r="A362" s="245"/>
      <c r="B362" s="246" t="s">
        <v>313</v>
      </c>
      <c r="C362" s="246" t="s">
        <v>426</v>
      </c>
      <c r="D362" s="247">
        <v>-3579.6</v>
      </c>
      <c r="E362" s="247">
        <v>-6000</v>
      </c>
    </row>
    <row r="363" spans="1:5" ht="13.5">
      <c r="A363" s="245"/>
      <c r="B363" s="245"/>
      <c r="C363" s="246" t="s">
        <v>46</v>
      </c>
      <c r="D363" s="246"/>
      <c r="E363" s="246"/>
    </row>
    <row r="364" spans="1:5" ht="13.5">
      <c r="A364" s="245"/>
      <c r="B364" s="245"/>
      <c r="C364" s="255" t="s">
        <v>419</v>
      </c>
      <c r="D364" s="256">
        <v>-3579.6</v>
      </c>
      <c r="E364" s="256">
        <v>-6000</v>
      </c>
    </row>
    <row r="365" spans="1:5" ht="13.5">
      <c r="A365" s="245"/>
      <c r="B365" s="245"/>
      <c r="C365" s="246" t="s">
        <v>106</v>
      </c>
      <c r="D365" s="246"/>
      <c r="E365" s="246"/>
    </row>
    <row r="366" spans="1:5" ht="13.5">
      <c r="A366" s="245"/>
      <c r="B366" s="245"/>
      <c r="C366" s="246" t="s">
        <v>8</v>
      </c>
      <c r="D366" s="247">
        <v>-3579.6</v>
      </c>
      <c r="E366" s="247">
        <v>-6000</v>
      </c>
    </row>
    <row r="367" spans="1:5" ht="13.5">
      <c r="A367" s="245"/>
      <c r="B367" s="245"/>
      <c r="C367" s="246" t="s">
        <v>111</v>
      </c>
      <c r="D367" s="247">
        <v>-3579.6</v>
      </c>
      <c r="E367" s="247">
        <v>-6000</v>
      </c>
    </row>
    <row r="368" spans="1:5" ht="13.5">
      <c r="A368" s="245"/>
      <c r="B368" s="245"/>
      <c r="C368" s="246" t="s">
        <v>505</v>
      </c>
      <c r="D368" s="247">
        <v>-3579.6</v>
      </c>
      <c r="E368" s="247">
        <v>-6000</v>
      </c>
    </row>
    <row r="369" spans="1:5" ht="13.5">
      <c r="A369" s="245"/>
      <c r="B369" s="245"/>
      <c r="C369" s="246" t="s">
        <v>510</v>
      </c>
      <c r="D369" s="247">
        <v>-3579.6</v>
      </c>
      <c r="E369" s="247">
        <v>-6000</v>
      </c>
    </row>
    <row r="370" spans="1:5" ht="13.5">
      <c r="A370" s="245"/>
      <c r="B370" s="245"/>
      <c r="C370" s="246" t="s">
        <v>518</v>
      </c>
      <c r="D370" s="247">
        <v>-3579.6</v>
      </c>
      <c r="E370" s="247">
        <v>-6000</v>
      </c>
    </row>
    <row r="371" spans="1:5" ht="27">
      <c r="A371" s="245"/>
      <c r="B371" s="246" t="s">
        <v>428</v>
      </c>
      <c r="C371" s="246" t="s">
        <v>429</v>
      </c>
      <c r="D371" s="247">
        <v>0</v>
      </c>
      <c r="E371" s="247">
        <v>-5777.9</v>
      </c>
    </row>
    <row r="372" spans="1:5" ht="13.5">
      <c r="A372" s="245"/>
      <c r="B372" s="245"/>
      <c r="C372" s="246" t="s">
        <v>46</v>
      </c>
      <c r="D372" s="246"/>
      <c r="E372" s="246"/>
    </row>
    <row r="373" spans="1:5" ht="13.5">
      <c r="A373" s="245"/>
      <c r="B373" s="245"/>
      <c r="C373" s="255" t="s">
        <v>419</v>
      </c>
      <c r="D373" s="256">
        <v>0</v>
      </c>
      <c r="E373" s="256">
        <v>-5777.9</v>
      </c>
    </row>
    <row r="374" spans="1:5" ht="13.5">
      <c r="A374" s="245"/>
      <c r="B374" s="245"/>
      <c r="C374" s="246" t="s">
        <v>106</v>
      </c>
      <c r="D374" s="246"/>
      <c r="E374" s="246"/>
    </row>
    <row r="375" spans="1:5" ht="13.5">
      <c r="A375" s="245"/>
      <c r="B375" s="245"/>
      <c r="C375" s="246" t="s">
        <v>8</v>
      </c>
      <c r="D375" s="247">
        <v>0</v>
      </c>
      <c r="E375" s="247">
        <v>-5777.9</v>
      </c>
    </row>
    <row r="376" spans="1:5" ht="13.5">
      <c r="A376" s="245"/>
      <c r="B376" s="245"/>
      <c r="C376" s="246" t="s">
        <v>111</v>
      </c>
      <c r="D376" s="247">
        <v>0</v>
      </c>
      <c r="E376" s="247">
        <v>-5777.9</v>
      </c>
    </row>
    <row r="377" spans="1:5" ht="13.5">
      <c r="A377" s="245"/>
      <c r="B377" s="245"/>
      <c r="C377" s="246" t="s">
        <v>526</v>
      </c>
      <c r="D377" s="247">
        <v>0</v>
      </c>
      <c r="E377" s="247">
        <v>-5777.9</v>
      </c>
    </row>
    <row r="378" spans="1:5" ht="13.5">
      <c r="A378" s="245"/>
      <c r="B378" s="245"/>
      <c r="C378" s="246" t="s">
        <v>527</v>
      </c>
      <c r="D378" s="247">
        <v>0</v>
      </c>
      <c r="E378" s="247">
        <v>-5777.9</v>
      </c>
    </row>
    <row r="379" spans="1:5" ht="13.5">
      <c r="A379" s="245"/>
      <c r="B379" s="245"/>
      <c r="C379" s="246" t="s">
        <v>548</v>
      </c>
      <c r="D379" s="247">
        <v>0</v>
      </c>
      <c r="E379" s="247">
        <v>-5777.9</v>
      </c>
    </row>
    <row r="380" spans="1:5" ht="14.25">
      <c r="A380" s="245"/>
      <c r="B380" s="245"/>
      <c r="C380" s="248" t="s">
        <v>432</v>
      </c>
      <c r="D380" s="249">
        <v>-185250</v>
      </c>
      <c r="E380" s="249">
        <v>-214495</v>
      </c>
    </row>
    <row r="381" spans="1:5" ht="13.5">
      <c r="A381" s="245"/>
      <c r="B381" s="245"/>
      <c r="C381" s="246" t="s">
        <v>9</v>
      </c>
      <c r="D381" s="246"/>
      <c r="E381" s="246"/>
    </row>
    <row r="382" spans="1:5" ht="27">
      <c r="A382" s="246" t="s">
        <v>433</v>
      </c>
      <c r="B382" s="245"/>
      <c r="C382" s="246" t="s">
        <v>434</v>
      </c>
      <c r="D382" s="247">
        <v>-185250</v>
      </c>
      <c r="E382" s="247">
        <v>-214495</v>
      </c>
    </row>
    <row r="383" spans="1:5" ht="13.5">
      <c r="A383" s="245"/>
      <c r="B383" s="245"/>
      <c r="C383" s="246" t="s">
        <v>9</v>
      </c>
      <c r="D383" s="246"/>
      <c r="E383" s="246"/>
    </row>
    <row r="384" spans="1:5" ht="13.5">
      <c r="A384" s="245"/>
      <c r="B384" s="246" t="s">
        <v>313</v>
      </c>
      <c r="C384" s="246" t="s">
        <v>437</v>
      </c>
      <c r="D384" s="247">
        <v>-30450</v>
      </c>
      <c r="E384" s="247">
        <v>-59695</v>
      </c>
    </row>
    <row r="385" spans="1:5" ht="13.5">
      <c r="A385" s="245"/>
      <c r="B385" s="245"/>
      <c r="C385" s="246" t="s">
        <v>46</v>
      </c>
      <c r="D385" s="246"/>
      <c r="E385" s="246"/>
    </row>
    <row r="386" spans="1:5" ht="13.5">
      <c r="A386" s="245"/>
      <c r="B386" s="245"/>
      <c r="C386" s="255" t="s">
        <v>432</v>
      </c>
      <c r="D386" s="256">
        <v>-30450</v>
      </c>
      <c r="E386" s="256">
        <v>-59695</v>
      </c>
    </row>
    <row r="387" spans="1:5" ht="13.5">
      <c r="A387" s="245"/>
      <c r="B387" s="245"/>
      <c r="C387" s="246" t="s">
        <v>106</v>
      </c>
      <c r="D387" s="246"/>
      <c r="E387" s="246"/>
    </row>
    <row r="388" spans="1:5" ht="13.5">
      <c r="A388" s="245"/>
      <c r="B388" s="245"/>
      <c r="C388" s="246" t="s">
        <v>8</v>
      </c>
      <c r="D388" s="247">
        <v>-30450</v>
      </c>
      <c r="E388" s="247">
        <v>-59695</v>
      </c>
    </row>
    <row r="389" spans="1:5" ht="13.5">
      <c r="A389" s="245"/>
      <c r="B389" s="245"/>
      <c r="C389" s="246" t="s">
        <v>107</v>
      </c>
      <c r="D389" s="247">
        <v>-30450</v>
      </c>
      <c r="E389" s="247">
        <v>-59695</v>
      </c>
    </row>
    <row r="390" spans="1:5" ht="13.5">
      <c r="A390" s="245"/>
      <c r="B390" s="245"/>
      <c r="C390" s="246" t="s">
        <v>108</v>
      </c>
      <c r="D390" s="247">
        <v>-30450</v>
      </c>
      <c r="E390" s="247">
        <v>-59695</v>
      </c>
    </row>
    <row r="391" spans="1:5" ht="13.5">
      <c r="A391" s="245"/>
      <c r="B391" s="245"/>
      <c r="C391" s="246" t="s">
        <v>543</v>
      </c>
      <c r="D391" s="247">
        <v>-30450</v>
      </c>
      <c r="E391" s="247">
        <v>-59695</v>
      </c>
    </row>
    <row r="392" spans="1:5" ht="13.5">
      <c r="A392" s="245"/>
      <c r="B392" s="245"/>
      <c r="C392" s="246" t="s">
        <v>544</v>
      </c>
      <c r="D392" s="247">
        <v>-30450</v>
      </c>
      <c r="E392" s="247">
        <v>-59695</v>
      </c>
    </row>
    <row r="393" spans="1:5" ht="27">
      <c r="A393" s="245"/>
      <c r="B393" s="246" t="s">
        <v>327</v>
      </c>
      <c r="C393" s="246" t="s">
        <v>439</v>
      </c>
      <c r="D393" s="247">
        <v>-154800</v>
      </c>
      <c r="E393" s="247">
        <v>-154800</v>
      </c>
    </row>
    <row r="394" spans="1:5" ht="13.5">
      <c r="A394" s="245"/>
      <c r="B394" s="245"/>
      <c r="C394" s="246" t="s">
        <v>46</v>
      </c>
      <c r="D394" s="246"/>
      <c r="E394" s="246"/>
    </row>
    <row r="395" spans="1:5" ht="13.5">
      <c r="A395" s="245"/>
      <c r="B395" s="245"/>
      <c r="C395" s="255" t="s">
        <v>432</v>
      </c>
      <c r="D395" s="256">
        <v>-154800</v>
      </c>
      <c r="E395" s="256">
        <v>-154800</v>
      </c>
    </row>
    <row r="396" spans="1:5" ht="13.5">
      <c r="A396" s="245"/>
      <c r="B396" s="245"/>
      <c r="C396" s="246" t="s">
        <v>106</v>
      </c>
      <c r="D396" s="246"/>
      <c r="E396" s="246"/>
    </row>
    <row r="397" spans="1:5" ht="13.5">
      <c r="A397" s="245"/>
      <c r="B397" s="245"/>
      <c r="C397" s="246" t="s">
        <v>8</v>
      </c>
      <c r="D397" s="247">
        <v>-154800</v>
      </c>
      <c r="E397" s="247">
        <v>-154800</v>
      </c>
    </row>
    <row r="398" spans="1:5" ht="13.5">
      <c r="A398" s="245"/>
      <c r="B398" s="245"/>
      <c r="C398" s="246" t="s">
        <v>107</v>
      </c>
      <c r="D398" s="247">
        <v>-154800</v>
      </c>
      <c r="E398" s="247">
        <v>-154800</v>
      </c>
    </row>
    <row r="399" spans="1:5" ht="13.5">
      <c r="A399" s="245"/>
      <c r="B399" s="245"/>
      <c r="C399" s="246" t="s">
        <v>108</v>
      </c>
      <c r="D399" s="247">
        <v>-154800</v>
      </c>
      <c r="E399" s="247">
        <v>-154800</v>
      </c>
    </row>
    <row r="400" spans="1:5" ht="13.5">
      <c r="A400" s="245"/>
      <c r="B400" s="245"/>
      <c r="C400" s="246" t="s">
        <v>543</v>
      </c>
      <c r="D400" s="247">
        <v>-154800</v>
      </c>
      <c r="E400" s="247">
        <v>-154800</v>
      </c>
    </row>
    <row r="401" spans="1:5" ht="13.5">
      <c r="A401" s="245"/>
      <c r="B401" s="245"/>
      <c r="C401" s="246" t="s">
        <v>544</v>
      </c>
      <c r="D401" s="247">
        <v>-154800</v>
      </c>
      <c r="E401" s="247">
        <v>-154800</v>
      </c>
    </row>
    <row r="402" spans="1:5" ht="14.25">
      <c r="A402" s="245"/>
      <c r="B402" s="245"/>
      <c r="C402" s="248" t="s">
        <v>441</v>
      </c>
      <c r="D402" s="249">
        <v>-306</v>
      </c>
      <c r="E402" s="249">
        <v>-630</v>
      </c>
    </row>
    <row r="403" spans="1:5" ht="13.5">
      <c r="A403" s="245"/>
      <c r="B403" s="245"/>
      <c r="C403" s="246" t="s">
        <v>9</v>
      </c>
      <c r="D403" s="246"/>
      <c r="E403" s="246"/>
    </row>
    <row r="404" spans="1:5" ht="13.5">
      <c r="A404" s="246" t="s">
        <v>442</v>
      </c>
      <c r="B404" s="245"/>
      <c r="C404" s="246" t="s">
        <v>443</v>
      </c>
      <c r="D404" s="247">
        <v>-306</v>
      </c>
      <c r="E404" s="247">
        <v>-630</v>
      </c>
    </row>
    <row r="405" spans="1:5" ht="13.5">
      <c r="A405" s="245"/>
      <c r="B405" s="245"/>
      <c r="C405" s="246" t="s">
        <v>9</v>
      </c>
      <c r="D405" s="246"/>
      <c r="E405" s="246"/>
    </row>
    <row r="406" spans="1:5" ht="27">
      <c r="A406" s="245"/>
      <c r="B406" s="246" t="s">
        <v>160</v>
      </c>
      <c r="C406" s="246" t="s">
        <v>446</v>
      </c>
      <c r="D406" s="247">
        <v>-306</v>
      </c>
      <c r="E406" s="247">
        <v>-630</v>
      </c>
    </row>
    <row r="407" spans="1:5" ht="13.5">
      <c r="A407" s="245"/>
      <c r="B407" s="245"/>
      <c r="C407" s="246" t="s">
        <v>46</v>
      </c>
      <c r="D407" s="246"/>
      <c r="E407" s="246"/>
    </row>
    <row r="408" spans="1:5" ht="13.5">
      <c r="A408" s="245"/>
      <c r="B408" s="245"/>
      <c r="C408" s="255" t="s">
        <v>441</v>
      </c>
      <c r="D408" s="256">
        <v>-306</v>
      </c>
      <c r="E408" s="256">
        <v>-630</v>
      </c>
    </row>
    <row r="409" spans="1:5" ht="13.5">
      <c r="A409" s="245"/>
      <c r="B409" s="245"/>
      <c r="C409" s="246" t="s">
        <v>106</v>
      </c>
      <c r="D409" s="246"/>
      <c r="E409" s="246"/>
    </row>
    <row r="410" spans="1:5" ht="13.5">
      <c r="A410" s="245"/>
      <c r="B410" s="245"/>
      <c r="C410" s="246" t="s">
        <v>8</v>
      </c>
      <c r="D410" s="247">
        <v>-306</v>
      </c>
      <c r="E410" s="247">
        <v>-630</v>
      </c>
    </row>
    <row r="411" spans="1:5" ht="13.5">
      <c r="A411" s="245"/>
      <c r="B411" s="245"/>
      <c r="C411" s="246" t="s">
        <v>111</v>
      </c>
      <c r="D411" s="247">
        <v>-306</v>
      </c>
      <c r="E411" s="247">
        <v>-630</v>
      </c>
    </row>
    <row r="412" spans="1:5" ht="13.5">
      <c r="A412" s="245"/>
      <c r="B412" s="245"/>
      <c r="C412" s="246" t="s">
        <v>505</v>
      </c>
      <c r="D412" s="247">
        <v>-306</v>
      </c>
      <c r="E412" s="247">
        <v>-630</v>
      </c>
    </row>
    <row r="413" spans="1:5" ht="13.5">
      <c r="A413" s="245"/>
      <c r="B413" s="245"/>
      <c r="C413" s="246" t="s">
        <v>506</v>
      </c>
      <c r="D413" s="247">
        <v>-306</v>
      </c>
      <c r="E413" s="247">
        <v>-630</v>
      </c>
    </row>
    <row r="414" spans="1:5" ht="13.5">
      <c r="A414" s="245"/>
      <c r="B414" s="245"/>
      <c r="C414" s="246" t="s">
        <v>549</v>
      </c>
      <c r="D414" s="247">
        <v>-306</v>
      </c>
      <c r="E414" s="247">
        <v>-630</v>
      </c>
    </row>
    <row r="415" spans="1:5" ht="14.25">
      <c r="A415" s="245"/>
      <c r="B415" s="245"/>
      <c r="C415" s="248" t="s">
        <v>448</v>
      </c>
      <c r="D415" s="249">
        <v>-500</v>
      </c>
      <c r="E415" s="249">
        <v>-1000</v>
      </c>
    </row>
    <row r="416" spans="1:5" ht="13.5">
      <c r="A416" s="245"/>
      <c r="B416" s="245"/>
      <c r="C416" s="246" t="s">
        <v>9</v>
      </c>
      <c r="D416" s="246"/>
      <c r="E416" s="246"/>
    </row>
    <row r="417" spans="1:5" ht="13.5">
      <c r="A417" s="246" t="s">
        <v>449</v>
      </c>
      <c r="B417" s="245"/>
      <c r="C417" s="246" t="s">
        <v>450</v>
      </c>
      <c r="D417" s="247">
        <v>-500</v>
      </c>
      <c r="E417" s="247">
        <v>-1000</v>
      </c>
    </row>
    <row r="418" spans="1:5" ht="13.5">
      <c r="A418" s="245"/>
      <c r="B418" s="245"/>
      <c r="C418" s="246" t="s">
        <v>9</v>
      </c>
      <c r="D418" s="246"/>
      <c r="E418" s="246"/>
    </row>
    <row r="419" spans="1:5" ht="27">
      <c r="A419" s="245"/>
      <c r="B419" s="246" t="s">
        <v>160</v>
      </c>
      <c r="C419" s="246" t="s">
        <v>453</v>
      </c>
      <c r="D419" s="247">
        <v>-500</v>
      </c>
      <c r="E419" s="247">
        <v>-1000</v>
      </c>
    </row>
    <row r="420" spans="1:5" ht="13.5">
      <c r="A420" s="245"/>
      <c r="B420" s="245"/>
      <c r="C420" s="246" t="s">
        <v>46</v>
      </c>
      <c r="D420" s="246"/>
      <c r="E420" s="246"/>
    </row>
    <row r="421" spans="1:5" ht="13.5">
      <c r="A421" s="245"/>
      <c r="B421" s="245"/>
      <c r="C421" s="255" t="s">
        <v>448</v>
      </c>
      <c r="D421" s="256">
        <v>-500</v>
      </c>
      <c r="E421" s="256">
        <v>-1000</v>
      </c>
    </row>
    <row r="422" spans="1:5" ht="13.5">
      <c r="A422" s="245"/>
      <c r="B422" s="245"/>
      <c r="C422" s="246" t="s">
        <v>106</v>
      </c>
      <c r="D422" s="246"/>
      <c r="E422" s="246"/>
    </row>
    <row r="423" spans="1:5" ht="13.5">
      <c r="A423" s="245"/>
      <c r="B423" s="245"/>
      <c r="C423" s="246" t="s">
        <v>8</v>
      </c>
      <c r="D423" s="247">
        <v>-500</v>
      </c>
      <c r="E423" s="247">
        <v>-1000</v>
      </c>
    </row>
    <row r="424" spans="1:5" ht="13.5">
      <c r="A424" s="245"/>
      <c r="B424" s="245"/>
      <c r="C424" s="246" t="s">
        <v>111</v>
      </c>
      <c r="D424" s="247">
        <v>-500</v>
      </c>
      <c r="E424" s="247">
        <v>-1000</v>
      </c>
    </row>
    <row r="425" spans="1:5" ht="13.5">
      <c r="A425" s="245"/>
      <c r="B425" s="245"/>
      <c r="C425" s="246" t="s">
        <v>505</v>
      </c>
      <c r="D425" s="247">
        <v>-500</v>
      </c>
      <c r="E425" s="247">
        <v>-1000</v>
      </c>
    </row>
    <row r="426" spans="1:5" ht="13.5">
      <c r="A426" s="245"/>
      <c r="B426" s="245"/>
      <c r="C426" s="246" t="s">
        <v>508</v>
      </c>
      <c r="D426" s="247">
        <v>-500</v>
      </c>
      <c r="E426" s="247">
        <v>-1000</v>
      </c>
    </row>
    <row r="427" spans="1:5" ht="13.5">
      <c r="A427" s="245"/>
      <c r="B427" s="245"/>
      <c r="C427" s="246" t="s">
        <v>538</v>
      </c>
      <c r="D427" s="247">
        <v>-500</v>
      </c>
      <c r="E427" s="247">
        <v>-1000</v>
      </c>
    </row>
    <row r="428" spans="1:5" ht="14.25">
      <c r="A428" s="245"/>
      <c r="B428" s="245"/>
      <c r="C428" s="248" t="s">
        <v>454</v>
      </c>
      <c r="D428" s="249">
        <v>-492.5</v>
      </c>
      <c r="E428" s="249">
        <v>-859.3</v>
      </c>
    </row>
    <row r="429" spans="1:5" ht="13.5">
      <c r="A429" s="245"/>
      <c r="B429" s="245"/>
      <c r="C429" s="246" t="s">
        <v>9</v>
      </c>
      <c r="D429" s="246"/>
      <c r="E429" s="246"/>
    </row>
    <row r="430" spans="1:5" ht="13.5">
      <c r="A430" s="246" t="s">
        <v>455</v>
      </c>
      <c r="B430" s="245"/>
      <c r="C430" s="246" t="s">
        <v>456</v>
      </c>
      <c r="D430" s="247">
        <v>-492.5</v>
      </c>
      <c r="E430" s="247">
        <v>-859.3</v>
      </c>
    </row>
    <row r="431" spans="1:5" ht="13.5">
      <c r="A431" s="245"/>
      <c r="B431" s="245"/>
      <c r="C431" s="246" t="s">
        <v>9</v>
      </c>
      <c r="D431" s="246"/>
      <c r="E431" s="246"/>
    </row>
    <row r="432" spans="1:5" ht="27">
      <c r="A432" s="245"/>
      <c r="B432" s="246" t="s">
        <v>160</v>
      </c>
      <c r="C432" s="246" t="s">
        <v>459</v>
      </c>
      <c r="D432" s="247">
        <v>-492.5</v>
      </c>
      <c r="E432" s="247">
        <v>-859.3</v>
      </c>
    </row>
    <row r="433" spans="1:5" ht="13.5">
      <c r="A433" s="245"/>
      <c r="B433" s="245"/>
      <c r="C433" s="246" t="s">
        <v>46</v>
      </c>
      <c r="D433" s="246"/>
      <c r="E433" s="246"/>
    </row>
    <row r="434" spans="1:5" ht="13.5">
      <c r="A434" s="245"/>
      <c r="B434" s="245"/>
      <c r="C434" s="255" t="s">
        <v>454</v>
      </c>
      <c r="D434" s="256">
        <v>-492.5</v>
      </c>
      <c r="E434" s="256">
        <v>-859.3</v>
      </c>
    </row>
    <row r="435" spans="1:5" ht="13.5">
      <c r="A435" s="245"/>
      <c r="B435" s="245"/>
      <c r="C435" s="246" t="s">
        <v>106</v>
      </c>
      <c r="D435" s="246"/>
      <c r="E435" s="246"/>
    </row>
    <row r="436" spans="1:5" ht="13.5">
      <c r="A436" s="245"/>
      <c r="B436" s="245"/>
      <c r="C436" s="246" t="s">
        <v>8</v>
      </c>
      <c r="D436" s="247">
        <v>-492.5</v>
      </c>
      <c r="E436" s="247">
        <v>-859.3</v>
      </c>
    </row>
    <row r="437" spans="1:5" ht="13.5">
      <c r="A437" s="245"/>
      <c r="B437" s="245"/>
      <c r="C437" s="246" t="s">
        <v>111</v>
      </c>
      <c r="D437" s="247">
        <v>-492.5</v>
      </c>
      <c r="E437" s="247">
        <v>-859.3</v>
      </c>
    </row>
    <row r="438" spans="1:5" ht="13.5">
      <c r="A438" s="245"/>
      <c r="B438" s="245"/>
      <c r="C438" s="246" t="s">
        <v>505</v>
      </c>
      <c r="D438" s="247">
        <v>-492.5</v>
      </c>
      <c r="E438" s="247">
        <v>-859.3</v>
      </c>
    </row>
    <row r="439" spans="1:5" ht="13.5">
      <c r="A439" s="245"/>
      <c r="B439" s="245"/>
      <c r="C439" s="246" t="s">
        <v>510</v>
      </c>
      <c r="D439" s="247">
        <v>-492.5</v>
      </c>
      <c r="E439" s="247">
        <v>-859.3</v>
      </c>
    </row>
    <row r="440" spans="1:5" ht="13.5">
      <c r="A440" s="245"/>
      <c r="B440" s="245"/>
      <c r="C440" s="246" t="s">
        <v>511</v>
      </c>
      <c r="D440" s="247">
        <v>-492.5</v>
      </c>
      <c r="E440" s="247">
        <v>-859.3</v>
      </c>
    </row>
    <row r="441" spans="1:5" ht="14.25">
      <c r="A441" s="245"/>
      <c r="B441" s="245"/>
      <c r="C441" s="248" t="s">
        <v>460</v>
      </c>
      <c r="D441" s="249">
        <v>-3270</v>
      </c>
      <c r="E441" s="249">
        <v>-7150</v>
      </c>
    </row>
    <row r="442" spans="1:5" ht="13.5">
      <c r="A442" s="245"/>
      <c r="B442" s="245"/>
      <c r="C442" s="246" t="s">
        <v>9</v>
      </c>
      <c r="D442" s="246"/>
      <c r="E442" s="246"/>
    </row>
    <row r="443" spans="1:5" ht="13.5">
      <c r="A443" s="246" t="s">
        <v>461</v>
      </c>
      <c r="B443" s="245"/>
      <c r="C443" s="246" t="s">
        <v>462</v>
      </c>
      <c r="D443" s="247">
        <v>-3270</v>
      </c>
      <c r="E443" s="247">
        <v>-7150</v>
      </c>
    </row>
    <row r="444" spans="1:5" ht="13.5">
      <c r="A444" s="245"/>
      <c r="B444" s="245"/>
      <c r="C444" s="246" t="s">
        <v>9</v>
      </c>
      <c r="D444" s="246"/>
      <c r="E444" s="246"/>
    </row>
    <row r="445" spans="1:5" ht="27">
      <c r="A445" s="245"/>
      <c r="B445" s="246" t="s">
        <v>160</v>
      </c>
      <c r="C445" s="246" t="s">
        <v>465</v>
      </c>
      <c r="D445" s="247">
        <v>-3270</v>
      </c>
      <c r="E445" s="247">
        <v>-7150</v>
      </c>
    </row>
    <row r="446" spans="1:5" ht="13.5">
      <c r="A446" s="245"/>
      <c r="B446" s="245"/>
      <c r="C446" s="246" t="s">
        <v>46</v>
      </c>
      <c r="D446" s="246"/>
      <c r="E446" s="246"/>
    </row>
    <row r="447" spans="1:5" ht="13.5">
      <c r="A447" s="245"/>
      <c r="B447" s="245"/>
      <c r="C447" s="255" t="s">
        <v>460</v>
      </c>
      <c r="D447" s="256">
        <v>-3270</v>
      </c>
      <c r="E447" s="256">
        <v>-7150</v>
      </c>
    </row>
    <row r="448" spans="1:5" ht="13.5">
      <c r="A448" s="245"/>
      <c r="B448" s="245"/>
      <c r="C448" s="246" t="s">
        <v>106</v>
      </c>
      <c r="D448" s="246"/>
      <c r="E448" s="246"/>
    </row>
    <row r="449" spans="1:5" ht="13.5">
      <c r="A449" s="245"/>
      <c r="B449" s="245"/>
      <c r="C449" s="246" t="s">
        <v>8</v>
      </c>
      <c r="D449" s="247">
        <v>-3270</v>
      </c>
      <c r="E449" s="247">
        <v>-7150</v>
      </c>
    </row>
    <row r="450" spans="1:5" ht="13.5">
      <c r="A450" s="245"/>
      <c r="B450" s="245"/>
      <c r="C450" s="246" t="s">
        <v>111</v>
      </c>
      <c r="D450" s="247">
        <v>-3270</v>
      </c>
      <c r="E450" s="247">
        <v>-7150</v>
      </c>
    </row>
    <row r="451" spans="1:5" ht="13.5">
      <c r="A451" s="245"/>
      <c r="B451" s="245"/>
      <c r="C451" s="246" t="s">
        <v>505</v>
      </c>
      <c r="D451" s="247">
        <v>-3270</v>
      </c>
      <c r="E451" s="247">
        <v>-7150</v>
      </c>
    </row>
    <row r="452" spans="1:5" ht="13.5">
      <c r="A452" s="245"/>
      <c r="B452" s="245"/>
      <c r="C452" s="246" t="s">
        <v>506</v>
      </c>
      <c r="D452" s="247">
        <v>-2700</v>
      </c>
      <c r="E452" s="247">
        <v>-3500</v>
      </c>
    </row>
    <row r="453" spans="1:5" ht="13.5">
      <c r="A453" s="245"/>
      <c r="B453" s="245"/>
      <c r="C453" s="246" t="s">
        <v>507</v>
      </c>
      <c r="D453" s="247">
        <v>-1200</v>
      </c>
      <c r="E453" s="247">
        <v>-1500</v>
      </c>
    </row>
    <row r="454" spans="1:5" ht="13.5">
      <c r="A454" s="245"/>
      <c r="B454" s="245"/>
      <c r="C454" s="246" t="s">
        <v>516</v>
      </c>
      <c r="D454" s="247">
        <v>-1500</v>
      </c>
      <c r="E454" s="247">
        <v>-2000</v>
      </c>
    </row>
    <row r="455" spans="1:5" ht="13.5">
      <c r="A455" s="245"/>
      <c r="B455" s="245"/>
      <c r="C455" s="246" t="s">
        <v>510</v>
      </c>
      <c r="D455" s="247">
        <v>-570</v>
      </c>
      <c r="E455" s="247">
        <v>-3650</v>
      </c>
    </row>
    <row r="456" spans="1:5" ht="13.5">
      <c r="A456" s="245"/>
      <c r="B456" s="245"/>
      <c r="C456" s="246" t="s">
        <v>533</v>
      </c>
      <c r="D456" s="247">
        <v>-570</v>
      </c>
      <c r="E456" s="247">
        <v>-3650</v>
      </c>
    </row>
    <row r="457" spans="1:5" ht="14.25">
      <c r="A457" s="245"/>
      <c r="B457" s="245"/>
      <c r="C457" s="248" t="s">
        <v>157</v>
      </c>
      <c r="D457" s="249">
        <f>+D459</f>
        <v>830819.1</v>
      </c>
      <c r="E457" s="249">
        <f>+E459</f>
        <v>1241172.6000000001</v>
      </c>
    </row>
    <row r="458" spans="1:5" ht="13.5">
      <c r="A458" s="245"/>
      <c r="B458" s="245"/>
      <c r="C458" s="246" t="s">
        <v>9</v>
      </c>
      <c r="D458" s="246"/>
      <c r="E458" s="246"/>
    </row>
    <row r="459" spans="1:5" ht="13.5">
      <c r="A459" s="246" t="s">
        <v>158</v>
      </c>
      <c r="B459" s="245"/>
      <c r="C459" s="246" t="s">
        <v>159</v>
      </c>
      <c r="D459" s="247">
        <f>+D461</f>
        <v>830819.1</v>
      </c>
      <c r="E459" s="247">
        <f>+E461</f>
        <v>1241172.6000000001</v>
      </c>
    </row>
    <row r="460" spans="1:5" ht="13.5">
      <c r="A460" s="245"/>
      <c r="B460" s="245"/>
      <c r="C460" s="246" t="s">
        <v>9</v>
      </c>
      <c r="D460" s="246"/>
      <c r="E460" s="246"/>
    </row>
    <row r="461" spans="1:5" ht="13.5">
      <c r="A461" s="245"/>
      <c r="B461" s="246" t="s">
        <v>160</v>
      </c>
      <c r="C461" s="246" t="s">
        <v>159</v>
      </c>
      <c r="D461" s="247">
        <f>+D463</f>
        <v>830819.1</v>
      </c>
      <c r="E461" s="247">
        <f>+E463</f>
        <v>1241172.6000000001</v>
      </c>
    </row>
    <row r="462" spans="1:5" ht="13.5">
      <c r="A462" s="245"/>
      <c r="B462" s="245"/>
      <c r="C462" s="246" t="s">
        <v>46</v>
      </c>
      <c r="D462" s="246"/>
      <c r="E462" s="246"/>
    </row>
    <row r="463" spans="1:5" ht="13.5">
      <c r="A463" s="245"/>
      <c r="B463" s="245"/>
      <c r="C463" s="255" t="s">
        <v>157</v>
      </c>
      <c r="D463" s="256">
        <f>+D465</f>
        <v>830819.1</v>
      </c>
      <c r="E463" s="256">
        <f>+E465</f>
        <v>1241172.6000000001</v>
      </c>
    </row>
    <row r="464" spans="1:5" ht="13.5">
      <c r="A464" s="245"/>
      <c r="B464" s="245"/>
      <c r="C464" s="246" t="s">
        <v>106</v>
      </c>
      <c r="D464" s="246"/>
      <c r="E464" s="246"/>
    </row>
    <row r="465" spans="1:5" ht="13.5">
      <c r="A465" s="245"/>
      <c r="B465" s="245"/>
      <c r="C465" s="246" t="s">
        <v>8</v>
      </c>
      <c r="D465" s="247">
        <f t="shared" ref="D465:E467" si="0">+D466</f>
        <v>830819.1</v>
      </c>
      <c r="E465" s="247">
        <f t="shared" si="0"/>
        <v>1241172.6000000001</v>
      </c>
    </row>
    <row r="466" spans="1:5" ht="13.5">
      <c r="A466" s="245"/>
      <c r="B466" s="245"/>
      <c r="C466" s="246" t="s">
        <v>111</v>
      </c>
      <c r="D466" s="247">
        <f t="shared" si="0"/>
        <v>830819.1</v>
      </c>
      <c r="E466" s="247">
        <f t="shared" si="0"/>
        <v>1241172.6000000001</v>
      </c>
    </row>
    <row r="467" spans="1:5" ht="13.5">
      <c r="A467" s="245"/>
      <c r="B467" s="245"/>
      <c r="C467" s="246" t="s">
        <v>169</v>
      </c>
      <c r="D467" s="247">
        <f t="shared" si="0"/>
        <v>830819.1</v>
      </c>
      <c r="E467" s="247">
        <f t="shared" si="0"/>
        <v>1241172.6000000001</v>
      </c>
    </row>
    <row r="468" spans="1:5" ht="13.5">
      <c r="A468" s="245"/>
      <c r="B468" s="245"/>
      <c r="C468" s="246" t="s">
        <v>170</v>
      </c>
      <c r="D468" s="247">
        <f>+'8'!G157</f>
        <v>830819.1</v>
      </c>
      <c r="E468" s="247">
        <f>+'8'!H157</f>
        <v>1241172.6000000001</v>
      </c>
    </row>
  </sheetData>
  <mergeCells count="4">
    <mergeCell ref="A5:E5"/>
    <mergeCell ref="A8:B8"/>
    <mergeCell ref="C8:C9"/>
    <mergeCell ref="D8:E8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4</vt:i4>
      </vt:variant>
    </vt:vector>
  </HeadingPairs>
  <TitlesOfParts>
    <vt:vector size="2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'1'!Print_Area</vt:lpstr>
      <vt:lpstr>'10'!Print_Area</vt:lpstr>
      <vt:lpstr>'11'!Print_Area</vt:lpstr>
      <vt:lpstr>'17'!Print_Titles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h.aperyan</dc:creator>
  <cp:keywords>https://mul2.gov.am/tasks/478337/oneclick/2.Havelvacner.xlsx?token=2b5a7d5a6d63ca3c4b849b1c95928fc5</cp:keywords>
  <cp:lastModifiedBy>Liana Chanakhchyan</cp:lastModifiedBy>
  <cp:lastPrinted>2021-08-05T07:48:43Z</cp:lastPrinted>
  <dcterms:created xsi:type="dcterms:W3CDTF">2021-02-26T12:12:30Z</dcterms:created>
  <dcterms:modified xsi:type="dcterms:W3CDTF">2021-08-18T07:36:37Z</dcterms:modified>
</cp:coreProperties>
</file>