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usine.Mkrtchyan\Desktop\v.3.3\varch\"/>
    </mc:Choice>
  </mc:AlternateContent>
  <bookViews>
    <workbookView xWindow="0" yWindow="0" windowWidth="28800" windowHeight="11730" tabRatio="512"/>
  </bookViews>
  <sheets>
    <sheet name="1" sheetId="77" r:id="rId1"/>
    <sheet name="2" sheetId="76" r:id="rId2"/>
    <sheet name="3" sheetId="86" r:id="rId3"/>
    <sheet name="4" sheetId="80" r:id="rId4"/>
    <sheet name="5" sheetId="78" r:id="rId5"/>
    <sheet name="6" sheetId="87" r:id="rId6"/>
  </sheets>
  <definedNames>
    <definedName name="_xlnm._FilterDatabase" localSheetId="0" hidden="1">'1'!$A$10:$E$143</definedName>
    <definedName name="_xlnm._FilterDatabase" localSheetId="1" hidden="1">'2'!$A$123:$H$185</definedName>
    <definedName name="_xlnm._FilterDatabase" localSheetId="3" hidden="1">'4'!#REF!</definedName>
    <definedName name="_xlnm._FilterDatabase" localSheetId="4" hidden="1">'5'!#REF!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Type">#REF!</definedName>
    <definedName name="Performance2">#REF!</definedName>
    <definedName name="PerformanceType">#REF!</definedName>
    <definedName name="_xlnm.Print_Area" localSheetId="0">'1'!$A$1:$E$176</definedName>
    <definedName name="_xlnm.Print_Area" localSheetId="1">'2'!$A$1:$H$212</definedName>
    <definedName name="_xlnm.Print_Area" localSheetId="2">'3'!$A$1:$G$36</definedName>
    <definedName name="_xlnm.Print_Area" localSheetId="3">'4'!$A$1:$D$214</definedName>
    <definedName name="_xlnm.Print_Area" localSheetId="4">'5'!$A$1:$D$208</definedName>
    <definedName name="_xlnm.Print_Area" localSheetId="5">'6'!$A$1:$I$15</definedName>
    <definedName name="x">#REF!</definedName>
    <definedName name="Հավելված">#REF!</definedName>
    <definedName name="Մաս">#REF!</definedName>
    <definedName name="շախմատիստ">#REF!</definedName>
  </definedNames>
  <calcPr calcId="162913"/>
  <customWorkbookViews>
    <customWorkbookView name="ordyan - Personal View" guid="{EE5C0AFB-B96A-4C3C-885D-9A248AEB532B}" mergeInterval="0" personalView="1" maximized="1" windowWidth="1020" windowHeight="605" activeSheetId="8"/>
    <customWorkbookView name="marine - Personal View" guid="{D9EA75C0-4948-47E2-929C-5FF812E82023}" mergeInterval="0" personalView="1" maximized="1" windowWidth="1148" windowHeight="727" activeSheetId="7"/>
  </customWorkbookViews>
</workbook>
</file>

<file path=xl/calcChain.xml><?xml version="1.0" encoding="utf-8"?>
<calcChain xmlns="http://schemas.openxmlformats.org/spreadsheetml/2006/main">
  <c r="D214" i="80" l="1"/>
  <c r="C214" i="80"/>
  <c r="D208" i="78"/>
  <c r="C208" i="78"/>
  <c r="H203" i="76"/>
  <c r="G203" i="76"/>
  <c r="D192" i="78"/>
  <c r="C192" i="78"/>
  <c r="D198" i="80"/>
  <c r="C198" i="80"/>
  <c r="E151" i="77" l="1"/>
  <c r="D151" i="77"/>
  <c r="H162" i="76"/>
  <c r="H186" i="76"/>
  <c r="G186" i="76"/>
  <c r="G162" i="76"/>
  <c r="H196" i="76"/>
  <c r="G196" i="76"/>
  <c r="E188" i="76"/>
  <c r="D186" i="76"/>
  <c r="H195" i="76"/>
  <c r="H194" i="76" s="1"/>
  <c r="H193" i="76" s="1"/>
  <c r="H191" i="76" s="1"/>
  <c r="H189" i="76" s="1"/>
  <c r="H188" i="76" s="1"/>
  <c r="G195" i="76"/>
  <c r="G194" i="76" s="1"/>
  <c r="G193" i="76" s="1"/>
  <c r="G191" i="76" s="1"/>
  <c r="G189" i="76" s="1"/>
  <c r="G188" i="76" s="1"/>
  <c r="E144" i="77"/>
  <c r="D144" i="77"/>
  <c r="E157" i="77"/>
  <c r="D157" i="77"/>
  <c r="D183" i="78" l="1"/>
  <c r="C183" i="78"/>
  <c r="B174" i="78"/>
  <c r="D188" i="80"/>
  <c r="C188" i="80"/>
  <c r="B177" i="80"/>
  <c r="A177" i="80"/>
  <c r="H144" i="76"/>
  <c r="H143" i="76" s="1"/>
  <c r="H142" i="76" s="1"/>
  <c r="H141" i="76" s="1"/>
  <c r="H140" i="76" s="1"/>
  <c r="H138" i="76" s="1"/>
  <c r="H136" i="76" s="1"/>
  <c r="H134" i="76" s="1"/>
  <c r="G144" i="76"/>
  <c r="G143" i="76"/>
  <c r="G142" i="76" s="1"/>
  <c r="G141" i="76" s="1"/>
  <c r="G140" i="76" s="1"/>
  <c r="G138" i="76" s="1"/>
  <c r="G136" i="76" s="1"/>
  <c r="G134" i="76" s="1"/>
  <c r="E143" i="77" l="1"/>
  <c r="D143" i="77"/>
  <c r="E10" i="77"/>
  <c r="D10" i="77"/>
  <c r="I12" i="87" l="1"/>
  <c r="I13" i="87"/>
  <c r="I14" i="87"/>
  <c r="I11" i="87" l="1"/>
  <c r="B138" i="78" l="1"/>
  <c r="B126" i="78"/>
  <c r="B62" i="78"/>
  <c r="B48" i="78"/>
  <c r="B34" i="78"/>
  <c r="B11" i="78"/>
  <c r="G20" i="86" l="1"/>
  <c r="E74" i="77" l="1"/>
  <c r="D138" i="77" l="1"/>
  <c r="C174" i="80"/>
  <c r="G63" i="76"/>
  <c r="H63" i="76" l="1"/>
  <c r="H62" i="76" l="1"/>
  <c r="H61" i="76" s="1"/>
  <c r="H60" i="76" s="1"/>
  <c r="H59" i="76" s="1"/>
  <c r="H57" i="76" s="1"/>
  <c r="H55" i="76" s="1"/>
  <c r="G62" i="76"/>
  <c r="G61" i="76" s="1"/>
  <c r="G60" i="76" s="1"/>
  <c r="G59" i="76" s="1"/>
  <c r="G57" i="76" s="1"/>
  <c r="G55" i="76" s="1"/>
  <c r="D147" i="78" l="1"/>
  <c r="C147" i="78"/>
  <c r="D120" i="78"/>
  <c r="C120" i="78"/>
  <c r="D111" i="78"/>
  <c r="C111" i="78"/>
  <c r="D102" i="78"/>
  <c r="C102" i="78"/>
  <c r="D93" i="78"/>
  <c r="C93" i="78"/>
  <c r="D83" i="78"/>
  <c r="C83" i="78"/>
  <c r="D73" i="78"/>
  <c r="C73" i="78"/>
  <c r="D31" i="78"/>
  <c r="C31" i="78"/>
  <c r="D174" i="80" l="1"/>
  <c r="D165" i="80"/>
  <c r="C165" i="80"/>
  <c r="D156" i="80"/>
  <c r="C156" i="80"/>
  <c r="D146" i="80"/>
  <c r="C146" i="80"/>
  <c r="D136" i="80"/>
  <c r="C136" i="80"/>
  <c r="D126" i="80"/>
  <c r="C126" i="80"/>
  <c r="D98" i="80"/>
  <c r="C98" i="80"/>
  <c r="D60" i="80"/>
  <c r="C60" i="80"/>
  <c r="D35" i="80"/>
  <c r="C35" i="80"/>
  <c r="G19" i="86"/>
  <c r="G18" i="86" s="1"/>
  <c r="G17" i="86"/>
  <c r="G16" i="86" s="1"/>
  <c r="G10" i="86" s="1"/>
  <c r="H174" i="76" l="1"/>
  <c r="G174" i="76"/>
  <c r="G173" i="76" s="1"/>
  <c r="G172" i="76" s="1"/>
  <c r="G171" i="76" s="1"/>
  <c r="G169" i="76" s="1"/>
  <c r="G167" i="76" s="1"/>
  <c r="G166" i="76" s="1"/>
  <c r="G164" i="76" s="1"/>
  <c r="H78" i="76"/>
  <c r="G78" i="76"/>
  <c r="H45" i="76"/>
  <c r="G45" i="76"/>
  <c r="H173" i="76" l="1"/>
  <c r="H172" i="76" s="1"/>
  <c r="H171" i="76" s="1"/>
  <c r="H169" i="76" s="1"/>
  <c r="H167" i="76" s="1"/>
  <c r="H166" i="76" s="1"/>
  <c r="H164" i="76" s="1"/>
  <c r="H87" i="76"/>
  <c r="H86" i="76" s="1"/>
  <c r="H85" i="76" s="1"/>
  <c r="H84" i="76" s="1"/>
  <c r="H83" i="76" s="1"/>
  <c r="H81" i="76" s="1"/>
  <c r="H79" i="76" s="1"/>
  <c r="G87" i="76"/>
  <c r="G86" i="76" s="1"/>
  <c r="G85" i="76" s="1"/>
  <c r="G84" i="76" s="1"/>
  <c r="G83" i="76" s="1"/>
  <c r="G81" i="76" s="1"/>
  <c r="G79" i="76" s="1"/>
  <c r="H54" i="76"/>
  <c r="H53" i="76" s="1"/>
  <c r="H52" i="76" s="1"/>
  <c r="H51" i="76" s="1"/>
  <c r="H49" i="76" s="1"/>
  <c r="H47" i="76" s="1"/>
  <c r="H46" i="76" s="1"/>
  <c r="G54" i="76"/>
  <c r="G53" i="76" s="1"/>
  <c r="G52" i="76" s="1"/>
  <c r="G51" i="76" s="1"/>
  <c r="G49" i="76" s="1"/>
  <c r="G47" i="76" s="1"/>
  <c r="G46" i="76" s="1"/>
  <c r="H118" i="76"/>
  <c r="H117" i="76" s="1"/>
  <c r="H116" i="76" s="1"/>
  <c r="H115" i="76" s="1"/>
  <c r="H113" i="76" s="1"/>
  <c r="H111" i="76" s="1"/>
  <c r="H110" i="76" s="1"/>
  <c r="H108" i="76" s="1"/>
  <c r="G118" i="76"/>
  <c r="G117" i="76" s="1"/>
  <c r="G116" i="76" s="1"/>
  <c r="G115" i="76" s="1"/>
  <c r="G113" i="76" s="1"/>
  <c r="G111" i="76" s="1"/>
  <c r="G110" i="76" s="1"/>
  <c r="G108" i="76" s="1"/>
  <c r="G44" i="76"/>
  <c r="G43" i="76" s="1"/>
  <c r="G42" i="76" s="1"/>
  <c r="G40" i="76" s="1"/>
  <c r="G38" i="76" s="1"/>
  <c r="G37" i="76" s="1"/>
  <c r="H36" i="76"/>
  <c r="H35" i="76" s="1"/>
  <c r="H34" i="76" s="1"/>
  <c r="H33" i="76" s="1"/>
  <c r="H31" i="76" s="1"/>
  <c r="H29" i="76" s="1"/>
  <c r="H28" i="76" s="1"/>
  <c r="G36" i="76"/>
  <c r="G35" i="76" s="1"/>
  <c r="G34" i="76" s="1"/>
  <c r="G33" i="76" s="1"/>
  <c r="G31" i="76" s="1"/>
  <c r="G29" i="76" s="1"/>
  <c r="G28" i="76" s="1"/>
  <c r="H44" i="76"/>
  <c r="H43" i="76" s="1"/>
  <c r="H42" i="76" s="1"/>
  <c r="H40" i="76" s="1"/>
  <c r="H38" i="76" s="1"/>
  <c r="H37" i="76" s="1"/>
  <c r="H27" i="76"/>
  <c r="H26" i="76" s="1"/>
  <c r="H25" i="76" s="1"/>
  <c r="H24" i="76" s="1"/>
  <c r="H23" i="76" s="1"/>
  <c r="H21" i="76" s="1"/>
  <c r="H19" i="76" s="1"/>
  <c r="G27" i="76"/>
  <c r="G26" i="76" s="1"/>
  <c r="G25" i="76" s="1"/>
  <c r="G24" i="76" s="1"/>
  <c r="G23" i="76" s="1"/>
  <c r="G21" i="76" s="1"/>
  <c r="G19" i="76" s="1"/>
  <c r="D17" i="76"/>
  <c r="E126" i="77"/>
  <c r="G29" i="86" s="1"/>
  <c r="G28" i="86" s="1"/>
  <c r="D126" i="77"/>
  <c r="E132" i="77"/>
  <c r="G31" i="86" s="1"/>
  <c r="G30" i="86" s="1"/>
  <c r="D132" i="77"/>
  <c r="E138" i="77"/>
  <c r="G33" i="86" s="1"/>
  <c r="G32" i="86" s="1"/>
  <c r="E120" i="77"/>
  <c r="G27" i="86" s="1"/>
  <c r="G26" i="86" s="1"/>
  <c r="D120" i="77"/>
  <c r="E114" i="77"/>
  <c r="G25" i="86" s="1"/>
  <c r="G24" i="86" s="1"/>
  <c r="D114" i="77"/>
  <c r="E108" i="77"/>
  <c r="G23" i="86" s="1"/>
  <c r="G22" i="86" s="1"/>
  <c r="D108" i="77"/>
  <c r="E31" i="77"/>
  <c r="E24" i="77" s="1"/>
  <c r="D31" i="77"/>
  <c r="D24" i="77" s="1"/>
  <c r="D101" i="77" l="1"/>
  <c r="G17" i="76"/>
  <c r="G15" i="76" s="1"/>
  <c r="G13" i="76" s="1"/>
  <c r="G21" i="86"/>
  <c r="E101" i="77"/>
  <c r="H17" i="76"/>
  <c r="H15" i="76" s="1"/>
  <c r="H13" i="76" s="1"/>
  <c r="E50" i="77"/>
  <c r="D50" i="77"/>
  <c r="D135" i="78" l="1"/>
  <c r="C135" i="78"/>
  <c r="D171" i="78"/>
  <c r="C171" i="78"/>
  <c r="D162" i="78"/>
  <c r="C162" i="78"/>
  <c r="D59" i="78"/>
  <c r="C59" i="78"/>
  <c r="D45" i="78"/>
  <c r="C45" i="78"/>
  <c r="D22" i="78"/>
  <c r="C22" i="78"/>
  <c r="D112" i="80"/>
  <c r="C112" i="80"/>
  <c r="D83" i="80"/>
  <c r="C83" i="80"/>
  <c r="D74" i="80"/>
  <c r="C74" i="80"/>
  <c r="H185" i="76"/>
  <c r="G185" i="76"/>
  <c r="G159" i="76"/>
  <c r="H159" i="76"/>
  <c r="H184" i="76" l="1"/>
  <c r="H183" i="76" s="1"/>
  <c r="H182" i="76" s="1"/>
  <c r="H180" i="76" s="1"/>
  <c r="H178" i="76" s="1"/>
  <c r="H177" i="76" s="1"/>
  <c r="H175" i="76" s="1"/>
  <c r="G184" i="76"/>
  <c r="G183" i="76" s="1"/>
  <c r="G182" i="76" s="1"/>
  <c r="G180" i="76" s="1"/>
  <c r="G178" i="76" s="1"/>
  <c r="G177" i="76" s="1"/>
  <c r="G175" i="76" s="1"/>
  <c r="E95" i="77" l="1"/>
  <c r="D95" i="77"/>
  <c r="E82" i="77"/>
  <c r="D82" i="77"/>
  <c r="D75" i="77" s="1"/>
  <c r="E75" i="77" l="1"/>
  <c r="G36" i="86"/>
  <c r="G35" i="86" s="1"/>
  <c r="G34" i="86" s="1"/>
  <c r="G9" i="86" s="1"/>
  <c r="G133" i="76"/>
  <c r="G132" i="76" s="1"/>
  <c r="G131" i="76" s="1"/>
  <c r="G130" i="76" s="1"/>
  <c r="G129" i="76" s="1"/>
  <c r="G127" i="76" s="1"/>
  <c r="G125" i="76" s="1"/>
  <c r="G123" i="76" s="1"/>
  <c r="G121" i="76" s="1"/>
  <c r="D88" i="77"/>
  <c r="H133" i="76"/>
  <c r="H132" i="76" s="1"/>
  <c r="H131" i="76" s="1"/>
  <c r="H130" i="76" s="1"/>
  <c r="H129" i="76" s="1"/>
  <c r="H127" i="76" s="1"/>
  <c r="H125" i="76" s="1"/>
  <c r="H123" i="76" s="1"/>
  <c r="E88" i="77"/>
  <c r="G11" i="86"/>
  <c r="H121" i="76" l="1"/>
  <c r="H119" i="76" s="1"/>
  <c r="G77" i="76"/>
  <c r="G76" i="76" s="1"/>
  <c r="D69" i="77"/>
  <c r="G107" i="76" s="1"/>
  <c r="G106" i="76" s="1"/>
  <c r="G105" i="76" s="1"/>
  <c r="G104" i="76" s="1"/>
  <c r="G103" i="76" s="1"/>
  <c r="G101" i="76" s="1"/>
  <c r="G99" i="76" s="1"/>
  <c r="H77" i="76"/>
  <c r="E70" i="76"/>
  <c r="D68" i="76"/>
  <c r="E151" i="76"/>
  <c r="E69" i="77"/>
  <c r="H107" i="76" s="1"/>
  <c r="H106" i="76" s="1"/>
  <c r="H105" i="76" s="1"/>
  <c r="H104" i="76" s="1"/>
  <c r="H103" i="76" s="1"/>
  <c r="H101" i="76" s="1"/>
  <c r="H99" i="76" s="1"/>
  <c r="G75" i="76" l="1"/>
  <c r="G74" i="76" s="1"/>
  <c r="G72" i="76" s="1"/>
  <c r="G70" i="76" s="1"/>
  <c r="G68" i="76" s="1"/>
  <c r="G160" i="76" l="1"/>
  <c r="G158" i="76" l="1"/>
  <c r="G157" i="76" s="1"/>
  <c r="G156" i="76" s="1"/>
  <c r="G154" i="76" s="1"/>
  <c r="G152" i="76" s="1"/>
  <c r="G151" i="76" s="1"/>
  <c r="G149" i="76" s="1"/>
  <c r="H158" i="76"/>
  <c r="H157" i="76" s="1"/>
  <c r="H156" i="76" s="1"/>
  <c r="H154" i="76" s="1"/>
  <c r="H152" i="76" s="1"/>
  <c r="H151" i="76" s="1"/>
  <c r="H149" i="76" s="1"/>
  <c r="H147" i="76" l="1"/>
  <c r="H145" i="76" s="1"/>
  <c r="G147" i="76"/>
  <c r="G145" i="76" s="1"/>
  <c r="E63" i="77"/>
  <c r="E56" i="77" s="1"/>
  <c r="D63" i="77"/>
  <c r="D56" i="77" s="1"/>
  <c r="G119" i="76" l="1"/>
  <c r="G98" i="76"/>
  <c r="G97" i="76" s="1"/>
  <c r="G96" i="76" s="1"/>
  <c r="G95" i="76" s="1"/>
  <c r="G94" i="76" s="1"/>
  <c r="G92" i="76" s="1"/>
  <c r="G90" i="76" s="1"/>
  <c r="G88" i="76" s="1"/>
  <c r="G66" i="76" s="1"/>
  <c r="H98" i="76"/>
  <c r="H97" i="76" s="1"/>
  <c r="H96" i="76" s="1"/>
  <c r="H95" i="76" s="1"/>
  <c r="H94" i="76" s="1"/>
  <c r="H92" i="76" s="1"/>
  <c r="H90" i="76" s="1"/>
  <c r="H88" i="76" s="1"/>
  <c r="H76" i="76"/>
  <c r="G64" i="76" l="1"/>
  <c r="G11" i="76" s="1"/>
  <c r="H75" i="76"/>
  <c r="H74" i="76" s="1"/>
  <c r="H72" i="76" s="1"/>
  <c r="H70" i="76" s="1"/>
  <c r="D44" i="77"/>
  <c r="D37" i="77" s="1"/>
  <c r="E44" i="77"/>
  <c r="E37" i="77" s="1"/>
  <c r="D18" i="77"/>
  <c r="C21" i="80" s="1"/>
  <c r="E18" i="77"/>
  <c r="D21" i="80" s="1"/>
  <c r="H68" i="76" l="1"/>
  <c r="H66" i="76" s="1"/>
  <c r="G9" i="76"/>
  <c r="D11" i="77"/>
  <c r="E11" i="77"/>
  <c r="D50" i="80"/>
  <c r="C50" i="80"/>
  <c r="H64" i="76" l="1"/>
  <c r="E176" i="77"/>
  <c r="D207" i="78" s="1"/>
  <c r="D176" i="77"/>
  <c r="C207" i="78" s="1"/>
  <c r="H160" i="76" l="1"/>
  <c r="H11" i="76" s="1"/>
  <c r="H9" i="76" s="1"/>
  <c r="E171" i="77"/>
  <c r="E164" i="77" s="1"/>
  <c r="E163" i="77" s="1"/>
  <c r="E9" i="77" s="1"/>
  <c r="H212" i="76"/>
  <c r="D171" i="77"/>
  <c r="D164" i="77" s="1"/>
  <c r="G212" i="76"/>
  <c r="C213" i="80" s="1"/>
  <c r="D163" i="77" l="1"/>
  <c r="G211" i="76"/>
  <c r="G209" i="76" s="1"/>
  <c r="G207" i="76" s="1"/>
  <c r="G205" i="76" s="1"/>
  <c r="D213" i="80"/>
  <c r="H211" i="76"/>
  <c r="H209" i="76" s="1"/>
  <c r="H207" i="76" s="1"/>
  <c r="H205" i="76" s="1"/>
  <c r="H201" i="76" l="1"/>
  <c r="H199" i="76" s="1"/>
  <c r="H197" i="76" s="1"/>
  <c r="D9" i="77"/>
  <c r="G201" i="76"/>
  <c r="G199" i="76" l="1"/>
  <c r="G197" i="76" s="1"/>
  <c r="G8" i="76" s="1"/>
  <c r="H8" i="76"/>
</calcChain>
</file>

<file path=xl/sharedStrings.xml><?xml version="1.0" encoding="utf-8"?>
<sst xmlns="http://schemas.openxmlformats.org/spreadsheetml/2006/main" count="1154" uniqueCount="310">
  <si>
    <t xml:space="preserve"> </t>
  </si>
  <si>
    <t xml:space="preserve"> -----------------ի N -----------Ն որոշման</t>
  </si>
  <si>
    <t xml:space="preserve">
Ծրագրային դասիչը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</si>
  <si>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</si>
  <si>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</si>
  <si>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</si>
  <si>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</si>
  <si>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</si>
  <si>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</si>
  <si>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</si>
  <si>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</si>
  <si>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Ինն ամիս</t>
  </si>
  <si>
    <t>Տարի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</si>
  <si>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</si>
  <si>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</si>
  <si>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</si>
  <si>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 xml:space="preserve"> Տրանսֆերտների տրամադրում</t>
  </si>
  <si>
    <t xml:space="preserve"> Տրանսֆերտների տրամադրում </t>
  </si>
  <si>
    <t xml:space="preserve"> Ցուցանիշների փոփոխությունները (ավելացումները նշված են դրական, իսկ նվազեցումները՝ փակագծերում) </t>
  </si>
  <si>
    <t xml:space="preserve"> Միջոցառման տեսակը` </t>
  </si>
  <si>
    <t xml:space="preserve"> ՀՀ կառավարության 2021 թվականի</t>
  </si>
  <si>
    <t xml:space="preserve"> ՀԱՅԱՍՏԱՆԻ ՀԱՆՐԱՊԵՏՈՒԹՅԱՆ ԿԱՌԱՎԱՐՈՒԹՅԱՆ 2020 ԹՎԱԿԱՆԻ ԴԵԿՏԵՄԲԵՐԻ 30-Ի N 2215-Ն ՈՐՈՇՄԱՆ  N 3 և N 4 ՀԱՎԵԼՎԱԾՆԵՐՈՒՄ  ԿԱՏԱՐՎՈՂ ՓՈՓՈԽՈՒԹՅՈՒՆՆԵՐԸ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</si>
  <si>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</si>
  <si>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</si>
  <si>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</si>
  <si>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</si>
  <si>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</si>
  <si>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</si>
  <si>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</si>
  <si>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</si>
  <si>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</si>
  <si>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</si>
  <si>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>հազ. դրամ</t>
  </si>
  <si>
    <t xml:space="preserve"> ԸՆԴԱՄԵՆԸ ԾԱԽՍԵՐ</t>
  </si>
  <si>
    <t xml:space="preserve"> ՍՈՑԻԱԼԱԿԱՆ ՊԱՇՏՊԱՆՈՒԹՅՈՒՆ</t>
  </si>
  <si>
    <t xml:space="preserve"> ՀՀ  աշխատանքի և սոցիալական հարցերի նախարարություն</t>
  </si>
  <si>
    <t xml:space="preserve"> ԸՆԹԱՑԻԿ ԾԱԽՍԵՐ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</si>
  <si>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</si>
  <si>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</si>
  <si>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</si>
  <si>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</si>
  <si>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</si>
  <si>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</si>
  <si>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</si>
  <si>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</si>
  <si>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Ծառայությունների մատուցում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</si>
  <si>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</si>
  <si>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</si>
  <si>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</si>
  <si>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Ինն ամիս </t>
  </si>
  <si>
    <t xml:space="preserve"> Տարի </t>
  </si>
  <si>
    <t xml:space="preserve"> Անապահով սոցիալական խմբերին աջակցություն </t>
  </si>
  <si>
    <t>՛09</t>
  </si>
  <si>
    <t>՛02</t>
  </si>
  <si>
    <t>Ցուցանիշների փոփոխությունները (Նվազեցումները նշված են փակագծերում)</t>
  </si>
  <si>
    <t xml:space="preserve">ՄԱՍ 2. ՊԵՏԱԿԱՆ ՄԱՐՄՆԻ ԳԾՈՎ ԱՐԴՅՈՒՆՔԱՅԻՆ (ԿԱՏԱՐՈՂԱԿԱՆ) ՑՈՒՑԱՆԻՇՆԵՐԸ </t>
  </si>
  <si>
    <t xml:space="preserve"> ՀՀ կառավարություն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</si>
  <si>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</si>
  <si>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</si>
  <si>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</si>
  <si>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>այդ թվում՝</t>
  </si>
  <si>
    <t>01</t>
  </si>
  <si>
    <t>ՀՀ կառավարության պահուստային ֆոնդ</t>
  </si>
  <si>
    <t>ՀՀ կառավարություն</t>
  </si>
  <si>
    <t>այդ թվում՝ ըստ կատարողների</t>
  </si>
  <si>
    <t>այդ թվում՝ բյուջետային ծախսերի տնտեսագիտական դասակարգման հոդվածներ</t>
  </si>
  <si>
    <t>ԸՆԴԱՄԵՆԸ ԾԱԽՍԵՐ</t>
  </si>
  <si>
    <t>ԸՆԹԱՑԻԿ ԾԱԽՍԵՐ</t>
  </si>
  <si>
    <t>Այլ ծախսեր</t>
  </si>
  <si>
    <t>Պահուստային միջոցներ</t>
  </si>
  <si>
    <t>ՄԱՍ 2. ՊԵՏԱԿԱՆ ՄԱՐՄՆԻ ԳԾՈՎ ԱՐԴՅՈՒՆՔԱՅԻՆ (ԿԱՏԱՐՈՂԱԿԱՆ) ՑՈՒՑԱՆԻՇՆԵՐԸ</t>
  </si>
  <si>
    <t>Ցուցանիշների փոփոխությունները (ավելացումները նշված են դրական նշանով)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</si>
  <si>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</si>
  <si>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</si>
  <si>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Միջոցառման վրա կատարվող ծախսը (հազար դրամ)</t>
  </si>
  <si>
    <t>՛01</t>
  </si>
  <si>
    <t xml:space="preserve"> ԴՐԱՄԱՇՆՈՐՀՆԵՐ</t>
  </si>
  <si>
    <t xml:space="preserve"> Ընթացիկ դրամաշնորհներ պետական հատվածի այլ մակարդակներին</t>
  </si>
  <si>
    <t xml:space="preserve"> 1139</t>
  </si>
  <si>
    <t xml:space="preserve"> 11001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</si>
  <si>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</si>
  <si>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ԸՆԴԱՄԵՆԸ </t>
  </si>
  <si>
    <t xml:space="preserve"> Ծառայությունների մատուցում </t>
  </si>
  <si>
    <t xml:space="preserve"> Միջոցառումն իրականացնողի անվանումը </t>
  </si>
  <si>
    <t xml:space="preserve"> Միջոցառումն իրականացնողի անվանումը? </t>
  </si>
  <si>
    <t xml:space="preserve"> Մասնագիտացված կազմակերպություններ </t>
  </si>
  <si>
    <t xml:space="preserve"> Սպասարկվող անձանց (խնամվողների) թիվ, մարդ </t>
  </si>
  <si>
    <t>ՀՀ աշխատանքի և սոցիալական հարցերի նախարարություն</t>
  </si>
  <si>
    <t xml:space="preserve">ՀՀ աշխատանքի և սոցիալական հարցերի նախարարություն
</t>
  </si>
  <si>
    <t>ՀԱՅԱՍՏԱՆԻ ՀԱՆՐԱՊԵՏՈՒԹՅԱՆ 2021 ԹՎԱԿԱՆԻ ՊԵՏԱԿԱՆ ԲՅՈՒՋԵԻ ՄԱՍԻՆ» ՀԱՅԱՍՏԱՆԻ ՀԱՆՐԱՊԵՏՈՒԹՅԱՆ ՕՐԵՆՔԻ 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</t>
  </si>
  <si>
    <t>Հավելված N 1</t>
  </si>
  <si>
    <t>Հավելված N 2</t>
  </si>
  <si>
    <t>Ցուցանիշների փոփոխությունները ավելացումները նշված են դրական նշանով, իսկ նվազեցումները՝ փակագծերում</t>
  </si>
  <si>
    <t>Շահառուների թվաքանակ</t>
  </si>
  <si>
    <t xml:space="preserve"> 12001</t>
  </si>
  <si>
    <t xml:space="preserve"> Զինծառայողներին,  ՀՄՊ մասնակիցներին, այլ պետություններում մարտական գործողությունների մասնակիցներին, զոհված (մահացած) զինծառայողի ընտանիքի անդամներին, ընտանիքներին տրվող պարգևավճարներ</t>
  </si>
  <si>
    <t xml:space="preserve"> Զինծառայողներին,  ՀՄՊ մասնակիցներին, այլ պետություններում մարտական գործողությունների մասնակիցներին, զոհված (մահացած) զինծառայողի ընտանիքի անդամներին, ընտանիքներին, պարգևավճարների տրամադրում</t>
  </si>
  <si>
    <t xml:space="preserve"> Պետական հոգածության դրսևորում, առանձին կատեգորիայի քաղաքացիներին և նրանց ընտանիքներին սոցիալական երաշխիքների տրամադրում</t>
  </si>
  <si>
    <t xml:space="preserve"> Պարգևավճարներ և պատվովճարներ</t>
  </si>
  <si>
    <t xml:space="preserve"> Առանձին կատեգորիայի քաղաքացիներին և նրանց ընտանիքի անդամների սոցիալական պաշտպանվածության մակարդակի բարձրացում</t>
  </si>
  <si>
    <t xml:space="preserve"> Խնամքի ծառայություններ 18 տարեկանից բարձր տարիքի անձանց</t>
  </si>
  <si>
    <t xml:space="preserve"> Խնամքի կարիք ունեցող 18 տարեկանից բարձր տարիքի անձանց բնականոն կենսագործունեության ապահովում</t>
  </si>
  <si>
    <t xml:space="preserve"> Խնամքի ծառայություններ ստացած առավել կարիքավոր անձանց ընդգրկվածության աճ</t>
  </si>
  <si>
    <t xml:space="preserve"> Տարեցների և հաշմանդամություն ունեցող 18 տարին լրացած անձանց շուրջօրյա խնամքի ծառայություններ</t>
  </si>
  <si>
    <t xml:space="preserve"> 12002</t>
  </si>
  <si>
    <t xml:space="preserve"> - Ընթացիկ դրամաշնորհներ պետական և համայնքային ոչ առևտրային կազմակերպություններին</t>
  </si>
  <si>
    <t>10</t>
  </si>
  <si>
    <t xml:space="preserve"> Սոցիալական հատուկ արտոնություններ (այլ դասերին չպատկանող)</t>
  </si>
  <si>
    <t>07</t>
  </si>
  <si>
    <t xml:space="preserve"> Ծերություն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</si>
  <si>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</si>
  <si>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</si>
  <si>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Պարգևավճարներ և պատվովճարներ </t>
  </si>
  <si>
    <t xml:space="preserve"> 1005 </t>
  </si>
  <si>
    <t xml:space="preserve"> 12001 </t>
  </si>
  <si>
    <t xml:space="preserve"> Զինծառայողներին,  ՀՄՊ մասնակիցներին, այլ պետություններում մարտական գործողությունների մասնակիցներին, զոհված (մահացած) զինծառայողի ընտանիքի անդամներին, ընտանիքներին տրվող պարգևավճարներ </t>
  </si>
  <si>
    <t xml:space="preserve"> Զինծառայողներին,  ՀՄՊ մասնակիցներին, այլ պետություններում մարտական գործողությունների մասնակիցներին, զոհված (մահացած) զինծառայողի ընտանիքի անդամներին, ընտանիքներին, պարգևավճարների տրամադրում </t>
  </si>
  <si>
    <t xml:space="preserve"> ՀՄՊ մասնակիցներ, ՀՄՊ և այլ պետություններում մարտական գործողությունների ընթացքում զոհված զինծառայողների ընտանիքներ </t>
  </si>
  <si>
    <t xml:space="preserve"> 11001 </t>
  </si>
  <si>
    <t xml:space="preserve"> Տարեցների և հաշմանդամություն ունեցող 18 տարին լրացած անձանց շուրջօրյա խնամքի ծառայություններ </t>
  </si>
  <si>
    <t xml:space="preserve"> Շուրջօրյա խն. ծառ. ստացող տարեց և հաշմանդ. ունեցող 18 տարին լրացած անձանց տեսակարար կշիռը շուրջօրյա խն. ծառ. համար դիմած տարեց և հաշմանդ. ունեցող 18 տարին լրացած անձանց թվի մեջ (տոկոս? վերաբերում է ընդհանուր տիպի հաստատ-ին)  </t>
  </si>
  <si>
    <t xml:space="preserve"> 1032 </t>
  </si>
  <si>
    <t xml:space="preserve"> 12002 </t>
  </si>
  <si>
    <t xml:space="preserve"> ՀՀ աշխատանքի և սոցիալական հարցերի նախարարության միասնական սոցիալական  ծառայություն</t>
  </si>
  <si>
    <t xml:space="preserve"> ՄԱՍ 1. ՊԵՏԱԿԱՆ ՄԱՐՄՆԻ ԳԾՈՎ ԱՐԴՅՈՒՆՔԱՅԻՆ (ԿԱՏԱՐՈՂԱԿԱՆ) ՑՈՒՑԱՆԻՇՆԵՐԸ </t>
  </si>
  <si>
    <t xml:space="preserve"> ՀՀ  աշխատանքի և սոցիալական հարցերի նախարարության միասնական սոցիալական  ծառայություն</t>
  </si>
  <si>
    <t xml:space="preserve">  ՀՀ աշխատանքի և սոցիալական հարցերի նախարարություն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</si>
  <si>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</si>
  <si>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</si>
  <si>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</si>
  <si>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Խնամքի ծառայություններ 18 տարեկանից բարձր տարիքի անձանց</t>
  </si>
  <si>
    <t>Տարեցների և հաշմանդամություն ունեցող 18 տարին լրացած անձանց շուրջօրյա խնամքի ծառայություններ</t>
  </si>
  <si>
    <t>«Երևանի թիվ 1 տուն-ինտերնատ» ՊՈԱԿ</t>
  </si>
  <si>
    <t>«Նորքի տուն-ինտերնատ» ՊՈԱԿ</t>
  </si>
  <si>
    <t>«Վարդենիսի նյարդահոգեբանական տուն-ինտերնատ» ՊՈԱԿ</t>
  </si>
  <si>
    <t xml:space="preserve">«Ձորակ» հոգեկան առողջության խնդիրներ ունեցող անձանց խնամքի կենտրոն» ՊՈԱԿ </t>
  </si>
  <si>
    <t>Հավելված N 3</t>
  </si>
  <si>
    <t>Հավելված N4</t>
  </si>
  <si>
    <t>Հավելված N5</t>
  </si>
  <si>
    <t xml:space="preserve"> ՀԱՅԱՍՏԱՆԻ ՀԱՆՐԱՊԵՏՈՒԹՅԱՆ ԿԱՌԱՎԱՐՈՒԹՅԱՆ 2020 ԹՎԱԿԱՆԻ ԴԵԿՏԵՄԲԵՐԻ 30-Ի N 2215-Ն ՈՐՈՇՄԱՆ  N 5 ՀԱՎԵԼՎԱԾԻ N 7 ԱՂՅՈՒՍԱԿՈՒՄ ԿԱՏԱՐՎՈՂ ՓՈՓՈԽՈՒԹՅՈՒՆՆԵՐԸ</t>
  </si>
  <si>
    <t xml:space="preserve"> Կենսաթոշակային ապահովություն</t>
  </si>
  <si>
    <t xml:space="preserve"> Կենսաթոշակի իրավունքի իրացում</t>
  </si>
  <si>
    <t xml:space="preserve"> Կենսաթոշակների նշանակման և վճարման գործընթացի ապահովում</t>
  </si>
  <si>
    <t xml:space="preserve"> Շարքային զինծառայողների և նրանց ընտանիքների անդամների զինվորական կենսաթոշակներ</t>
  </si>
  <si>
    <t xml:space="preserve"> ԽՍՀՄ զինված ուժերի շարքային կազմի զինծառայողներին հաշմանդամության, նրանց մահվան դեպքում ընտանիքների անդամներին կերակրողին կորցնելու դեպքում զինվորական կենսաթոշակների տրամադրում</t>
  </si>
  <si>
    <t xml:space="preserve"> Աշխատանքային կենսաթոշակներ</t>
  </si>
  <si>
    <t xml:space="preserve"> Աշխատանքային կենսաթոշակների (տարիքային, հաշմանդամության, արտոնյալ պայմաններով, երկարամյա ծառայության, մասնակի, կերակրողին կորցնելու դեպքում կենսաթոշակների) տրամադրում</t>
  </si>
  <si>
    <t xml:space="preserve"> Սոցիալական պաշտպանության բնագավառում պետական քաղաքականության մշակում, ծրագրերի համակարգում և մոնիթորինգ</t>
  </si>
  <si>
    <t xml:space="preserve"> Աղքատության մեղմման և անհավասարության նվազեցման, աշխատաշուկայի պահանջարկի և գործազրկության անհմպ. կրճատման, զբաղվածության աճի, ժողովրդագրական իրավիճակի բարելավման և քաղաքացիների սոց.իրավունքի  իրացմանն ուղղված քաղաքականության մշակմ. և իրականացմ. ապահովում</t>
  </si>
  <si>
    <t xml:space="preserve"> Սոցիալական պաշտպանության ոլորտում իրականացվող ծրագրերի ազդեցության և արդյունավետության բարելավում</t>
  </si>
  <si>
    <t xml:space="preserve"> Սոցիալական պաշտպանության ոլորտի տեղեկատվական համակարգի սպասարկման (կատարելագործման), շահագործման և տեղեկատվության տրամադրման ծառայություններ</t>
  </si>
  <si>
    <t xml:space="preserve"> Սոցիալական պաշտպանության ոլորտի տեղեկատվական բազաների  սպասարկում և շահագործում</t>
  </si>
  <si>
    <t xml:space="preserve"> Ընտանիքներին, կանանց և երեխաներին աջակցություն</t>
  </si>
  <si>
    <t xml:space="preserve"> Կյանքի դժվարին իրավիճակում հայտնված ընտանիքների, կանանց և երեխաների հիմնական պահանջմունքների և սոցիալական կարիքների բավարարում և ինտեգրում հասարակություն</t>
  </si>
  <si>
    <t xml:space="preserve"> Ընտանիքներին, կանանց և երեխաներին մատուցվող սոցիալական ծառայությունների և դրանց հասցեականության բարելավում, կյանքի դժվարին իրավիճակում հայտնված ընտանիքների, կանանց և երեխաների ինտեգրում հասարկություն</t>
  </si>
  <si>
    <t xml:space="preserve"> Կյանքի դժվարին իրավիճակում հայտնված երեխաներին ժամանակավոր խնամքի տրամադրման ծառայություններ</t>
  </si>
  <si>
    <t xml:space="preserve"> Կյանքի դժվարին իրավիճակում հայտնված 3-18 տարեկան առանց ծնողական խնամքի մնացած երեխաների շուրջօրյա խնամքի կազմակերում մինչև նրանց նկատմամբ խնամակալ, hոգաբարձու նշանակելը, իսկ դրա անհրարինության դեպքում` շուրջօրյա խնամքի հաստատություններ տեղավորելը</t>
  </si>
  <si>
    <t xml:space="preserve"> Կենսաթոշակներ</t>
  </si>
  <si>
    <t xml:space="preserve"> - Կենսաթոշակներ</t>
  </si>
  <si>
    <t xml:space="preserve"> ԾԱՌԱՅՈՒԹՅՈՒՆՆԵՐԻ  ԵՎ   ԱՊՐԱՆՔՆԵՐԻ  ՁԵՌՔԲԵՐՈՒՄ</t>
  </si>
  <si>
    <t xml:space="preserve"> Շարունակական ծախսեր</t>
  </si>
  <si>
    <t xml:space="preserve"> - Կապի ծառայություններ</t>
  </si>
  <si>
    <t xml:space="preserve"> - Այլ ընթացիկ դրամաշնորհներ</t>
  </si>
  <si>
    <t xml:space="preserve"> Սոցիալական պաշտպանությանը տրամադրվող օժանդակ ծառայություններ (այլ դասերին չպատկանող)</t>
  </si>
  <si>
    <t xml:space="preserve"> Սոցիալական պաշտպանություն (այլ դասերին չպատկանող)</t>
  </si>
  <si>
    <t>Ընտանիքներին, կանանց և երեխաներին աջակցություն</t>
  </si>
  <si>
    <t>Կյանքի դժվարին իրավիճակում հայտնված երեխաներին ժամանակավոր խնամքի տրամադրման ծառայություններ</t>
  </si>
  <si>
    <t>«Սյունիքի մարզի երեխայի և ընտանիքի աջակցության կենտրոն» ՊՈԱԿ*</t>
  </si>
  <si>
    <t xml:space="preserve"> «Գնումների մասին» ՀՀ օրենքի համաձայն ընտրված կազմակերպություն </t>
  </si>
  <si>
    <t xml:space="preserve"> Կենսաթոշակային ապահովություն </t>
  </si>
  <si>
    <t xml:space="preserve"> 1102 </t>
  </si>
  <si>
    <t xml:space="preserve"> Շարքային զինծառայողների և նրանց ընտանիքների անդամների զինվորական կենսաթոշակներ </t>
  </si>
  <si>
    <t xml:space="preserve"> ԽՍՀՄ զինված ուժերի շարքային կազմի զինծառայողներին հաշմանդամության, նրանց մահվան դեպքում ընտանիքների անդամներին կերակրողին կորցնելու դեպքում զինվորական կենսաթոշակների տրամադրում </t>
  </si>
  <si>
    <t xml:space="preserve"> 22.12.2010թ. ՀՕ-243-Ն օրենքով  սահմանված կարգով հաշմանդամ ճանաչված շարքային  զինծառայողներ, ծառայության ընթացքում զոհված (մահացած) շարքային զինծառայողների  ընտանիքների անդամներ </t>
  </si>
  <si>
    <t xml:space="preserve"> 12003 </t>
  </si>
  <si>
    <t xml:space="preserve"> Աշխատանքային կենսաթոշակներ </t>
  </si>
  <si>
    <t xml:space="preserve"> Աշխատանքային կենսաթոշակների (տարիքային, հաշմանդամության, արտոնյալ պայմաններով, երկարամյա ծառայության, մասնակի, կերակրողին կորցնելու դեպքում կենսաթոշակների) տրամադրում </t>
  </si>
  <si>
    <t xml:space="preserve"> Տարիքային աշխատանքային` առնվազն 10 տարվա աշխատանքային ստաժ, հաշմանդամության աշխատանքային` ըստ սանդղակի աշխատանքային ստաժ, արտոնյալ, մասնակի երկարամյա ծառայության` պահանջվող մասնագիտությամբ աշխատանքային ստաժ </t>
  </si>
  <si>
    <t xml:space="preserve"> Սոցիալական պաշտպանության բնագավառում պետական քաղաքականության մշակում, ծրագրերի համակարգում և մոնիթորինգ </t>
  </si>
  <si>
    <t xml:space="preserve"> 1117 </t>
  </si>
  <si>
    <t xml:space="preserve"> 11004 </t>
  </si>
  <si>
    <t xml:space="preserve"> Սոցիալական պաշտպանության ոլորտի տեղեկատվական համակարգի սպասարկման (կատարելագործման), շահագործման և տեղեկատվության տրամադրման ծառայություններ </t>
  </si>
  <si>
    <t xml:space="preserve"> Սոցիալական պաշտպանության ոլորտի տեղեկատվական բազաների  սպասարկում և շահագործում </t>
  </si>
  <si>
    <t xml:space="preserve"> Ընտանիքներին, կանանց և երեխաներին աջակցություն </t>
  </si>
  <si>
    <t xml:space="preserve"> 1141 </t>
  </si>
  <si>
    <t xml:space="preserve"> 11007 </t>
  </si>
  <si>
    <t xml:space="preserve"> Կյանքի դժվարին իրավիճակում հայտնված երեխաներին ժամանակավոր խնամքի տրամադրման ծառայություններ </t>
  </si>
  <si>
    <t xml:space="preserve"> Կյանքի դժվարին իրավիճակում հայտնված 3-18 տարեկան առանց ծնողական խնամքի մնացած երեխաների շուրջօրյա խնամքի կազմակերում մինչև նրանց նկատմամբ խնամակալ, hոգաբարձու նշանակելը, իսկ դրա անհրարինության դեպքում` շուրջօրյա խնամքի հաստատություններ տեղավորելը </t>
  </si>
  <si>
    <t xml:space="preserve"> Մասնագիտացված կազմակերպություն </t>
  </si>
  <si>
    <t xml:space="preserve"> Տարեցներին, հաշմանդամություն ունեցող անձանց ցերեկային խնամքի ծառայություններ (սննդի տրամադրման գծով)</t>
  </si>
  <si>
    <t xml:space="preserve"> Անապահով սոցիալական խմբերին աջակցություն</t>
  </si>
  <si>
    <t xml:space="preserve"> Օժանդակել անապահով ընտանիքների կենսամակարդակի բարձրացմանը</t>
  </si>
  <si>
    <t xml:space="preserve"> Աղքատության մեղմում և ծայրահեղ աղքատության կրճատում</t>
  </si>
  <si>
    <t xml:space="preserve"> Հաշմանդամություն ունեցող անձանց աջակցություն</t>
  </si>
  <si>
    <t xml:space="preserve"> Հաշմանդամություն ունեցող անձանց հիմնական պահանջմունքների և սոցիալական կարիքների բավարարում և սոցիալական ներառում հասարակություն</t>
  </si>
  <si>
    <t xml:space="preserve"> Հաշմանդամություն ունեցող անձանց մատուցվող սոցիալական ծառայությունների հասցեականության և արդյունավետության բարձրացում</t>
  </si>
  <si>
    <t xml:space="preserve"> Մտավոր և հոգեկան խնդիրներով հաշմանդամություն ունեցող անձանց ցերեկային սոցիալ-վերականգնողական ծառայություններ</t>
  </si>
  <si>
    <t xml:space="preserve"> Մտավոր և հոգեկան խնդիրներով հաշմանդամություն ունեցող անձանց սոցիալական վերականգնում ցերեկային կենտրոնում</t>
  </si>
  <si>
    <t xml:space="preserve"> Հաշմանդամություն ունեցող անձանց սոցիալ-հոգեբանական աջակցություն ցերեկային կենտրոնում</t>
  </si>
  <si>
    <t xml:space="preserve"> Հաշմանդամություն ունեցող անձանց 6-24 տարեկան երեխաների և երիտասարդների սոցիալ-հոգեբանական աջակցության տրամադրում` կիրառական բնույթի գիտելիքների տրամադրում, անկախ և ինքնուրույն կյանք վարելու կարողությունների զարգացում</t>
  </si>
  <si>
    <t xml:space="preserve"> Աուտիզմ ունեցող անձանց սոցիալ-հոգեբանական աջակցություն ցերեկային կենտրոնում</t>
  </si>
  <si>
    <t xml:space="preserve"> 18 տարին լրացած աուտիզմ ունեցող 80 անձանց զբաղվածության և սոցիալ-հոգեբանական ծառայությունների տրամադրում</t>
  </si>
  <si>
    <t xml:space="preserve"> Տեսողության խնդիրներ ունեցող անձանց սոցիալ-հոգեբանական վերականգնում</t>
  </si>
  <si>
    <t xml:space="preserve"> Չտեսնող անձանց համապատասխան հմտությունների ուսուցում` տարածության մեջ սպիտակ ձեռնափայտերի օգնությամբ ինքնուրույն տեղաշարժվելու և հասարակության մեջ ներառվելու համար</t>
  </si>
  <si>
    <t xml:space="preserve"> Մտավոր խնդիրներ ունեցող անձանց շուրջօրյա խնամքի ծառայություններ</t>
  </si>
  <si>
    <t xml:space="preserve"> Մտավոր խնդիրներ ունեցող անձանց կացարանով ապահովում և շուրջօրյա խնամքի և սոցիալ-հոգեբանական վերականգնման ծառայությունների տրամադրում</t>
  </si>
  <si>
    <t xml:space="preserve"> Հոգեկան առողջության խնդիրներ ունեցող անձանց շուրջօրյա խնամքի ծառայություններ</t>
  </si>
  <si>
    <t xml:space="preserve"> Հոգեկան առողջության խնդիրներ ունեցող անձանց կացարանով ապահովում և շուրջօրյա խնամքի ծառայությունների տրամադրում</t>
  </si>
  <si>
    <t xml:space="preserve"> Ընտանիքի կենսամակարդակի բարձրացմանն ուղղված նպաստների իրականացման ապահովում</t>
  </si>
  <si>
    <t xml:space="preserve"> Ընտանիքների անապահովության գնահատման համակարգում հաշվառված, ընդգրկված անապահով ճանաչված ընտանիքներին նպաստի, սոցիալական նպաստի և հրատապ օգնության վճարման ծառայությունների ձեռքբերում</t>
  </si>
  <si>
    <t xml:space="preserve"> ՀՀ աշխատանքի և սոցիալական հարցերի նախարարության սոցիալական ապահովության ծառայություն</t>
  </si>
  <si>
    <t xml:space="preserve"> Վատառողջություն և անաշխատունակություն</t>
  </si>
  <si>
    <t xml:space="preserve"> Անաշխատունակություն</t>
  </si>
  <si>
    <t>Տարեցներին, հաշմանդամություն ունեցող անձանց ցերեկային խնամքի ծառայություններ (սննդի տրամադրման գծով)</t>
  </si>
  <si>
    <t>Մրցույթով ընտրված կազմակերպություն</t>
  </si>
  <si>
    <t>Հաշմանդամություն ունեցող անձանց աջակցություն</t>
  </si>
  <si>
    <t xml:space="preserve">Մտավոր և հոգեկան խնդիրներով հաշմանդամություն ունեցող անձանց ցերեկային սոցիալ-վերականգնողական ծառայություններ </t>
  </si>
  <si>
    <t>Հաշմանդամություն ունեցող անձանց սոցիալ-հոգեբանական աջակցություն ցերեկային կենտրոնում</t>
  </si>
  <si>
    <t>Աուտիզմ ունեցող անձանց սոցիալ-հոգեբանական աջակցություն ցերեկային կենտրոնում</t>
  </si>
  <si>
    <t>Տեսողության խնդիրներ ունեցող անձանց սոցիալ-հոգեբանական վերականգնում</t>
  </si>
  <si>
    <t>Մտավոր խնդիրներ ունեցող անձանց շուրջօրյա խնամքի ծառայություններ</t>
  </si>
  <si>
    <t>Հոգեկան առողջության խնդիրներ ունեցող անձանց շուրջօրյա խնամքի ծառայություններ</t>
  </si>
  <si>
    <t>Սոցիալական պաշտպանության բնագավառում պետական քաղաքականության մշակում, ծրագրերի համակարգում և մոնիթորինգ</t>
  </si>
  <si>
    <t>Սոցիալական պաշտպանության ոլորտի տեղեկատվական համակարգի սպասարկման, կատարելագործման, շահագործման և տեղեկատվության տրամադրման ծառայություններ</t>
  </si>
  <si>
    <t xml:space="preserve">«Նորք» սոցիալական ծառայությունների տեխնոլոգիական և իրազեկման կենտրոն» հիմնադրամ </t>
  </si>
  <si>
    <t xml:space="preserve"> 1011 </t>
  </si>
  <si>
    <t xml:space="preserve"> Ընտանիքի կենսամակարդակի բարձրացմանն ուղղված նպաստների իրականացման ապահովում </t>
  </si>
  <si>
    <t xml:space="preserve"> Ընտանիքների անապահովության գնահատման համակարգում հաշվառված, ընդգրկված անապահով ճանաչված ընտանիքներին նպաստի, սոցիալական նպաստի և հրատապ օգնության վճարման ծառայությունների ձեռքբերում </t>
  </si>
  <si>
    <t xml:space="preserve"> 11003 </t>
  </si>
  <si>
    <t xml:space="preserve"> Տարեցներին, հաշմանդամություն ունեցող անձանց ցերեկային խնամքի ծառայություններ (սննդի տրամադրման գծով) </t>
  </si>
  <si>
    <t xml:space="preserve"> ՀՀ մարզերում և Երևա քաղաքում տարեցներին և հաշմանդամություն ունեցող անձանց սննդի տրամադրում սոցիալական հոգածության ցերեկային կենտրոններում </t>
  </si>
  <si>
    <t xml:space="preserve"> Հաշմանդամություն ունեցող անձանց աջակցություն </t>
  </si>
  <si>
    <t xml:space="preserve"> 1160 </t>
  </si>
  <si>
    <t xml:space="preserve"> 11006 </t>
  </si>
  <si>
    <t xml:space="preserve"> Մտավոր և հոգեկան խնդիրներով հաշմանդամություն ունեցող անձանց ցերեկային սոցիալ-վերականգնողական ծառայություններ </t>
  </si>
  <si>
    <t xml:space="preserve"> Մտավոր և հոգեկան խնդիրներով հաշմանդամություն ունեցող անձանց սոցիալական վերականգնում ցերեկային կենտրոնում </t>
  </si>
  <si>
    <t xml:space="preserve"> Հաշմանդամություն ունեցող անձանց սոցիալ-հոգեբանական աջակցություն ցերեկային կենտրոնում </t>
  </si>
  <si>
    <t xml:space="preserve"> Հաշմանդամություն ունեցող անձանց 6-24 տարեկան երեխաների և երիտասարդների սոցիալ-հոգեբանական աջակցության տրամադրում` կիրառական բնույթի գիտելիքների տրամադրում, անկախ և ինքնուրույն կյանք վարելու կարողությունների զարգացում </t>
  </si>
  <si>
    <t xml:space="preserve"> 11008 </t>
  </si>
  <si>
    <t xml:space="preserve"> Աուտիզմ ունեցող անձանց սոցիալ-հոգեբանական աջակցություն ցերեկային կենտրոնում </t>
  </si>
  <si>
    <t xml:space="preserve"> 18 տարին լրացած աուտիզմ ունեցող 80 անձանց զբաղվածության և սոցիալ-հոգեբանական ծառայությունների տրամադրում </t>
  </si>
  <si>
    <t xml:space="preserve"> 11009 </t>
  </si>
  <si>
    <t xml:space="preserve"> Տեսողության խնդիրներ ունեցող անձանց սոցիալ-հոգեբանական վերականգնում </t>
  </si>
  <si>
    <t xml:space="preserve"> Չտեսնող անձանց համապատասխան հմտությունների ուսուցում` տարածության մեջ սպիտակ ձեռնափայտերի օգնությամբ ինքնուրույն տեղաշարժվելու և հասարակության մեջ ներառվելու համար </t>
  </si>
  <si>
    <t xml:space="preserve"> 11010 </t>
  </si>
  <si>
    <t xml:space="preserve"> Մտավոր խնդիրներ ունեցող անձանց շուրջօրյա խնամքի ծառայություններ </t>
  </si>
  <si>
    <t xml:space="preserve"> Մտավոր խնդիրներ ունեցող անձանց կացարանով ապահովում և շուրջօրյա խնամքի և սոցիալ-հոգեբանական վերականգնման ծառայությունների տրամադրում </t>
  </si>
  <si>
    <t xml:space="preserve"> 11011 </t>
  </si>
  <si>
    <t xml:space="preserve"> Հոգեկան առողջության խնդիրներ ունեցող անձանց շուրջօրյա խնամքի ծառայություններ </t>
  </si>
  <si>
    <t xml:space="preserve"> Հոգեկան առողջության խնդիրներ ունեցող անձանց կացարանով ապահովում և շուրջօրյա խնամքի ծառայությունների տրամադրում </t>
  </si>
  <si>
    <t xml:space="preserve">ՀԱՅԱՍՏԱՆԻ ՀԱՆՐԱՊԵՏՈՒԹՅԱՆ ԿԱՌԱՎԱՐՈՒԹՅԱՆ 2020 ԹՎԱԿԱՆԻ ԴԵԿՏԵՄԲԵՐԻ 30-Ի N 2215-Ն N 9 ՀԱՎԵԼՎԱԾԻ N 9.16 ԵՎ 9.47 ԱՂՅՈՒՍԱԿՆԵՐՈՒՄ ԿԱՏԱՐՎՈՂ ՓՈՓՈԽՈՒԹՅՈՒՆՆԵՐԸ </t>
  </si>
  <si>
    <t xml:space="preserve"> Միջոցառումն իրականացնողի անվանումը</t>
  </si>
  <si>
    <t xml:space="preserve"> Շուրջօրյա խն. ծառ. ստացող տարեց և հաշմանդ. ունեցող 18 տարին լրացած անձանց տեսակարար կշիռը շուրջօրյա խն. ծառ. համար դիմած տարեց և հաշմանդ. ունեցող 18 տարին լրացած անձանց թվի մեջ (տոկոս` վերաբերում է ընդհանուր տիպի հաստատ-ին)  </t>
  </si>
  <si>
    <t xml:space="preserve"> Միջոցառումն իրականացնողի անվանումը` </t>
  </si>
  <si>
    <t xml:space="preserve"> Միջոցառումն իրականացնողի անվանումը`</t>
  </si>
  <si>
    <t xml:space="preserve"> Շահառուների ընտրության չափանիշները` </t>
  </si>
  <si>
    <t xml:space="preserve"> ՀՀ մարզերում և Երևան քաղաքում տարեցներին և հաշմանդամություն ունեցող անձանց սննդի տրամադրում սոցիալական հոգածության ցերեկային կենտրոններում</t>
  </si>
  <si>
    <t xml:space="preserve"> Շուրջօրյա խն. ծառ. ստացող տարեց և հաշմանդ. ունեցող 18 տարին լրացած անձանց տեսակարար կշիռը շուրջօրյա խն. ծառ. համար դիմած տարեց և հաշմանդ. ունեցող 18 տարին լրացած անձանց թվի մեջ (տոկոս՝ վերաբերում է ընդհանուր տիպի հաստատ-ին) </t>
  </si>
  <si>
    <t xml:space="preserve"> Միջոցառումն իրականացնողի անվանումը՝ </t>
  </si>
  <si>
    <t xml:space="preserve"> Միջոցառումն իրականացնողի անվանումը՝</t>
  </si>
  <si>
    <t>՛04</t>
  </si>
  <si>
    <t xml:space="preserve"> Ընտանիքի անդամներ և զավակներ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</si>
  <si>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</si>
  <si>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</si>
  <si>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</si>
  <si>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</si>
  <si>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</si>
  <si>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</si>
  <si>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(հազար դրամով)</t>
  </si>
  <si>
    <t>Բաժին N 10</t>
  </si>
  <si>
    <t xml:space="preserve"> Խումբ N 09</t>
  </si>
  <si>
    <t xml:space="preserve"> Դաս N 02</t>
  </si>
  <si>
    <t>ՀՀ աշխատանքի և սոցիալական հարցերի նախարարության միասնական սոցիալական ծառայություն</t>
  </si>
  <si>
    <t>ՄԱՍ III ԾԱՌԱՅՈՒԹՅՈՒՆՆԵՐ</t>
  </si>
  <si>
    <t>դրամ</t>
  </si>
  <si>
    <t xml:space="preserve"> ՀԱՅԱՍՏԱՆԻ ՀԱՆՐԱՊԵՏՈՒԹՅԱՆ ԿԱՌԱՎԱՐՈՒԹՅԱՆ 2020 ԹՎԱԿԱՆԻ ԴԵԿՏԵՄԲԵՐԻ 30-Ի N 2215-Ն ՈՐՈՇՄԱՆ N 10 ՀԱՎԵԼՎԱԾՈՒՄ ԿԱՏԱՐՎՈՂ ՓՈՓՈԽՈՒԹՅՈՒՆՆԵՐԸ</t>
  </si>
  <si>
    <t>Հավելված N 6</t>
  </si>
  <si>
    <t xml:space="preserve"> Խնամքի ծառայություններ 18 տարեկանից բարձր տարիքի անձանց </t>
  </si>
  <si>
    <t xml:space="preserve">
 ՀԱՅԱՍՏԱՆԻ ՀԱՆՐԱՊԵՏՈՒԹՅԱՆ ԿԱՌԱՎԱՐՈՒԹՅԱՆ 2020  ԹՎԱԿԱՆԻ ԴԵԿՏԵՄԲԵՐԻ 30-Ի N 2215-Ն ՈՐՈՇՄԱՆ N 9.1 ՀԱՎԵԼՎԱԾԻ N 9.1.16, N 9.1.20 ԵՎ 9.1.58 ԱՂՅՈՒՍԱԿՆԵՐՈՒՄ ԿԱՏԱՐՎՈՂ ՓՈՓՈԽՈՒԹՅՈՒՆՆԵՐԸ</t>
  </si>
  <si>
    <t xml:space="preserve">   Ընտանիքի կենսամակարդակի բարձրացմանն ուղղված նպաստների իրականացման ապահովում</t>
  </si>
  <si>
    <t>79571100-1</t>
  </si>
  <si>
    <t>փոստային առաքման ծառայություններ</t>
  </si>
  <si>
    <t>ՄԱ</t>
  </si>
  <si>
    <t>1011 11001</t>
  </si>
  <si>
    <t xml:space="preserve">Տարի                                 </t>
  </si>
  <si>
    <t xml:space="preserve">Ցուցանիշների փոփոխությունները (նվազեցումները նշված են փակագծերում) </t>
  </si>
  <si>
    <t xml:space="preserve"> 1205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</si>
  <si>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</si>
  <si>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</si>
  <si>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 Սոցիալական ապահովության իրավունքի իրականացում</t>
  </si>
  <si>
    <t xml:space="preserve"> Աջակցություն հաշմանդամ դարձած զինծառայողներին և զոհվածների ընտանիքներին</t>
  </si>
  <si>
    <t xml:space="preserve"> Միանվագ սոցիալական ապահովագրության վճարներ ՀՀ պաշտպանության, փրկարարական ծառայության և ՀՀ քննչական կոմիտեում ծառայության ժամանակ հաշմանդամ  դարձած զինծառայողներին և  զոհված (մահացած) զինծառայողների ու փրկարար ծառայողների  ընտանիքներին</t>
  </si>
  <si>
    <t xml:space="preserve"> Շահառուների ընտրության չափորոշիչները </t>
  </si>
  <si>
    <t xml:space="preserve"> 1205 </t>
  </si>
  <si>
    <t xml:space="preserve"> 12004 </t>
  </si>
  <si>
    <t xml:space="preserve"> Աջակցություն հաշմանդամ դարձած զինծառայողներին և զոհվածների ընտանիքներին </t>
  </si>
  <si>
    <t xml:space="preserve"> Միանվագ սոցիալական ապահովագրության վճարներ ՀՀ պաշտպանության, փրկարարական ծառայության և ՀՀ քննչական կոմիտեում ծառայության ժամանակ հաշմանդամ  դարձած զինծառայողներին և  զոհված (մահացած) զինծառայողների ու փրկարար ծառայողների  ընտանիքներին </t>
  </si>
  <si>
    <t xml:space="preserve"> ՀՀ կառավարության 2018թ. օգոստոսի 9-ի N 916-Ն որոշման պահանջներին համապատասխան </t>
  </si>
  <si>
    <t xml:space="preserve">Ռազմական դրությամբ պայմանավորված՝ միանվագ դրամական
աջակցություն Ադրբեջանի Հանրապետության վերահսկողության տակ անցած տարածքներում հաշվառված քաղաքացիներին 
</t>
  </si>
  <si>
    <t xml:space="preserve">Ադրբեջանի կողմից 2020 թվականի սեպտեմբերի 27-ին Արցախի
Հանրապետության դեմ սկսված պատերազմական գործողությունների
հետևանքով Ադրբեջանի Հանրապետության վերահսկողության տակ անցած
համայնքներում հաշվառված քաղաքացիներին աջակցության տրամադրում </t>
  </si>
  <si>
    <t xml:space="preserve"> Տրանսֆերտների տրամադրում 
</t>
  </si>
  <si>
    <t xml:space="preserve"> Ռազմական դրությամբ պայմանավորված՝ միանվագ
դրամական աջակցություն Ադրբեջանի
Հանրապետության վերահսկողության տակ անցած
տարածքներում հաշվառված քաղաքացիներին</t>
  </si>
  <si>
    <t>Այլ նպաստներ բյուջեից</t>
  </si>
  <si>
    <t>Ռազմական դրությամբ պայմանավորված՝ միանվագ դրամական
աջակցություն Ադրբեջանի Հանրապետության վերահսկողության տակ անցած տարածքներում հաշվառված քաղաքացիներին</t>
  </si>
  <si>
    <t>Ադրբեջանի կողմից 2020 թվականի սեպտեմբերի 27-ին Արցախի
Հանրապետության դեմ սկսված պատերազմական գործողությունների հետևանքով Ադրբեջանի Հանրապետության վերահսկողության տակ անցած համայնքներում հաշվառված քաղաքացիներին աջակցության տրամադրում</t>
  </si>
  <si>
    <t>ՀՀ կառավարության 2020 թվականի նոյեմբերի 27-ի N 1891-Լ որոշման պահանջներին համապատասխան</t>
  </si>
  <si>
    <t xml:space="preserve">Ռազմական դրությամբ պայմանավորված՝ միանվագ դրամական աջակցություն Ադրբեջանի Հանրապետության վերահսկողության տակ
անցած տարածքներում հաշվառված  քաղաքացիներին 
</t>
  </si>
  <si>
    <t xml:space="preserve">Ադրբեջանի կողմից 2020 թվականի սեպտեմբերի 27-ին Արցախի Հանրապետության դեմ սկսված պատերազմական գործողությունների հետևանքով Ադրբեջանի Հանրապետության վերահսկողության տակ անցած համայնքներում հաշվառված քաղաքացիներին աջակցության տրամադրում 
</t>
  </si>
  <si>
    <t xml:space="preserve">Շահառուների ընտրության չափորոշիչները </t>
  </si>
  <si>
    <t xml:space="preserve">ՀՀ կառավարության 2020 թվականի նոյեմբերի 27-ի N 1891-Լ որոշման պահանջներին համապատասխան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</si>
</sst>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.00\ _ _-;\-* #,##0.00\ _ _-;_-* &quot;-&quot;??\ _ _-;_-@_-"/>
    <numFmt numFmtId="169" formatCode="#,##0.0"/>
    <numFmt numFmtId="170" formatCode="##,##0;\(##,##0\);\-"/>
  </numFmts>
  <fonts count="7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b/>
      <sz val="12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b/>
      <i/>
      <sz val="12"/>
      <name val="GHEA Grapalat"/>
      <family val="3"/>
    </font>
    <font>
      <sz val="10"/>
      <color theme="1"/>
      <name val="Arial Narrow"/>
      <family val="2"/>
    </font>
    <font>
      <b/>
      <sz val="10"/>
      <name val="GHEA Grapalat"/>
      <family val="3"/>
    </font>
    <font>
      <i/>
      <sz val="10"/>
      <name val="GHEA Grapalat"/>
      <family val="3"/>
    </font>
    <font>
      <sz val="10"/>
      <name val="GHEA Grapalat"/>
      <family val="3"/>
    </font>
    <font>
      <b/>
      <sz val="11"/>
      <name val="Calibri"/>
      <family val="2"/>
      <scheme val="minor"/>
    </font>
    <font>
      <sz val="12"/>
      <color theme="0"/>
      <name val="GHEA Grapalat"/>
      <family val="3"/>
    </font>
    <font>
      <sz val="12"/>
      <name val="GHEA Grapalat"/>
      <family val="2"/>
    </font>
    <font>
      <sz val="12"/>
      <name val="Arial"/>
      <family val="2"/>
    </font>
    <font>
      <sz val="12"/>
      <color rgb="FFC00000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rgb="FF000000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0"/>
      </top>
      <bottom style="thin">
        <color indexed="64"/>
      </bottom>
      <diagonal/>
    </border>
    <border>
      <left/>
      <right/>
      <top style="thin">
        <color indexed="0"/>
      </top>
      <bottom style="thin">
        <color indexed="64"/>
      </bottom>
      <diagonal/>
    </border>
    <border>
      <left/>
      <right style="thin">
        <color indexed="64"/>
      </right>
      <top style="thin">
        <color indexed="0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0"/>
      </bottom>
      <diagonal/>
    </border>
    <border>
      <left/>
      <right/>
      <top style="thin">
        <color indexed="64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0"/>
      </bottom>
      <diagonal/>
    </border>
  </borders>
  <cellStyleXfs count="375">
    <xf numFmtId="0" fontId="0" fillId="0" borderId="0"/>
    <xf numFmtId="43" fontId="9" fillId="0" borderId="0" applyFont="0" applyFill="0" applyBorder="0" applyAlignment="0" applyProtection="0"/>
    <xf numFmtId="0" fontId="17" fillId="0" borderId="0">
      <alignment horizontal="left" vertical="top" wrapText="1"/>
    </xf>
    <xf numFmtId="0" fontId="18" fillId="0" borderId="0">
      <alignment horizontal="left" vertical="top" wrapText="1"/>
    </xf>
    <xf numFmtId="0" fontId="10" fillId="0" borderId="0"/>
    <xf numFmtId="0" fontId="9" fillId="0" borderId="0"/>
    <xf numFmtId="0" fontId="10" fillId="0" borderId="0"/>
    <xf numFmtId="0" fontId="16" fillId="0" borderId="0"/>
    <xf numFmtId="0" fontId="12" fillId="0" borderId="0"/>
    <xf numFmtId="0" fontId="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1" fillId="0" borderId="0"/>
    <xf numFmtId="9" fontId="16" fillId="0" borderId="0" applyFont="0" applyFill="0" applyBorder="0" applyAlignment="0" applyProtection="0"/>
    <xf numFmtId="167" fontId="18" fillId="0" borderId="0" applyFill="0" applyBorder="0" applyProtection="0">
      <alignment horizontal="right" vertical="top"/>
    </xf>
    <xf numFmtId="0" fontId="11" fillId="0" borderId="0"/>
    <xf numFmtId="0" fontId="20" fillId="0" borderId="0" applyNumberFormat="0" applyFill="0" applyBorder="0" applyAlignment="0" applyProtection="0"/>
    <xf numFmtId="0" fontId="21" fillId="0" borderId="12" applyNumberFormat="0" applyFill="0" applyAlignment="0" applyProtection="0"/>
    <xf numFmtId="0" fontId="22" fillId="0" borderId="13" applyNumberFormat="0" applyFill="0" applyAlignment="0" applyProtection="0"/>
    <xf numFmtId="0" fontId="23" fillId="0" borderId="14" applyNumberFormat="0" applyFill="0" applyAlignment="0" applyProtection="0"/>
    <xf numFmtId="0" fontId="23" fillId="0" borderId="0" applyNumberFormat="0" applyFill="0" applyBorder="0" applyAlignment="0" applyProtection="0"/>
    <xf numFmtId="0" fontId="24" fillId="3" borderId="0" applyNumberFormat="0" applyBorder="0" applyAlignment="0" applyProtection="0"/>
    <xf numFmtId="0" fontId="25" fillId="4" borderId="0" applyNumberFormat="0" applyBorder="0" applyAlignment="0" applyProtection="0"/>
    <xf numFmtId="0" fontId="26" fillId="5" borderId="0" applyNumberFormat="0" applyBorder="0" applyAlignment="0" applyProtection="0"/>
    <xf numFmtId="0" fontId="27" fillId="6" borderId="15" applyNumberFormat="0" applyAlignment="0" applyProtection="0"/>
    <xf numFmtId="0" fontId="28" fillId="7" borderId="16" applyNumberFormat="0" applyAlignment="0" applyProtection="0"/>
    <xf numFmtId="0" fontId="29" fillId="7" borderId="15" applyNumberFormat="0" applyAlignment="0" applyProtection="0"/>
    <xf numFmtId="0" fontId="30" fillId="0" borderId="17" applyNumberFormat="0" applyFill="0" applyAlignment="0" applyProtection="0"/>
    <xf numFmtId="0" fontId="31" fillId="8" borderId="18" applyNumberFormat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20" applyNumberFormat="0" applyFill="0" applyAlignment="0" applyProtection="0"/>
    <xf numFmtId="0" fontId="35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5" fillId="13" borderId="0" applyNumberFormat="0" applyBorder="0" applyAlignment="0" applyProtection="0"/>
    <xf numFmtId="0" fontId="35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5" fillId="17" borderId="0" applyNumberFormat="0" applyBorder="0" applyAlignment="0" applyProtection="0"/>
    <xf numFmtId="0" fontId="35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5" fillId="21" borderId="0" applyNumberFormat="0" applyBorder="0" applyAlignment="0" applyProtection="0"/>
    <xf numFmtId="0" fontId="35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5" fillId="25" borderId="0" applyNumberFormat="0" applyBorder="0" applyAlignment="0" applyProtection="0"/>
    <xf numFmtId="0" fontId="35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5" fillId="29" borderId="0" applyNumberFormat="0" applyBorder="0" applyAlignment="0" applyProtection="0"/>
    <xf numFmtId="0" fontId="35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5" fillId="33" borderId="0" applyNumberFormat="0" applyBorder="0" applyAlignment="0" applyProtection="0"/>
    <xf numFmtId="43" fontId="36" fillId="0" borderId="0" applyFont="0" applyFill="0" applyBorder="0" applyAlignment="0" applyProtection="0"/>
    <xf numFmtId="0" fontId="8" fillId="9" borderId="19" applyNumberFormat="0" applyFont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19" applyNumberFormat="0" applyFont="0" applyAlignment="0" applyProtection="0"/>
    <xf numFmtId="0" fontId="37" fillId="0" borderId="0"/>
    <xf numFmtId="0" fontId="6" fillId="11" borderId="0" applyNumberFormat="0" applyBorder="0" applyAlignment="0" applyProtection="0"/>
    <xf numFmtId="0" fontId="40" fillId="11" borderId="0" applyNumberFormat="0" applyBorder="0" applyAlignment="0" applyProtection="0"/>
    <xf numFmtId="0" fontId="6" fillId="15" borderId="0" applyNumberFormat="0" applyBorder="0" applyAlignment="0" applyProtection="0"/>
    <xf numFmtId="0" fontId="40" fillId="15" borderId="0" applyNumberFormat="0" applyBorder="0" applyAlignment="0" applyProtection="0"/>
    <xf numFmtId="0" fontId="6" fillId="19" borderId="0" applyNumberFormat="0" applyBorder="0" applyAlignment="0" applyProtection="0"/>
    <xf numFmtId="0" fontId="40" fillId="19" borderId="0" applyNumberFormat="0" applyBorder="0" applyAlignment="0" applyProtection="0"/>
    <xf numFmtId="0" fontId="6" fillId="23" borderId="0" applyNumberFormat="0" applyBorder="0" applyAlignment="0" applyProtection="0"/>
    <xf numFmtId="0" fontId="40" fillId="23" borderId="0" applyNumberFormat="0" applyBorder="0" applyAlignment="0" applyProtection="0"/>
    <xf numFmtId="0" fontId="6" fillId="27" borderId="0" applyNumberFormat="0" applyBorder="0" applyAlignment="0" applyProtection="0"/>
    <xf numFmtId="0" fontId="40" fillId="27" borderId="0" applyNumberFormat="0" applyBorder="0" applyAlignment="0" applyProtection="0"/>
    <xf numFmtId="0" fontId="6" fillId="31" borderId="0" applyNumberFormat="0" applyBorder="0" applyAlignment="0" applyProtection="0"/>
    <xf numFmtId="0" fontId="40" fillId="31" borderId="0" applyNumberFormat="0" applyBorder="0" applyAlignment="0" applyProtection="0"/>
    <xf numFmtId="0" fontId="6" fillId="12" borderId="0" applyNumberFormat="0" applyBorder="0" applyAlignment="0" applyProtection="0"/>
    <xf numFmtId="0" fontId="40" fillId="12" borderId="0" applyNumberFormat="0" applyBorder="0" applyAlignment="0" applyProtection="0"/>
    <xf numFmtId="0" fontId="6" fillId="16" borderId="0" applyNumberFormat="0" applyBorder="0" applyAlignment="0" applyProtection="0"/>
    <xf numFmtId="0" fontId="40" fillId="16" borderId="0" applyNumberFormat="0" applyBorder="0" applyAlignment="0" applyProtection="0"/>
    <xf numFmtId="0" fontId="6" fillId="20" borderId="0" applyNumberFormat="0" applyBorder="0" applyAlignment="0" applyProtection="0"/>
    <xf numFmtId="0" fontId="40" fillId="20" borderId="0" applyNumberFormat="0" applyBorder="0" applyAlignment="0" applyProtection="0"/>
    <xf numFmtId="0" fontId="6" fillId="24" borderId="0" applyNumberFormat="0" applyBorder="0" applyAlignment="0" applyProtection="0"/>
    <xf numFmtId="0" fontId="40" fillId="24" borderId="0" applyNumberFormat="0" applyBorder="0" applyAlignment="0" applyProtection="0"/>
    <xf numFmtId="0" fontId="6" fillId="28" borderId="0" applyNumberFormat="0" applyBorder="0" applyAlignment="0" applyProtection="0"/>
    <xf numFmtId="0" fontId="40" fillId="28" borderId="0" applyNumberFormat="0" applyBorder="0" applyAlignment="0" applyProtection="0"/>
    <xf numFmtId="0" fontId="6" fillId="32" borderId="0" applyNumberFormat="0" applyBorder="0" applyAlignment="0" applyProtection="0"/>
    <xf numFmtId="0" fontId="40" fillId="32" borderId="0" applyNumberFormat="0" applyBorder="0" applyAlignment="0" applyProtection="0"/>
    <xf numFmtId="0" fontId="41" fillId="13" borderId="0" applyNumberFormat="0" applyBorder="0" applyAlignment="0" applyProtection="0"/>
    <xf numFmtId="0" fontId="41" fillId="17" borderId="0" applyNumberFormat="0" applyBorder="0" applyAlignment="0" applyProtection="0"/>
    <xf numFmtId="0" fontId="41" fillId="21" borderId="0" applyNumberFormat="0" applyBorder="0" applyAlignment="0" applyProtection="0"/>
    <xf numFmtId="0" fontId="41" fillId="25" borderId="0" applyNumberFormat="0" applyBorder="0" applyAlignment="0" applyProtection="0"/>
    <xf numFmtId="0" fontId="41" fillId="29" borderId="0" applyNumberFormat="0" applyBorder="0" applyAlignment="0" applyProtection="0"/>
    <xf numFmtId="0" fontId="41" fillId="33" borderId="0" applyNumberFormat="0" applyBorder="0" applyAlignment="0" applyProtection="0"/>
    <xf numFmtId="0" fontId="41" fillId="10" borderId="0" applyNumberFormat="0" applyBorder="0" applyAlignment="0" applyProtection="0"/>
    <xf numFmtId="0" fontId="41" fillId="14" borderId="0" applyNumberFormat="0" applyBorder="0" applyAlignment="0" applyProtection="0"/>
    <xf numFmtId="0" fontId="41" fillId="18" borderId="0" applyNumberFormat="0" applyBorder="0" applyAlignment="0" applyProtection="0"/>
    <xf numFmtId="0" fontId="41" fillId="22" borderId="0" applyNumberFormat="0" applyBorder="0" applyAlignment="0" applyProtection="0"/>
    <xf numFmtId="0" fontId="41" fillId="26" borderId="0" applyNumberFormat="0" applyBorder="0" applyAlignment="0" applyProtection="0"/>
    <xf numFmtId="0" fontId="41" fillId="30" borderId="0" applyNumberFormat="0" applyBorder="0" applyAlignment="0" applyProtection="0"/>
    <xf numFmtId="0" fontId="42" fillId="4" borderId="0" applyNumberFormat="0" applyBorder="0" applyAlignment="0" applyProtection="0"/>
    <xf numFmtId="0" fontId="43" fillId="7" borderId="15" applyNumberFormat="0" applyAlignment="0" applyProtection="0"/>
    <xf numFmtId="0" fontId="44" fillId="8" borderId="18" applyNumberFormat="0" applyAlignment="0" applyProtection="0"/>
    <xf numFmtId="43" fontId="37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3" borderId="0" applyNumberFormat="0" applyBorder="0" applyAlignment="0" applyProtection="0"/>
    <xf numFmtId="0" fontId="47" fillId="0" borderId="12" applyNumberFormat="0" applyFill="0" applyAlignment="0" applyProtection="0"/>
    <xf numFmtId="0" fontId="48" fillId="0" borderId="13" applyNumberFormat="0" applyFill="0" applyAlignment="0" applyProtection="0"/>
    <xf numFmtId="0" fontId="49" fillId="0" borderId="14" applyNumberFormat="0" applyFill="0" applyAlignment="0" applyProtection="0"/>
    <xf numFmtId="0" fontId="49" fillId="0" borderId="0" applyNumberFormat="0" applyFill="0" applyBorder="0" applyAlignment="0" applyProtection="0"/>
    <xf numFmtId="0" fontId="50" fillId="6" borderId="15" applyNumberFormat="0" applyAlignment="0" applyProtection="0"/>
    <xf numFmtId="0" fontId="51" fillId="0" borderId="17" applyNumberFormat="0" applyFill="0" applyAlignment="0" applyProtection="0"/>
    <xf numFmtId="0" fontId="52" fillId="5" borderId="0" applyNumberFormat="0" applyBorder="0" applyAlignment="0" applyProtection="0"/>
    <xf numFmtId="0" fontId="38" fillId="0" borderId="0"/>
    <xf numFmtId="0" fontId="38" fillId="0" borderId="0"/>
    <xf numFmtId="0" fontId="18" fillId="0" borderId="0">
      <alignment horizontal="left" vertical="top" wrapText="1"/>
    </xf>
    <xf numFmtId="0" fontId="53" fillId="0" borderId="0"/>
    <xf numFmtId="0" fontId="54" fillId="0" borderId="0"/>
    <xf numFmtId="0" fontId="18" fillId="0" borderId="0">
      <alignment horizontal="left" vertical="top" wrapText="1"/>
    </xf>
    <xf numFmtId="0" fontId="18" fillId="0" borderId="0">
      <alignment horizontal="left" vertical="top" wrapText="1"/>
    </xf>
    <xf numFmtId="0" fontId="40" fillId="9" borderId="19" applyNumberFormat="0" applyFont="0" applyAlignment="0" applyProtection="0"/>
    <xf numFmtId="0" fontId="6" fillId="9" borderId="19" applyNumberFormat="0" applyFont="0" applyAlignment="0" applyProtection="0"/>
    <xf numFmtId="0" fontId="55" fillId="7" borderId="16" applyNumberFormat="0" applyAlignment="0" applyProtection="0"/>
    <xf numFmtId="0" fontId="56" fillId="0" borderId="0" applyNumberFormat="0" applyFill="0" applyBorder="0" applyAlignment="0" applyProtection="0"/>
    <xf numFmtId="0" fontId="57" fillId="0" borderId="20" applyNumberFormat="0" applyFill="0" applyAlignment="0" applyProtection="0"/>
    <xf numFmtId="0" fontId="58" fillId="0" borderId="0" applyNumberFormat="0" applyFill="0" applyBorder="0" applyAlignment="0" applyProtection="0"/>
    <xf numFmtId="0" fontId="39" fillId="0" borderId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9" applyNumberFormat="0" applyFont="0" applyAlignment="0" applyProtection="0"/>
    <xf numFmtId="167" fontId="59" fillId="0" borderId="0" applyFill="0" applyBorder="0" applyProtection="0">
      <alignment horizontal="right" vertical="top"/>
    </xf>
    <xf numFmtId="0" fontId="37" fillId="0" borderId="0"/>
    <xf numFmtId="0" fontId="61" fillId="0" borderId="0"/>
    <xf numFmtId="0" fontId="4" fillId="0" borderId="0"/>
    <xf numFmtId="168" fontId="36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9" applyNumberFormat="0" applyFont="0" applyAlignment="0" applyProtection="0"/>
    <xf numFmtId="0" fontId="9" fillId="0" borderId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9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9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37" fillId="0" borderId="0" applyFont="0" applyFill="0" applyBorder="0" applyAlignment="0" applyProtection="0"/>
    <xf numFmtId="0" fontId="37" fillId="0" borderId="0"/>
    <xf numFmtId="0" fontId="37" fillId="0" borderId="0"/>
    <xf numFmtId="0" fontId="2" fillId="9" borderId="19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9" applyNumberFormat="0" applyFont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0" borderId="0"/>
    <xf numFmtId="0" fontId="18" fillId="0" borderId="0">
      <alignment horizontal="left" vertical="top" wrapText="1"/>
    </xf>
  </cellStyleXfs>
  <cellXfs count="228">
    <xf numFmtId="0" fontId="0" fillId="0" borderId="0" xfId="0"/>
    <xf numFmtId="0" fontId="13" fillId="2" borderId="6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vertical="center"/>
    </xf>
    <xf numFmtId="0" fontId="14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right" vertical="center"/>
    </xf>
    <xf numFmtId="0" fontId="14" fillId="2" borderId="0" xfId="0" applyFont="1" applyFill="1" applyAlignment="1">
      <alignment horizontal="left" vertical="center"/>
    </xf>
    <xf numFmtId="0" fontId="14" fillId="2" borderId="0" xfId="0" applyFont="1" applyFill="1" applyAlignment="1">
      <alignment vertical="center" wrapText="1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9" xfId="0" applyFont="1" applyFill="1" applyBorder="1" applyAlignment="1">
      <alignment horizontal="center" vertical="center" textRotation="90" wrapText="1"/>
    </xf>
    <xf numFmtId="0" fontId="14" fillId="34" borderId="1" xfId="0" applyFont="1" applyFill="1" applyBorder="1" applyAlignment="1">
      <alignment horizontal="center" vertical="center" wrapText="1"/>
    </xf>
    <xf numFmtId="0" fontId="13" fillId="2" borderId="1" xfId="0" quotePrefix="1" applyFont="1" applyFill="1" applyBorder="1" applyAlignment="1">
      <alignment horizontal="left" vertical="center" wrapText="1"/>
    </xf>
    <xf numFmtId="167" fontId="13" fillId="2" borderId="1" xfId="152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 wrapText="1"/>
    </xf>
    <xf numFmtId="167" fontId="14" fillId="2" borderId="1" xfId="0" applyNumberFormat="1" applyFont="1" applyFill="1" applyBorder="1" applyAlignment="1">
      <alignment horizontal="center" vertical="center" wrapText="1"/>
    </xf>
    <xf numFmtId="167" fontId="14" fillId="2" borderId="1" xfId="17" applyNumberFormat="1" applyFont="1" applyFill="1" applyBorder="1" applyAlignment="1">
      <alignment horizontal="center" vertical="center"/>
    </xf>
    <xf numFmtId="164" fontId="14" fillId="2" borderId="0" xfId="1" applyNumberFormat="1" applyFont="1" applyFill="1" applyAlignment="1">
      <alignment vertical="center"/>
    </xf>
    <xf numFmtId="166" fontId="14" fillId="2" borderId="0" xfId="0" applyNumberFormat="1" applyFont="1" applyFill="1" applyAlignment="1">
      <alignment vertical="center"/>
    </xf>
    <xf numFmtId="0" fontId="14" fillId="2" borderId="1" xfId="0" applyFont="1" applyFill="1" applyBorder="1" applyAlignment="1">
      <alignment vertical="center"/>
    </xf>
    <xf numFmtId="166" fontId="14" fillId="2" borderId="0" xfId="0" applyNumberFormat="1" applyFont="1" applyFill="1" applyAlignment="1">
      <alignment horizontal="center" vertical="center"/>
    </xf>
    <xf numFmtId="37" fontId="14" fillId="2" borderId="0" xfId="0" applyNumberFormat="1" applyFont="1" applyFill="1" applyAlignment="1">
      <alignment vertical="center" wrapText="1"/>
    </xf>
    <xf numFmtId="0" fontId="14" fillId="2" borderId="0" xfId="0" applyFont="1" applyFill="1" applyAlignment="1">
      <alignment horizontal="center" vertical="center" wrapText="1"/>
    </xf>
    <xf numFmtId="0" fontId="14" fillId="2" borderId="0" xfId="0" applyFont="1" applyFill="1" applyAlignment="1">
      <alignment horizontal="left" vertical="center" wrapText="1"/>
    </xf>
    <xf numFmtId="37" fontId="13" fillId="2" borderId="0" xfId="0" applyNumberFormat="1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right" vertical="center" wrapText="1"/>
    </xf>
    <xf numFmtId="37" fontId="14" fillId="2" borderId="1" xfId="0" applyNumberFormat="1" applyFont="1" applyFill="1" applyBorder="1" applyAlignment="1">
      <alignment horizontal="left" vertical="center" wrapText="1"/>
    </xf>
    <xf numFmtId="166" fontId="13" fillId="2" borderId="1" xfId="17" applyNumberFormat="1" applyFont="1" applyFill="1" applyBorder="1" applyAlignment="1">
      <alignment horizontal="center" vertical="center" wrapText="1"/>
    </xf>
    <xf numFmtId="167" fontId="13" fillId="2" borderId="1" xfId="152" applyNumberFormat="1" applyFont="1" applyFill="1" applyBorder="1" applyAlignment="1">
      <alignment horizontal="center" vertical="center" wrapText="1"/>
    </xf>
    <xf numFmtId="166" fontId="14" fillId="2" borderId="1" xfId="0" applyNumberFormat="1" applyFont="1" applyFill="1" applyBorder="1" applyAlignment="1">
      <alignment horizontal="left" vertical="center" wrapText="1"/>
    </xf>
    <xf numFmtId="166" fontId="15" fillId="2" borderId="1" xfId="0" applyNumberFormat="1" applyFont="1" applyFill="1" applyBorder="1" applyAlignment="1">
      <alignment horizontal="left" vertical="center" wrapText="1"/>
    </xf>
    <xf numFmtId="0" fontId="14" fillId="2" borderId="1" xfId="0" applyNumberFormat="1" applyFont="1" applyFill="1" applyBorder="1" applyAlignment="1">
      <alignment horizontal="left" vertical="center" wrapText="1"/>
    </xf>
    <xf numFmtId="166" fontId="14" fillId="2" borderId="1" xfId="17" applyNumberFormat="1" applyFont="1" applyFill="1" applyBorder="1" applyAlignment="1">
      <alignment horizontal="center" vertical="center" wrapText="1"/>
    </xf>
    <xf numFmtId="166" fontId="14" fillId="2" borderId="1" xfId="0" applyNumberFormat="1" applyFont="1" applyFill="1" applyBorder="1" applyAlignment="1">
      <alignment vertical="center" wrapText="1"/>
    </xf>
    <xf numFmtId="166" fontId="14" fillId="2" borderId="4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13" fillId="2" borderId="0" xfId="14" applyFont="1" applyFill="1" applyAlignment="1">
      <alignment horizontal="center" vertical="center"/>
    </xf>
    <xf numFmtId="0" fontId="13" fillId="2" borderId="0" xfId="0" applyFont="1" applyFill="1" applyAlignment="1">
      <alignment vertical="center" wrapText="1"/>
    </xf>
    <xf numFmtId="166" fontId="14" fillId="2" borderId="5" xfId="0" applyNumberFormat="1" applyFont="1" applyFill="1" applyBorder="1" applyAlignment="1">
      <alignment horizontal="center" vertical="center" wrapText="1"/>
    </xf>
    <xf numFmtId="166" fontId="13" fillId="2" borderId="0" xfId="0" applyNumberFormat="1" applyFont="1" applyFill="1" applyBorder="1" applyAlignment="1">
      <alignment horizontal="center" vertical="center"/>
    </xf>
    <xf numFmtId="166" fontId="13" fillId="2" borderId="1" xfId="0" applyNumberFormat="1" applyFont="1" applyFill="1" applyBorder="1" applyAlignment="1">
      <alignment horizontal="center" vertical="center"/>
    </xf>
    <xf numFmtId="166" fontId="13" fillId="2" borderId="1" xfId="153" applyNumberFormat="1" applyFont="1" applyFill="1" applyBorder="1" applyAlignment="1">
      <alignment horizontal="left" vertical="center" wrapText="1"/>
    </xf>
    <xf numFmtId="37" fontId="14" fillId="2" borderId="1" xfId="153" applyNumberFormat="1" applyFont="1" applyFill="1" applyBorder="1" applyAlignment="1">
      <alignment horizontal="left" vertical="center" wrapText="1"/>
    </xf>
    <xf numFmtId="166" fontId="15" fillId="2" borderId="1" xfId="153" applyNumberFormat="1" applyFont="1" applyFill="1" applyBorder="1" applyAlignment="1">
      <alignment horizontal="left" vertical="center" wrapText="1"/>
    </xf>
    <xf numFmtId="166" fontId="13" fillId="2" borderId="4" xfId="154" applyNumberFormat="1" applyFont="1" applyFill="1" applyBorder="1" applyAlignment="1">
      <alignment horizontal="center" vertical="center" wrapText="1"/>
    </xf>
    <xf numFmtId="166" fontId="13" fillId="2" borderId="1" xfId="154" applyNumberFormat="1" applyFont="1" applyFill="1" applyBorder="1" applyAlignment="1">
      <alignment horizontal="center" vertical="center" wrapText="1"/>
    </xf>
    <xf numFmtId="166" fontId="14" fillId="2" borderId="1" xfId="153" applyNumberFormat="1" applyFont="1" applyFill="1" applyBorder="1" applyAlignment="1">
      <alignment horizontal="left" vertical="center" wrapText="1"/>
    </xf>
    <xf numFmtId="166" fontId="14" fillId="2" borderId="4" xfId="153" applyNumberFormat="1" applyFont="1" applyFill="1" applyBorder="1" applyAlignment="1">
      <alignment horizontal="left" vertical="center" wrapText="1"/>
    </xf>
    <xf numFmtId="166" fontId="14" fillId="2" borderId="1" xfId="17" applyNumberFormat="1" applyFont="1" applyFill="1" applyBorder="1" applyAlignment="1">
      <alignment horizontal="center" vertical="center"/>
    </xf>
    <xf numFmtId="166" fontId="14" fillId="2" borderId="1" xfId="1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vertical="center" wrapText="1"/>
    </xf>
    <xf numFmtId="0" fontId="14" fillId="2" borderId="0" xfId="0" applyFont="1" applyFill="1" applyBorder="1" applyAlignment="1">
      <alignment horizontal="left" vertical="center" wrapText="1"/>
    </xf>
    <xf numFmtId="0" fontId="14" fillId="2" borderId="0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vertical="center" wrapText="1"/>
    </xf>
    <xf numFmtId="0" fontId="14" fillId="2" borderId="0" xfId="0" applyFont="1" applyFill="1" applyBorder="1" applyAlignment="1">
      <alignment vertical="center"/>
    </xf>
    <xf numFmtId="0" fontId="13" fillId="2" borderId="26" xfId="0" applyFont="1" applyFill="1" applyBorder="1" applyAlignment="1">
      <alignment vertical="center" wrapText="1"/>
    </xf>
    <xf numFmtId="0" fontId="13" fillId="2" borderId="25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vertical="center" wrapText="1"/>
    </xf>
    <xf numFmtId="0" fontId="60" fillId="2" borderId="1" xfId="0" applyFont="1" applyFill="1" applyBorder="1" applyAlignment="1">
      <alignment horizontal="left" vertical="center" wrapText="1"/>
    </xf>
    <xf numFmtId="0" fontId="60" fillId="2" borderId="1" xfId="0" applyFont="1" applyFill="1" applyBorder="1" applyAlignment="1">
      <alignment vertical="center" wrapText="1"/>
    </xf>
    <xf numFmtId="0" fontId="15" fillId="2" borderId="0" xfId="0" applyFont="1" applyFill="1" applyAlignment="1">
      <alignment vertical="center" wrapText="1"/>
    </xf>
    <xf numFmtId="0" fontId="60" fillId="2" borderId="0" xfId="0" applyFont="1" applyFill="1" applyBorder="1" applyAlignment="1">
      <alignment horizontal="left" vertical="center" wrapText="1"/>
    </xf>
    <xf numFmtId="0" fontId="60" fillId="2" borderId="0" xfId="0" applyFont="1" applyFill="1" applyBorder="1" applyAlignment="1">
      <alignment vertical="center" wrapText="1"/>
    </xf>
    <xf numFmtId="0" fontId="15" fillId="2" borderId="1" xfId="0" applyFont="1" applyFill="1" applyBorder="1" applyAlignment="1">
      <alignment vertical="center" wrapText="1"/>
    </xf>
    <xf numFmtId="166" fontId="15" fillId="2" borderId="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wrapText="1"/>
    </xf>
    <xf numFmtId="0" fontId="14" fillId="2" borderId="0" xfId="0" applyFont="1" applyFill="1" applyAlignment="1">
      <alignment wrapText="1"/>
    </xf>
    <xf numFmtId="0" fontId="14" fillId="2" borderId="1" xfId="0" applyFont="1" applyFill="1" applyBorder="1" applyAlignment="1">
      <alignment horizontal="center" vertical="center"/>
    </xf>
    <xf numFmtId="37" fontId="14" fillId="2" borderId="1" xfId="0" applyNumberFormat="1" applyFont="1" applyFill="1" applyBorder="1" applyAlignment="1">
      <alignment vertical="center" wrapText="1"/>
    </xf>
    <xf numFmtId="167" fontId="13" fillId="2" borderId="1" xfId="17" applyNumberFormat="1" applyFont="1" applyFill="1" applyBorder="1" applyAlignment="1">
      <alignment horizontal="center" vertical="center"/>
    </xf>
    <xf numFmtId="0" fontId="13" fillId="2" borderId="0" xfId="0" applyFont="1" applyFill="1" applyAlignment="1">
      <alignment vertical="center"/>
    </xf>
    <xf numFmtId="165" fontId="13" fillId="2" borderId="0" xfId="0" applyNumberFormat="1" applyFont="1" applyFill="1" applyAlignment="1">
      <alignment vertical="center"/>
    </xf>
    <xf numFmtId="0" fontId="13" fillId="2" borderId="1" xfId="0" applyFont="1" applyFill="1" applyBorder="1" applyAlignment="1">
      <alignment vertical="center"/>
    </xf>
    <xf numFmtId="167" fontId="13" fillId="2" borderId="1" xfId="17" applyNumberFormat="1" applyFont="1" applyFill="1" applyBorder="1" applyAlignment="1">
      <alignment horizontal="left" vertical="center"/>
    </xf>
    <xf numFmtId="167" fontId="13" fillId="2" borderId="1" xfId="0" applyNumberFormat="1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textRotation="90" wrapText="1"/>
    </xf>
    <xf numFmtId="167" fontId="14" fillId="2" borderId="1" xfId="17" applyNumberFormat="1" applyFont="1" applyFill="1" applyBorder="1" applyAlignment="1">
      <alignment horizontal="center" vertical="center" wrapText="1"/>
    </xf>
    <xf numFmtId="167" fontId="14" fillId="2" borderId="0" xfId="17" applyNumberFormat="1" applyFont="1" applyFill="1" applyBorder="1" applyAlignment="1">
      <alignment horizontal="center" vertical="center" wrapText="1"/>
    </xf>
    <xf numFmtId="167" fontId="14" fillId="2" borderId="1" xfId="17" applyNumberFormat="1" applyFont="1" applyFill="1" applyBorder="1" applyAlignment="1">
      <alignment horizontal="center" vertical="top" wrapText="1"/>
    </xf>
    <xf numFmtId="0" fontId="15" fillId="2" borderId="1" xfId="5" applyFont="1" applyFill="1" applyBorder="1" applyAlignment="1">
      <alignment horizontal="left" vertical="top" wrapText="1"/>
    </xf>
    <xf numFmtId="0" fontId="62" fillId="2" borderId="1" xfId="0" applyFont="1" applyFill="1" applyBorder="1" applyAlignment="1">
      <alignment horizontal="center" vertical="center"/>
    </xf>
    <xf numFmtId="0" fontId="62" fillId="2" borderId="1" xfId="0" applyFont="1" applyFill="1" applyBorder="1" applyAlignment="1">
      <alignment horizontal="center" vertical="top"/>
    </xf>
    <xf numFmtId="0" fontId="63" fillId="2" borderId="1" xfId="0" applyFont="1" applyFill="1" applyBorder="1" applyAlignment="1">
      <alignment vertical="center"/>
    </xf>
    <xf numFmtId="0" fontId="63" fillId="2" borderId="1" xfId="0" applyFont="1" applyFill="1" applyBorder="1" applyAlignment="1">
      <alignment vertical="center" wrapText="1"/>
    </xf>
    <xf numFmtId="166" fontId="62" fillId="2" borderId="24" xfId="0" applyNumberFormat="1" applyFont="1" applyFill="1" applyBorder="1" applyAlignment="1">
      <alignment horizontal="center" vertical="center"/>
    </xf>
    <xf numFmtId="166" fontId="64" fillId="2" borderId="24" xfId="0" applyNumberFormat="1" applyFont="1" applyFill="1" applyBorder="1" applyAlignment="1">
      <alignment horizontal="center" vertical="center"/>
    </xf>
    <xf numFmtId="0" fontId="13" fillId="2" borderId="1" xfId="0" applyNumberFormat="1" applyFont="1" applyFill="1" applyBorder="1" applyAlignment="1">
      <alignment horizontal="left" vertical="center" wrapText="1"/>
    </xf>
    <xf numFmtId="37" fontId="13" fillId="2" borderId="1" xfId="0" applyNumberFormat="1" applyFont="1" applyFill="1" applyBorder="1" applyAlignment="1">
      <alignment horizontal="left" vertical="center" wrapText="1"/>
    </xf>
    <xf numFmtId="166" fontId="60" fillId="2" borderId="1" xfId="0" applyNumberFormat="1" applyFont="1" applyFill="1" applyBorder="1" applyAlignment="1">
      <alignment horizontal="left" vertical="center" wrapText="1"/>
    </xf>
    <xf numFmtId="166" fontId="13" fillId="2" borderId="1" xfId="0" applyNumberFormat="1" applyFont="1" applyFill="1" applyBorder="1" applyAlignment="1">
      <alignment horizontal="left" vertical="center" wrapText="1"/>
    </xf>
    <xf numFmtId="166" fontId="14" fillId="2" borderId="1" xfId="0" applyNumberFormat="1" applyFont="1" applyFill="1" applyBorder="1" applyAlignment="1">
      <alignment horizontal="left" vertical="top" wrapText="1"/>
    </xf>
    <xf numFmtId="166" fontId="14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left" vertical="top" wrapText="1"/>
    </xf>
    <xf numFmtId="0" fontId="14" fillId="2" borderId="1" xfId="0" applyFont="1" applyFill="1" applyBorder="1" applyAlignment="1">
      <alignment horizontal="left" vertical="top" wrapText="1"/>
    </xf>
    <xf numFmtId="0" fontId="62" fillId="2" borderId="1" xfId="0" applyFont="1" applyFill="1" applyBorder="1" applyAlignment="1">
      <alignment vertical="top"/>
    </xf>
    <xf numFmtId="0" fontId="64" fillId="2" borderId="1" xfId="0" applyFont="1" applyFill="1" applyBorder="1" applyAlignment="1">
      <alignment vertical="center"/>
    </xf>
    <xf numFmtId="0" fontId="64" fillId="2" borderId="0" xfId="0" applyFont="1" applyFill="1" applyAlignment="1">
      <alignment vertical="center"/>
    </xf>
    <xf numFmtId="0" fontId="13" fillId="2" borderId="1" xfId="15" applyFont="1" applyFill="1" applyBorder="1" applyAlignment="1">
      <alignment vertical="center" wrapText="1"/>
    </xf>
    <xf numFmtId="37" fontId="13" fillId="2" borderId="1" xfId="15" applyNumberFormat="1" applyFont="1" applyFill="1" applyBorder="1" applyAlignment="1">
      <alignment vertical="center" wrapText="1"/>
    </xf>
    <xf numFmtId="166" fontId="13" fillId="2" borderId="1" xfId="152" applyNumberFormat="1" applyFont="1" applyFill="1" applyBorder="1" applyAlignment="1">
      <alignment horizontal="center" vertical="center"/>
    </xf>
    <xf numFmtId="0" fontId="14" fillId="2" borderId="1" xfId="3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left" vertical="center"/>
    </xf>
    <xf numFmtId="0" fontId="13" fillId="2" borderId="1" xfId="0" quotePrefix="1" applyFont="1" applyFill="1" applyBorder="1" applyAlignment="1">
      <alignment horizontal="left" vertical="center"/>
    </xf>
    <xf numFmtId="0" fontId="13" fillId="2" borderId="1" xfId="0" applyFont="1" applyFill="1" applyBorder="1" applyAlignment="1">
      <alignment horizontal="left" vertical="center"/>
    </xf>
    <xf numFmtId="166" fontId="14" fillId="2" borderId="1" xfId="0" applyNumberFormat="1" applyFont="1" applyFill="1" applyBorder="1" applyAlignment="1">
      <alignment horizontal="center" vertical="center"/>
    </xf>
    <xf numFmtId="0" fontId="62" fillId="2" borderId="0" xfId="0" applyFont="1" applyFill="1" applyAlignment="1">
      <alignment vertical="center"/>
    </xf>
    <xf numFmtId="166" fontId="14" fillId="2" borderId="0" xfId="0" applyNumberFormat="1" applyFont="1" applyFill="1" applyAlignment="1">
      <alignment vertical="center" wrapText="1"/>
    </xf>
    <xf numFmtId="166" fontId="66" fillId="2" borderId="0" xfId="0" applyNumberFormat="1" applyFont="1" applyFill="1" applyAlignment="1">
      <alignment horizontal="center" vertical="center"/>
    </xf>
    <xf numFmtId="166" fontId="14" fillId="2" borderId="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left" vertical="center" wrapText="1"/>
    </xf>
    <xf numFmtId="37" fontId="15" fillId="2" borderId="1" xfId="0" applyNumberFormat="1" applyFont="1" applyFill="1" applyBorder="1" applyAlignment="1">
      <alignment horizontal="right" vertical="center" wrapText="1"/>
    </xf>
    <xf numFmtId="0" fontId="14" fillId="2" borderId="1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left" vertical="center" wrapText="1"/>
    </xf>
    <xf numFmtId="166" fontId="14" fillId="2" borderId="1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right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center" wrapText="1"/>
    </xf>
    <xf numFmtId="0" fontId="13" fillId="2" borderId="0" xfId="0" applyFont="1" applyFill="1" applyBorder="1" applyAlignment="1">
      <alignment horizontal="center" vertical="center" wrapText="1"/>
    </xf>
    <xf numFmtId="166" fontId="14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3" applyFont="1" applyFill="1" applyBorder="1" applyAlignment="1">
      <alignment horizontal="left" vertical="center" wrapText="1"/>
    </xf>
    <xf numFmtId="0" fontId="13" fillId="2" borderId="0" xfId="5" applyFont="1" applyFill="1" applyAlignment="1">
      <alignment vertical="center"/>
    </xf>
    <xf numFmtId="0" fontId="13" fillId="2" borderId="1" xfId="153" applyFont="1" applyFill="1" applyBorder="1" applyAlignment="1">
      <alignment horizontal="left" vertical="center" wrapText="1"/>
    </xf>
    <xf numFmtId="0" fontId="14" fillId="2" borderId="0" xfId="5" applyFont="1" applyFill="1" applyAlignment="1">
      <alignment vertical="center"/>
    </xf>
    <xf numFmtId="0" fontId="14" fillId="2" borderId="1" xfId="153" applyFont="1" applyFill="1" applyBorder="1" applyAlignment="1">
      <alignment horizontal="center" vertical="center" wrapText="1"/>
    </xf>
    <xf numFmtId="0" fontId="67" fillId="2" borderId="1" xfId="5" applyFont="1" applyFill="1" applyBorder="1" applyAlignment="1">
      <alignment horizontal="center" vertical="center" wrapText="1"/>
    </xf>
    <xf numFmtId="0" fontId="14" fillId="2" borderId="0" xfId="5" applyFont="1" applyFill="1" applyAlignment="1">
      <alignment horizontal="right" vertical="center"/>
    </xf>
    <xf numFmtId="0" fontId="68" fillId="2" borderId="0" xfId="5" applyFont="1" applyFill="1" applyAlignment="1">
      <alignment horizontal="center" vertical="center"/>
    </xf>
    <xf numFmtId="0" fontId="68" fillId="2" borderId="0" xfId="5" applyFont="1" applyFill="1" applyAlignment="1">
      <alignment vertical="center"/>
    </xf>
    <xf numFmtId="167" fontId="67" fillId="2" borderId="1" xfId="17" applyNumberFormat="1" applyFont="1" applyFill="1" applyBorder="1" applyAlignment="1">
      <alignment horizontal="center" vertical="center"/>
    </xf>
    <xf numFmtId="0" fontId="67" fillId="2" borderId="28" xfId="5" applyFont="1" applyFill="1" applyBorder="1" applyAlignment="1">
      <alignment horizontal="left" vertical="center" wrapText="1"/>
    </xf>
    <xf numFmtId="0" fontId="13" fillId="2" borderId="1" xfId="153" applyFont="1" applyFill="1" applyBorder="1" applyAlignment="1">
      <alignment horizontal="center" vertical="center" wrapText="1"/>
    </xf>
    <xf numFmtId="167" fontId="13" fillId="2" borderId="1" xfId="153" applyNumberFormat="1" applyFont="1" applyFill="1" applyBorder="1" applyAlignment="1">
      <alignment horizontal="center" vertical="center" wrapText="1"/>
    </xf>
    <xf numFmtId="0" fontId="14" fillId="2" borderId="0" xfId="5" applyFont="1" applyFill="1" applyAlignment="1">
      <alignment horizontal="left" vertical="center" wrapText="1"/>
    </xf>
    <xf numFmtId="170" fontId="67" fillId="2" borderId="1" xfId="17" applyNumberFormat="1" applyFont="1" applyFill="1" applyBorder="1" applyAlignment="1">
      <alignment horizontal="center" vertical="center"/>
    </xf>
    <xf numFmtId="0" fontId="13" fillId="2" borderId="0" xfId="14" applyFont="1" applyFill="1" applyAlignment="1">
      <alignment horizontal="center" vertical="center"/>
    </xf>
    <xf numFmtId="167" fontId="13" fillId="2" borderId="1" xfId="17" applyNumberFormat="1" applyFont="1" applyFill="1" applyBorder="1" applyAlignment="1">
      <alignment horizontal="center" vertical="center"/>
    </xf>
    <xf numFmtId="0" fontId="62" fillId="2" borderId="1" xfId="0" applyFont="1" applyFill="1" applyBorder="1" applyAlignment="1">
      <alignment vertical="center" wrapText="1"/>
    </xf>
    <xf numFmtId="0" fontId="62" fillId="2" borderId="1" xfId="0" applyFont="1" applyFill="1" applyBorder="1" applyAlignment="1">
      <alignment vertical="center"/>
    </xf>
    <xf numFmtId="0" fontId="62" fillId="2" borderId="1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62" fillId="2" borderId="5" xfId="0" applyFont="1" applyFill="1" applyBorder="1" applyAlignment="1">
      <alignment horizontal="center" vertical="center"/>
    </xf>
    <xf numFmtId="166" fontId="14" fillId="2" borderId="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13" fillId="2" borderId="0" xfId="0" applyFont="1" applyFill="1" applyBorder="1" applyAlignment="1">
      <alignment horizontal="left" vertical="center" wrapText="1"/>
    </xf>
    <xf numFmtId="169" fontId="62" fillId="2" borderId="1" xfId="0" applyNumberFormat="1" applyFont="1" applyFill="1" applyBorder="1" applyAlignment="1">
      <alignment horizontal="center" vertical="center" wrapText="1"/>
    </xf>
    <xf numFmtId="166" fontId="62" fillId="2" borderId="1" xfId="0" applyNumberFormat="1" applyFont="1" applyFill="1" applyBorder="1" applyAlignment="1">
      <alignment horizontal="center" vertical="center"/>
    </xf>
    <xf numFmtId="166" fontId="14" fillId="2" borderId="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69" fillId="2" borderId="0" xfId="0" applyFont="1" applyFill="1" applyAlignment="1">
      <alignment horizontal="center" vertical="center"/>
    </xf>
    <xf numFmtId="0" fontId="69" fillId="2" borderId="0" xfId="0" applyFont="1" applyFill="1" applyAlignment="1">
      <alignment vertical="center"/>
    </xf>
    <xf numFmtId="166" fontId="13" fillId="2" borderId="4" xfId="0" applyNumberFormat="1" applyFont="1" applyFill="1" applyBorder="1" applyAlignment="1">
      <alignment horizontal="center" vertical="center" wrapText="1"/>
    </xf>
    <xf numFmtId="166" fontId="13" fillId="2" borderId="22" xfId="0" applyNumberFormat="1" applyFont="1" applyFill="1" applyBorder="1" applyAlignment="1">
      <alignment horizontal="center" vertical="center" wrapText="1"/>
    </xf>
    <xf numFmtId="166" fontId="14" fillId="2" borderId="1" xfId="153" applyNumberFormat="1" applyFont="1" applyFill="1" applyBorder="1" applyAlignment="1">
      <alignment horizontal="center" vertical="center" wrapText="1"/>
    </xf>
    <xf numFmtId="166" fontId="14" fillId="2" borderId="1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right" vertical="center" wrapText="1"/>
    </xf>
    <xf numFmtId="0" fontId="13" fillId="2" borderId="0" xfId="0" applyFont="1" applyFill="1" applyAlignment="1">
      <alignment horizontal="center" vertical="center" wrapText="1"/>
    </xf>
    <xf numFmtId="0" fontId="13" fillId="2" borderId="1" xfId="15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right" vertical="center"/>
    </xf>
    <xf numFmtId="0" fontId="13" fillId="2" borderId="3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62" fillId="2" borderId="1" xfId="0" applyFont="1" applyFill="1" applyBorder="1" applyAlignment="1">
      <alignment vertical="center" wrapText="1"/>
    </xf>
    <xf numFmtId="0" fontId="14" fillId="2" borderId="25" xfId="0" applyFont="1" applyFill="1" applyBorder="1" applyAlignment="1">
      <alignment horizontal="right" vertical="center" wrapText="1"/>
    </xf>
    <xf numFmtId="0" fontId="62" fillId="2" borderId="4" xfId="0" applyFont="1" applyFill="1" applyBorder="1" applyAlignment="1">
      <alignment horizontal="center" vertical="center" wrapText="1"/>
    </xf>
    <xf numFmtId="0" fontId="62" fillId="2" borderId="9" xfId="0" applyFont="1" applyFill="1" applyBorder="1" applyAlignment="1">
      <alignment horizontal="center" vertical="center" wrapText="1"/>
    </xf>
    <xf numFmtId="0" fontId="62" fillId="2" borderId="1" xfId="0" applyFont="1" applyFill="1" applyBorder="1" applyAlignment="1">
      <alignment horizontal="center" vertical="center" wrapText="1"/>
    </xf>
    <xf numFmtId="0" fontId="62" fillId="2" borderId="22" xfId="0" applyFont="1" applyFill="1" applyBorder="1" applyAlignment="1">
      <alignment horizontal="center" vertical="center" wrapText="1"/>
    </xf>
    <xf numFmtId="0" fontId="62" fillId="2" borderId="4" xfId="0" applyFont="1" applyFill="1" applyBorder="1" applyAlignment="1">
      <alignment horizontal="left" vertical="center" wrapText="1"/>
    </xf>
    <xf numFmtId="0" fontId="65" fillId="2" borderId="22" xfId="0" applyFont="1" applyFill="1" applyBorder="1" applyAlignment="1">
      <alignment horizontal="left" vertical="center" wrapText="1"/>
    </xf>
    <xf numFmtId="0" fontId="65" fillId="2" borderId="9" xfId="0" applyFont="1" applyFill="1" applyBorder="1" applyAlignment="1">
      <alignment horizontal="left" vertical="center" wrapText="1"/>
    </xf>
    <xf numFmtId="0" fontId="62" fillId="2" borderId="1" xfId="0" applyFont="1" applyFill="1" applyBorder="1" applyAlignment="1">
      <alignment vertical="center"/>
    </xf>
    <xf numFmtId="0" fontId="62" fillId="2" borderId="4" xfId="0" applyFont="1" applyFill="1" applyBorder="1" applyAlignment="1">
      <alignment vertical="center" wrapText="1"/>
    </xf>
    <xf numFmtId="0" fontId="65" fillId="2" borderId="22" xfId="0" applyFont="1" applyFill="1" applyBorder="1" applyAlignment="1">
      <alignment vertical="center" wrapText="1"/>
    </xf>
    <xf numFmtId="0" fontId="65" fillId="2" borderId="9" xfId="0" applyFont="1" applyFill="1" applyBorder="1" applyAlignment="1">
      <alignment vertical="center" wrapText="1"/>
    </xf>
    <xf numFmtId="0" fontId="64" fillId="2" borderId="27" xfId="0" applyFont="1" applyFill="1" applyBorder="1" applyAlignment="1">
      <alignment horizontal="center" vertical="center"/>
    </xf>
    <xf numFmtId="0" fontId="64" fillId="2" borderId="25" xfId="0" applyFont="1" applyFill="1" applyBorder="1" applyAlignment="1">
      <alignment horizontal="center" vertical="center"/>
    </xf>
    <xf numFmtId="0" fontId="65" fillId="2" borderId="1" xfId="0" applyFont="1" applyFill="1" applyBorder="1" applyAlignment="1">
      <alignment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/>
    </xf>
    <xf numFmtId="0" fontId="14" fillId="2" borderId="23" xfId="0" applyFont="1" applyFill="1" applyBorder="1" applyAlignment="1">
      <alignment horizontal="center" vertical="center"/>
    </xf>
    <xf numFmtId="0" fontId="14" fillId="2" borderId="24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center" wrapText="1"/>
    </xf>
    <xf numFmtId="0" fontId="14" fillId="2" borderId="4" xfId="0" applyFont="1" applyFill="1" applyBorder="1" applyAlignment="1">
      <alignment horizontal="left" vertical="center" wrapText="1"/>
    </xf>
    <xf numFmtId="0" fontId="14" fillId="2" borderId="22" xfId="0" applyFont="1" applyFill="1" applyBorder="1" applyAlignment="1">
      <alignment horizontal="left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horizontal="left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3" fillId="2" borderId="0" xfId="14" applyFont="1" applyFill="1" applyAlignment="1">
      <alignment horizontal="left" vertical="center"/>
    </xf>
    <xf numFmtId="0" fontId="15" fillId="2" borderId="1" xfId="0" applyFont="1" applyFill="1" applyBorder="1" applyAlignment="1">
      <alignment horizontal="left" vertical="center" wrapText="1"/>
    </xf>
    <xf numFmtId="0" fontId="14" fillId="2" borderId="9" xfId="0" applyFont="1" applyFill="1" applyBorder="1" applyAlignment="1">
      <alignment horizontal="left" vertical="center" wrapText="1"/>
    </xf>
    <xf numFmtId="0" fontId="13" fillId="2" borderId="0" xfId="0" applyFont="1" applyFill="1" applyBorder="1" applyAlignment="1">
      <alignment horizontal="right" vertical="center" wrapText="1"/>
    </xf>
    <xf numFmtId="0" fontId="13" fillId="2" borderId="0" xfId="0" applyFont="1" applyFill="1" applyBorder="1" applyAlignment="1">
      <alignment horizontal="left" vertical="center" wrapText="1"/>
    </xf>
    <xf numFmtId="0" fontId="13" fillId="2" borderId="0" xfId="5" applyFont="1" applyFill="1" applyAlignment="1">
      <alignment horizontal="center" vertical="center" wrapText="1"/>
    </xf>
    <xf numFmtId="0" fontId="14" fillId="2" borderId="1" xfId="153" applyFont="1" applyFill="1" applyBorder="1" applyAlignment="1">
      <alignment horizontal="center" vertical="center" wrapText="1"/>
    </xf>
    <xf numFmtId="0" fontId="13" fillId="2" borderId="4" xfId="153" applyFont="1" applyFill="1" applyBorder="1" applyAlignment="1">
      <alignment horizontal="left" vertical="center" wrapText="1"/>
    </xf>
    <xf numFmtId="0" fontId="13" fillId="2" borderId="22" xfId="153" applyFont="1" applyFill="1" applyBorder="1" applyAlignment="1">
      <alignment horizontal="left" vertical="center" wrapText="1"/>
    </xf>
    <xf numFmtId="0" fontId="13" fillId="2" borderId="9" xfId="153" applyFont="1" applyFill="1" applyBorder="1" applyAlignment="1">
      <alignment horizontal="left" vertical="center" wrapText="1"/>
    </xf>
    <xf numFmtId="0" fontId="67" fillId="2" borderId="32" xfId="5" applyFont="1" applyFill="1" applyBorder="1" applyAlignment="1">
      <alignment horizontal="left" vertical="center" wrapText="1"/>
    </xf>
    <xf numFmtId="0" fontId="67" fillId="2" borderId="33" xfId="5" applyFont="1" applyFill="1" applyBorder="1" applyAlignment="1">
      <alignment horizontal="left" vertical="center" wrapText="1"/>
    </xf>
    <xf numFmtId="0" fontId="67" fillId="2" borderId="34" xfId="5" applyFont="1" applyFill="1" applyBorder="1" applyAlignment="1">
      <alignment horizontal="left" vertical="center" wrapText="1"/>
    </xf>
    <xf numFmtId="0" fontId="67" fillId="2" borderId="29" xfId="5" applyFont="1" applyFill="1" applyBorder="1" applyAlignment="1">
      <alignment horizontal="center" vertical="center" wrapText="1"/>
    </xf>
    <xf numFmtId="0" fontId="67" fillId="2" borderId="30" xfId="5" applyFont="1" applyFill="1" applyBorder="1" applyAlignment="1">
      <alignment horizontal="center" vertical="center" wrapText="1"/>
    </xf>
    <xf numFmtId="0" fontId="67" fillId="2" borderId="31" xfId="5" applyFont="1" applyFill="1" applyBorder="1" applyAlignment="1">
      <alignment horizontal="center" vertical="center" wrapText="1"/>
    </xf>
    <xf numFmtId="0" fontId="67" fillId="2" borderId="4" xfId="5" applyFont="1" applyFill="1" applyBorder="1" applyAlignment="1">
      <alignment horizontal="center" vertical="center" wrapText="1"/>
    </xf>
    <xf numFmtId="0" fontId="67" fillId="2" borderId="22" xfId="5" applyFont="1" applyFill="1" applyBorder="1" applyAlignment="1">
      <alignment horizontal="center" vertical="center" wrapText="1"/>
    </xf>
    <xf numFmtId="0" fontId="67" fillId="2" borderId="9" xfId="5" applyFont="1" applyFill="1" applyBorder="1" applyAlignment="1">
      <alignment horizontal="center" vertical="center" wrapText="1"/>
    </xf>
  </cellXfs>
  <cellStyles count="375">
    <cellStyle name="20% - Accent1" xfId="36" builtinId="30" customBuiltin="1"/>
    <cellStyle name="20% - Accent1 2" xfId="61"/>
    <cellStyle name="20% - Accent1 2 2" xfId="76"/>
    <cellStyle name="20% - Accent1 2 3" xfId="185"/>
    <cellStyle name="20% - Accent1 2 3 2" xfId="320"/>
    <cellStyle name="20% - Accent1 2 4" xfId="254"/>
    <cellStyle name="20% - Accent1 3" xfId="75"/>
    <cellStyle name="20% - Accent1 3 2" xfId="198"/>
    <cellStyle name="20% - Accent1 3 2 2" xfId="333"/>
    <cellStyle name="20% - Accent1 3 3" xfId="267"/>
    <cellStyle name="20% - Accent1 4" xfId="139"/>
    <cellStyle name="20% - Accent1 4 2" xfId="214"/>
    <cellStyle name="20% - Accent1 4 2 2" xfId="346"/>
    <cellStyle name="20% - Accent1 4 3" xfId="280"/>
    <cellStyle name="20% - Accent1 5" xfId="158"/>
    <cellStyle name="20% - Accent1 5 2" xfId="228"/>
    <cellStyle name="20% - Accent1 5 2 2" xfId="360"/>
    <cellStyle name="20% - Accent1 5 3" xfId="294"/>
    <cellStyle name="20% - Accent1 6" xfId="172"/>
    <cellStyle name="20% - Accent1 6 2" xfId="307"/>
    <cellStyle name="20% - Accent1 7" xfId="241"/>
    <cellStyle name="20% - Accent2" xfId="40" builtinId="34" customBuiltin="1"/>
    <cellStyle name="20% - Accent2 2" xfId="62"/>
    <cellStyle name="20% - Accent2 2 2" xfId="78"/>
    <cellStyle name="20% - Accent2 2 3" xfId="186"/>
    <cellStyle name="20% - Accent2 2 3 2" xfId="321"/>
    <cellStyle name="20% - Accent2 2 4" xfId="255"/>
    <cellStyle name="20% - Accent2 3" xfId="77"/>
    <cellStyle name="20% - Accent2 3 2" xfId="199"/>
    <cellStyle name="20% - Accent2 3 2 2" xfId="334"/>
    <cellStyle name="20% - Accent2 3 3" xfId="268"/>
    <cellStyle name="20% - Accent2 4" xfId="140"/>
    <cellStyle name="20% - Accent2 4 2" xfId="215"/>
    <cellStyle name="20% - Accent2 4 2 2" xfId="347"/>
    <cellStyle name="20% - Accent2 4 3" xfId="281"/>
    <cellStyle name="20% - Accent2 5" xfId="159"/>
    <cellStyle name="20% - Accent2 5 2" xfId="229"/>
    <cellStyle name="20% - Accent2 5 2 2" xfId="361"/>
    <cellStyle name="20% - Accent2 5 3" xfId="295"/>
    <cellStyle name="20% - Accent2 6" xfId="174"/>
    <cellStyle name="20% - Accent2 6 2" xfId="309"/>
    <cellStyle name="20% - Accent2 7" xfId="243"/>
    <cellStyle name="20% - Accent3" xfId="44" builtinId="38" customBuiltin="1"/>
    <cellStyle name="20% - Accent3 2" xfId="63"/>
    <cellStyle name="20% - Accent3 2 2" xfId="80"/>
    <cellStyle name="20% - Accent3 2 3" xfId="187"/>
    <cellStyle name="20% - Accent3 2 3 2" xfId="322"/>
    <cellStyle name="20% - Accent3 2 4" xfId="256"/>
    <cellStyle name="20% - Accent3 3" xfId="79"/>
    <cellStyle name="20% - Accent3 3 2" xfId="200"/>
    <cellStyle name="20% - Accent3 3 2 2" xfId="335"/>
    <cellStyle name="20% - Accent3 3 3" xfId="269"/>
    <cellStyle name="20% - Accent3 4" xfId="141"/>
    <cellStyle name="20% - Accent3 4 2" xfId="216"/>
    <cellStyle name="20% - Accent3 4 2 2" xfId="348"/>
    <cellStyle name="20% - Accent3 4 3" xfId="282"/>
    <cellStyle name="20% - Accent3 5" xfId="160"/>
    <cellStyle name="20% - Accent3 5 2" xfId="230"/>
    <cellStyle name="20% - Accent3 5 2 2" xfId="362"/>
    <cellStyle name="20% - Accent3 5 3" xfId="296"/>
    <cellStyle name="20% - Accent3 6" xfId="176"/>
    <cellStyle name="20% - Accent3 6 2" xfId="311"/>
    <cellStyle name="20% - Accent3 7" xfId="245"/>
    <cellStyle name="20% - Accent4" xfId="48" builtinId="42" customBuiltin="1"/>
    <cellStyle name="20% - Accent4 2" xfId="64"/>
    <cellStyle name="20% - Accent4 2 2" xfId="82"/>
    <cellStyle name="20% - Accent4 2 3" xfId="188"/>
    <cellStyle name="20% - Accent4 2 3 2" xfId="323"/>
    <cellStyle name="20% - Accent4 2 4" xfId="257"/>
    <cellStyle name="20% - Accent4 3" xfId="81"/>
    <cellStyle name="20% - Accent4 3 2" xfId="201"/>
    <cellStyle name="20% - Accent4 3 2 2" xfId="336"/>
    <cellStyle name="20% - Accent4 3 3" xfId="270"/>
    <cellStyle name="20% - Accent4 4" xfId="142"/>
    <cellStyle name="20% - Accent4 4 2" xfId="217"/>
    <cellStyle name="20% - Accent4 4 2 2" xfId="349"/>
    <cellStyle name="20% - Accent4 4 3" xfId="283"/>
    <cellStyle name="20% - Accent4 5" xfId="161"/>
    <cellStyle name="20% - Accent4 5 2" xfId="231"/>
    <cellStyle name="20% - Accent4 5 2 2" xfId="363"/>
    <cellStyle name="20% - Accent4 5 3" xfId="297"/>
    <cellStyle name="20% - Accent4 6" xfId="178"/>
    <cellStyle name="20% - Accent4 6 2" xfId="313"/>
    <cellStyle name="20% - Accent4 7" xfId="247"/>
    <cellStyle name="20% - Accent5" xfId="52" builtinId="46" customBuiltin="1"/>
    <cellStyle name="20% - Accent5 2" xfId="65"/>
    <cellStyle name="20% - Accent5 2 2" xfId="84"/>
    <cellStyle name="20% - Accent5 2 3" xfId="189"/>
    <cellStyle name="20% - Accent5 2 3 2" xfId="324"/>
    <cellStyle name="20% - Accent5 2 4" xfId="258"/>
    <cellStyle name="20% - Accent5 3" xfId="83"/>
    <cellStyle name="20% - Accent5 3 2" xfId="202"/>
    <cellStyle name="20% - Accent5 3 2 2" xfId="337"/>
    <cellStyle name="20% - Accent5 3 3" xfId="271"/>
    <cellStyle name="20% - Accent5 4" xfId="143"/>
    <cellStyle name="20% - Accent5 4 2" xfId="218"/>
    <cellStyle name="20% - Accent5 4 2 2" xfId="350"/>
    <cellStyle name="20% - Accent5 4 3" xfId="284"/>
    <cellStyle name="20% - Accent5 5" xfId="162"/>
    <cellStyle name="20% - Accent5 5 2" xfId="232"/>
    <cellStyle name="20% - Accent5 5 2 2" xfId="364"/>
    <cellStyle name="20% - Accent5 5 3" xfId="298"/>
    <cellStyle name="20% - Accent5 6" xfId="180"/>
    <cellStyle name="20% - Accent5 6 2" xfId="315"/>
    <cellStyle name="20% - Accent5 7" xfId="249"/>
    <cellStyle name="20% - Accent6" xfId="56" builtinId="50" customBuiltin="1"/>
    <cellStyle name="20% - Accent6 2" xfId="66"/>
    <cellStyle name="20% - Accent6 2 2" xfId="86"/>
    <cellStyle name="20% - Accent6 2 3" xfId="190"/>
    <cellStyle name="20% - Accent6 2 3 2" xfId="325"/>
    <cellStyle name="20% - Accent6 2 4" xfId="259"/>
    <cellStyle name="20% - Accent6 3" xfId="85"/>
    <cellStyle name="20% - Accent6 3 2" xfId="203"/>
    <cellStyle name="20% - Accent6 3 2 2" xfId="338"/>
    <cellStyle name="20% - Accent6 3 3" xfId="272"/>
    <cellStyle name="20% - Accent6 4" xfId="144"/>
    <cellStyle name="20% - Accent6 4 2" xfId="219"/>
    <cellStyle name="20% - Accent6 4 2 2" xfId="351"/>
    <cellStyle name="20% - Accent6 4 3" xfId="285"/>
    <cellStyle name="20% - Accent6 5" xfId="163"/>
    <cellStyle name="20% - Accent6 5 2" xfId="233"/>
    <cellStyle name="20% - Accent6 5 2 2" xfId="365"/>
    <cellStyle name="20% - Accent6 5 3" xfId="299"/>
    <cellStyle name="20% - Accent6 6" xfId="182"/>
    <cellStyle name="20% - Accent6 6 2" xfId="317"/>
    <cellStyle name="20% - Accent6 7" xfId="251"/>
    <cellStyle name="40% - Accent1" xfId="37" builtinId="31" customBuiltin="1"/>
    <cellStyle name="40% - Accent1 2" xfId="67"/>
    <cellStyle name="40% - Accent1 2 2" xfId="88"/>
    <cellStyle name="40% - Accent1 2 3" xfId="191"/>
    <cellStyle name="40% - Accent1 2 3 2" xfId="326"/>
    <cellStyle name="40% - Accent1 2 4" xfId="260"/>
    <cellStyle name="40% - Accent1 3" xfId="87"/>
    <cellStyle name="40% - Accent1 3 2" xfId="204"/>
    <cellStyle name="40% - Accent1 3 2 2" xfId="339"/>
    <cellStyle name="40% - Accent1 3 3" xfId="273"/>
    <cellStyle name="40% - Accent1 4" xfId="145"/>
    <cellStyle name="40% - Accent1 4 2" xfId="220"/>
    <cellStyle name="40% - Accent1 4 2 2" xfId="352"/>
    <cellStyle name="40% - Accent1 4 3" xfId="286"/>
    <cellStyle name="40% - Accent1 5" xfId="164"/>
    <cellStyle name="40% - Accent1 5 2" xfId="234"/>
    <cellStyle name="40% - Accent1 5 2 2" xfId="366"/>
    <cellStyle name="40% - Accent1 5 3" xfId="300"/>
    <cellStyle name="40% - Accent1 6" xfId="173"/>
    <cellStyle name="40% - Accent1 6 2" xfId="308"/>
    <cellStyle name="40% - Accent1 7" xfId="242"/>
    <cellStyle name="40% - Accent2" xfId="41" builtinId="35" customBuiltin="1"/>
    <cellStyle name="40% - Accent2 2" xfId="68"/>
    <cellStyle name="40% - Accent2 2 2" xfId="90"/>
    <cellStyle name="40% - Accent2 2 3" xfId="192"/>
    <cellStyle name="40% - Accent2 2 3 2" xfId="327"/>
    <cellStyle name="40% - Accent2 2 4" xfId="261"/>
    <cellStyle name="40% - Accent2 3" xfId="89"/>
    <cellStyle name="40% - Accent2 3 2" xfId="205"/>
    <cellStyle name="40% - Accent2 3 2 2" xfId="340"/>
    <cellStyle name="40% - Accent2 3 3" xfId="274"/>
    <cellStyle name="40% - Accent2 4" xfId="146"/>
    <cellStyle name="40% - Accent2 4 2" xfId="221"/>
    <cellStyle name="40% - Accent2 4 2 2" xfId="353"/>
    <cellStyle name="40% - Accent2 4 3" xfId="287"/>
    <cellStyle name="40% - Accent2 5" xfId="165"/>
    <cellStyle name="40% - Accent2 5 2" xfId="235"/>
    <cellStyle name="40% - Accent2 5 2 2" xfId="367"/>
    <cellStyle name="40% - Accent2 5 3" xfId="301"/>
    <cellStyle name="40% - Accent2 6" xfId="175"/>
    <cellStyle name="40% - Accent2 6 2" xfId="310"/>
    <cellStyle name="40% - Accent2 7" xfId="244"/>
    <cellStyle name="40% - Accent3" xfId="45" builtinId="39" customBuiltin="1"/>
    <cellStyle name="40% - Accent3 2" xfId="69"/>
    <cellStyle name="40% - Accent3 2 2" xfId="92"/>
    <cellStyle name="40% - Accent3 2 3" xfId="193"/>
    <cellStyle name="40% - Accent3 2 3 2" xfId="328"/>
    <cellStyle name="40% - Accent3 2 4" xfId="262"/>
    <cellStyle name="40% - Accent3 3" xfId="91"/>
    <cellStyle name="40% - Accent3 3 2" xfId="206"/>
    <cellStyle name="40% - Accent3 3 2 2" xfId="341"/>
    <cellStyle name="40% - Accent3 3 3" xfId="275"/>
    <cellStyle name="40% - Accent3 4" xfId="147"/>
    <cellStyle name="40% - Accent3 4 2" xfId="222"/>
    <cellStyle name="40% - Accent3 4 2 2" xfId="354"/>
    <cellStyle name="40% - Accent3 4 3" xfId="288"/>
    <cellStyle name="40% - Accent3 5" xfId="166"/>
    <cellStyle name="40% - Accent3 5 2" xfId="236"/>
    <cellStyle name="40% - Accent3 5 2 2" xfId="368"/>
    <cellStyle name="40% - Accent3 5 3" xfId="302"/>
    <cellStyle name="40% - Accent3 6" xfId="177"/>
    <cellStyle name="40% - Accent3 6 2" xfId="312"/>
    <cellStyle name="40% - Accent3 7" xfId="246"/>
    <cellStyle name="40% - Accent4" xfId="49" builtinId="43" customBuiltin="1"/>
    <cellStyle name="40% - Accent4 2" xfId="70"/>
    <cellStyle name="40% - Accent4 2 2" xfId="94"/>
    <cellStyle name="40% - Accent4 2 3" xfId="194"/>
    <cellStyle name="40% - Accent4 2 3 2" xfId="329"/>
    <cellStyle name="40% - Accent4 2 4" xfId="263"/>
    <cellStyle name="40% - Accent4 3" xfId="93"/>
    <cellStyle name="40% - Accent4 3 2" xfId="207"/>
    <cellStyle name="40% - Accent4 3 2 2" xfId="342"/>
    <cellStyle name="40% - Accent4 3 3" xfId="276"/>
    <cellStyle name="40% - Accent4 4" xfId="148"/>
    <cellStyle name="40% - Accent4 4 2" xfId="223"/>
    <cellStyle name="40% - Accent4 4 2 2" xfId="355"/>
    <cellStyle name="40% - Accent4 4 3" xfId="289"/>
    <cellStyle name="40% - Accent4 5" xfId="167"/>
    <cellStyle name="40% - Accent4 5 2" xfId="237"/>
    <cellStyle name="40% - Accent4 5 2 2" xfId="369"/>
    <cellStyle name="40% - Accent4 5 3" xfId="303"/>
    <cellStyle name="40% - Accent4 6" xfId="179"/>
    <cellStyle name="40% - Accent4 6 2" xfId="314"/>
    <cellStyle name="40% - Accent4 7" xfId="248"/>
    <cellStyle name="40% - Accent5" xfId="53" builtinId="47" customBuiltin="1"/>
    <cellStyle name="40% - Accent5 2" xfId="71"/>
    <cellStyle name="40% - Accent5 2 2" xfId="96"/>
    <cellStyle name="40% - Accent5 2 3" xfId="195"/>
    <cellStyle name="40% - Accent5 2 3 2" xfId="330"/>
    <cellStyle name="40% - Accent5 2 4" xfId="264"/>
    <cellStyle name="40% - Accent5 3" xfId="95"/>
    <cellStyle name="40% - Accent5 3 2" xfId="208"/>
    <cellStyle name="40% - Accent5 3 2 2" xfId="343"/>
    <cellStyle name="40% - Accent5 3 3" xfId="277"/>
    <cellStyle name="40% - Accent5 4" xfId="149"/>
    <cellStyle name="40% - Accent5 4 2" xfId="224"/>
    <cellStyle name="40% - Accent5 4 2 2" xfId="356"/>
    <cellStyle name="40% - Accent5 4 3" xfId="290"/>
    <cellStyle name="40% - Accent5 5" xfId="168"/>
    <cellStyle name="40% - Accent5 5 2" xfId="238"/>
    <cellStyle name="40% - Accent5 5 2 2" xfId="370"/>
    <cellStyle name="40% - Accent5 5 3" xfId="304"/>
    <cellStyle name="40% - Accent5 6" xfId="181"/>
    <cellStyle name="40% - Accent5 6 2" xfId="316"/>
    <cellStyle name="40% - Accent5 7" xfId="250"/>
    <cellStyle name="40% - Accent6" xfId="57" builtinId="51" customBuiltin="1"/>
    <cellStyle name="40% - Accent6 2" xfId="72"/>
    <cellStyle name="40% - Accent6 2 2" xfId="98"/>
    <cellStyle name="40% - Accent6 2 3" xfId="196"/>
    <cellStyle name="40% - Accent6 2 3 2" xfId="331"/>
    <cellStyle name="40% - Accent6 2 4" xfId="265"/>
    <cellStyle name="40% - Accent6 3" xfId="97"/>
    <cellStyle name="40% - Accent6 3 2" xfId="209"/>
    <cellStyle name="40% - Accent6 3 2 2" xfId="344"/>
    <cellStyle name="40% - Accent6 3 3" xfId="278"/>
    <cellStyle name="40% - Accent6 4" xfId="150"/>
    <cellStyle name="40% - Accent6 4 2" xfId="225"/>
    <cellStyle name="40% - Accent6 4 2 2" xfId="357"/>
    <cellStyle name="40% - Accent6 4 3" xfId="291"/>
    <cellStyle name="40% - Accent6 5" xfId="169"/>
    <cellStyle name="40% - Accent6 5 2" xfId="239"/>
    <cellStyle name="40% - Accent6 5 2 2" xfId="371"/>
    <cellStyle name="40% - Accent6 5 3" xfId="305"/>
    <cellStyle name="40% - Accent6 6" xfId="183"/>
    <cellStyle name="40% - Accent6 6 2" xfId="318"/>
    <cellStyle name="40% - Accent6 7" xfId="252"/>
    <cellStyle name="60% - Accent1" xfId="38" builtinId="32" customBuiltin="1"/>
    <cellStyle name="60% - Accent1 2" xfId="99"/>
    <cellStyle name="60% - Accent2" xfId="42" builtinId="36" customBuiltin="1"/>
    <cellStyle name="60% - Accent2 2" xfId="100"/>
    <cellStyle name="60% - Accent3" xfId="46" builtinId="40" customBuiltin="1"/>
    <cellStyle name="60% - Accent3 2" xfId="101"/>
    <cellStyle name="60% - Accent4" xfId="50" builtinId="44" customBuiltin="1"/>
    <cellStyle name="60% - Accent4 2" xfId="102"/>
    <cellStyle name="60% - Accent5" xfId="54" builtinId="48" customBuiltin="1"/>
    <cellStyle name="60% - Accent5 2" xfId="103"/>
    <cellStyle name="60% - Accent6" xfId="58" builtinId="52" customBuiltin="1"/>
    <cellStyle name="60% - Accent6 2" xfId="104"/>
    <cellStyle name="Accent1" xfId="35" builtinId="29" customBuiltin="1"/>
    <cellStyle name="Accent1 2" xfId="105"/>
    <cellStyle name="Accent2" xfId="39" builtinId="33" customBuiltin="1"/>
    <cellStyle name="Accent2 2" xfId="106"/>
    <cellStyle name="Accent3" xfId="43" builtinId="37" customBuiltin="1"/>
    <cellStyle name="Accent3 2" xfId="107"/>
    <cellStyle name="Accent4" xfId="47" builtinId="41" customBuiltin="1"/>
    <cellStyle name="Accent4 2" xfId="108"/>
    <cellStyle name="Accent5" xfId="51" builtinId="45" customBuiltin="1"/>
    <cellStyle name="Accent5 2" xfId="109"/>
    <cellStyle name="Accent6" xfId="55" builtinId="49" customBuiltin="1"/>
    <cellStyle name="Accent6 2" xfId="110"/>
    <cellStyle name="Bad" xfId="25" builtinId="27" customBuiltin="1"/>
    <cellStyle name="Bad 2" xfId="111"/>
    <cellStyle name="Calculation" xfId="29" builtinId="22" customBuiltin="1"/>
    <cellStyle name="Calculation 2" xfId="112"/>
    <cellStyle name="Check Cell" xfId="31" builtinId="23" customBuiltin="1"/>
    <cellStyle name="Check Cell 2" xfId="113"/>
    <cellStyle name="Comma" xfId="1" builtinId="3"/>
    <cellStyle name="Comma 15" xfId="59"/>
    <cellStyle name="Comma 2" xfId="115"/>
    <cellStyle name="Comma 2 2" xfId="210"/>
    <cellStyle name="Comma 3" xfId="114"/>
    <cellStyle name="Comma 3 4" xfId="156"/>
    <cellStyle name="Comma 4" xfId="157"/>
    <cellStyle name="Explanatory Text" xfId="33" builtinId="53" customBuiltin="1"/>
    <cellStyle name="Explanatory Text 2" xfId="116"/>
    <cellStyle name="Good" xfId="24" builtinId="26" customBuiltin="1"/>
    <cellStyle name="Good 2" xfId="117"/>
    <cellStyle name="Heading 1" xfId="20" builtinId="16" customBuiltin="1"/>
    <cellStyle name="Heading 1 2" xfId="118"/>
    <cellStyle name="Heading 2" xfId="21" builtinId="17" customBuiltin="1"/>
    <cellStyle name="Heading 2 2" xfId="119"/>
    <cellStyle name="Heading 3" xfId="22" builtinId="18" customBuiltin="1"/>
    <cellStyle name="Heading 3 2" xfId="120"/>
    <cellStyle name="Heading 4" xfId="23" builtinId="19" customBuiltin="1"/>
    <cellStyle name="Heading 4 2" xfId="121"/>
    <cellStyle name="Input" xfId="27" builtinId="20" customBuiltin="1"/>
    <cellStyle name="Input 2" xfId="122"/>
    <cellStyle name="Linked Cell" xfId="30" builtinId="24" customBuiltin="1"/>
    <cellStyle name="Linked Cell 2" xfId="123"/>
    <cellStyle name="Neutral" xfId="26" builtinId="28" customBuiltin="1"/>
    <cellStyle name="Neutral 2" xfId="124"/>
    <cellStyle name="Normal" xfId="0" builtinId="0"/>
    <cellStyle name="Normal 10" xfId="2"/>
    <cellStyle name="Normal 10 2" xfId="125"/>
    <cellStyle name="Normal 10 2 2" xfId="211"/>
    <cellStyle name="Normal 11" xfId="3"/>
    <cellStyle name="Normal 11 2" xfId="126"/>
    <cellStyle name="Normal 11 2 2" xfId="212"/>
    <cellStyle name="Normal 12" xfId="127"/>
    <cellStyle name="Normal 12 2" xfId="153"/>
    <cellStyle name="Normal 13" xfId="128"/>
    <cellStyle name="Normal 13 2" xfId="155"/>
    <cellStyle name="Normal 13 2 2" xfId="227"/>
    <cellStyle name="Normal 13 2 2 2" xfId="359"/>
    <cellStyle name="Normal 13 2 3" xfId="293"/>
    <cellStyle name="Normal 14" xfId="154"/>
    <cellStyle name="Normal 2" xfId="4"/>
    <cellStyle name="Normal 2 2" xfId="5"/>
    <cellStyle name="Normal 2 3" xfId="6"/>
    <cellStyle name="Normal 2 3 2" xfId="171"/>
    <cellStyle name="Normal 2 4" xfId="7"/>
    <cellStyle name="Normal 2 5" xfId="129"/>
    <cellStyle name="Normal 2_MOLSI 2009-2011 MTEF Axjusak 3_new_Final" xfId="8"/>
    <cellStyle name="Normal 3" xfId="9"/>
    <cellStyle name="Normal 3 2" xfId="130"/>
    <cellStyle name="Normal 4" xfId="10"/>
    <cellStyle name="Normal 5" xfId="11"/>
    <cellStyle name="Normal 5 2" xfId="373"/>
    <cellStyle name="Normal 6" xfId="12"/>
    <cellStyle name="Normal 7" xfId="13"/>
    <cellStyle name="Normal 8" xfId="14"/>
    <cellStyle name="Normal 8 2" xfId="131"/>
    <cellStyle name="Normal 8 4" xfId="374"/>
    <cellStyle name="Normal 9" xfId="74"/>
    <cellStyle name="Normal_PahustafondGortsazrk.NpastVoroshSocap- 2" xfId="15"/>
    <cellStyle name="Note 2" xfId="60"/>
    <cellStyle name="Note 2 2" xfId="132"/>
    <cellStyle name="Note 2 3" xfId="184"/>
    <cellStyle name="Note 2 3 2" xfId="319"/>
    <cellStyle name="Note 2 4" xfId="253"/>
    <cellStyle name="Note 3" xfId="73"/>
    <cellStyle name="Note 3 2" xfId="133"/>
    <cellStyle name="Note 3 2 2" xfId="213"/>
    <cellStyle name="Note 3 2 2 2" xfId="345"/>
    <cellStyle name="Note 3 2 3" xfId="279"/>
    <cellStyle name="Note 3 3" xfId="197"/>
    <cellStyle name="Note 3 3 2" xfId="332"/>
    <cellStyle name="Note 3 4" xfId="266"/>
    <cellStyle name="Note 4" xfId="151"/>
    <cellStyle name="Note 4 2" xfId="226"/>
    <cellStyle name="Note 4 2 2" xfId="358"/>
    <cellStyle name="Note 4 3" xfId="292"/>
    <cellStyle name="Note 5" xfId="170"/>
    <cellStyle name="Note 5 2" xfId="240"/>
    <cellStyle name="Note 5 2 2" xfId="372"/>
    <cellStyle name="Note 5 3" xfId="306"/>
    <cellStyle name="Output" xfId="28" builtinId="21" customBuiltin="1"/>
    <cellStyle name="Output 2" xfId="134"/>
    <cellStyle name="Percent 2" xfId="16"/>
    <cellStyle name="SN_241" xfId="17"/>
    <cellStyle name="SN_b" xfId="152"/>
    <cellStyle name="Style 1" xfId="18"/>
    <cellStyle name="Title" xfId="19" builtinId="15" customBuiltin="1"/>
    <cellStyle name="Title 2" xfId="135"/>
    <cellStyle name="Total" xfId="34" builtinId="25" customBuiltin="1"/>
    <cellStyle name="Total 2" xfId="136"/>
    <cellStyle name="Warning Text" xfId="32" builtinId="11" customBuiltin="1"/>
    <cellStyle name="Warning Text 2" xfId="137"/>
    <cellStyle name="Стиль 1" xfId="138"/>
  </cellStyles>
  <dxfs count="9"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6"/>
  <sheetViews>
    <sheetView tabSelected="1" view="pageBreakPreview" zoomScaleNormal="100" zoomScaleSheetLayoutView="100" workbookViewId="0"/>
  </sheetViews>
  <sheetFormatPr defaultRowHeight="17.25"/>
  <cols>
    <col min="1" max="1" width="11.28515625" style="7" customWidth="1"/>
    <col min="2" max="2" width="17.5703125" style="20" customWidth="1"/>
    <col min="3" max="3" width="80.42578125" style="7" customWidth="1"/>
    <col min="4" max="4" width="18.85546875" style="21" bestFit="1" customWidth="1"/>
    <col min="5" max="5" width="22.28515625" style="21" customWidth="1"/>
    <col min="6" max="6" width="18" style="7" customWidth="1"/>
    <col min="7" max="7" width="18.140625" style="7" customWidth="1"/>
    <col min="8" max="8" width="16" style="7" customWidth="1"/>
    <col min="9" max="16384" width="9.140625" style="7"/>
  </cols>
  <sheetData>
    <row r="1" spans="1:6">
      <c r="E1" s="121" t="s">
        <v>90</v>
      </c>
    </row>
    <row r="2" spans="1:6">
      <c r="A2" s="22" t="s">
        <v>0</v>
      </c>
      <c r="D2" s="167" t="s">
        <v>20</v>
      </c>
      <c r="E2" s="167"/>
    </row>
    <row r="3" spans="1:6">
      <c r="D3" s="167" t="s">
        <v>1</v>
      </c>
      <c r="E3" s="167"/>
    </row>
    <row r="5" spans="1:6" ht="89.25" customHeight="1">
      <c r="A5" s="168" t="s">
        <v>89</v>
      </c>
      <c r="B5" s="168"/>
      <c r="C5" s="168"/>
      <c r="D5" s="168"/>
      <c r="E5" s="168"/>
    </row>
    <row r="6" spans="1:6" ht="18" customHeight="1">
      <c r="A6" s="125"/>
      <c r="B6" s="23"/>
      <c r="C6" s="125"/>
      <c r="E6" s="24" t="s">
        <v>32</v>
      </c>
    </row>
    <row r="7" spans="1:6" ht="72.75" customHeight="1">
      <c r="A7" s="169" t="s">
        <v>2</v>
      </c>
      <c r="B7" s="169"/>
      <c r="C7" s="170" t="s">
        <v>14</v>
      </c>
      <c r="D7" s="170" t="s">
        <v>92</v>
      </c>
      <c r="E7" s="170"/>
    </row>
    <row r="8" spans="1:6">
      <c r="A8" s="99" t="s">
        <v>8</v>
      </c>
      <c r="B8" s="100" t="s">
        <v>9</v>
      </c>
      <c r="C8" s="170"/>
      <c r="D8" s="122" t="s">
        <v>11</v>
      </c>
      <c r="E8" s="122" t="s">
        <v>12</v>
      </c>
    </row>
    <row r="9" spans="1:6">
      <c r="A9" s="124"/>
      <c r="B9" s="25"/>
      <c r="C9" s="124" t="s">
        <v>40</v>
      </c>
      <c r="D9" s="26">
        <f>D10+D163</f>
        <v>0</v>
      </c>
      <c r="E9" s="26">
        <f>E10+E163</f>
        <v>0</v>
      </c>
    </row>
    <row r="10" spans="1:6">
      <c r="A10" s="124"/>
      <c r="B10" s="25"/>
      <c r="C10" s="13" t="s">
        <v>35</v>
      </c>
      <c r="D10" s="27">
        <f>D11+D24+D37+D56+D75+D88+D101+D144</f>
        <v>-1286625</v>
      </c>
      <c r="E10" s="27">
        <f>E11+E24+E37+E56+E75+E88+E101+E144</f>
        <v>-1296225</v>
      </c>
      <c r="F10" s="108"/>
    </row>
    <row r="11" spans="1:6" s="36" customFormat="1">
      <c r="A11" s="85">
        <v>1005</v>
      </c>
      <c r="B11" s="86"/>
      <c r="C11" s="87" t="s">
        <v>41</v>
      </c>
      <c r="D11" s="2">
        <f t="shared" ref="D11:E11" si="0">D18</f>
        <v>-416200</v>
      </c>
      <c r="E11" s="2">
        <f t="shared" si="0"/>
        <v>-416200</v>
      </c>
      <c r="F11" s="108"/>
    </row>
    <row r="12" spans="1:6">
      <c r="A12" s="28"/>
      <c r="B12" s="25"/>
      <c r="C12" s="28" t="s">
        <v>98</v>
      </c>
      <c r="D12" s="120"/>
      <c r="E12" s="120"/>
      <c r="F12" s="108"/>
    </row>
    <row r="13" spans="1:6">
      <c r="A13" s="28"/>
      <c r="B13" s="25"/>
      <c r="C13" s="29" t="s">
        <v>42</v>
      </c>
      <c r="D13" s="120"/>
      <c r="E13" s="120"/>
      <c r="F13" s="108"/>
    </row>
    <row r="14" spans="1:6" ht="51.75">
      <c r="A14" s="28"/>
      <c r="B14" s="25"/>
      <c r="C14" s="28" t="s">
        <v>97</v>
      </c>
      <c r="D14" s="120"/>
      <c r="E14" s="120"/>
    </row>
    <row r="15" spans="1:6">
      <c r="A15" s="28"/>
      <c r="B15" s="25"/>
      <c r="C15" s="29" t="s">
        <v>43</v>
      </c>
      <c r="D15" s="120"/>
      <c r="E15" s="120"/>
    </row>
    <row r="16" spans="1:6" ht="51.75">
      <c r="A16" s="28"/>
      <c r="B16" s="25"/>
      <c r="C16" s="28" t="s">
        <v>99</v>
      </c>
      <c r="D16" s="120"/>
      <c r="E16" s="120"/>
    </row>
    <row r="17" spans="1:5">
      <c r="A17" s="166" t="s">
        <v>44</v>
      </c>
      <c r="B17" s="166"/>
      <c r="C17" s="166"/>
      <c r="D17" s="166"/>
      <c r="E17" s="166"/>
    </row>
    <row r="18" spans="1:5">
      <c r="A18" s="28"/>
      <c r="B18" s="30" t="s">
        <v>94</v>
      </c>
      <c r="C18" s="29" t="s">
        <v>3</v>
      </c>
      <c r="D18" s="31">
        <f t="shared" ref="D18:E18" si="1">D23</f>
        <v>-416200</v>
      </c>
      <c r="E18" s="31">
        <f t="shared" si="1"/>
        <v>-416200</v>
      </c>
    </row>
    <row r="19" spans="1:5" ht="69">
      <c r="A19" s="28"/>
      <c r="B19" s="25"/>
      <c r="C19" s="28" t="s">
        <v>95</v>
      </c>
      <c r="D19" s="120"/>
      <c r="E19" s="120"/>
    </row>
    <row r="20" spans="1:5">
      <c r="A20" s="28"/>
      <c r="B20" s="25"/>
      <c r="C20" s="28" t="s">
        <v>4</v>
      </c>
      <c r="D20" s="120"/>
      <c r="E20" s="120"/>
    </row>
    <row r="21" spans="1:5" ht="94.5" customHeight="1">
      <c r="A21" s="28"/>
      <c r="B21" s="25"/>
      <c r="C21" s="28" t="s">
        <v>96</v>
      </c>
      <c r="D21" s="120"/>
      <c r="E21" s="120"/>
    </row>
    <row r="22" spans="1:5">
      <c r="A22" s="28"/>
      <c r="B22" s="25"/>
      <c r="C22" s="28" t="s">
        <v>24</v>
      </c>
      <c r="D22" s="120"/>
      <c r="E22" s="120"/>
    </row>
    <row r="23" spans="1:5">
      <c r="A23" s="28"/>
      <c r="B23" s="25"/>
      <c r="C23" s="28" t="s">
        <v>16</v>
      </c>
      <c r="D23" s="31">
        <v>-416200</v>
      </c>
      <c r="E23" s="31">
        <v>-416200</v>
      </c>
    </row>
    <row r="24" spans="1:5" s="36" customFormat="1">
      <c r="A24" s="85">
        <v>1011</v>
      </c>
      <c r="B24" s="86"/>
      <c r="C24" s="88" t="s">
        <v>41</v>
      </c>
      <c r="D24" s="26">
        <f>D31</f>
        <v>-57000</v>
      </c>
      <c r="E24" s="26">
        <f>E31</f>
        <v>-57000</v>
      </c>
    </row>
    <row r="25" spans="1:5">
      <c r="A25" s="28"/>
      <c r="B25" s="25"/>
      <c r="C25" s="28" t="s">
        <v>190</v>
      </c>
      <c r="D25" s="31"/>
      <c r="E25" s="31"/>
    </row>
    <row r="26" spans="1:5">
      <c r="A26" s="28"/>
      <c r="B26" s="25"/>
      <c r="C26" s="28" t="s">
        <v>42</v>
      </c>
      <c r="D26" s="31"/>
      <c r="E26" s="31"/>
    </row>
    <row r="27" spans="1:5" ht="34.5">
      <c r="A27" s="28"/>
      <c r="B27" s="25"/>
      <c r="C27" s="28" t="s">
        <v>191</v>
      </c>
      <c r="D27" s="31"/>
      <c r="E27" s="31"/>
    </row>
    <row r="28" spans="1:5">
      <c r="A28" s="28"/>
      <c r="B28" s="25"/>
      <c r="C28" s="28" t="s">
        <v>43</v>
      </c>
      <c r="D28" s="31"/>
      <c r="E28" s="31"/>
    </row>
    <row r="29" spans="1:5">
      <c r="A29" s="28"/>
      <c r="B29" s="25"/>
      <c r="C29" s="28" t="s">
        <v>192</v>
      </c>
      <c r="D29" s="31"/>
      <c r="E29" s="31"/>
    </row>
    <row r="30" spans="1:5">
      <c r="A30" s="166" t="s">
        <v>44</v>
      </c>
      <c r="B30" s="166"/>
      <c r="C30" s="166"/>
      <c r="D30" s="166"/>
      <c r="E30" s="166"/>
    </row>
    <row r="31" spans="1:5">
      <c r="A31" s="32"/>
      <c r="B31" s="30">
        <v>11001</v>
      </c>
      <c r="C31" s="29" t="s">
        <v>3</v>
      </c>
      <c r="D31" s="31">
        <f>D36</f>
        <v>-57000</v>
      </c>
      <c r="E31" s="31">
        <f>E36</f>
        <v>-57000</v>
      </c>
    </row>
    <row r="32" spans="1:5" ht="35.25" customHeight="1">
      <c r="A32" s="32"/>
      <c r="B32" s="25"/>
      <c r="C32" s="28" t="s">
        <v>208</v>
      </c>
      <c r="D32" s="31"/>
      <c r="E32" s="31"/>
    </row>
    <row r="33" spans="1:5">
      <c r="A33" s="32"/>
      <c r="B33" s="25"/>
      <c r="C33" s="29" t="s">
        <v>4</v>
      </c>
      <c r="D33" s="31"/>
      <c r="E33" s="31"/>
    </row>
    <row r="34" spans="1:5" ht="69">
      <c r="A34" s="32"/>
      <c r="B34" s="25"/>
      <c r="C34" s="28" t="s">
        <v>209</v>
      </c>
      <c r="D34" s="31"/>
      <c r="E34" s="31"/>
    </row>
    <row r="35" spans="1:5">
      <c r="A35" s="32"/>
      <c r="B35" s="25"/>
      <c r="C35" s="29" t="s">
        <v>24</v>
      </c>
      <c r="D35" s="31"/>
      <c r="E35" s="31"/>
    </row>
    <row r="36" spans="1:5">
      <c r="A36" s="32"/>
      <c r="B36" s="25"/>
      <c r="C36" s="28" t="s">
        <v>45</v>
      </c>
      <c r="D36" s="31">
        <v>-57000</v>
      </c>
      <c r="E36" s="31">
        <v>-57000</v>
      </c>
    </row>
    <row r="37" spans="1:5" s="36" customFormat="1">
      <c r="A37" s="85">
        <v>1032</v>
      </c>
      <c r="B37" s="86"/>
      <c r="C37" s="87" t="s">
        <v>41</v>
      </c>
      <c r="D37" s="26">
        <f>D44+D50</f>
        <v>-67600</v>
      </c>
      <c r="E37" s="26">
        <f>E44+E50</f>
        <v>-67600</v>
      </c>
    </row>
    <row r="38" spans="1:5">
      <c r="A38" s="28"/>
      <c r="B38" s="25"/>
      <c r="C38" s="28" t="s">
        <v>100</v>
      </c>
      <c r="D38" s="120"/>
      <c r="E38" s="120"/>
    </row>
    <row r="39" spans="1:5">
      <c r="A39" s="28"/>
      <c r="B39" s="25"/>
      <c r="C39" s="29" t="s">
        <v>42</v>
      </c>
      <c r="D39" s="120"/>
      <c r="E39" s="120"/>
    </row>
    <row r="40" spans="1:5" ht="34.5">
      <c r="A40" s="28"/>
      <c r="B40" s="25"/>
      <c r="C40" s="28" t="s">
        <v>101</v>
      </c>
      <c r="D40" s="120"/>
      <c r="E40" s="120"/>
    </row>
    <row r="41" spans="1:5">
      <c r="A41" s="28"/>
      <c r="B41" s="25"/>
      <c r="C41" s="29" t="s">
        <v>43</v>
      </c>
      <c r="D41" s="120"/>
      <c r="E41" s="120"/>
    </row>
    <row r="42" spans="1:5" ht="34.5">
      <c r="A42" s="28"/>
      <c r="B42" s="25"/>
      <c r="C42" s="28" t="s">
        <v>102</v>
      </c>
      <c r="D42" s="120"/>
      <c r="E42" s="120"/>
    </row>
    <row r="43" spans="1:5">
      <c r="A43" s="166" t="s">
        <v>44</v>
      </c>
      <c r="B43" s="166"/>
      <c r="C43" s="166"/>
      <c r="D43" s="166"/>
      <c r="E43" s="166"/>
    </row>
    <row r="44" spans="1:5">
      <c r="A44" s="120"/>
      <c r="B44" s="30" t="s">
        <v>79</v>
      </c>
      <c r="C44" s="29" t="s">
        <v>3</v>
      </c>
      <c r="D44" s="120">
        <f t="shared" ref="D44:E44" si="2">D49</f>
        <v>-40000</v>
      </c>
      <c r="E44" s="120">
        <f t="shared" si="2"/>
        <v>-40000</v>
      </c>
    </row>
    <row r="45" spans="1:5" ht="34.5">
      <c r="A45" s="120"/>
      <c r="B45" s="25"/>
      <c r="C45" s="28" t="s">
        <v>103</v>
      </c>
      <c r="D45" s="120"/>
      <c r="E45" s="120"/>
    </row>
    <row r="46" spans="1:5">
      <c r="A46" s="120"/>
      <c r="B46" s="25"/>
      <c r="C46" s="29" t="s">
        <v>4</v>
      </c>
      <c r="D46" s="120"/>
      <c r="E46" s="120"/>
    </row>
    <row r="47" spans="1:5" ht="69">
      <c r="A47" s="120"/>
      <c r="B47" s="25"/>
      <c r="C47" s="28" t="s">
        <v>257</v>
      </c>
      <c r="D47" s="120"/>
      <c r="E47" s="120"/>
    </row>
    <row r="48" spans="1:5">
      <c r="A48" s="120"/>
      <c r="B48" s="25"/>
      <c r="C48" s="29" t="s">
        <v>24</v>
      </c>
      <c r="D48" s="120"/>
      <c r="E48" s="120"/>
    </row>
    <row r="49" spans="1:5">
      <c r="A49" s="120"/>
      <c r="B49" s="25"/>
      <c r="C49" s="28" t="s">
        <v>45</v>
      </c>
      <c r="D49" s="31">
        <v>-40000</v>
      </c>
      <c r="E49" s="31">
        <v>-40000</v>
      </c>
    </row>
    <row r="50" spans="1:5">
      <c r="A50" s="120"/>
      <c r="B50" s="30">
        <v>11003</v>
      </c>
      <c r="C50" s="29" t="s">
        <v>3</v>
      </c>
      <c r="D50" s="120">
        <f t="shared" ref="D50:E50" si="3">D55</f>
        <v>-27600</v>
      </c>
      <c r="E50" s="120">
        <f t="shared" si="3"/>
        <v>-27600</v>
      </c>
    </row>
    <row r="51" spans="1:5" ht="34.5">
      <c r="A51" s="120"/>
      <c r="B51" s="25"/>
      <c r="C51" s="28" t="s">
        <v>189</v>
      </c>
      <c r="D51" s="120"/>
      <c r="E51" s="120"/>
    </row>
    <row r="52" spans="1:5">
      <c r="A52" s="120"/>
      <c r="B52" s="25"/>
      <c r="C52" s="29" t="s">
        <v>4</v>
      </c>
      <c r="D52" s="120"/>
      <c r="E52" s="120"/>
    </row>
    <row r="53" spans="1:5" ht="51.75">
      <c r="A53" s="120"/>
      <c r="B53" s="25"/>
      <c r="C53" s="28" t="s">
        <v>256</v>
      </c>
      <c r="D53" s="120"/>
      <c r="E53" s="120"/>
    </row>
    <row r="54" spans="1:5">
      <c r="A54" s="120"/>
      <c r="B54" s="25"/>
      <c r="C54" s="29" t="s">
        <v>24</v>
      </c>
      <c r="D54" s="120"/>
      <c r="E54" s="120"/>
    </row>
    <row r="55" spans="1:5">
      <c r="A55" s="120"/>
      <c r="B55" s="25"/>
      <c r="C55" s="28" t="s">
        <v>45</v>
      </c>
      <c r="D55" s="31">
        <v>-27600</v>
      </c>
      <c r="E55" s="31">
        <v>-27600</v>
      </c>
    </row>
    <row r="56" spans="1:5" s="36" customFormat="1">
      <c r="A56" s="85">
        <v>1102</v>
      </c>
      <c r="B56" s="86"/>
      <c r="C56" s="87" t="s">
        <v>41</v>
      </c>
      <c r="D56" s="26">
        <f>D63+D69</f>
        <v>-515000</v>
      </c>
      <c r="E56" s="26">
        <f>E63+E69</f>
        <v>-521000</v>
      </c>
    </row>
    <row r="57" spans="1:5">
      <c r="A57" s="28"/>
      <c r="B57" s="25"/>
      <c r="C57" s="28" t="s">
        <v>140</v>
      </c>
      <c r="D57" s="126"/>
      <c r="E57" s="126"/>
    </row>
    <row r="58" spans="1:5">
      <c r="A58" s="28"/>
      <c r="B58" s="25"/>
      <c r="C58" s="29" t="s">
        <v>42</v>
      </c>
      <c r="D58" s="126"/>
      <c r="E58" s="126"/>
    </row>
    <row r="59" spans="1:5">
      <c r="A59" s="28"/>
      <c r="B59" s="25"/>
      <c r="C59" s="28" t="s">
        <v>141</v>
      </c>
      <c r="D59" s="126"/>
      <c r="E59" s="126"/>
    </row>
    <row r="60" spans="1:5">
      <c r="A60" s="28"/>
      <c r="B60" s="25"/>
      <c r="C60" s="29" t="s">
        <v>43</v>
      </c>
      <c r="D60" s="126"/>
      <c r="E60" s="126"/>
    </row>
    <row r="61" spans="1:5">
      <c r="A61" s="28"/>
      <c r="B61" s="25"/>
      <c r="C61" s="28" t="s">
        <v>142</v>
      </c>
      <c r="D61" s="126"/>
      <c r="E61" s="126"/>
    </row>
    <row r="62" spans="1:5">
      <c r="A62" s="166" t="s">
        <v>44</v>
      </c>
      <c r="B62" s="166"/>
      <c r="C62" s="166"/>
      <c r="D62" s="166"/>
      <c r="E62" s="166"/>
    </row>
    <row r="63" spans="1:5">
      <c r="A63" s="120"/>
      <c r="B63" s="30" t="s">
        <v>104</v>
      </c>
      <c r="C63" s="29" t="s">
        <v>3</v>
      </c>
      <c r="D63" s="120">
        <f t="shared" ref="D63:E63" si="4">D68</f>
        <v>-15000</v>
      </c>
      <c r="E63" s="120">
        <f t="shared" si="4"/>
        <v>-21000</v>
      </c>
    </row>
    <row r="64" spans="1:5" ht="34.5">
      <c r="A64" s="120"/>
      <c r="B64" s="25"/>
      <c r="C64" s="28" t="s">
        <v>143</v>
      </c>
      <c r="D64" s="120"/>
      <c r="E64" s="120"/>
    </row>
    <row r="65" spans="1:5">
      <c r="A65" s="120"/>
      <c r="B65" s="25"/>
      <c r="C65" s="29" t="s">
        <v>4</v>
      </c>
      <c r="D65" s="120"/>
      <c r="E65" s="120"/>
    </row>
    <row r="66" spans="1:5" ht="69">
      <c r="A66" s="120"/>
      <c r="B66" s="25"/>
      <c r="C66" s="28" t="s">
        <v>144</v>
      </c>
      <c r="D66" s="120"/>
      <c r="E66" s="120"/>
    </row>
    <row r="67" spans="1:5">
      <c r="A67" s="120"/>
      <c r="B67" s="25"/>
      <c r="C67" s="29" t="s">
        <v>24</v>
      </c>
      <c r="D67" s="120"/>
      <c r="E67" s="120"/>
    </row>
    <row r="68" spans="1:5">
      <c r="A68" s="120"/>
      <c r="B68" s="25"/>
      <c r="C68" s="28" t="s">
        <v>16</v>
      </c>
      <c r="D68" s="31">
        <v>-15000</v>
      </c>
      <c r="E68" s="31">
        <v>-21000</v>
      </c>
    </row>
    <row r="69" spans="1:5">
      <c r="A69" s="56"/>
      <c r="B69" s="30">
        <v>12003</v>
      </c>
      <c r="C69" s="56" t="s">
        <v>3</v>
      </c>
      <c r="D69" s="120">
        <f>D74</f>
        <v>-500000</v>
      </c>
      <c r="E69" s="120">
        <f>E74</f>
        <v>-500000</v>
      </c>
    </row>
    <row r="70" spans="1:5">
      <c r="A70" s="56"/>
      <c r="B70" s="67"/>
      <c r="C70" s="56" t="s">
        <v>145</v>
      </c>
      <c r="D70" s="123"/>
      <c r="E70" s="123"/>
    </row>
    <row r="71" spans="1:5">
      <c r="A71" s="56"/>
      <c r="B71" s="67"/>
      <c r="C71" s="56" t="s">
        <v>4</v>
      </c>
      <c r="D71" s="123"/>
      <c r="E71" s="123"/>
    </row>
    <row r="72" spans="1:5" ht="51.75">
      <c r="A72" s="56"/>
      <c r="B72" s="67"/>
      <c r="C72" s="56" t="s">
        <v>146</v>
      </c>
      <c r="D72" s="123"/>
      <c r="E72" s="123"/>
    </row>
    <row r="73" spans="1:5">
      <c r="A73" s="56"/>
      <c r="B73" s="67"/>
      <c r="C73" s="56" t="s">
        <v>24</v>
      </c>
      <c r="D73" s="123"/>
      <c r="E73" s="123"/>
    </row>
    <row r="74" spans="1:5">
      <c r="A74" s="56"/>
      <c r="B74" s="67"/>
      <c r="C74" s="56" t="s">
        <v>16</v>
      </c>
      <c r="D74" s="31">
        <v>-500000</v>
      </c>
      <c r="E74" s="31">
        <f>D74</f>
        <v>-500000</v>
      </c>
    </row>
    <row r="75" spans="1:5" s="36" customFormat="1">
      <c r="A75" s="85">
        <v>1117</v>
      </c>
      <c r="B75" s="86"/>
      <c r="C75" s="87" t="s">
        <v>41</v>
      </c>
      <c r="D75" s="26">
        <f>D82</f>
        <v>-26100</v>
      </c>
      <c r="E75" s="26">
        <f>E82</f>
        <v>-26100</v>
      </c>
    </row>
    <row r="76" spans="1:5" ht="34.5">
      <c r="A76" s="28"/>
      <c r="B76" s="25"/>
      <c r="C76" s="28" t="s">
        <v>147</v>
      </c>
      <c r="D76" s="120"/>
      <c r="E76" s="120"/>
    </row>
    <row r="77" spans="1:5">
      <c r="A77" s="28"/>
      <c r="B77" s="25"/>
      <c r="C77" s="29" t="s">
        <v>42</v>
      </c>
      <c r="D77" s="120"/>
      <c r="E77" s="120"/>
    </row>
    <row r="78" spans="1:5" ht="86.25">
      <c r="A78" s="28"/>
      <c r="B78" s="25"/>
      <c r="C78" s="28" t="s">
        <v>148</v>
      </c>
      <c r="D78" s="120"/>
      <c r="E78" s="120"/>
    </row>
    <row r="79" spans="1:5">
      <c r="A79" s="28"/>
      <c r="B79" s="25"/>
      <c r="C79" s="29" t="s">
        <v>43</v>
      </c>
      <c r="D79" s="120"/>
      <c r="E79" s="120"/>
    </row>
    <row r="80" spans="1:5" ht="34.5">
      <c r="A80" s="28"/>
      <c r="B80" s="25"/>
      <c r="C80" s="28" t="s">
        <v>149</v>
      </c>
      <c r="D80" s="120"/>
      <c r="E80" s="120"/>
    </row>
    <row r="81" spans="1:5">
      <c r="A81" s="166" t="s">
        <v>44</v>
      </c>
      <c r="B81" s="166"/>
      <c r="C81" s="166"/>
      <c r="D81" s="166"/>
      <c r="E81" s="166"/>
    </row>
    <row r="82" spans="1:5" s="65" customFormat="1">
      <c r="A82" s="64"/>
      <c r="B82" s="95">
        <v>11004</v>
      </c>
      <c r="C82" s="94" t="s">
        <v>3</v>
      </c>
      <c r="D82" s="77">
        <f t="shared" ref="D82:E82" si="5">D87</f>
        <v>-26100</v>
      </c>
      <c r="E82" s="77">
        <f t="shared" si="5"/>
        <v>-26100</v>
      </c>
    </row>
    <row r="83" spans="1:5" s="65" customFormat="1" ht="51.75">
      <c r="A83" s="64"/>
      <c r="B83" s="95"/>
      <c r="C83" s="95" t="s">
        <v>150</v>
      </c>
      <c r="D83" s="77"/>
      <c r="E83" s="77"/>
    </row>
    <row r="84" spans="1:5" s="65" customFormat="1">
      <c r="A84" s="64"/>
      <c r="B84" s="95"/>
      <c r="C84" s="94" t="s">
        <v>4</v>
      </c>
      <c r="D84" s="77"/>
      <c r="E84" s="77"/>
    </row>
    <row r="85" spans="1:5" s="65" customFormat="1" ht="34.5">
      <c r="A85" s="64"/>
      <c r="B85" s="95"/>
      <c r="C85" s="95" t="s">
        <v>151</v>
      </c>
      <c r="D85" s="77"/>
      <c r="E85" s="77"/>
    </row>
    <row r="86" spans="1:5" s="65" customFormat="1">
      <c r="A86" s="64"/>
      <c r="B86" s="95"/>
      <c r="C86" s="94" t="s">
        <v>24</v>
      </c>
      <c r="D86" s="77"/>
      <c r="E86" s="77"/>
    </row>
    <row r="87" spans="1:5" s="65" customFormat="1">
      <c r="A87" s="64"/>
      <c r="B87" s="95"/>
      <c r="C87" s="95" t="s">
        <v>45</v>
      </c>
      <c r="D87" s="77">
        <v>-26100</v>
      </c>
      <c r="E87" s="77">
        <v>-26100</v>
      </c>
    </row>
    <row r="88" spans="1:5" s="36" customFormat="1">
      <c r="A88" s="85">
        <v>1141</v>
      </c>
      <c r="B88" s="86"/>
      <c r="C88" s="87" t="s">
        <v>41</v>
      </c>
      <c r="D88" s="26">
        <f>D95</f>
        <v>-70000</v>
      </c>
      <c r="E88" s="26">
        <f>E95</f>
        <v>-70000</v>
      </c>
    </row>
    <row r="89" spans="1:5">
      <c r="A89" s="28"/>
      <c r="B89" s="25"/>
      <c r="C89" s="28" t="s">
        <v>152</v>
      </c>
      <c r="D89" s="120"/>
      <c r="E89" s="120"/>
    </row>
    <row r="90" spans="1:5">
      <c r="A90" s="28"/>
      <c r="B90" s="25"/>
      <c r="C90" s="29" t="s">
        <v>42</v>
      </c>
      <c r="D90" s="120"/>
      <c r="E90" s="120"/>
    </row>
    <row r="91" spans="1:5" ht="51.75">
      <c r="A91" s="28"/>
      <c r="B91" s="25"/>
      <c r="C91" s="28" t="s">
        <v>153</v>
      </c>
      <c r="D91" s="120"/>
      <c r="E91" s="120"/>
    </row>
    <row r="92" spans="1:5">
      <c r="A92" s="28"/>
      <c r="B92" s="25"/>
      <c r="C92" s="29" t="s">
        <v>43</v>
      </c>
      <c r="D92" s="120"/>
      <c r="E92" s="120"/>
    </row>
    <row r="93" spans="1:5" ht="69">
      <c r="A93" s="28"/>
      <c r="B93" s="25"/>
      <c r="C93" s="28" t="s">
        <v>154</v>
      </c>
      <c r="D93" s="120"/>
      <c r="E93" s="120"/>
    </row>
    <row r="94" spans="1:5">
      <c r="A94" s="166" t="s">
        <v>44</v>
      </c>
      <c r="B94" s="166"/>
      <c r="C94" s="166"/>
      <c r="D94" s="166"/>
      <c r="E94" s="166"/>
    </row>
    <row r="95" spans="1:5">
      <c r="A95" s="28"/>
      <c r="B95" s="30">
        <v>11007</v>
      </c>
      <c r="C95" s="29" t="s">
        <v>3</v>
      </c>
      <c r="D95" s="31">
        <f t="shared" ref="D95:E95" si="6">D100</f>
        <v>-70000</v>
      </c>
      <c r="E95" s="31">
        <f t="shared" si="6"/>
        <v>-70000</v>
      </c>
    </row>
    <row r="96" spans="1:5" ht="34.5">
      <c r="A96" s="28"/>
      <c r="B96" s="25"/>
      <c r="C96" s="28" t="s">
        <v>155</v>
      </c>
      <c r="D96" s="120"/>
      <c r="E96" s="120"/>
    </row>
    <row r="97" spans="1:5">
      <c r="A97" s="28"/>
      <c r="B97" s="25"/>
      <c r="C97" s="29" t="s">
        <v>4</v>
      </c>
      <c r="D97" s="120"/>
      <c r="E97" s="120"/>
    </row>
    <row r="98" spans="1:5" ht="86.25">
      <c r="A98" s="28"/>
      <c r="B98" s="25"/>
      <c r="C98" s="28" t="s">
        <v>156</v>
      </c>
      <c r="D98" s="120"/>
      <c r="E98" s="120"/>
    </row>
    <row r="99" spans="1:5">
      <c r="A99" s="28"/>
      <c r="B99" s="25"/>
      <c r="C99" s="29" t="s">
        <v>24</v>
      </c>
      <c r="D99" s="33"/>
      <c r="E99" s="120"/>
    </row>
    <row r="100" spans="1:5">
      <c r="A100" s="28"/>
      <c r="B100" s="25"/>
      <c r="C100" s="28" t="s">
        <v>45</v>
      </c>
      <c r="D100" s="31">
        <v>-70000</v>
      </c>
      <c r="E100" s="31">
        <v>-70000</v>
      </c>
    </row>
    <row r="101" spans="1:5" s="36" customFormat="1">
      <c r="A101" s="30">
        <v>1160</v>
      </c>
      <c r="B101" s="86"/>
      <c r="C101" s="87" t="s">
        <v>41</v>
      </c>
      <c r="D101" s="26">
        <f>D108+D114+D120+D126+D132+D138</f>
        <v>-45600</v>
      </c>
      <c r="E101" s="26">
        <f>E108+E114+E120+E126+E132+E138</f>
        <v>-49200</v>
      </c>
    </row>
    <row r="102" spans="1:5">
      <c r="A102" s="28"/>
      <c r="B102" s="25"/>
      <c r="C102" s="28" t="s">
        <v>193</v>
      </c>
      <c r="D102" s="120"/>
      <c r="E102" s="120"/>
    </row>
    <row r="103" spans="1:5">
      <c r="A103" s="28"/>
      <c r="B103" s="25"/>
      <c r="C103" s="29" t="s">
        <v>42</v>
      </c>
      <c r="D103" s="120"/>
      <c r="E103" s="120"/>
    </row>
    <row r="104" spans="1:5" ht="51.75">
      <c r="A104" s="28"/>
      <c r="B104" s="25"/>
      <c r="C104" s="28" t="s">
        <v>194</v>
      </c>
      <c r="D104" s="120"/>
      <c r="E104" s="120"/>
    </row>
    <row r="105" spans="1:5">
      <c r="A105" s="28"/>
      <c r="B105" s="25"/>
      <c r="C105" s="29" t="s">
        <v>43</v>
      </c>
      <c r="D105" s="120"/>
      <c r="E105" s="120"/>
    </row>
    <row r="106" spans="1:5" ht="51.75">
      <c r="A106" s="28"/>
      <c r="B106" s="25"/>
      <c r="C106" s="28" t="s">
        <v>195</v>
      </c>
      <c r="D106" s="120"/>
      <c r="E106" s="120"/>
    </row>
    <row r="107" spans="1:5">
      <c r="A107" s="166" t="s">
        <v>44</v>
      </c>
      <c r="B107" s="166"/>
      <c r="C107" s="166"/>
      <c r="D107" s="166"/>
      <c r="E107" s="166"/>
    </row>
    <row r="108" spans="1:5">
      <c r="A108" s="28"/>
      <c r="B108" s="30">
        <v>11006</v>
      </c>
      <c r="C108" s="29" t="s">
        <v>3</v>
      </c>
      <c r="D108" s="31">
        <f t="shared" ref="D108:E108" si="7">D113</f>
        <v>-14500</v>
      </c>
      <c r="E108" s="31">
        <f t="shared" si="7"/>
        <v>-14500</v>
      </c>
    </row>
    <row r="109" spans="1:5" ht="41.25" customHeight="1">
      <c r="A109" s="28"/>
      <c r="B109" s="25"/>
      <c r="C109" s="89" t="s">
        <v>196</v>
      </c>
      <c r="D109" s="120"/>
      <c r="E109" s="120"/>
    </row>
    <row r="110" spans="1:5">
      <c r="A110" s="28"/>
      <c r="B110" s="25"/>
      <c r="C110" s="29" t="s">
        <v>4</v>
      </c>
      <c r="D110" s="120"/>
      <c r="E110" s="120"/>
    </row>
    <row r="111" spans="1:5" ht="34.5">
      <c r="A111" s="28"/>
      <c r="B111" s="25"/>
      <c r="C111" s="28" t="s">
        <v>197</v>
      </c>
      <c r="D111" s="120"/>
      <c r="E111" s="120"/>
    </row>
    <row r="112" spans="1:5">
      <c r="A112" s="28"/>
      <c r="B112" s="25"/>
      <c r="C112" s="29" t="s">
        <v>24</v>
      </c>
      <c r="D112" s="33"/>
      <c r="E112" s="120"/>
    </row>
    <row r="113" spans="1:5" ht="18.75" customHeight="1">
      <c r="A113" s="28"/>
      <c r="B113" s="25"/>
      <c r="C113" s="89" t="s">
        <v>45</v>
      </c>
      <c r="D113" s="31">
        <v>-14500</v>
      </c>
      <c r="E113" s="31">
        <v>-14500</v>
      </c>
    </row>
    <row r="114" spans="1:5">
      <c r="A114" s="28"/>
      <c r="B114" s="30">
        <v>11007</v>
      </c>
      <c r="C114" s="29" t="s">
        <v>3</v>
      </c>
      <c r="D114" s="31">
        <f t="shared" ref="D114:E114" si="8">D119</f>
        <v>-2900</v>
      </c>
      <c r="E114" s="31">
        <f t="shared" si="8"/>
        <v>-2900</v>
      </c>
    </row>
    <row r="115" spans="1:5" ht="37.5" customHeight="1">
      <c r="A115" s="28"/>
      <c r="B115" s="25"/>
      <c r="C115" s="89" t="s">
        <v>198</v>
      </c>
      <c r="D115" s="120"/>
      <c r="E115" s="120"/>
    </row>
    <row r="116" spans="1:5">
      <c r="A116" s="28"/>
      <c r="B116" s="25"/>
      <c r="C116" s="29" t="s">
        <v>4</v>
      </c>
      <c r="D116" s="120"/>
      <c r="E116" s="120"/>
    </row>
    <row r="117" spans="1:5" ht="69">
      <c r="A117" s="28"/>
      <c r="B117" s="25"/>
      <c r="C117" s="28" t="s">
        <v>199</v>
      </c>
      <c r="D117" s="120"/>
      <c r="E117" s="120"/>
    </row>
    <row r="118" spans="1:5">
      <c r="A118" s="28"/>
      <c r="B118" s="25"/>
      <c r="C118" s="29" t="s">
        <v>24</v>
      </c>
      <c r="D118" s="33"/>
      <c r="E118" s="120"/>
    </row>
    <row r="119" spans="1:5" ht="23.25" customHeight="1">
      <c r="A119" s="28"/>
      <c r="B119" s="25"/>
      <c r="C119" s="89" t="s">
        <v>45</v>
      </c>
      <c r="D119" s="31">
        <v>-2900</v>
      </c>
      <c r="E119" s="31">
        <v>-2900</v>
      </c>
    </row>
    <row r="120" spans="1:5">
      <c r="A120" s="28"/>
      <c r="B120" s="30">
        <v>11008</v>
      </c>
      <c r="C120" s="29" t="s">
        <v>3</v>
      </c>
      <c r="D120" s="31">
        <f t="shared" ref="D120:E120" si="9">D125</f>
        <v>-16100</v>
      </c>
      <c r="E120" s="31">
        <f t="shared" si="9"/>
        <v>-16100</v>
      </c>
    </row>
    <row r="121" spans="1:5" ht="38.25" customHeight="1">
      <c r="A121" s="28"/>
      <c r="B121" s="25"/>
      <c r="C121" s="89" t="s">
        <v>200</v>
      </c>
      <c r="D121" s="120"/>
      <c r="E121" s="120"/>
    </row>
    <row r="122" spans="1:5">
      <c r="A122" s="28"/>
      <c r="B122" s="25"/>
      <c r="C122" s="29" t="s">
        <v>4</v>
      </c>
      <c r="D122" s="120"/>
      <c r="E122" s="120"/>
    </row>
    <row r="123" spans="1:5" ht="34.5">
      <c r="A123" s="28"/>
      <c r="B123" s="25"/>
      <c r="C123" s="28" t="s">
        <v>201</v>
      </c>
      <c r="D123" s="120"/>
      <c r="E123" s="120"/>
    </row>
    <row r="124" spans="1:5">
      <c r="A124" s="28"/>
      <c r="B124" s="25"/>
      <c r="C124" s="29" t="s">
        <v>24</v>
      </c>
      <c r="D124" s="33"/>
      <c r="E124" s="120"/>
    </row>
    <row r="125" spans="1:5" ht="23.25" customHeight="1">
      <c r="A125" s="28"/>
      <c r="B125" s="25"/>
      <c r="C125" s="89" t="s">
        <v>45</v>
      </c>
      <c r="D125" s="31">
        <v>-16100</v>
      </c>
      <c r="E125" s="31">
        <v>-16100</v>
      </c>
    </row>
    <row r="126" spans="1:5" s="65" customFormat="1">
      <c r="A126" s="64"/>
      <c r="B126" s="95">
        <v>11009</v>
      </c>
      <c r="C126" s="94" t="s">
        <v>3</v>
      </c>
      <c r="D126" s="77">
        <f t="shared" ref="D126:E126" si="10">D131</f>
        <v>-1600</v>
      </c>
      <c r="E126" s="77">
        <f t="shared" si="10"/>
        <v>-1600</v>
      </c>
    </row>
    <row r="127" spans="1:5" s="65" customFormat="1" ht="34.5">
      <c r="A127" s="64"/>
      <c r="B127" s="95"/>
      <c r="C127" s="95" t="s">
        <v>202</v>
      </c>
      <c r="D127" s="77"/>
      <c r="E127" s="77"/>
    </row>
    <row r="128" spans="1:5" s="65" customFormat="1">
      <c r="A128" s="64"/>
      <c r="B128" s="95"/>
      <c r="C128" s="94" t="s">
        <v>4</v>
      </c>
      <c r="D128" s="77"/>
      <c r="E128" s="77"/>
    </row>
    <row r="129" spans="1:5" s="65" customFormat="1" ht="51.75">
      <c r="A129" s="64"/>
      <c r="B129" s="95"/>
      <c r="C129" s="95" t="s">
        <v>203</v>
      </c>
      <c r="D129" s="77"/>
      <c r="E129" s="77"/>
    </row>
    <row r="130" spans="1:5" s="65" customFormat="1">
      <c r="A130" s="64"/>
      <c r="B130" s="95"/>
      <c r="C130" s="94" t="s">
        <v>24</v>
      </c>
      <c r="D130" s="77"/>
      <c r="E130" s="77"/>
    </row>
    <row r="131" spans="1:5" s="65" customFormat="1">
      <c r="A131" s="64"/>
      <c r="B131" s="95"/>
      <c r="C131" s="95" t="s">
        <v>45</v>
      </c>
      <c r="D131" s="77">
        <v>-1600</v>
      </c>
      <c r="E131" s="77">
        <v>-1600</v>
      </c>
    </row>
    <row r="132" spans="1:5" s="65" customFormat="1">
      <c r="A132" s="64"/>
      <c r="B132" s="95">
        <v>11010</v>
      </c>
      <c r="C132" s="94" t="s">
        <v>3</v>
      </c>
      <c r="D132" s="77">
        <f t="shared" ref="D132:E132" si="11">D137</f>
        <v>-5500</v>
      </c>
      <c r="E132" s="77">
        <f t="shared" si="11"/>
        <v>-5500</v>
      </c>
    </row>
    <row r="133" spans="1:5" s="65" customFormat="1" ht="34.5">
      <c r="A133" s="64"/>
      <c r="B133" s="95"/>
      <c r="C133" s="95" t="s">
        <v>204</v>
      </c>
      <c r="D133" s="77"/>
      <c r="E133" s="77"/>
    </row>
    <row r="134" spans="1:5" s="65" customFormat="1">
      <c r="A134" s="64"/>
      <c r="B134" s="95"/>
      <c r="C134" s="94" t="s">
        <v>4</v>
      </c>
      <c r="D134" s="77"/>
      <c r="E134" s="77"/>
    </row>
    <row r="135" spans="1:5" s="65" customFormat="1" ht="51.75">
      <c r="A135" s="64"/>
      <c r="B135" s="95"/>
      <c r="C135" s="95" t="s">
        <v>205</v>
      </c>
      <c r="D135" s="77"/>
      <c r="E135" s="77"/>
    </row>
    <row r="136" spans="1:5" s="65" customFormat="1">
      <c r="A136" s="64"/>
      <c r="B136" s="95"/>
      <c r="C136" s="94" t="s">
        <v>24</v>
      </c>
      <c r="D136" s="77"/>
      <c r="E136" s="77"/>
    </row>
    <row r="137" spans="1:5" s="65" customFormat="1">
      <c r="A137" s="64"/>
      <c r="B137" s="95"/>
      <c r="C137" s="95" t="s">
        <v>45</v>
      </c>
      <c r="D137" s="77">
        <v>-5500</v>
      </c>
      <c r="E137" s="77">
        <v>-5500</v>
      </c>
    </row>
    <row r="138" spans="1:5" s="65" customFormat="1">
      <c r="A138" s="64"/>
      <c r="B138" s="95">
        <v>11011</v>
      </c>
      <c r="C138" s="94" t="s">
        <v>3</v>
      </c>
      <c r="D138" s="77">
        <f t="shared" ref="D138:E138" si="12">D143</f>
        <v>-5000</v>
      </c>
      <c r="E138" s="77">
        <f t="shared" si="12"/>
        <v>-8600</v>
      </c>
    </row>
    <row r="139" spans="1:5" s="65" customFormat="1" ht="34.5">
      <c r="A139" s="64"/>
      <c r="B139" s="95"/>
      <c r="C139" s="95" t="s">
        <v>206</v>
      </c>
      <c r="D139" s="77"/>
      <c r="E139" s="77"/>
    </row>
    <row r="140" spans="1:5" s="65" customFormat="1">
      <c r="A140" s="64"/>
      <c r="B140" s="95"/>
      <c r="C140" s="94" t="s">
        <v>4</v>
      </c>
      <c r="D140" s="77"/>
      <c r="E140" s="77"/>
    </row>
    <row r="141" spans="1:5" s="65" customFormat="1" ht="34.5">
      <c r="A141" s="64"/>
      <c r="B141" s="95"/>
      <c r="C141" s="95" t="s">
        <v>207</v>
      </c>
      <c r="D141" s="77"/>
      <c r="E141" s="77"/>
    </row>
    <row r="142" spans="1:5" s="65" customFormat="1">
      <c r="A142" s="64"/>
      <c r="B142" s="95"/>
      <c r="C142" s="94" t="s">
        <v>24</v>
      </c>
      <c r="D142" s="77"/>
      <c r="E142" s="77"/>
    </row>
    <row r="143" spans="1:5" s="65" customFormat="1">
      <c r="A143" s="64"/>
      <c r="B143" s="95"/>
      <c r="C143" s="95" t="s">
        <v>45</v>
      </c>
      <c r="D143" s="77">
        <f>-20000+15000</f>
        <v>-5000</v>
      </c>
      <c r="E143" s="77">
        <f>-23600+15000</f>
        <v>-8600</v>
      </c>
    </row>
    <row r="144" spans="1:5" s="36" customFormat="1">
      <c r="A144" s="88" t="s">
        <v>286</v>
      </c>
      <c r="B144" s="86"/>
      <c r="C144" s="87" t="s">
        <v>41</v>
      </c>
      <c r="D144" s="26">
        <f>D151+D157</f>
        <v>-89125</v>
      </c>
      <c r="E144" s="26">
        <f>E151+E157</f>
        <v>-89125</v>
      </c>
    </row>
    <row r="145" spans="1:5">
      <c r="A145" s="28"/>
      <c r="B145" s="25"/>
      <c r="C145" s="28" t="s">
        <v>287</v>
      </c>
      <c r="D145" s="150"/>
      <c r="E145" s="150"/>
    </row>
    <row r="146" spans="1:5">
      <c r="A146" s="28"/>
      <c r="B146" s="25"/>
      <c r="C146" s="29" t="s">
        <v>42</v>
      </c>
      <c r="D146" s="150"/>
      <c r="E146" s="150"/>
    </row>
    <row r="147" spans="1:5">
      <c r="A147" s="28"/>
      <c r="B147" s="25"/>
      <c r="C147" s="28" t="s">
        <v>288</v>
      </c>
      <c r="D147" s="150"/>
      <c r="E147" s="150"/>
    </row>
    <row r="148" spans="1:5">
      <c r="A148" s="28"/>
      <c r="B148" s="25"/>
      <c r="C148" s="29" t="s">
        <v>43</v>
      </c>
      <c r="D148" s="150"/>
      <c r="E148" s="150"/>
    </row>
    <row r="149" spans="1:5">
      <c r="A149" s="28"/>
      <c r="B149" s="25"/>
      <c r="C149" s="28" t="s">
        <v>289</v>
      </c>
      <c r="D149" s="150"/>
      <c r="E149" s="150"/>
    </row>
    <row r="150" spans="1:5">
      <c r="A150" s="166" t="s">
        <v>44</v>
      </c>
      <c r="B150" s="166"/>
      <c r="C150" s="166"/>
      <c r="D150" s="166"/>
      <c r="E150" s="166"/>
    </row>
    <row r="151" spans="1:5">
      <c r="A151" s="28"/>
      <c r="B151" s="30">
        <v>12004</v>
      </c>
      <c r="C151" s="29" t="s">
        <v>3</v>
      </c>
      <c r="D151" s="31">
        <f>D156</f>
        <v>-53000</v>
      </c>
      <c r="E151" s="31">
        <f>E156</f>
        <v>-53000</v>
      </c>
    </row>
    <row r="152" spans="1:5" ht="37.5" customHeight="1">
      <c r="A152" s="28"/>
      <c r="B152" s="25"/>
      <c r="C152" s="89" t="s">
        <v>290</v>
      </c>
      <c r="D152" s="150"/>
      <c r="E152" s="150"/>
    </row>
    <row r="153" spans="1:5">
      <c r="A153" s="28"/>
      <c r="B153" s="25"/>
      <c r="C153" s="29" t="s">
        <v>4</v>
      </c>
      <c r="D153" s="150"/>
      <c r="E153" s="150"/>
    </row>
    <row r="154" spans="1:5" ht="86.25">
      <c r="A154" s="28"/>
      <c r="B154" s="25"/>
      <c r="C154" s="28" t="s">
        <v>291</v>
      </c>
      <c r="D154" s="150"/>
      <c r="E154" s="150"/>
    </row>
    <row r="155" spans="1:5">
      <c r="A155" s="28"/>
      <c r="B155" s="25"/>
      <c r="C155" s="29" t="s">
        <v>24</v>
      </c>
      <c r="D155" s="33"/>
      <c r="E155" s="150"/>
    </row>
    <row r="156" spans="1:5" ht="23.25" customHeight="1">
      <c r="A156" s="28"/>
      <c r="B156" s="25"/>
      <c r="C156" s="89" t="s">
        <v>16</v>
      </c>
      <c r="D156" s="31">
        <v>-53000</v>
      </c>
      <c r="E156" s="31">
        <v>-53000</v>
      </c>
    </row>
    <row r="157" spans="1:5">
      <c r="A157" s="28"/>
      <c r="B157" s="30">
        <v>12011</v>
      </c>
      <c r="C157" s="29" t="s">
        <v>3</v>
      </c>
      <c r="D157" s="31">
        <f t="shared" ref="D157:E157" si="13">D162</f>
        <v>-36125</v>
      </c>
      <c r="E157" s="31">
        <f t="shared" si="13"/>
        <v>-36125</v>
      </c>
    </row>
    <row r="158" spans="1:5" ht="61.5" customHeight="1">
      <c r="A158" s="28"/>
      <c r="B158" s="25"/>
      <c r="C158" s="89" t="s">
        <v>298</v>
      </c>
      <c r="D158" s="157"/>
      <c r="E158" s="157"/>
    </row>
    <row r="159" spans="1:5">
      <c r="A159" s="28"/>
      <c r="B159" s="25"/>
      <c r="C159" s="29" t="s">
        <v>4</v>
      </c>
      <c r="D159" s="157"/>
      <c r="E159" s="157"/>
    </row>
    <row r="160" spans="1:5" ht="103.5">
      <c r="A160" s="28"/>
      <c r="B160" s="25"/>
      <c r="C160" s="28" t="s">
        <v>299</v>
      </c>
      <c r="D160" s="157"/>
      <c r="E160" s="157"/>
    </row>
    <row r="161" spans="1:5">
      <c r="A161" s="28"/>
      <c r="B161" s="25"/>
      <c r="C161" s="29" t="s">
        <v>24</v>
      </c>
      <c r="D161" s="33"/>
      <c r="E161" s="157"/>
    </row>
    <row r="162" spans="1:5" ht="23.25" customHeight="1">
      <c r="A162" s="28"/>
      <c r="B162" s="25"/>
      <c r="C162" s="89" t="s">
        <v>300</v>
      </c>
      <c r="D162" s="31">
        <v>-36125</v>
      </c>
      <c r="E162" s="31">
        <v>-36125</v>
      </c>
    </row>
    <row r="163" spans="1:5" s="3" customFormat="1">
      <c r="A163" s="37"/>
      <c r="B163" s="163" t="s">
        <v>56</v>
      </c>
      <c r="C163" s="164"/>
      <c r="D163" s="38">
        <f t="shared" ref="D163:E163" si="14">D164</f>
        <v>1286625</v>
      </c>
      <c r="E163" s="39">
        <f t="shared" si="14"/>
        <v>1296225</v>
      </c>
    </row>
    <row r="164" spans="1:5" s="3" customFormat="1">
      <c r="A164" s="40" t="s">
        <v>78</v>
      </c>
      <c r="B164" s="41"/>
      <c r="C164" s="42" t="s">
        <v>41</v>
      </c>
      <c r="D164" s="43">
        <f t="shared" ref="D164:E164" si="15">D171</f>
        <v>1286625</v>
      </c>
      <c r="E164" s="44">
        <f t="shared" si="15"/>
        <v>1296225</v>
      </c>
    </row>
    <row r="165" spans="1:5" s="3" customFormat="1">
      <c r="A165" s="45"/>
      <c r="B165" s="41"/>
      <c r="C165" s="45" t="s">
        <v>57</v>
      </c>
      <c r="D165" s="46"/>
      <c r="E165" s="45"/>
    </row>
    <row r="166" spans="1:5" s="3" customFormat="1">
      <c r="A166" s="45"/>
      <c r="B166" s="41"/>
      <c r="C166" s="42" t="s">
        <v>42</v>
      </c>
      <c r="D166" s="46"/>
      <c r="E166" s="45"/>
    </row>
    <row r="167" spans="1:5" s="3" customFormat="1" ht="34.5">
      <c r="A167" s="45"/>
      <c r="B167" s="41"/>
      <c r="C167" s="45" t="s">
        <v>58</v>
      </c>
      <c r="D167" s="46"/>
      <c r="E167" s="45"/>
    </row>
    <row r="168" spans="1:5" s="3" customFormat="1">
      <c r="A168" s="45"/>
      <c r="B168" s="41"/>
      <c r="C168" s="42" t="s">
        <v>43</v>
      </c>
      <c r="D168" s="45"/>
      <c r="E168" s="45"/>
    </row>
    <row r="169" spans="1:5" s="3" customFormat="1" ht="34.5">
      <c r="A169" s="45"/>
      <c r="B169" s="41"/>
      <c r="C169" s="45" t="s">
        <v>59</v>
      </c>
      <c r="D169" s="45"/>
      <c r="E169" s="45"/>
    </row>
    <row r="170" spans="1:5" s="3" customFormat="1" ht="17.25" customHeight="1">
      <c r="A170" s="165" t="s">
        <v>44</v>
      </c>
      <c r="B170" s="165"/>
      <c r="C170" s="165"/>
      <c r="D170" s="165"/>
      <c r="E170" s="165"/>
    </row>
    <row r="171" spans="1:5">
      <c r="A171" s="45"/>
      <c r="B171" s="41" t="s">
        <v>79</v>
      </c>
      <c r="C171" s="42" t="s">
        <v>3</v>
      </c>
      <c r="D171" s="47">
        <f t="shared" ref="D171:E171" si="16">D176</f>
        <v>1286625</v>
      </c>
      <c r="E171" s="47">
        <f t="shared" si="16"/>
        <v>1296225</v>
      </c>
    </row>
    <row r="172" spans="1:5">
      <c r="A172" s="45"/>
      <c r="B172" s="41"/>
      <c r="C172" s="45" t="s">
        <v>57</v>
      </c>
      <c r="D172" s="45"/>
      <c r="E172" s="45"/>
    </row>
    <row r="173" spans="1:5">
      <c r="A173" s="45"/>
      <c r="B173" s="41"/>
      <c r="C173" s="42" t="s">
        <v>4</v>
      </c>
      <c r="D173" s="45"/>
      <c r="E173" s="45"/>
    </row>
    <row r="174" spans="1:5" ht="69">
      <c r="A174" s="45"/>
      <c r="B174" s="41"/>
      <c r="C174" s="45" t="s">
        <v>80</v>
      </c>
      <c r="D174" s="45"/>
      <c r="E174" s="45"/>
    </row>
    <row r="175" spans="1:5">
      <c r="A175" s="45"/>
      <c r="B175" s="41"/>
      <c r="C175" s="42" t="s">
        <v>24</v>
      </c>
      <c r="D175" s="45"/>
      <c r="E175" s="45"/>
    </row>
    <row r="176" spans="1:5">
      <c r="A176" s="45"/>
      <c r="B176" s="41"/>
      <c r="C176" s="45" t="s">
        <v>45</v>
      </c>
      <c r="D176" s="48">
        <f>D10*-1</f>
        <v>1286625</v>
      </c>
      <c r="E176" s="48">
        <f>E10*-1</f>
        <v>1296225</v>
      </c>
    </row>
  </sheetData>
  <mergeCells count="16">
    <mergeCell ref="B163:C163"/>
    <mergeCell ref="A170:E170"/>
    <mergeCell ref="A62:E62"/>
    <mergeCell ref="D2:E2"/>
    <mergeCell ref="D3:E3"/>
    <mergeCell ref="A43:E43"/>
    <mergeCell ref="A17:E17"/>
    <mergeCell ref="A5:E5"/>
    <mergeCell ref="A7:B7"/>
    <mergeCell ref="C7:C8"/>
    <mergeCell ref="D7:E7"/>
    <mergeCell ref="A81:E81"/>
    <mergeCell ref="A94:E94"/>
    <mergeCell ref="A30:E30"/>
    <mergeCell ref="A107:E107"/>
    <mergeCell ref="A150:E150"/>
  </mergeCells>
  <conditionalFormatting sqref="A43:A49">
    <cfRule type="expression" dxfId="8" priority="27" stopIfTrue="1">
      <formula>#REF!=1</formula>
    </cfRule>
  </conditionalFormatting>
  <conditionalFormatting sqref="C40 C38 C42">
    <cfRule type="expression" dxfId="7" priority="22" stopIfTrue="1">
      <formula>#REF!=1</formula>
    </cfRule>
  </conditionalFormatting>
  <conditionalFormatting sqref="C14 C12 C16">
    <cfRule type="expression" dxfId="6" priority="7" stopIfTrue="1">
      <formula>#REF!=1</formula>
    </cfRule>
  </conditionalFormatting>
  <conditionalFormatting sqref="A62:A68">
    <cfRule type="expression" dxfId="5" priority="4" stopIfTrue="1">
      <formula>#REF!=1</formula>
    </cfRule>
  </conditionalFormatting>
  <conditionalFormatting sqref="C59 C57 C61">
    <cfRule type="expression" dxfId="4" priority="3" stopIfTrue="1">
      <formula>#REF!=1</formula>
    </cfRule>
  </conditionalFormatting>
  <conditionalFormatting sqref="A50:A55">
    <cfRule type="expression" dxfId="3" priority="1" stopIfTrue="1">
      <formula>#REF!=1</formula>
    </cfRule>
  </conditionalFormatting>
  <pageMargins left="0.45" right="0" top="0.25" bottom="0.25" header="0.3" footer="0.3"/>
  <pageSetup paperSize="9" scale="65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4"/>
  <sheetViews>
    <sheetView view="pageBreakPreview" zoomScale="85" zoomScaleNormal="85" zoomScaleSheetLayoutView="85" workbookViewId="0"/>
  </sheetViews>
  <sheetFormatPr defaultRowHeight="17.25"/>
  <cols>
    <col min="1" max="1" width="5.28515625" style="3" customWidth="1"/>
    <col min="2" max="2" width="5.42578125" style="3" customWidth="1"/>
    <col min="3" max="3" width="6" style="3" customWidth="1"/>
    <col min="4" max="4" width="8.28515625" style="3" customWidth="1"/>
    <col min="5" max="5" width="11" style="3" customWidth="1"/>
    <col min="6" max="6" width="99.140625" style="3" customWidth="1"/>
    <col min="7" max="7" width="20.7109375" style="4" customWidth="1"/>
    <col min="8" max="8" width="20.85546875" style="4" customWidth="1"/>
    <col min="9" max="9" width="31" style="3" customWidth="1"/>
    <col min="10" max="10" width="14.5703125" style="3" customWidth="1"/>
    <col min="11" max="11" width="18.85546875" style="3" bestFit="1" customWidth="1"/>
    <col min="12" max="12" width="16.140625" style="3" bestFit="1" customWidth="1"/>
    <col min="13" max="13" width="12.85546875" style="3" bestFit="1" customWidth="1"/>
    <col min="14" max="14" width="14.28515625" style="3" bestFit="1" customWidth="1"/>
    <col min="15" max="15" width="10.85546875" style="3" bestFit="1" customWidth="1"/>
    <col min="16" max="16384" width="9.140625" style="3"/>
  </cols>
  <sheetData>
    <row r="1" spans="1:12">
      <c r="H1" s="5" t="s">
        <v>91</v>
      </c>
    </row>
    <row r="2" spans="1:12">
      <c r="A2" s="6" t="s">
        <v>0</v>
      </c>
      <c r="D2" s="6" t="s">
        <v>0</v>
      </c>
      <c r="H2" s="5" t="s">
        <v>20</v>
      </c>
    </row>
    <row r="3" spans="1:12">
      <c r="H3" s="5" t="s">
        <v>1</v>
      </c>
    </row>
    <row r="4" spans="1:12" ht="52.5" customHeight="1">
      <c r="A4" s="168" t="s">
        <v>21</v>
      </c>
      <c r="B4" s="168"/>
      <c r="C4" s="168"/>
      <c r="D4" s="168"/>
      <c r="E4" s="168"/>
      <c r="F4" s="168"/>
      <c r="G4" s="168"/>
      <c r="H4" s="168"/>
    </row>
    <row r="5" spans="1:12" ht="18" thickBot="1">
      <c r="G5" s="171" t="s">
        <v>32</v>
      </c>
      <c r="H5" s="171"/>
    </row>
    <row r="6" spans="1:12" ht="66.75" customHeight="1">
      <c r="A6" s="172" t="s">
        <v>15</v>
      </c>
      <c r="B6" s="173"/>
      <c r="C6" s="173"/>
      <c r="D6" s="174" t="s">
        <v>2</v>
      </c>
      <c r="E6" s="173"/>
      <c r="F6" s="173" t="s">
        <v>10</v>
      </c>
      <c r="G6" s="175" t="s">
        <v>18</v>
      </c>
      <c r="H6" s="176"/>
      <c r="I6" s="7"/>
      <c r="J6" s="7"/>
      <c r="K6" s="7"/>
    </row>
    <row r="7" spans="1:12" ht="61.5">
      <c r="A7" s="74" t="s">
        <v>5</v>
      </c>
      <c r="B7" s="8" t="s">
        <v>6</v>
      </c>
      <c r="C7" s="8" t="s">
        <v>7</v>
      </c>
      <c r="D7" s="9" t="s">
        <v>8</v>
      </c>
      <c r="E7" s="8" t="s">
        <v>9</v>
      </c>
      <c r="F7" s="170"/>
      <c r="G7" s="91" t="s">
        <v>11</v>
      </c>
      <c r="H7" s="1" t="s">
        <v>12</v>
      </c>
    </row>
    <row r="8" spans="1:12">
      <c r="A8" s="9"/>
      <c r="B8" s="8"/>
      <c r="C8" s="8"/>
      <c r="D8" s="9"/>
      <c r="E8" s="8"/>
      <c r="F8" s="13" t="s">
        <v>81</v>
      </c>
      <c r="G8" s="2">
        <f>G9+G197</f>
        <v>0</v>
      </c>
      <c r="H8" s="2">
        <f>H9+H197</f>
        <v>0</v>
      </c>
    </row>
    <row r="9" spans="1:12">
      <c r="A9" s="93"/>
      <c r="B9" s="93"/>
      <c r="C9" s="93"/>
      <c r="D9" s="93"/>
      <c r="E9" s="93"/>
      <c r="F9" s="13" t="s">
        <v>33</v>
      </c>
      <c r="G9" s="101">
        <f>G11</f>
        <v>-1286625</v>
      </c>
      <c r="H9" s="101">
        <f>H11</f>
        <v>-1296225</v>
      </c>
    </row>
    <row r="10" spans="1:12">
      <c r="A10" s="93"/>
      <c r="B10" s="93"/>
      <c r="C10" s="93"/>
      <c r="D10" s="93"/>
      <c r="E10" s="93"/>
      <c r="F10" s="93" t="s">
        <v>31</v>
      </c>
      <c r="G10" s="10"/>
      <c r="H10" s="10"/>
    </row>
    <row r="11" spans="1:12" s="69" customFormat="1">
      <c r="A11" s="11" t="s">
        <v>106</v>
      </c>
      <c r="B11" s="13"/>
      <c r="C11" s="13"/>
      <c r="D11" s="13"/>
      <c r="E11" s="13"/>
      <c r="F11" s="13" t="s">
        <v>34</v>
      </c>
      <c r="G11" s="12">
        <f>G13+G64+G119+G145+G160</f>
        <v>-1286625</v>
      </c>
      <c r="H11" s="12">
        <f>H13+H64+H119+H145+H160</f>
        <v>-1296225</v>
      </c>
    </row>
    <row r="12" spans="1:12" s="69" customFormat="1">
      <c r="A12" s="13"/>
      <c r="B12" s="13"/>
      <c r="C12" s="13"/>
      <c r="D12" s="13"/>
      <c r="E12" s="13"/>
      <c r="F12" s="13" t="s">
        <v>31</v>
      </c>
      <c r="G12" s="91"/>
      <c r="H12" s="91"/>
      <c r="I12" s="70"/>
      <c r="J12" s="70"/>
      <c r="K12" s="70"/>
      <c r="L12" s="70"/>
    </row>
    <row r="13" spans="1:12" s="69" customFormat="1">
      <c r="A13" s="71"/>
      <c r="B13" s="13" t="s">
        <v>75</v>
      </c>
      <c r="C13" s="13"/>
      <c r="D13" s="13"/>
      <c r="E13" s="13"/>
      <c r="F13" s="13" t="s">
        <v>211</v>
      </c>
      <c r="G13" s="68">
        <f>G15</f>
        <v>-44000</v>
      </c>
      <c r="H13" s="68">
        <f>H15</f>
        <v>-47600</v>
      </c>
    </row>
    <row r="14" spans="1:12" s="69" customFormat="1">
      <c r="A14" s="71"/>
      <c r="B14" s="13"/>
      <c r="C14" s="13"/>
      <c r="D14" s="13"/>
      <c r="E14" s="13"/>
      <c r="F14" s="13" t="s">
        <v>31</v>
      </c>
      <c r="G14" s="68"/>
      <c r="H14" s="68"/>
    </row>
    <row r="15" spans="1:12" s="69" customFormat="1">
      <c r="A15" s="71"/>
      <c r="B15" s="13"/>
      <c r="C15" s="13" t="s">
        <v>53</v>
      </c>
      <c r="D15" s="13"/>
      <c r="E15" s="13"/>
      <c r="F15" s="13" t="s">
        <v>212</v>
      </c>
      <c r="G15" s="68">
        <f>G17</f>
        <v>-44000</v>
      </c>
      <c r="H15" s="68">
        <f>H17</f>
        <v>-47600</v>
      </c>
    </row>
    <row r="16" spans="1:12" s="69" customFormat="1">
      <c r="A16" s="71"/>
      <c r="B16" s="13"/>
      <c r="C16" s="13"/>
      <c r="D16" s="13"/>
      <c r="E16" s="13"/>
      <c r="F16" s="13" t="s">
        <v>31</v>
      </c>
      <c r="G16" s="68"/>
      <c r="H16" s="68"/>
    </row>
    <row r="17" spans="1:11" s="69" customFormat="1">
      <c r="A17" s="71"/>
      <c r="B17" s="13"/>
      <c r="C17" s="13"/>
      <c r="D17" s="13">
        <f>'1'!A101</f>
        <v>1160</v>
      </c>
      <c r="E17" s="13"/>
      <c r="F17" s="13" t="s">
        <v>193</v>
      </c>
      <c r="G17" s="68">
        <f>G19+G28+G37+G46+G55</f>
        <v>-44000</v>
      </c>
      <c r="H17" s="68">
        <f>H19+H28+H37+H46+H55</f>
        <v>-47600</v>
      </c>
    </row>
    <row r="18" spans="1:11">
      <c r="A18" s="18"/>
      <c r="B18" s="93"/>
      <c r="C18" s="93"/>
      <c r="D18" s="93"/>
      <c r="E18" s="93"/>
      <c r="F18" s="93" t="s">
        <v>31</v>
      </c>
      <c r="G18" s="15"/>
      <c r="H18" s="15"/>
    </row>
    <row r="19" spans="1:11" s="69" customFormat="1" ht="34.5">
      <c r="A19" s="71"/>
      <c r="B19" s="71"/>
      <c r="C19" s="71"/>
      <c r="D19" s="71"/>
      <c r="E19" s="13">
        <v>11006</v>
      </c>
      <c r="F19" s="13" t="s">
        <v>196</v>
      </c>
      <c r="G19" s="68">
        <f t="shared" ref="G19" si="0">G21</f>
        <v>-14500</v>
      </c>
      <c r="H19" s="68">
        <f t="shared" ref="H19" si="1">H21</f>
        <v>-14500</v>
      </c>
    </row>
    <row r="20" spans="1:11">
      <c r="A20" s="18"/>
      <c r="B20" s="18"/>
      <c r="C20" s="18"/>
      <c r="D20" s="18"/>
      <c r="E20" s="93"/>
      <c r="F20" s="93" t="s">
        <v>22</v>
      </c>
      <c r="G20" s="15"/>
      <c r="H20" s="15"/>
    </row>
    <row r="21" spans="1:11">
      <c r="A21" s="18"/>
      <c r="B21" s="18"/>
      <c r="C21" s="18"/>
      <c r="D21" s="18"/>
      <c r="E21" s="93"/>
      <c r="F21" s="34" t="s">
        <v>35</v>
      </c>
      <c r="G21" s="15">
        <f t="shared" ref="G21:H21" si="2">G23</f>
        <v>-14500</v>
      </c>
      <c r="H21" s="15">
        <f t="shared" si="2"/>
        <v>-14500</v>
      </c>
    </row>
    <row r="22" spans="1:11">
      <c r="A22" s="18"/>
      <c r="B22" s="18"/>
      <c r="C22" s="18"/>
      <c r="D22" s="18"/>
      <c r="E22" s="93"/>
      <c r="F22" s="93" t="s">
        <v>23</v>
      </c>
      <c r="G22" s="15"/>
      <c r="H22" s="15"/>
    </row>
    <row r="23" spans="1:11">
      <c r="A23" s="18"/>
      <c r="B23" s="18"/>
      <c r="C23" s="18"/>
      <c r="D23" s="18"/>
      <c r="E23" s="93"/>
      <c r="F23" s="93" t="s">
        <v>33</v>
      </c>
      <c r="G23" s="15">
        <f t="shared" ref="G23:H23" si="3">G24</f>
        <v>-14500</v>
      </c>
      <c r="H23" s="15">
        <f t="shared" si="3"/>
        <v>-14500</v>
      </c>
    </row>
    <row r="24" spans="1:11">
      <c r="A24" s="18"/>
      <c r="B24" s="18"/>
      <c r="C24" s="18"/>
      <c r="D24" s="18"/>
      <c r="E24" s="93"/>
      <c r="F24" s="93" t="s">
        <v>36</v>
      </c>
      <c r="G24" s="15">
        <f t="shared" ref="G24:H26" si="4">G25</f>
        <v>-14500</v>
      </c>
      <c r="H24" s="15">
        <f t="shared" si="4"/>
        <v>-14500</v>
      </c>
    </row>
    <row r="25" spans="1:11">
      <c r="A25" s="18"/>
      <c r="B25" s="18"/>
      <c r="C25" s="18"/>
      <c r="D25" s="18"/>
      <c r="E25" s="93"/>
      <c r="F25" s="93" t="s">
        <v>76</v>
      </c>
      <c r="G25" s="15">
        <f t="shared" si="4"/>
        <v>-14500</v>
      </c>
      <c r="H25" s="15">
        <f t="shared" si="4"/>
        <v>-14500</v>
      </c>
    </row>
    <row r="26" spans="1:11">
      <c r="A26" s="18"/>
      <c r="B26" s="18"/>
      <c r="C26" s="18"/>
      <c r="D26" s="18"/>
      <c r="E26" s="93"/>
      <c r="F26" s="93" t="s">
        <v>77</v>
      </c>
      <c r="G26" s="15">
        <f t="shared" si="4"/>
        <v>-14500</v>
      </c>
      <c r="H26" s="15">
        <f t="shared" si="4"/>
        <v>-14500</v>
      </c>
    </row>
    <row r="27" spans="1:11">
      <c r="A27" s="18"/>
      <c r="B27" s="18"/>
      <c r="C27" s="18"/>
      <c r="D27" s="18"/>
      <c r="E27" s="93"/>
      <c r="F27" s="93" t="s">
        <v>162</v>
      </c>
      <c r="G27" s="15">
        <f>'1'!D113</f>
        <v>-14500</v>
      </c>
      <c r="H27" s="15">
        <f>'1'!E113</f>
        <v>-14500</v>
      </c>
    </row>
    <row r="28" spans="1:11" s="69" customFormat="1" ht="34.5">
      <c r="A28" s="13"/>
      <c r="B28" s="13"/>
      <c r="C28" s="13"/>
      <c r="D28" s="13"/>
      <c r="E28" s="13">
        <v>11007</v>
      </c>
      <c r="F28" s="13" t="s">
        <v>198</v>
      </c>
      <c r="G28" s="68">
        <f>+G29</f>
        <v>-2900</v>
      </c>
      <c r="H28" s="68">
        <f>+H29</f>
        <v>-2900</v>
      </c>
    </row>
    <row r="29" spans="1:11">
      <c r="A29" s="93"/>
      <c r="B29" s="93"/>
      <c r="C29" s="93"/>
      <c r="D29" s="93"/>
      <c r="E29" s="93"/>
      <c r="F29" s="93" t="s">
        <v>22</v>
      </c>
      <c r="G29" s="15">
        <f>+G31</f>
        <v>-2900</v>
      </c>
      <c r="H29" s="15">
        <f>+H31</f>
        <v>-2900</v>
      </c>
    </row>
    <row r="30" spans="1:11">
      <c r="A30" s="93"/>
      <c r="B30" s="93"/>
      <c r="C30" s="93"/>
      <c r="D30" s="93"/>
      <c r="E30" s="93"/>
      <c r="F30" s="78" t="s">
        <v>35</v>
      </c>
      <c r="G30" s="15"/>
      <c r="H30" s="15"/>
    </row>
    <row r="31" spans="1:11">
      <c r="A31" s="93"/>
      <c r="B31" s="93"/>
      <c r="C31" s="93"/>
      <c r="D31" s="93"/>
      <c r="E31" s="93"/>
      <c r="F31" s="93" t="s">
        <v>23</v>
      </c>
      <c r="G31" s="15">
        <f>+G33</f>
        <v>-2900</v>
      </c>
      <c r="H31" s="15">
        <f>+H33</f>
        <v>-2900</v>
      </c>
    </row>
    <row r="32" spans="1:11">
      <c r="A32" s="93"/>
      <c r="B32" s="93"/>
      <c r="C32" s="93"/>
      <c r="D32" s="93"/>
      <c r="E32" s="93"/>
      <c r="F32" s="93" t="s">
        <v>33</v>
      </c>
      <c r="G32" s="15"/>
      <c r="H32" s="15"/>
      <c r="I32" s="16"/>
      <c r="K32" s="17"/>
    </row>
    <row r="33" spans="1:11">
      <c r="A33" s="93"/>
      <c r="B33" s="93"/>
      <c r="C33" s="93"/>
      <c r="D33" s="93"/>
      <c r="E33" s="93"/>
      <c r="F33" s="93" t="s">
        <v>36</v>
      </c>
      <c r="G33" s="15">
        <f t="shared" ref="G33:H35" si="5">+G34</f>
        <v>-2900</v>
      </c>
      <c r="H33" s="15">
        <f t="shared" si="5"/>
        <v>-2900</v>
      </c>
      <c r="I33" s="16"/>
    </row>
    <row r="34" spans="1:11">
      <c r="A34" s="93"/>
      <c r="B34" s="93"/>
      <c r="C34" s="93"/>
      <c r="D34" s="93"/>
      <c r="E34" s="93"/>
      <c r="F34" s="93" t="s">
        <v>76</v>
      </c>
      <c r="G34" s="15">
        <f t="shared" si="5"/>
        <v>-2900</v>
      </c>
      <c r="H34" s="15">
        <f t="shared" si="5"/>
        <v>-2900</v>
      </c>
      <c r="I34" s="16"/>
    </row>
    <row r="35" spans="1:11">
      <c r="A35" s="93"/>
      <c r="B35" s="93"/>
      <c r="C35" s="93"/>
      <c r="D35" s="93"/>
      <c r="E35" s="93"/>
      <c r="F35" s="93" t="s">
        <v>77</v>
      </c>
      <c r="G35" s="15">
        <f t="shared" si="5"/>
        <v>-2900</v>
      </c>
      <c r="H35" s="15">
        <f t="shared" si="5"/>
        <v>-2900</v>
      </c>
      <c r="I35" s="16"/>
    </row>
    <row r="36" spans="1:11">
      <c r="A36" s="93"/>
      <c r="B36" s="93"/>
      <c r="C36" s="93"/>
      <c r="D36" s="93"/>
      <c r="E36" s="93"/>
      <c r="F36" s="93" t="s">
        <v>162</v>
      </c>
      <c r="G36" s="15">
        <f>'1'!D119</f>
        <v>-2900</v>
      </c>
      <c r="H36" s="15">
        <f>'1'!E119</f>
        <v>-2900</v>
      </c>
      <c r="I36" s="16"/>
    </row>
    <row r="37" spans="1:11" s="69" customFormat="1" ht="34.5">
      <c r="A37" s="13"/>
      <c r="B37" s="13"/>
      <c r="C37" s="13"/>
      <c r="D37" s="13"/>
      <c r="E37" s="13">
        <v>11008</v>
      </c>
      <c r="F37" s="13" t="s">
        <v>200</v>
      </c>
      <c r="G37" s="68">
        <f>+G38</f>
        <v>-16100</v>
      </c>
      <c r="H37" s="68">
        <f>+H38</f>
        <v>-16100</v>
      </c>
    </row>
    <row r="38" spans="1:11">
      <c r="A38" s="93"/>
      <c r="B38" s="93"/>
      <c r="C38" s="93"/>
      <c r="D38" s="93"/>
      <c r="E38" s="93"/>
      <c r="F38" s="93" t="s">
        <v>22</v>
      </c>
      <c r="G38" s="15">
        <f>+G40</f>
        <v>-16100</v>
      </c>
      <c r="H38" s="15">
        <f>+H40</f>
        <v>-16100</v>
      </c>
    </row>
    <row r="39" spans="1:11">
      <c r="A39" s="93"/>
      <c r="B39" s="93"/>
      <c r="C39" s="93"/>
      <c r="D39" s="93"/>
      <c r="E39" s="93"/>
      <c r="F39" s="78" t="s">
        <v>35</v>
      </c>
      <c r="G39" s="15"/>
      <c r="H39" s="15"/>
    </row>
    <row r="40" spans="1:11">
      <c r="A40" s="93"/>
      <c r="B40" s="93"/>
      <c r="C40" s="93"/>
      <c r="D40" s="93"/>
      <c r="E40" s="93"/>
      <c r="F40" s="93" t="s">
        <v>23</v>
      </c>
      <c r="G40" s="15">
        <f>+G42</f>
        <v>-16100</v>
      </c>
      <c r="H40" s="15">
        <f>+H42</f>
        <v>-16100</v>
      </c>
    </row>
    <row r="41" spans="1:11">
      <c r="A41" s="93"/>
      <c r="B41" s="93"/>
      <c r="C41" s="93"/>
      <c r="D41" s="93"/>
      <c r="E41" s="93"/>
      <c r="F41" s="93" t="s">
        <v>33</v>
      </c>
      <c r="G41" s="15"/>
      <c r="H41" s="15"/>
      <c r="I41" s="16"/>
      <c r="K41" s="17"/>
    </row>
    <row r="42" spans="1:11">
      <c r="A42" s="93"/>
      <c r="B42" s="93"/>
      <c r="C42" s="93"/>
      <c r="D42" s="93"/>
      <c r="E42" s="93"/>
      <c r="F42" s="93" t="s">
        <v>36</v>
      </c>
      <c r="G42" s="15">
        <f t="shared" ref="G42:H44" si="6">+G43</f>
        <v>-16100</v>
      </c>
      <c r="H42" s="15">
        <f t="shared" si="6"/>
        <v>-16100</v>
      </c>
      <c r="I42" s="16"/>
    </row>
    <row r="43" spans="1:11">
      <c r="A43" s="93"/>
      <c r="B43" s="93"/>
      <c r="C43" s="93"/>
      <c r="D43" s="93"/>
      <c r="E43" s="93"/>
      <c r="F43" s="93" t="s">
        <v>76</v>
      </c>
      <c r="G43" s="15">
        <f t="shared" si="6"/>
        <v>-16100</v>
      </c>
      <c r="H43" s="15">
        <f t="shared" si="6"/>
        <v>-16100</v>
      </c>
      <c r="I43" s="16"/>
    </row>
    <row r="44" spans="1:11">
      <c r="A44" s="93"/>
      <c r="B44" s="93"/>
      <c r="C44" s="93"/>
      <c r="D44" s="93"/>
      <c r="E44" s="93"/>
      <c r="F44" s="93" t="s">
        <v>77</v>
      </c>
      <c r="G44" s="15">
        <f t="shared" si="6"/>
        <v>-16100</v>
      </c>
      <c r="H44" s="15">
        <f t="shared" si="6"/>
        <v>-16100</v>
      </c>
      <c r="I44" s="16"/>
    </row>
    <row r="45" spans="1:11">
      <c r="A45" s="93"/>
      <c r="B45" s="93"/>
      <c r="C45" s="93"/>
      <c r="D45" s="93"/>
      <c r="E45" s="93"/>
      <c r="F45" s="93" t="s">
        <v>162</v>
      </c>
      <c r="G45" s="15">
        <f>'1'!D125</f>
        <v>-16100</v>
      </c>
      <c r="H45" s="15">
        <f>'1'!E125</f>
        <v>-16100</v>
      </c>
      <c r="I45" s="16"/>
    </row>
    <row r="46" spans="1:11" s="69" customFormat="1">
      <c r="A46" s="13"/>
      <c r="B46" s="13"/>
      <c r="C46" s="13"/>
      <c r="D46" s="13"/>
      <c r="E46" s="13">
        <v>11010</v>
      </c>
      <c r="F46" s="13" t="s">
        <v>204</v>
      </c>
      <c r="G46" s="68">
        <f>+G47</f>
        <v>-5500</v>
      </c>
      <c r="H46" s="68">
        <f>+H47</f>
        <v>-5500</v>
      </c>
    </row>
    <row r="47" spans="1:11">
      <c r="A47" s="93"/>
      <c r="B47" s="93"/>
      <c r="C47" s="93"/>
      <c r="D47" s="93"/>
      <c r="E47" s="93"/>
      <c r="F47" s="93" t="s">
        <v>22</v>
      </c>
      <c r="G47" s="15">
        <f>+G49</f>
        <v>-5500</v>
      </c>
      <c r="H47" s="15">
        <f>+H49</f>
        <v>-5500</v>
      </c>
    </row>
    <row r="48" spans="1:11">
      <c r="A48" s="93"/>
      <c r="B48" s="93"/>
      <c r="C48" s="93"/>
      <c r="D48" s="93"/>
      <c r="E48" s="93"/>
      <c r="F48" s="78" t="s">
        <v>35</v>
      </c>
      <c r="G48" s="15"/>
      <c r="H48" s="15"/>
    </row>
    <row r="49" spans="1:11">
      <c r="A49" s="93"/>
      <c r="B49" s="93"/>
      <c r="C49" s="93"/>
      <c r="D49" s="93"/>
      <c r="E49" s="93"/>
      <c r="F49" s="93" t="s">
        <v>23</v>
      </c>
      <c r="G49" s="15">
        <f>+G51</f>
        <v>-5500</v>
      </c>
      <c r="H49" s="15">
        <f>+H51</f>
        <v>-5500</v>
      </c>
    </row>
    <row r="50" spans="1:11">
      <c r="A50" s="93"/>
      <c r="B50" s="93"/>
      <c r="C50" s="93"/>
      <c r="D50" s="93"/>
      <c r="E50" s="93"/>
      <c r="F50" s="93" t="s">
        <v>33</v>
      </c>
      <c r="G50" s="15"/>
      <c r="H50" s="15"/>
      <c r="I50" s="16"/>
      <c r="K50" s="17"/>
    </row>
    <row r="51" spans="1:11">
      <c r="A51" s="93"/>
      <c r="B51" s="93"/>
      <c r="C51" s="93"/>
      <c r="D51" s="93"/>
      <c r="E51" s="93"/>
      <c r="F51" s="93" t="s">
        <v>36</v>
      </c>
      <c r="G51" s="15">
        <f t="shared" ref="G51:H53" si="7">+G52</f>
        <v>-5500</v>
      </c>
      <c r="H51" s="15">
        <f t="shared" si="7"/>
        <v>-5500</v>
      </c>
      <c r="I51" s="16"/>
    </row>
    <row r="52" spans="1:11">
      <c r="A52" s="93"/>
      <c r="B52" s="93"/>
      <c r="C52" s="93"/>
      <c r="D52" s="93"/>
      <c r="E52" s="93"/>
      <c r="F52" s="93" t="s">
        <v>76</v>
      </c>
      <c r="G52" s="15">
        <f t="shared" si="7"/>
        <v>-5500</v>
      </c>
      <c r="H52" s="15">
        <f t="shared" si="7"/>
        <v>-5500</v>
      </c>
      <c r="I52" s="16"/>
    </row>
    <row r="53" spans="1:11">
      <c r="A53" s="93"/>
      <c r="B53" s="93"/>
      <c r="C53" s="93"/>
      <c r="D53" s="93"/>
      <c r="E53" s="93"/>
      <c r="F53" s="93" t="s">
        <v>77</v>
      </c>
      <c r="G53" s="15">
        <f t="shared" si="7"/>
        <v>-5500</v>
      </c>
      <c r="H53" s="15">
        <f t="shared" si="7"/>
        <v>-5500</v>
      </c>
      <c r="I53" s="16"/>
    </row>
    <row r="54" spans="1:11">
      <c r="A54" s="93"/>
      <c r="B54" s="93"/>
      <c r="C54" s="93"/>
      <c r="D54" s="93"/>
      <c r="E54" s="93"/>
      <c r="F54" s="93" t="s">
        <v>162</v>
      </c>
      <c r="G54" s="15">
        <f>'1'!D137</f>
        <v>-5500</v>
      </c>
      <c r="H54" s="15">
        <f>'1'!E137</f>
        <v>-5500</v>
      </c>
      <c r="I54" s="16"/>
    </row>
    <row r="55" spans="1:11" s="69" customFormat="1" ht="34.5">
      <c r="A55" s="71"/>
      <c r="B55" s="71"/>
      <c r="C55" s="71"/>
      <c r="D55" s="71"/>
      <c r="E55" s="13">
        <v>11011</v>
      </c>
      <c r="F55" s="13" t="s">
        <v>206</v>
      </c>
      <c r="G55" s="68">
        <f t="shared" ref="G55:H55" si="8">G57</f>
        <v>-5000</v>
      </c>
      <c r="H55" s="68">
        <f t="shared" si="8"/>
        <v>-8600</v>
      </c>
    </row>
    <row r="56" spans="1:11">
      <c r="A56" s="18"/>
      <c r="B56" s="18"/>
      <c r="C56" s="18"/>
      <c r="D56" s="18"/>
      <c r="E56" s="116"/>
      <c r="F56" s="116" t="s">
        <v>22</v>
      </c>
      <c r="G56" s="15"/>
      <c r="H56" s="15"/>
    </row>
    <row r="57" spans="1:11">
      <c r="A57" s="18"/>
      <c r="B57" s="18"/>
      <c r="C57" s="18"/>
      <c r="D57" s="18"/>
      <c r="E57" s="116"/>
      <c r="F57" s="117" t="s">
        <v>35</v>
      </c>
      <c r="G57" s="15">
        <f t="shared" ref="G57:H57" si="9">G59</f>
        <v>-5000</v>
      </c>
      <c r="H57" s="15">
        <f t="shared" si="9"/>
        <v>-8600</v>
      </c>
    </row>
    <row r="58" spans="1:11">
      <c r="A58" s="18"/>
      <c r="B58" s="18"/>
      <c r="C58" s="18"/>
      <c r="D58" s="18"/>
      <c r="E58" s="116"/>
      <c r="F58" s="116" t="s">
        <v>23</v>
      </c>
      <c r="G58" s="15"/>
      <c r="H58" s="15"/>
    </row>
    <row r="59" spans="1:11">
      <c r="A59" s="18"/>
      <c r="B59" s="18"/>
      <c r="C59" s="18"/>
      <c r="D59" s="18"/>
      <c r="E59" s="116"/>
      <c r="F59" s="116" t="s">
        <v>33</v>
      </c>
      <c r="G59" s="15">
        <f t="shared" ref="G59:H62" si="10">G60</f>
        <v>-5000</v>
      </c>
      <c r="H59" s="15">
        <f t="shared" si="10"/>
        <v>-8600</v>
      </c>
    </row>
    <row r="60" spans="1:11">
      <c r="A60" s="18"/>
      <c r="B60" s="18"/>
      <c r="C60" s="18"/>
      <c r="D60" s="18"/>
      <c r="E60" s="116"/>
      <c r="F60" s="116" t="s">
        <v>36</v>
      </c>
      <c r="G60" s="15">
        <f t="shared" si="10"/>
        <v>-5000</v>
      </c>
      <c r="H60" s="15">
        <f t="shared" si="10"/>
        <v>-8600</v>
      </c>
    </row>
    <row r="61" spans="1:11">
      <c r="A61" s="18"/>
      <c r="B61" s="18"/>
      <c r="C61" s="18"/>
      <c r="D61" s="18"/>
      <c r="E61" s="116"/>
      <c r="F61" s="116" t="s">
        <v>76</v>
      </c>
      <c r="G61" s="15">
        <f t="shared" si="10"/>
        <v>-5000</v>
      </c>
      <c r="H61" s="15">
        <f t="shared" si="10"/>
        <v>-8600</v>
      </c>
    </row>
    <row r="62" spans="1:11">
      <c r="A62" s="18"/>
      <c r="B62" s="18"/>
      <c r="C62" s="18"/>
      <c r="D62" s="18"/>
      <c r="E62" s="116"/>
      <c r="F62" s="116" t="s">
        <v>77</v>
      </c>
      <c r="G62" s="15">
        <f t="shared" si="10"/>
        <v>-5000</v>
      </c>
      <c r="H62" s="15">
        <f t="shared" si="10"/>
        <v>-8600</v>
      </c>
    </row>
    <row r="63" spans="1:11">
      <c r="A63" s="18"/>
      <c r="B63" s="18"/>
      <c r="C63" s="18"/>
      <c r="D63" s="18"/>
      <c r="E63" s="116"/>
      <c r="F63" s="116" t="s">
        <v>162</v>
      </c>
      <c r="G63" s="15">
        <f>'1'!D138</f>
        <v>-5000</v>
      </c>
      <c r="H63" s="15">
        <f>'1'!E143</f>
        <v>-8600</v>
      </c>
    </row>
    <row r="64" spans="1:11" s="69" customFormat="1">
      <c r="A64" s="71"/>
      <c r="B64" s="13" t="s">
        <v>53</v>
      </c>
      <c r="C64" s="13"/>
      <c r="D64" s="13"/>
      <c r="E64" s="13"/>
      <c r="F64" s="13" t="s">
        <v>109</v>
      </c>
      <c r="G64" s="68">
        <f>G66</f>
        <v>-584200</v>
      </c>
      <c r="H64" s="68">
        <f t="shared" ref="H64" si="11">H66</f>
        <v>-590200</v>
      </c>
    </row>
    <row r="65" spans="1:8" s="69" customFormat="1">
      <c r="A65" s="71"/>
      <c r="B65" s="13"/>
      <c r="C65" s="13"/>
      <c r="D65" s="13"/>
      <c r="E65" s="13"/>
      <c r="F65" s="13" t="s">
        <v>31</v>
      </c>
      <c r="G65" s="68"/>
      <c r="H65" s="68"/>
    </row>
    <row r="66" spans="1:8" s="69" customFormat="1">
      <c r="A66" s="71"/>
      <c r="B66" s="13"/>
      <c r="C66" s="13" t="s">
        <v>75</v>
      </c>
      <c r="D66" s="13"/>
      <c r="E66" s="13"/>
      <c r="F66" s="13" t="s">
        <v>109</v>
      </c>
      <c r="G66" s="68">
        <f>G68+G88+G108</f>
        <v>-584200</v>
      </c>
      <c r="H66" s="68">
        <f>H68+H88+H108</f>
        <v>-590200</v>
      </c>
    </row>
    <row r="67" spans="1:8" s="69" customFormat="1">
      <c r="A67" s="71"/>
      <c r="B67" s="13"/>
      <c r="C67" s="13"/>
      <c r="D67" s="13"/>
      <c r="E67" s="13"/>
      <c r="F67" s="13" t="s">
        <v>31</v>
      </c>
      <c r="G67" s="68"/>
      <c r="H67" s="68"/>
    </row>
    <row r="68" spans="1:8" s="69" customFormat="1">
      <c r="A68" s="71"/>
      <c r="B68" s="13"/>
      <c r="C68" s="13"/>
      <c r="D68" s="13">
        <f>'1'!A37</f>
        <v>1032</v>
      </c>
      <c r="E68" s="13"/>
      <c r="F68" s="13" t="s">
        <v>100</v>
      </c>
      <c r="G68" s="68">
        <f>G70+G79</f>
        <v>-67600</v>
      </c>
      <c r="H68" s="68">
        <f>H70+H79</f>
        <v>-67600</v>
      </c>
    </row>
    <row r="69" spans="1:8">
      <c r="A69" s="18"/>
      <c r="B69" s="93"/>
      <c r="C69" s="93"/>
      <c r="D69" s="93"/>
      <c r="E69" s="93"/>
      <c r="F69" s="93" t="s">
        <v>31</v>
      </c>
      <c r="G69" s="15"/>
      <c r="H69" s="15"/>
    </row>
    <row r="70" spans="1:8" s="69" customFormat="1" ht="34.5">
      <c r="A70" s="71"/>
      <c r="B70" s="71"/>
      <c r="C70" s="71"/>
      <c r="D70" s="71"/>
      <c r="E70" s="13" t="str">
        <f>'1'!B44</f>
        <v xml:space="preserve"> 11001</v>
      </c>
      <c r="F70" s="13" t="s">
        <v>103</v>
      </c>
      <c r="G70" s="68">
        <f t="shared" ref="G70" si="12">G72</f>
        <v>-40000</v>
      </c>
      <c r="H70" s="68">
        <f t="shared" ref="H70" si="13">H72</f>
        <v>-40000</v>
      </c>
    </row>
    <row r="71" spans="1:8">
      <c r="A71" s="18"/>
      <c r="B71" s="18"/>
      <c r="C71" s="18"/>
      <c r="D71" s="18"/>
      <c r="E71" s="93"/>
      <c r="F71" s="93" t="s">
        <v>22</v>
      </c>
      <c r="G71" s="15"/>
      <c r="H71" s="15"/>
    </row>
    <row r="72" spans="1:8">
      <c r="A72" s="18"/>
      <c r="B72" s="18"/>
      <c r="C72" s="18"/>
      <c r="D72" s="18"/>
      <c r="E72" s="93"/>
      <c r="F72" s="34" t="s">
        <v>35</v>
      </c>
      <c r="G72" s="15">
        <f t="shared" ref="G72" si="14">G74</f>
        <v>-40000</v>
      </c>
      <c r="H72" s="15">
        <f t="shared" ref="H72" si="15">H74</f>
        <v>-40000</v>
      </c>
    </row>
    <row r="73" spans="1:8">
      <c r="A73" s="18"/>
      <c r="B73" s="18"/>
      <c r="C73" s="18"/>
      <c r="D73" s="18"/>
      <c r="E73" s="93"/>
      <c r="F73" s="93" t="s">
        <v>23</v>
      </c>
      <c r="G73" s="15"/>
      <c r="H73" s="15"/>
    </row>
    <row r="74" spans="1:8">
      <c r="A74" s="18"/>
      <c r="B74" s="18"/>
      <c r="C74" s="18"/>
      <c r="D74" s="18"/>
      <c r="E74" s="93"/>
      <c r="F74" s="93" t="s">
        <v>33</v>
      </c>
      <c r="G74" s="15">
        <f t="shared" ref="G74:H74" si="16">G75</f>
        <v>-40000</v>
      </c>
      <c r="H74" s="15">
        <f t="shared" si="16"/>
        <v>-40000</v>
      </c>
    </row>
    <row r="75" spans="1:8">
      <c r="A75" s="18"/>
      <c r="B75" s="18"/>
      <c r="C75" s="18"/>
      <c r="D75" s="18"/>
      <c r="E75" s="93"/>
      <c r="F75" s="93" t="s">
        <v>36</v>
      </c>
      <c r="G75" s="15">
        <f>G76</f>
        <v>-40000</v>
      </c>
      <c r="H75" s="15">
        <f>H76</f>
        <v>-40000</v>
      </c>
    </row>
    <row r="76" spans="1:8">
      <c r="A76" s="18"/>
      <c r="B76" s="18"/>
      <c r="C76" s="18"/>
      <c r="D76" s="18"/>
      <c r="E76" s="93"/>
      <c r="F76" s="93" t="s">
        <v>76</v>
      </c>
      <c r="G76" s="15">
        <f>G77</f>
        <v>-40000</v>
      </c>
      <c r="H76" s="15">
        <f>H77</f>
        <v>-40000</v>
      </c>
    </row>
    <row r="77" spans="1:8">
      <c r="A77" s="18"/>
      <c r="B77" s="18"/>
      <c r="C77" s="18"/>
      <c r="D77" s="18"/>
      <c r="E77" s="93"/>
      <c r="F77" s="93" t="s">
        <v>77</v>
      </c>
      <c r="G77" s="15">
        <f>'1'!D49</f>
        <v>-40000</v>
      </c>
      <c r="H77" s="15">
        <f>'1'!E49</f>
        <v>-40000</v>
      </c>
    </row>
    <row r="78" spans="1:8" ht="34.5">
      <c r="A78" s="18"/>
      <c r="B78" s="18"/>
      <c r="C78" s="18"/>
      <c r="D78" s="18"/>
      <c r="E78" s="93"/>
      <c r="F78" s="93" t="s">
        <v>105</v>
      </c>
      <c r="G78" s="15">
        <f>'1'!D49</f>
        <v>-40000</v>
      </c>
      <c r="H78" s="15">
        <f>'1'!E49</f>
        <v>-40000</v>
      </c>
    </row>
    <row r="79" spans="1:8" s="69" customFormat="1" ht="34.5">
      <c r="A79" s="71"/>
      <c r="B79" s="71"/>
      <c r="C79" s="71"/>
      <c r="D79" s="71"/>
      <c r="E79" s="13">
        <v>11003</v>
      </c>
      <c r="F79" s="13" t="s">
        <v>189</v>
      </c>
      <c r="G79" s="68">
        <f t="shared" ref="G79:H79" si="17">G81</f>
        <v>-27600</v>
      </c>
      <c r="H79" s="68">
        <f t="shared" si="17"/>
        <v>-27600</v>
      </c>
    </row>
    <row r="80" spans="1:8">
      <c r="A80" s="18"/>
      <c r="B80" s="18"/>
      <c r="C80" s="18"/>
      <c r="D80" s="18"/>
      <c r="E80" s="93"/>
      <c r="F80" s="93" t="s">
        <v>22</v>
      </c>
      <c r="G80" s="15"/>
      <c r="H80" s="15"/>
    </row>
    <row r="81" spans="1:8">
      <c r="A81" s="18"/>
      <c r="B81" s="18"/>
      <c r="C81" s="18"/>
      <c r="D81" s="18"/>
      <c r="E81" s="93"/>
      <c r="F81" s="34" t="s">
        <v>35</v>
      </c>
      <c r="G81" s="15">
        <f t="shared" ref="G81:H81" si="18">G83</f>
        <v>-27600</v>
      </c>
      <c r="H81" s="15">
        <f t="shared" si="18"/>
        <v>-27600</v>
      </c>
    </row>
    <row r="82" spans="1:8">
      <c r="A82" s="18"/>
      <c r="B82" s="18"/>
      <c r="C82" s="18"/>
      <c r="D82" s="18"/>
      <c r="E82" s="93"/>
      <c r="F82" s="93" t="s">
        <v>23</v>
      </c>
      <c r="G82" s="15"/>
      <c r="H82" s="15"/>
    </row>
    <row r="83" spans="1:8">
      <c r="A83" s="18"/>
      <c r="B83" s="18"/>
      <c r="C83" s="18"/>
      <c r="D83" s="18"/>
      <c r="E83" s="93"/>
      <c r="F83" s="93" t="s">
        <v>33</v>
      </c>
      <c r="G83" s="15">
        <f t="shared" ref="G83:H83" si="19">G84</f>
        <v>-27600</v>
      </c>
      <c r="H83" s="15">
        <f t="shared" si="19"/>
        <v>-27600</v>
      </c>
    </row>
    <row r="84" spans="1:8">
      <c r="A84" s="18"/>
      <c r="B84" s="18"/>
      <c r="C84" s="18"/>
      <c r="D84" s="18"/>
      <c r="E84" s="93"/>
      <c r="F84" s="93" t="s">
        <v>36</v>
      </c>
      <c r="G84" s="15">
        <f t="shared" ref="G84:H86" si="20">G85</f>
        <v>-27600</v>
      </c>
      <c r="H84" s="15">
        <f t="shared" si="20"/>
        <v>-27600</v>
      </c>
    </row>
    <row r="85" spans="1:8">
      <c r="A85" s="18"/>
      <c r="B85" s="18"/>
      <c r="C85" s="18"/>
      <c r="D85" s="18"/>
      <c r="E85" s="93"/>
      <c r="F85" s="93" t="s">
        <v>76</v>
      </c>
      <c r="G85" s="15">
        <f t="shared" si="20"/>
        <v>-27600</v>
      </c>
      <c r="H85" s="15">
        <f t="shared" si="20"/>
        <v>-27600</v>
      </c>
    </row>
    <row r="86" spans="1:8">
      <c r="A86" s="18"/>
      <c r="B86" s="18"/>
      <c r="C86" s="18"/>
      <c r="D86" s="18"/>
      <c r="E86" s="93"/>
      <c r="F86" s="93" t="s">
        <v>77</v>
      </c>
      <c r="G86" s="15">
        <f t="shared" si="20"/>
        <v>-27600</v>
      </c>
      <c r="H86" s="15">
        <f t="shared" si="20"/>
        <v>-27600</v>
      </c>
    </row>
    <row r="87" spans="1:8">
      <c r="A87" s="18"/>
      <c r="B87" s="18"/>
      <c r="C87" s="18"/>
      <c r="D87" s="18"/>
      <c r="E87" s="93"/>
      <c r="F87" s="93" t="s">
        <v>162</v>
      </c>
      <c r="G87" s="15">
        <f>'1'!D55</f>
        <v>-27600</v>
      </c>
      <c r="H87" s="15">
        <f>'1'!E55</f>
        <v>-27600</v>
      </c>
    </row>
    <row r="88" spans="1:8" s="69" customFormat="1">
      <c r="A88" s="13"/>
      <c r="B88" s="13"/>
      <c r="C88" s="13"/>
      <c r="D88" s="13">
        <v>1102</v>
      </c>
      <c r="E88" s="13"/>
      <c r="F88" s="13" t="s">
        <v>140</v>
      </c>
      <c r="G88" s="73">
        <f>G90+G99</f>
        <v>-515000</v>
      </c>
      <c r="H88" s="73">
        <f>H90+H99</f>
        <v>-521000</v>
      </c>
    </row>
    <row r="89" spans="1:8">
      <c r="A89" s="93"/>
      <c r="B89" s="93"/>
      <c r="C89" s="93"/>
      <c r="D89" s="93"/>
      <c r="E89" s="93"/>
      <c r="F89" s="93" t="s">
        <v>31</v>
      </c>
      <c r="G89" s="15"/>
      <c r="H89" s="15"/>
    </row>
    <row r="90" spans="1:8" s="69" customFormat="1" ht="34.5">
      <c r="A90" s="13"/>
      <c r="B90" s="13"/>
      <c r="C90" s="13"/>
      <c r="D90" s="13"/>
      <c r="E90" s="13">
        <v>12002</v>
      </c>
      <c r="F90" s="13" t="s">
        <v>143</v>
      </c>
      <c r="G90" s="2">
        <f t="shared" ref="G90:H90" si="21">G92</f>
        <v>-15000</v>
      </c>
      <c r="H90" s="2">
        <f t="shared" si="21"/>
        <v>-21000</v>
      </c>
    </row>
    <row r="91" spans="1:8">
      <c r="A91" s="93"/>
      <c r="B91" s="93"/>
      <c r="C91" s="93"/>
      <c r="D91" s="93"/>
      <c r="E91" s="102"/>
      <c r="F91" s="93" t="s">
        <v>22</v>
      </c>
      <c r="G91" s="92"/>
      <c r="H91" s="92"/>
    </row>
    <row r="92" spans="1:8" ht="34.5">
      <c r="A92" s="93"/>
      <c r="B92" s="93"/>
      <c r="C92" s="93"/>
      <c r="D92" s="93"/>
      <c r="E92" s="102"/>
      <c r="F92" s="34" t="s">
        <v>123</v>
      </c>
      <c r="G92" s="90">
        <f t="shared" ref="G92:H92" si="22">G94</f>
        <v>-15000</v>
      </c>
      <c r="H92" s="90">
        <f t="shared" si="22"/>
        <v>-21000</v>
      </c>
    </row>
    <row r="93" spans="1:8">
      <c r="A93" s="93"/>
      <c r="B93" s="93"/>
      <c r="C93" s="93"/>
      <c r="D93" s="93"/>
      <c r="E93" s="102"/>
      <c r="F93" s="93" t="s">
        <v>23</v>
      </c>
      <c r="G93" s="92"/>
      <c r="H93" s="92"/>
    </row>
    <row r="94" spans="1:8">
      <c r="A94" s="93"/>
      <c r="B94" s="93"/>
      <c r="C94" s="93"/>
      <c r="D94" s="93"/>
      <c r="E94" s="102"/>
      <c r="F94" s="93" t="s">
        <v>33</v>
      </c>
      <c r="G94" s="90">
        <f>G95</f>
        <v>-15000</v>
      </c>
      <c r="H94" s="90">
        <f t="shared" ref="H94" si="23">H95</f>
        <v>-21000</v>
      </c>
    </row>
    <row r="95" spans="1:8">
      <c r="A95" s="93"/>
      <c r="B95" s="93"/>
      <c r="C95" s="93"/>
      <c r="D95" s="93"/>
      <c r="E95" s="102"/>
      <c r="F95" s="93" t="s">
        <v>36</v>
      </c>
      <c r="G95" s="90">
        <f>G96</f>
        <v>-15000</v>
      </c>
      <c r="H95" s="90">
        <f>H96</f>
        <v>-21000</v>
      </c>
    </row>
    <row r="96" spans="1:8">
      <c r="A96" s="93"/>
      <c r="B96" s="93"/>
      <c r="C96" s="93"/>
      <c r="D96" s="93"/>
      <c r="E96" s="102"/>
      <c r="F96" s="93" t="s">
        <v>37</v>
      </c>
      <c r="G96" s="14">
        <f t="shared" ref="G96:H97" si="24">G97</f>
        <v>-15000</v>
      </c>
      <c r="H96" s="14">
        <f t="shared" si="24"/>
        <v>-21000</v>
      </c>
    </row>
    <row r="97" spans="1:8">
      <c r="A97" s="93"/>
      <c r="B97" s="93"/>
      <c r="C97" s="93"/>
      <c r="D97" s="93"/>
      <c r="E97" s="102"/>
      <c r="F97" s="93" t="s">
        <v>157</v>
      </c>
      <c r="G97" s="14">
        <f t="shared" si="24"/>
        <v>-15000</v>
      </c>
      <c r="H97" s="14">
        <f t="shared" si="24"/>
        <v>-21000</v>
      </c>
    </row>
    <row r="98" spans="1:8">
      <c r="A98" s="93"/>
      <c r="B98" s="93"/>
      <c r="C98" s="93"/>
      <c r="D98" s="93"/>
      <c r="E98" s="102"/>
      <c r="F98" s="93" t="s">
        <v>158</v>
      </c>
      <c r="G98" s="15">
        <f>'1'!D63</f>
        <v>-15000</v>
      </c>
      <c r="H98" s="15">
        <f>'1'!E63</f>
        <v>-21000</v>
      </c>
    </row>
    <row r="99" spans="1:8" s="69" customFormat="1">
      <c r="A99" s="13"/>
      <c r="B99" s="13"/>
      <c r="C99" s="13"/>
      <c r="D99" s="13"/>
      <c r="E99" s="13">
        <v>12003</v>
      </c>
      <c r="F99" s="13" t="s">
        <v>145</v>
      </c>
      <c r="G99" s="2">
        <f t="shared" ref="G99:H99" si="25">G101</f>
        <v>-500000</v>
      </c>
      <c r="H99" s="2">
        <f t="shared" si="25"/>
        <v>-500000</v>
      </c>
    </row>
    <row r="100" spans="1:8">
      <c r="A100" s="93"/>
      <c r="B100" s="93"/>
      <c r="C100" s="93"/>
      <c r="D100" s="93"/>
      <c r="E100" s="102"/>
      <c r="F100" s="93" t="s">
        <v>22</v>
      </c>
      <c r="G100" s="92"/>
      <c r="H100" s="92"/>
    </row>
    <row r="101" spans="1:8" ht="34.5">
      <c r="A101" s="93"/>
      <c r="B101" s="93"/>
      <c r="C101" s="93"/>
      <c r="D101" s="93"/>
      <c r="E101" s="102"/>
      <c r="F101" s="34" t="s">
        <v>123</v>
      </c>
      <c r="G101" s="90">
        <f t="shared" ref="G101:H101" si="26">G103</f>
        <v>-500000</v>
      </c>
      <c r="H101" s="90">
        <f t="shared" si="26"/>
        <v>-500000</v>
      </c>
    </row>
    <row r="102" spans="1:8">
      <c r="A102" s="93"/>
      <c r="B102" s="93"/>
      <c r="C102" s="93"/>
      <c r="D102" s="93"/>
      <c r="E102" s="102"/>
      <c r="F102" s="93" t="s">
        <v>23</v>
      </c>
      <c r="G102" s="92"/>
      <c r="H102" s="92"/>
    </row>
    <row r="103" spans="1:8">
      <c r="A103" s="93"/>
      <c r="B103" s="93"/>
      <c r="C103" s="93"/>
      <c r="D103" s="93"/>
      <c r="E103" s="102"/>
      <c r="F103" s="93" t="s">
        <v>33</v>
      </c>
      <c r="G103" s="90">
        <f>G104</f>
        <v>-500000</v>
      </c>
      <c r="H103" s="90">
        <f t="shared" ref="H103" si="27">H104</f>
        <v>-500000</v>
      </c>
    </row>
    <row r="104" spans="1:8">
      <c r="A104" s="93"/>
      <c r="B104" s="93"/>
      <c r="C104" s="93"/>
      <c r="D104" s="93"/>
      <c r="E104" s="102"/>
      <c r="F104" s="93" t="s">
        <v>36</v>
      </c>
      <c r="G104" s="90">
        <f>G105</f>
        <v>-500000</v>
      </c>
      <c r="H104" s="90">
        <f>H105</f>
        <v>-500000</v>
      </c>
    </row>
    <row r="105" spans="1:8">
      <c r="A105" s="93"/>
      <c r="B105" s="93"/>
      <c r="C105" s="93"/>
      <c r="D105" s="93"/>
      <c r="E105" s="102"/>
      <c r="F105" s="93" t="s">
        <v>37</v>
      </c>
      <c r="G105" s="14">
        <f t="shared" ref="G105:H106" si="28">G106</f>
        <v>-500000</v>
      </c>
      <c r="H105" s="14">
        <f t="shared" si="28"/>
        <v>-500000</v>
      </c>
    </row>
    <row r="106" spans="1:8">
      <c r="A106" s="93"/>
      <c r="B106" s="93"/>
      <c r="C106" s="93"/>
      <c r="D106" s="93"/>
      <c r="E106" s="102"/>
      <c r="F106" s="93" t="s">
        <v>157</v>
      </c>
      <c r="G106" s="14">
        <f t="shared" si="28"/>
        <v>-500000</v>
      </c>
      <c r="H106" s="14">
        <f t="shared" si="28"/>
        <v>-500000</v>
      </c>
    </row>
    <row r="107" spans="1:8">
      <c r="A107" s="93"/>
      <c r="B107" s="93"/>
      <c r="C107" s="93"/>
      <c r="D107" s="93"/>
      <c r="E107" s="102"/>
      <c r="F107" s="93" t="s">
        <v>158</v>
      </c>
      <c r="G107" s="15">
        <f>'1'!D69</f>
        <v>-500000</v>
      </c>
      <c r="H107" s="15">
        <f>'1'!E69</f>
        <v>-500000</v>
      </c>
    </row>
    <row r="108" spans="1:8" s="69" customFormat="1">
      <c r="A108" s="71"/>
      <c r="B108" s="13"/>
      <c r="C108" s="13"/>
      <c r="D108" s="13">
        <v>1160</v>
      </c>
      <c r="E108" s="13"/>
      <c r="F108" s="13" t="s">
        <v>193</v>
      </c>
      <c r="G108" s="68">
        <f>G110</f>
        <v>-1600</v>
      </c>
      <c r="H108" s="68">
        <f>H110</f>
        <v>-1600</v>
      </c>
    </row>
    <row r="109" spans="1:8">
      <c r="A109" s="18"/>
      <c r="B109" s="119"/>
      <c r="C109" s="119"/>
      <c r="D109" s="119"/>
      <c r="E109" s="119"/>
      <c r="F109" s="119" t="s">
        <v>31</v>
      </c>
      <c r="G109" s="15"/>
      <c r="H109" s="15"/>
    </row>
    <row r="110" spans="1:8" s="69" customFormat="1">
      <c r="A110" s="13"/>
      <c r="B110" s="13"/>
      <c r="C110" s="13"/>
      <c r="D110" s="13"/>
      <c r="E110" s="13">
        <v>11009</v>
      </c>
      <c r="F110" s="13" t="s">
        <v>202</v>
      </c>
      <c r="G110" s="68">
        <f>+G111</f>
        <v>-1600</v>
      </c>
      <c r="H110" s="68">
        <f>+H111</f>
        <v>-1600</v>
      </c>
    </row>
    <row r="111" spans="1:8">
      <c r="A111" s="119"/>
      <c r="B111" s="93"/>
      <c r="C111" s="93"/>
      <c r="D111" s="93"/>
      <c r="E111" s="93"/>
      <c r="F111" s="93" t="s">
        <v>22</v>
      </c>
      <c r="G111" s="15">
        <f>+G113</f>
        <v>-1600</v>
      </c>
      <c r="H111" s="15">
        <f>+H113</f>
        <v>-1600</v>
      </c>
    </row>
    <row r="112" spans="1:8">
      <c r="A112" s="93"/>
      <c r="B112" s="93"/>
      <c r="C112" s="93"/>
      <c r="D112" s="93"/>
      <c r="E112" s="93"/>
      <c r="F112" s="78" t="s">
        <v>35</v>
      </c>
      <c r="G112" s="15"/>
      <c r="H112" s="15"/>
    </row>
    <row r="113" spans="1:11">
      <c r="A113" s="93"/>
      <c r="B113" s="93"/>
      <c r="C113" s="93"/>
      <c r="D113" s="93"/>
      <c r="E113" s="93"/>
      <c r="F113" s="93" t="s">
        <v>23</v>
      </c>
      <c r="G113" s="15">
        <f>+G115</f>
        <v>-1600</v>
      </c>
      <c r="H113" s="15">
        <f>+H115</f>
        <v>-1600</v>
      </c>
    </row>
    <row r="114" spans="1:11">
      <c r="A114" s="93"/>
      <c r="B114" s="93"/>
      <c r="C114" s="93"/>
      <c r="D114" s="93"/>
      <c r="E114" s="93"/>
      <c r="F114" s="93" t="s">
        <v>33</v>
      </c>
      <c r="G114" s="15"/>
      <c r="H114" s="15"/>
      <c r="I114" s="16"/>
      <c r="K114" s="17"/>
    </row>
    <row r="115" spans="1:11">
      <c r="A115" s="93"/>
      <c r="B115" s="93"/>
      <c r="C115" s="93"/>
      <c r="D115" s="93"/>
      <c r="E115" s="93"/>
      <c r="F115" s="93" t="s">
        <v>36</v>
      </c>
      <c r="G115" s="15">
        <f t="shared" ref="G115:H117" si="29">+G116</f>
        <v>-1600</v>
      </c>
      <c r="H115" s="15">
        <f t="shared" si="29"/>
        <v>-1600</v>
      </c>
      <c r="I115" s="16"/>
    </row>
    <row r="116" spans="1:11">
      <c r="A116" s="93"/>
      <c r="B116" s="93"/>
      <c r="C116" s="93"/>
      <c r="D116" s="93"/>
      <c r="E116" s="93"/>
      <c r="F116" s="93" t="s">
        <v>76</v>
      </c>
      <c r="G116" s="15">
        <f t="shared" si="29"/>
        <v>-1600</v>
      </c>
      <c r="H116" s="15">
        <f t="shared" si="29"/>
        <v>-1600</v>
      </c>
      <c r="I116" s="16"/>
    </row>
    <row r="117" spans="1:11">
      <c r="A117" s="93"/>
      <c r="B117" s="93"/>
      <c r="C117" s="93"/>
      <c r="D117" s="93"/>
      <c r="E117" s="93"/>
      <c r="F117" s="93" t="s">
        <v>77</v>
      </c>
      <c r="G117" s="15">
        <f t="shared" si="29"/>
        <v>-1600</v>
      </c>
      <c r="H117" s="15">
        <f t="shared" si="29"/>
        <v>-1600</v>
      </c>
      <c r="I117" s="16"/>
    </row>
    <row r="118" spans="1:11">
      <c r="A118" s="93"/>
      <c r="B118" s="93"/>
      <c r="C118" s="93"/>
      <c r="D118" s="93"/>
      <c r="E118" s="93"/>
      <c r="F118" s="93" t="s">
        <v>162</v>
      </c>
      <c r="G118" s="15">
        <f>'1'!D131</f>
        <v>-1600</v>
      </c>
      <c r="H118" s="15">
        <f>'1'!E131</f>
        <v>-1600</v>
      </c>
      <c r="I118" s="16"/>
    </row>
    <row r="119" spans="1:11" s="69" customFormat="1">
      <c r="A119" s="13"/>
      <c r="B119" s="13" t="s">
        <v>260</v>
      </c>
      <c r="C119" s="13"/>
      <c r="D119" s="13"/>
      <c r="E119" s="13"/>
      <c r="F119" s="69" t="s">
        <v>261</v>
      </c>
      <c r="G119" s="68">
        <f>G121</f>
        <v>-123000</v>
      </c>
      <c r="H119" s="68">
        <f>H121</f>
        <v>-123000</v>
      </c>
    </row>
    <row r="120" spans="1:11" s="69" customFormat="1">
      <c r="A120" s="13"/>
      <c r="B120" s="13"/>
      <c r="C120" s="13"/>
      <c r="D120" s="13"/>
      <c r="E120" s="13"/>
      <c r="F120" s="13" t="s">
        <v>31</v>
      </c>
      <c r="G120" s="127"/>
      <c r="H120" s="127"/>
    </row>
    <row r="121" spans="1:11" s="69" customFormat="1">
      <c r="A121" s="13"/>
      <c r="B121" s="13"/>
      <c r="C121" s="11" t="s">
        <v>61</v>
      </c>
      <c r="D121" s="13"/>
      <c r="E121" s="13"/>
      <c r="F121" s="128" t="s">
        <v>261</v>
      </c>
      <c r="G121" s="2">
        <f>G123+G134</f>
        <v>-123000</v>
      </c>
      <c r="H121" s="2">
        <f>H123+H134</f>
        <v>-123000</v>
      </c>
    </row>
    <row r="122" spans="1:11" s="69" customFormat="1">
      <c r="A122" s="13"/>
      <c r="B122" s="13"/>
      <c r="C122" s="13"/>
      <c r="D122" s="13"/>
      <c r="E122" s="13"/>
      <c r="F122" s="13" t="s">
        <v>31</v>
      </c>
      <c r="G122" s="127"/>
      <c r="H122" s="127"/>
    </row>
    <row r="123" spans="1:11" s="69" customFormat="1">
      <c r="A123" s="13"/>
      <c r="B123" s="13"/>
      <c r="C123" s="13"/>
      <c r="D123" s="13">
        <v>1141</v>
      </c>
      <c r="E123" s="13"/>
      <c r="F123" s="13" t="s">
        <v>152</v>
      </c>
      <c r="G123" s="2">
        <f>G125</f>
        <v>-70000</v>
      </c>
      <c r="H123" s="2">
        <f t="shared" ref="H123" si="30">H125</f>
        <v>-70000</v>
      </c>
    </row>
    <row r="124" spans="1:11">
      <c r="A124" s="93"/>
      <c r="B124" s="93"/>
      <c r="C124" s="93"/>
      <c r="D124" s="93"/>
      <c r="E124" s="93"/>
      <c r="F124" s="93" t="s">
        <v>31</v>
      </c>
      <c r="G124" s="92"/>
      <c r="H124" s="92"/>
    </row>
    <row r="125" spans="1:11" s="69" customFormat="1" ht="34.5">
      <c r="A125" s="13"/>
      <c r="B125" s="13"/>
      <c r="C125" s="13"/>
      <c r="D125" s="13"/>
      <c r="E125" s="13">
        <v>11007</v>
      </c>
      <c r="F125" s="13" t="s">
        <v>155</v>
      </c>
      <c r="G125" s="2">
        <f t="shared" ref="G125:H125" si="31">G127</f>
        <v>-70000</v>
      </c>
      <c r="H125" s="2">
        <f t="shared" si="31"/>
        <v>-70000</v>
      </c>
    </row>
    <row r="126" spans="1:11">
      <c r="A126" s="93"/>
      <c r="B126" s="93"/>
      <c r="C126" s="93"/>
      <c r="D126" s="93"/>
      <c r="E126" s="102"/>
      <c r="F126" s="93" t="s">
        <v>22</v>
      </c>
      <c r="G126" s="92"/>
      <c r="H126" s="92"/>
    </row>
    <row r="127" spans="1:11">
      <c r="A127" s="93"/>
      <c r="B127" s="93"/>
      <c r="C127" s="93"/>
      <c r="D127" s="93"/>
      <c r="E127" s="102"/>
      <c r="F127" s="34" t="s">
        <v>35</v>
      </c>
      <c r="G127" s="90">
        <f t="shared" ref="G127:H127" si="32">G129</f>
        <v>-70000</v>
      </c>
      <c r="H127" s="90">
        <f t="shared" si="32"/>
        <v>-70000</v>
      </c>
    </row>
    <row r="128" spans="1:11">
      <c r="A128" s="93"/>
      <c r="B128" s="93"/>
      <c r="C128" s="93"/>
      <c r="D128" s="93"/>
      <c r="E128" s="102"/>
      <c r="F128" s="93" t="s">
        <v>23</v>
      </c>
      <c r="G128" s="92"/>
      <c r="H128" s="92"/>
    </row>
    <row r="129" spans="1:8">
      <c r="A129" s="93"/>
      <c r="B129" s="93"/>
      <c r="C129" s="93"/>
      <c r="D129" s="93"/>
      <c r="E129" s="102"/>
      <c r="F129" s="93" t="s">
        <v>33</v>
      </c>
      <c r="G129" s="90">
        <f>G130</f>
        <v>-70000</v>
      </c>
      <c r="H129" s="90">
        <f t="shared" ref="H129" si="33">H130</f>
        <v>-70000</v>
      </c>
    </row>
    <row r="130" spans="1:8">
      <c r="A130" s="93"/>
      <c r="B130" s="93"/>
      <c r="C130" s="93"/>
      <c r="D130" s="93"/>
      <c r="E130" s="102"/>
      <c r="F130" s="93" t="s">
        <v>36</v>
      </c>
      <c r="G130" s="90">
        <f>G131</f>
        <v>-70000</v>
      </c>
      <c r="H130" s="90">
        <f>H131</f>
        <v>-70000</v>
      </c>
    </row>
    <row r="131" spans="1:8">
      <c r="A131" s="93"/>
      <c r="B131" s="93"/>
      <c r="C131" s="93"/>
      <c r="D131" s="93"/>
      <c r="E131" s="102"/>
      <c r="F131" s="93" t="s">
        <v>76</v>
      </c>
      <c r="G131" s="14">
        <f t="shared" ref="G131:H132" si="34">G132</f>
        <v>-70000</v>
      </c>
      <c r="H131" s="14">
        <f t="shared" si="34"/>
        <v>-70000</v>
      </c>
    </row>
    <row r="132" spans="1:8">
      <c r="A132" s="93"/>
      <c r="B132" s="93"/>
      <c r="C132" s="93"/>
      <c r="D132" s="93"/>
      <c r="E132" s="102"/>
      <c r="F132" s="93" t="s">
        <v>77</v>
      </c>
      <c r="G132" s="14">
        <f t="shared" si="34"/>
        <v>-70000</v>
      </c>
      <c r="H132" s="14">
        <f t="shared" si="34"/>
        <v>-70000</v>
      </c>
    </row>
    <row r="133" spans="1:8" ht="34.5">
      <c r="A133" s="93"/>
      <c r="B133" s="93"/>
      <c r="C133" s="93"/>
      <c r="D133" s="93"/>
      <c r="E133" s="102"/>
      <c r="F133" s="93" t="s">
        <v>105</v>
      </c>
      <c r="G133" s="15">
        <f>'1'!D95</f>
        <v>-70000</v>
      </c>
      <c r="H133" s="15">
        <f>'1'!E95</f>
        <v>-70000</v>
      </c>
    </row>
    <row r="134" spans="1:8" s="69" customFormat="1">
      <c r="A134" s="13"/>
      <c r="B134" s="13"/>
      <c r="C134" s="13"/>
      <c r="D134" s="13">
        <v>1205</v>
      </c>
      <c r="E134" s="13"/>
      <c r="F134" s="13" t="s">
        <v>287</v>
      </c>
      <c r="G134" s="2">
        <f>G136</f>
        <v>-53000</v>
      </c>
      <c r="H134" s="2">
        <f>H136</f>
        <v>-53000</v>
      </c>
    </row>
    <row r="135" spans="1:8">
      <c r="A135" s="151"/>
      <c r="B135" s="151"/>
      <c r="C135" s="151"/>
      <c r="D135" s="151"/>
      <c r="E135" s="151"/>
      <c r="F135" s="151" t="s">
        <v>31</v>
      </c>
      <c r="G135" s="152"/>
      <c r="H135" s="152"/>
    </row>
    <row r="136" spans="1:8" s="69" customFormat="1" ht="34.5">
      <c r="A136" s="13"/>
      <c r="B136" s="13"/>
      <c r="C136" s="13"/>
      <c r="D136" s="13"/>
      <c r="E136" s="13">
        <v>12004</v>
      </c>
      <c r="F136" s="13" t="s">
        <v>290</v>
      </c>
      <c r="G136" s="2">
        <f t="shared" ref="G136:H136" si="35">G138</f>
        <v>-53000</v>
      </c>
      <c r="H136" s="2">
        <f t="shared" si="35"/>
        <v>-53000</v>
      </c>
    </row>
    <row r="137" spans="1:8">
      <c r="A137" s="151"/>
      <c r="B137" s="151"/>
      <c r="C137" s="151"/>
      <c r="D137" s="151"/>
      <c r="E137" s="102"/>
      <c r="F137" s="151" t="s">
        <v>22</v>
      </c>
      <c r="G137" s="152"/>
      <c r="H137" s="152"/>
    </row>
    <row r="138" spans="1:8" ht="34.5">
      <c r="A138" s="151"/>
      <c r="B138" s="151"/>
      <c r="C138" s="151"/>
      <c r="D138" s="151"/>
      <c r="E138" s="102"/>
      <c r="F138" s="153" t="s">
        <v>210</v>
      </c>
      <c r="G138" s="150">
        <f t="shared" ref="G138:H138" si="36">G140</f>
        <v>-53000</v>
      </c>
      <c r="H138" s="150">
        <f t="shared" si="36"/>
        <v>-53000</v>
      </c>
    </row>
    <row r="139" spans="1:8">
      <c r="A139" s="151"/>
      <c r="B139" s="151"/>
      <c r="C139" s="151"/>
      <c r="D139" s="151"/>
      <c r="E139" s="102"/>
      <c r="F139" s="151" t="s">
        <v>23</v>
      </c>
      <c r="G139" s="152"/>
      <c r="H139" s="152"/>
    </row>
    <row r="140" spans="1:8">
      <c r="A140" s="151"/>
      <c r="B140" s="151"/>
      <c r="C140" s="151"/>
      <c r="D140" s="151"/>
      <c r="E140" s="102"/>
      <c r="F140" s="151" t="s">
        <v>33</v>
      </c>
      <c r="G140" s="150">
        <f>G141</f>
        <v>-53000</v>
      </c>
      <c r="H140" s="150">
        <f t="shared" ref="H140" si="37">H141</f>
        <v>-53000</v>
      </c>
    </row>
    <row r="141" spans="1:8">
      <c r="A141" s="151"/>
      <c r="B141" s="151"/>
      <c r="C141" s="151"/>
      <c r="D141" s="151"/>
      <c r="E141" s="102"/>
      <c r="F141" s="151" t="s">
        <v>36</v>
      </c>
      <c r="G141" s="150">
        <f>G142</f>
        <v>-53000</v>
      </c>
      <c r="H141" s="150">
        <f>H142</f>
        <v>-53000</v>
      </c>
    </row>
    <row r="142" spans="1:8">
      <c r="A142" s="151"/>
      <c r="B142" s="151"/>
      <c r="C142" s="151"/>
      <c r="D142" s="151"/>
      <c r="E142" s="102"/>
      <c r="F142" s="151" t="s">
        <v>37</v>
      </c>
      <c r="G142" s="14">
        <f t="shared" ref="G142:H143" si="38">G143</f>
        <v>-53000</v>
      </c>
      <c r="H142" s="14">
        <f t="shared" si="38"/>
        <v>-53000</v>
      </c>
    </row>
    <row r="143" spans="1:8">
      <c r="A143" s="151"/>
      <c r="B143" s="151"/>
      <c r="C143" s="151"/>
      <c r="D143" s="151"/>
      <c r="E143" s="102"/>
      <c r="F143" s="151" t="s">
        <v>38</v>
      </c>
      <c r="G143" s="14">
        <f t="shared" si="38"/>
        <v>-53000</v>
      </c>
      <c r="H143" s="14">
        <f t="shared" si="38"/>
        <v>-53000</v>
      </c>
    </row>
    <row r="144" spans="1:8">
      <c r="A144" s="151"/>
      <c r="B144" s="151"/>
      <c r="C144" s="151"/>
      <c r="D144" s="151"/>
      <c r="E144" s="102"/>
      <c r="F144" s="151" t="s">
        <v>39</v>
      </c>
      <c r="G144" s="15">
        <f>'1'!D156</f>
        <v>-53000</v>
      </c>
      <c r="H144" s="15">
        <f>'1'!E156</f>
        <v>-53000</v>
      </c>
    </row>
    <row r="145" spans="1:11" s="69" customFormat="1">
      <c r="A145" s="13"/>
      <c r="B145" s="11" t="s">
        <v>108</v>
      </c>
      <c r="C145" s="13"/>
      <c r="D145" s="13"/>
      <c r="E145" s="13"/>
      <c r="F145" s="13" t="s">
        <v>107</v>
      </c>
      <c r="G145" s="12">
        <f>+G147</f>
        <v>-416200</v>
      </c>
      <c r="H145" s="12">
        <f>+H147</f>
        <v>-416200</v>
      </c>
    </row>
    <row r="146" spans="1:11" s="69" customFormat="1">
      <c r="A146" s="13"/>
      <c r="B146" s="13"/>
      <c r="C146" s="13"/>
      <c r="D146" s="13"/>
      <c r="E146" s="13"/>
      <c r="F146" s="72" t="s">
        <v>31</v>
      </c>
      <c r="G146" s="91"/>
      <c r="H146" s="91"/>
    </row>
    <row r="147" spans="1:11" s="69" customFormat="1">
      <c r="A147" s="13"/>
      <c r="B147" s="13"/>
      <c r="C147" s="11" t="s">
        <v>61</v>
      </c>
      <c r="D147" s="13"/>
      <c r="E147" s="13"/>
      <c r="F147" s="13" t="s">
        <v>107</v>
      </c>
      <c r="G147" s="12">
        <f t="shared" ref="G147:H147" si="39">G149</f>
        <v>-416200</v>
      </c>
      <c r="H147" s="12">
        <f t="shared" si="39"/>
        <v>-416200</v>
      </c>
    </row>
    <row r="148" spans="1:11" s="69" customFormat="1">
      <c r="A148" s="13"/>
      <c r="B148" s="13"/>
      <c r="C148" s="13"/>
      <c r="D148" s="13"/>
      <c r="E148" s="13"/>
      <c r="F148" s="13" t="s">
        <v>31</v>
      </c>
      <c r="G148" s="91"/>
      <c r="H148" s="91"/>
    </row>
    <row r="149" spans="1:11" s="69" customFormat="1">
      <c r="A149" s="13"/>
      <c r="B149" s="13"/>
      <c r="C149" s="13"/>
      <c r="D149" s="13">
        <v>1005</v>
      </c>
      <c r="E149" s="13"/>
      <c r="F149" s="13" t="s">
        <v>98</v>
      </c>
      <c r="G149" s="73">
        <f>G151</f>
        <v>-416200</v>
      </c>
      <c r="H149" s="73">
        <f>H151</f>
        <v>-416200</v>
      </c>
    </row>
    <row r="150" spans="1:11">
      <c r="A150" s="93"/>
      <c r="B150" s="93"/>
      <c r="C150" s="93"/>
      <c r="D150" s="93"/>
      <c r="E150" s="93"/>
      <c r="F150" s="93" t="s">
        <v>31</v>
      </c>
      <c r="G150" s="15"/>
      <c r="H150" s="15"/>
    </row>
    <row r="151" spans="1:11" s="69" customFormat="1" ht="51.75">
      <c r="A151" s="13"/>
      <c r="B151" s="13"/>
      <c r="C151" s="13"/>
      <c r="D151" s="13"/>
      <c r="E151" s="13" t="str">
        <f>'1'!B18</f>
        <v xml:space="preserve"> 12001</v>
      </c>
      <c r="F151" s="13" t="s">
        <v>95</v>
      </c>
      <c r="G151" s="68">
        <f>+G152</f>
        <v>-416200</v>
      </c>
      <c r="H151" s="68">
        <f>+H152</f>
        <v>-416200</v>
      </c>
    </row>
    <row r="152" spans="1:11">
      <c r="A152" s="93"/>
      <c r="B152" s="93"/>
      <c r="C152" s="93"/>
      <c r="D152" s="93"/>
      <c r="E152" s="93"/>
      <c r="F152" s="93" t="s">
        <v>22</v>
      </c>
      <c r="G152" s="15">
        <f>+G154</f>
        <v>-416200</v>
      </c>
      <c r="H152" s="15">
        <f>+H154</f>
        <v>-416200</v>
      </c>
    </row>
    <row r="153" spans="1:11" ht="36.75" customHeight="1">
      <c r="A153" s="93"/>
      <c r="B153" s="93"/>
      <c r="C153" s="93"/>
      <c r="D153" s="93"/>
      <c r="E153" s="93"/>
      <c r="F153" s="78" t="s">
        <v>123</v>
      </c>
      <c r="G153" s="15"/>
      <c r="H153" s="15"/>
    </row>
    <row r="154" spans="1:11">
      <c r="A154" s="93"/>
      <c r="B154" s="93"/>
      <c r="C154" s="93"/>
      <c r="D154" s="93"/>
      <c r="E154" s="93"/>
      <c r="F154" s="93" t="s">
        <v>23</v>
      </c>
      <c r="G154" s="15">
        <f>+G156</f>
        <v>-416200</v>
      </c>
      <c r="H154" s="15">
        <f>+H156</f>
        <v>-416200</v>
      </c>
    </row>
    <row r="155" spans="1:11">
      <c r="A155" s="93"/>
      <c r="B155" s="93"/>
      <c r="C155" s="93"/>
      <c r="D155" s="93"/>
      <c r="E155" s="93"/>
      <c r="F155" s="93" t="s">
        <v>33</v>
      </c>
      <c r="G155" s="15"/>
      <c r="H155" s="15"/>
      <c r="I155" s="16"/>
      <c r="K155" s="17"/>
    </row>
    <row r="156" spans="1:11">
      <c r="A156" s="93"/>
      <c r="B156" s="93"/>
      <c r="C156" s="93"/>
      <c r="D156" s="93"/>
      <c r="E156" s="93"/>
      <c r="F156" s="93" t="s">
        <v>36</v>
      </c>
      <c r="G156" s="15">
        <f t="shared" ref="G156:H158" si="40">+G157</f>
        <v>-416200</v>
      </c>
      <c r="H156" s="15">
        <f t="shared" si="40"/>
        <v>-416200</v>
      </c>
      <c r="I156" s="16"/>
    </row>
    <row r="157" spans="1:11">
      <c r="A157" s="93"/>
      <c r="B157" s="93"/>
      <c r="C157" s="93"/>
      <c r="D157" s="93"/>
      <c r="E157" s="93"/>
      <c r="F157" s="93" t="s">
        <v>37</v>
      </c>
      <c r="G157" s="15">
        <f t="shared" si="40"/>
        <v>-416200</v>
      </c>
      <c r="H157" s="15">
        <f t="shared" si="40"/>
        <v>-416200</v>
      </c>
      <c r="I157" s="16"/>
    </row>
    <row r="158" spans="1:11">
      <c r="A158" s="93"/>
      <c r="B158" s="93"/>
      <c r="C158" s="93"/>
      <c r="D158" s="93"/>
      <c r="E158" s="93"/>
      <c r="F158" s="93" t="s">
        <v>38</v>
      </c>
      <c r="G158" s="15">
        <f t="shared" si="40"/>
        <v>-416200</v>
      </c>
      <c r="H158" s="15">
        <f t="shared" si="40"/>
        <v>-416200</v>
      </c>
      <c r="I158" s="16"/>
    </row>
    <row r="159" spans="1:11">
      <c r="A159" s="93"/>
      <c r="B159" s="93"/>
      <c r="C159" s="93"/>
      <c r="D159" s="93"/>
      <c r="E159" s="93"/>
      <c r="F159" s="93" t="s">
        <v>39</v>
      </c>
      <c r="G159" s="15">
        <f>'1'!D23</f>
        <v>-416200</v>
      </c>
      <c r="H159" s="15">
        <f>'1'!E23</f>
        <v>-416200</v>
      </c>
      <c r="I159" s="16"/>
    </row>
    <row r="160" spans="1:11" s="69" customFormat="1" ht="20.25" customHeight="1">
      <c r="A160" s="13"/>
      <c r="B160" s="13" t="s">
        <v>52</v>
      </c>
      <c r="C160" s="13"/>
      <c r="D160" s="13"/>
      <c r="E160" s="13"/>
      <c r="F160" s="69" t="s">
        <v>164</v>
      </c>
      <c r="G160" s="68">
        <f>G162</f>
        <v>-119225</v>
      </c>
      <c r="H160" s="68">
        <f t="shared" ref="H160" si="41">H162</f>
        <v>-119225</v>
      </c>
    </row>
    <row r="161" spans="1:8" s="69" customFormat="1" ht="20.25" customHeight="1">
      <c r="A161" s="13"/>
      <c r="B161" s="13"/>
      <c r="C161" s="13"/>
      <c r="D161" s="13"/>
      <c r="E161" s="13"/>
      <c r="F161" s="13" t="s">
        <v>31</v>
      </c>
      <c r="G161" s="91"/>
      <c r="H161" s="91"/>
    </row>
    <row r="162" spans="1:8" s="69" customFormat="1" ht="38.25" customHeight="1">
      <c r="A162" s="13"/>
      <c r="B162" s="13"/>
      <c r="C162" s="13" t="s">
        <v>53</v>
      </c>
      <c r="D162" s="13"/>
      <c r="E162" s="13"/>
      <c r="F162" s="36" t="s">
        <v>163</v>
      </c>
      <c r="G162" s="68">
        <f>G164+G175+G186</f>
        <v>-119225</v>
      </c>
      <c r="H162" s="144">
        <f>H164+H175+H186</f>
        <v>-119225</v>
      </c>
    </row>
    <row r="163" spans="1:8" s="69" customFormat="1" ht="20.25" customHeight="1">
      <c r="A163" s="13"/>
      <c r="B163" s="13"/>
      <c r="C163" s="13"/>
      <c r="D163" s="13"/>
      <c r="E163" s="13"/>
      <c r="F163" s="13" t="s">
        <v>31</v>
      </c>
      <c r="G163" s="91"/>
      <c r="H163" s="91"/>
    </row>
    <row r="164" spans="1:8" s="69" customFormat="1" ht="20.25" customHeight="1">
      <c r="A164" s="13"/>
      <c r="B164" s="13"/>
      <c r="C164" s="13"/>
      <c r="D164" s="13">
        <v>1011</v>
      </c>
      <c r="E164" s="13"/>
      <c r="F164" s="69" t="s">
        <v>190</v>
      </c>
      <c r="G164" s="68">
        <f>G166</f>
        <v>-57000</v>
      </c>
      <c r="H164" s="68">
        <f>H166</f>
        <v>-57000</v>
      </c>
    </row>
    <row r="165" spans="1:8">
      <c r="A165" s="93"/>
      <c r="B165" s="93"/>
      <c r="C165" s="93"/>
      <c r="D165" s="93"/>
      <c r="E165" s="93"/>
      <c r="F165" s="93" t="s">
        <v>31</v>
      </c>
      <c r="G165" s="15"/>
      <c r="H165" s="15"/>
    </row>
    <row r="166" spans="1:8" s="69" customFormat="1" ht="34.5">
      <c r="A166" s="13"/>
      <c r="B166" s="13"/>
      <c r="C166" s="13"/>
      <c r="D166" s="13"/>
      <c r="E166" s="13">
        <v>11001</v>
      </c>
      <c r="F166" s="13" t="s">
        <v>208</v>
      </c>
      <c r="G166" s="68">
        <f t="shared" ref="G166:H166" si="42">+G167</f>
        <v>-57000</v>
      </c>
      <c r="H166" s="68">
        <f t="shared" si="42"/>
        <v>-57000</v>
      </c>
    </row>
    <row r="167" spans="1:8">
      <c r="A167" s="93"/>
      <c r="B167" s="93"/>
      <c r="C167" s="93"/>
      <c r="D167" s="93"/>
      <c r="E167" s="93"/>
      <c r="F167" s="93" t="s">
        <v>22</v>
      </c>
      <c r="G167" s="15">
        <f>+G169</f>
        <v>-57000</v>
      </c>
      <c r="H167" s="15">
        <f>+H169</f>
        <v>-57000</v>
      </c>
    </row>
    <row r="168" spans="1:8" ht="34.5">
      <c r="A168" s="93"/>
      <c r="B168" s="93"/>
      <c r="C168" s="93"/>
      <c r="D168" s="93"/>
      <c r="E168" s="93"/>
      <c r="F168" s="78" t="s">
        <v>210</v>
      </c>
      <c r="G168" s="15"/>
      <c r="H168" s="15"/>
    </row>
    <row r="169" spans="1:8">
      <c r="A169" s="93"/>
      <c r="B169" s="93"/>
      <c r="C169" s="93"/>
      <c r="D169" s="93"/>
      <c r="E169" s="93"/>
      <c r="F169" s="93" t="s">
        <v>23</v>
      </c>
      <c r="G169" s="15">
        <f>+G171</f>
        <v>-57000</v>
      </c>
      <c r="H169" s="15">
        <f>+H171</f>
        <v>-57000</v>
      </c>
    </row>
    <row r="170" spans="1:8">
      <c r="A170" s="93"/>
      <c r="B170" s="93"/>
      <c r="C170" s="93"/>
      <c r="D170" s="93"/>
      <c r="E170" s="93"/>
      <c r="F170" s="93" t="s">
        <v>33</v>
      </c>
      <c r="G170" s="15"/>
      <c r="H170" s="15"/>
    </row>
    <row r="171" spans="1:8">
      <c r="A171" s="93"/>
      <c r="B171" s="93"/>
      <c r="C171" s="93"/>
      <c r="D171" s="93"/>
      <c r="E171" s="93"/>
      <c r="F171" s="93" t="s">
        <v>36</v>
      </c>
      <c r="G171" s="15">
        <f t="shared" ref="G171:H173" si="43">+G172</f>
        <v>-57000</v>
      </c>
      <c r="H171" s="15">
        <f t="shared" si="43"/>
        <v>-57000</v>
      </c>
    </row>
    <row r="172" spans="1:8">
      <c r="A172" s="93"/>
      <c r="B172" s="93"/>
      <c r="C172" s="93"/>
      <c r="D172" s="93"/>
      <c r="E172" s="93"/>
      <c r="F172" s="93" t="s">
        <v>159</v>
      </c>
      <c r="G172" s="15">
        <f t="shared" si="43"/>
        <v>-57000</v>
      </c>
      <c r="H172" s="15">
        <f t="shared" si="43"/>
        <v>-57000</v>
      </c>
    </row>
    <row r="173" spans="1:8">
      <c r="A173" s="93"/>
      <c r="B173" s="93"/>
      <c r="C173" s="93"/>
      <c r="D173" s="93"/>
      <c r="E173" s="93"/>
      <c r="F173" s="93" t="s">
        <v>160</v>
      </c>
      <c r="G173" s="15">
        <f t="shared" si="43"/>
        <v>-57000</v>
      </c>
      <c r="H173" s="15">
        <f t="shared" si="43"/>
        <v>-57000</v>
      </c>
    </row>
    <row r="174" spans="1:8">
      <c r="A174" s="93"/>
      <c r="B174" s="93"/>
      <c r="C174" s="93"/>
      <c r="D174" s="93"/>
      <c r="E174" s="93"/>
      <c r="F174" s="93" t="s">
        <v>161</v>
      </c>
      <c r="G174" s="15">
        <f>'1'!D36</f>
        <v>-57000</v>
      </c>
      <c r="H174" s="15">
        <f>'1'!E36</f>
        <v>-57000</v>
      </c>
    </row>
    <row r="175" spans="1:8" s="69" customFormat="1" ht="20.25" customHeight="1">
      <c r="A175" s="13"/>
      <c r="B175" s="13"/>
      <c r="C175" s="13"/>
      <c r="D175" s="13">
        <v>1117</v>
      </c>
      <c r="E175" s="13"/>
      <c r="F175" s="69" t="s">
        <v>147</v>
      </c>
      <c r="G175" s="68">
        <f>G177</f>
        <v>-26100</v>
      </c>
      <c r="H175" s="68">
        <f>H177</f>
        <v>-26100</v>
      </c>
    </row>
    <row r="176" spans="1:8">
      <c r="A176" s="93"/>
      <c r="B176" s="93"/>
      <c r="C176" s="93"/>
      <c r="D176" s="93"/>
      <c r="E176" s="93"/>
      <c r="F176" s="93" t="s">
        <v>31</v>
      </c>
      <c r="G176" s="15"/>
      <c r="H176" s="15"/>
    </row>
    <row r="177" spans="1:8" s="69" customFormat="1" ht="51.75">
      <c r="A177" s="13"/>
      <c r="B177" s="13"/>
      <c r="C177" s="13"/>
      <c r="D177" s="13"/>
      <c r="E177" s="13">
        <v>11004</v>
      </c>
      <c r="F177" s="13" t="s">
        <v>150</v>
      </c>
      <c r="G177" s="68">
        <f t="shared" ref="G177:H177" si="44">+G178</f>
        <v>-26100</v>
      </c>
      <c r="H177" s="68">
        <f t="shared" si="44"/>
        <v>-26100</v>
      </c>
    </row>
    <row r="178" spans="1:8">
      <c r="A178" s="93"/>
      <c r="B178" s="93"/>
      <c r="C178" s="93"/>
      <c r="D178" s="93"/>
      <c r="E178" s="93"/>
      <c r="F178" s="93" t="s">
        <v>22</v>
      </c>
      <c r="G178" s="15">
        <f>+G180</f>
        <v>-26100</v>
      </c>
      <c r="H178" s="15">
        <f>+H180</f>
        <v>-26100</v>
      </c>
    </row>
    <row r="179" spans="1:8">
      <c r="A179" s="93"/>
      <c r="B179" s="93"/>
      <c r="C179" s="93"/>
      <c r="D179" s="93"/>
      <c r="E179" s="93"/>
      <c r="F179" s="78" t="s">
        <v>35</v>
      </c>
      <c r="G179" s="15"/>
      <c r="H179" s="15"/>
    </row>
    <row r="180" spans="1:8">
      <c r="A180" s="93"/>
      <c r="B180" s="93"/>
      <c r="C180" s="93"/>
      <c r="D180" s="93"/>
      <c r="E180" s="93"/>
      <c r="F180" s="93" t="s">
        <v>23</v>
      </c>
      <c r="G180" s="15">
        <f>+G182</f>
        <v>-26100</v>
      </c>
      <c r="H180" s="15">
        <f>+H182</f>
        <v>-26100</v>
      </c>
    </row>
    <row r="181" spans="1:8">
      <c r="A181" s="93"/>
      <c r="B181" s="93"/>
      <c r="C181" s="93"/>
      <c r="D181" s="93"/>
      <c r="E181" s="93"/>
      <c r="F181" s="93" t="s">
        <v>33</v>
      </c>
      <c r="G181" s="15"/>
      <c r="H181" s="15"/>
    </row>
    <row r="182" spans="1:8">
      <c r="A182" s="93"/>
      <c r="B182" s="93"/>
      <c r="C182" s="93"/>
      <c r="D182" s="93"/>
      <c r="E182" s="93"/>
      <c r="F182" s="93" t="s">
        <v>36</v>
      </c>
      <c r="G182" s="15">
        <f t="shared" ref="G182:H184" si="45">+G183</f>
        <v>-26100</v>
      </c>
      <c r="H182" s="15">
        <f t="shared" si="45"/>
        <v>-26100</v>
      </c>
    </row>
    <row r="183" spans="1:8">
      <c r="A183" s="93"/>
      <c r="B183" s="93"/>
      <c r="C183" s="93"/>
      <c r="D183" s="93"/>
      <c r="E183" s="93"/>
      <c r="F183" s="93" t="s">
        <v>76</v>
      </c>
      <c r="G183" s="15">
        <f t="shared" si="45"/>
        <v>-26100</v>
      </c>
      <c r="H183" s="15">
        <f t="shared" si="45"/>
        <v>-26100</v>
      </c>
    </row>
    <row r="184" spans="1:8">
      <c r="A184" s="93"/>
      <c r="B184" s="93"/>
      <c r="C184" s="93"/>
      <c r="D184" s="93"/>
      <c r="E184" s="93"/>
      <c r="F184" s="93" t="s">
        <v>77</v>
      </c>
      <c r="G184" s="15">
        <f t="shared" si="45"/>
        <v>-26100</v>
      </c>
      <c r="H184" s="15">
        <f t="shared" si="45"/>
        <v>-26100</v>
      </c>
    </row>
    <row r="185" spans="1:8">
      <c r="A185" s="93"/>
      <c r="B185" s="93"/>
      <c r="C185" s="93"/>
      <c r="D185" s="93"/>
      <c r="E185" s="93"/>
      <c r="F185" s="93" t="s">
        <v>162</v>
      </c>
      <c r="G185" s="15">
        <f>'1'!D87</f>
        <v>-26100</v>
      </c>
      <c r="H185" s="15">
        <f>'1'!E87</f>
        <v>-26100</v>
      </c>
    </row>
    <row r="186" spans="1:8" s="69" customFormat="1" ht="20.25" customHeight="1">
      <c r="A186" s="13"/>
      <c r="B186" s="13"/>
      <c r="C186" s="13"/>
      <c r="D186" s="13" t="str">
        <f>'1'!A144</f>
        <v xml:space="preserve"> 1205</v>
      </c>
      <c r="E186" s="13"/>
      <c r="F186" s="71" t="s">
        <v>287</v>
      </c>
      <c r="G186" s="144">
        <f>G188</f>
        <v>-36125</v>
      </c>
      <c r="H186" s="144">
        <f>H188</f>
        <v>-36125</v>
      </c>
    </row>
    <row r="187" spans="1:8">
      <c r="A187" s="159"/>
      <c r="B187" s="159"/>
      <c r="C187" s="159"/>
      <c r="D187" s="159"/>
      <c r="E187" s="159"/>
      <c r="F187" s="159" t="s">
        <v>31</v>
      </c>
      <c r="G187" s="15"/>
      <c r="H187" s="15"/>
    </row>
    <row r="188" spans="1:8" s="69" customFormat="1" ht="69">
      <c r="A188" s="13"/>
      <c r="B188" s="13"/>
      <c r="C188" s="13"/>
      <c r="D188" s="13"/>
      <c r="E188" s="13">
        <f>'1'!B157</f>
        <v>12011</v>
      </c>
      <c r="F188" s="13" t="s">
        <v>301</v>
      </c>
      <c r="G188" s="144">
        <f t="shared" ref="G188:H188" si="46">+G189</f>
        <v>-36125</v>
      </c>
      <c r="H188" s="144">
        <f t="shared" si="46"/>
        <v>-36125</v>
      </c>
    </row>
    <row r="189" spans="1:8">
      <c r="A189" s="159"/>
      <c r="B189" s="159"/>
      <c r="C189" s="159"/>
      <c r="D189" s="159"/>
      <c r="E189" s="159"/>
      <c r="F189" s="159" t="s">
        <v>22</v>
      </c>
      <c r="G189" s="15">
        <f>+G191</f>
        <v>-36125</v>
      </c>
      <c r="H189" s="15">
        <f>+H191</f>
        <v>-36125</v>
      </c>
    </row>
    <row r="190" spans="1:8" ht="34.5">
      <c r="A190" s="159"/>
      <c r="B190" s="159"/>
      <c r="C190" s="159"/>
      <c r="D190" s="159"/>
      <c r="E190" s="159"/>
      <c r="F190" s="78" t="s">
        <v>123</v>
      </c>
      <c r="G190" s="15"/>
      <c r="H190" s="15"/>
    </row>
    <row r="191" spans="1:8">
      <c r="A191" s="159"/>
      <c r="B191" s="159"/>
      <c r="C191" s="159"/>
      <c r="D191" s="159"/>
      <c r="E191" s="159"/>
      <c r="F191" s="159" t="s">
        <v>23</v>
      </c>
      <c r="G191" s="15">
        <f>+G193</f>
        <v>-36125</v>
      </c>
      <c r="H191" s="15">
        <f>+H193</f>
        <v>-36125</v>
      </c>
    </row>
    <row r="192" spans="1:8">
      <c r="A192" s="159"/>
      <c r="B192" s="159"/>
      <c r="C192" s="159"/>
      <c r="D192" s="159"/>
      <c r="E192" s="159"/>
      <c r="F192" s="159" t="s">
        <v>33</v>
      </c>
      <c r="G192" s="15"/>
      <c r="H192" s="15"/>
    </row>
    <row r="193" spans="1:8">
      <c r="A193" s="159"/>
      <c r="B193" s="159"/>
      <c r="C193" s="159"/>
      <c r="D193" s="159"/>
      <c r="E193" s="159"/>
      <c r="F193" s="159" t="s">
        <v>36</v>
      </c>
      <c r="G193" s="15">
        <f t="shared" ref="G193:H195" si="47">+G194</f>
        <v>-36125</v>
      </c>
      <c r="H193" s="15">
        <f t="shared" si="47"/>
        <v>-36125</v>
      </c>
    </row>
    <row r="194" spans="1:8">
      <c r="A194" s="159"/>
      <c r="B194" s="159"/>
      <c r="C194" s="159"/>
      <c r="D194" s="159"/>
      <c r="E194" s="159"/>
      <c r="F194" s="159" t="s">
        <v>37</v>
      </c>
      <c r="G194" s="15">
        <f t="shared" si="47"/>
        <v>-36125</v>
      </c>
      <c r="H194" s="15">
        <f t="shared" si="47"/>
        <v>-36125</v>
      </c>
    </row>
    <row r="195" spans="1:8">
      <c r="A195" s="159"/>
      <c r="B195" s="159"/>
      <c r="C195" s="159"/>
      <c r="D195" s="159"/>
      <c r="E195" s="159"/>
      <c r="F195" s="159" t="s">
        <v>38</v>
      </c>
      <c r="G195" s="15">
        <f t="shared" si="47"/>
        <v>-36125</v>
      </c>
      <c r="H195" s="15">
        <f t="shared" si="47"/>
        <v>-36125</v>
      </c>
    </row>
    <row r="196" spans="1:8">
      <c r="A196" s="159"/>
      <c r="B196" s="159"/>
      <c r="C196" s="159"/>
      <c r="D196" s="159"/>
      <c r="E196" s="159"/>
      <c r="F196" s="159" t="s">
        <v>302</v>
      </c>
      <c r="G196" s="15">
        <f>'1'!D162</f>
        <v>-36125</v>
      </c>
      <c r="H196" s="15">
        <f>'1'!E162</f>
        <v>-36125</v>
      </c>
    </row>
    <row r="197" spans="1:8">
      <c r="A197" s="13">
        <v>11</v>
      </c>
      <c r="B197" s="93"/>
      <c r="C197" s="93"/>
      <c r="D197" s="93"/>
      <c r="E197" s="93"/>
      <c r="F197" s="13" t="s">
        <v>110</v>
      </c>
      <c r="G197" s="15">
        <f>G199</f>
        <v>1286625</v>
      </c>
      <c r="H197" s="15">
        <f>H199</f>
        <v>1296225</v>
      </c>
    </row>
    <row r="198" spans="1:8">
      <c r="A198" s="93"/>
      <c r="B198" s="93"/>
      <c r="C198" s="93"/>
      <c r="D198" s="93"/>
      <c r="E198" s="93"/>
      <c r="F198" s="93" t="s">
        <v>60</v>
      </c>
      <c r="G198" s="15"/>
      <c r="H198" s="15"/>
    </row>
    <row r="199" spans="1:8">
      <c r="A199" s="93"/>
      <c r="B199" s="13" t="s">
        <v>61</v>
      </c>
      <c r="C199" s="93"/>
      <c r="D199" s="93"/>
      <c r="E199" s="93"/>
      <c r="F199" s="13" t="s">
        <v>111</v>
      </c>
      <c r="G199" s="15">
        <f>G201</f>
        <v>1286625</v>
      </c>
      <c r="H199" s="15">
        <f>H201</f>
        <v>1296225</v>
      </c>
    </row>
    <row r="200" spans="1:8">
      <c r="A200" s="93"/>
      <c r="B200" s="93"/>
      <c r="C200" s="93"/>
      <c r="D200" s="93"/>
      <c r="E200" s="93"/>
      <c r="F200" s="93" t="s">
        <v>31</v>
      </c>
      <c r="G200" s="15"/>
      <c r="H200" s="15"/>
    </row>
    <row r="201" spans="1:8">
      <c r="A201" s="103"/>
      <c r="B201" s="103"/>
      <c r="C201" s="104" t="s">
        <v>61</v>
      </c>
      <c r="D201" s="103"/>
      <c r="E201" s="103"/>
      <c r="F201" s="18" t="s">
        <v>62</v>
      </c>
      <c r="G201" s="90">
        <f>G203</f>
        <v>1286625</v>
      </c>
      <c r="H201" s="90">
        <f>H203</f>
        <v>1296225</v>
      </c>
    </row>
    <row r="202" spans="1:8">
      <c r="A202" s="103"/>
      <c r="B202" s="103"/>
      <c r="C202" s="103"/>
      <c r="D202" s="103"/>
      <c r="E202" s="103"/>
      <c r="F202" s="18" t="s">
        <v>60</v>
      </c>
      <c r="G202" s="90"/>
      <c r="H202" s="90"/>
    </row>
    <row r="203" spans="1:8">
      <c r="A203" s="103"/>
      <c r="B203" s="103"/>
      <c r="C203" s="103"/>
      <c r="D203" s="105">
        <v>1139</v>
      </c>
      <c r="E203" s="103"/>
      <c r="F203" s="56" t="s">
        <v>62</v>
      </c>
      <c r="G203" s="90">
        <f>G205</f>
        <v>1286625</v>
      </c>
      <c r="H203" s="157">
        <f>H205</f>
        <v>1296225</v>
      </c>
    </row>
    <row r="204" spans="1:8">
      <c r="A204" s="103"/>
      <c r="B204" s="103"/>
      <c r="C204" s="103"/>
      <c r="D204" s="103"/>
      <c r="E204" s="103"/>
      <c r="F204" s="18" t="s">
        <v>60</v>
      </c>
      <c r="G204" s="90"/>
      <c r="H204" s="90"/>
    </row>
    <row r="205" spans="1:8">
      <c r="A205" s="103"/>
      <c r="B205" s="103"/>
      <c r="C205" s="103"/>
      <c r="D205" s="103"/>
      <c r="E205" s="105">
        <v>11001</v>
      </c>
      <c r="F205" s="56" t="s">
        <v>62</v>
      </c>
      <c r="G205" s="106">
        <f>G207</f>
        <v>1286625</v>
      </c>
      <c r="H205" s="106">
        <f>H207</f>
        <v>1296225</v>
      </c>
    </row>
    <row r="206" spans="1:8">
      <c r="A206" s="103"/>
      <c r="B206" s="103"/>
      <c r="C206" s="103"/>
      <c r="D206" s="103"/>
      <c r="E206" s="103"/>
      <c r="F206" s="18" t="s">
        <v>64</v>
      </c>
      <c r="G206" s="106"/>
      <c r="H206" s="106"/>
    </row>
    <row r="207" spans="1:8">
      <c r="A207" s="103"/>
      <c r="B207" s="103"/>
      <c r="C207" s="103"/>
      <c r="D207" s="103"/>
      <c r="E207" s="103"/>
      <c r="F207" s="18" t="s">
        <v>63</v>
      </c>
      <c r="G207" s="106">
        <f>G209</f>
        <v>1286625</v>
      </c>
      <c r="H207" s="106">
        <f>H209</f>
        <v>1296225</v>
      </c>
    </row>
    <row r="208" spans="1:8">
      <c r="A208" s="103"/>
      <c r="B208" s="103"/>
      <c r="C208" s="103"/>
      <c r="D208" s="103"/>
      <c r="E208" s="103"/>
      <c r="F208" s="18" t="s">
        <v>65</v>
      </c>
      <c r="G208" s="106"/>
      <c r="H208" s="106"/>
    </row>
    <row r="209" spans="1:8">
      <c r="A209" s="103"/>
      <c r="B209" s="103"/>
      <c r="C209" s="103"/>
      <c r="D209" s="103"/>
      <c r="E209" s="103"/>
      <c r="F209" s="18" t="s">
        <v>66</v>
      </c>
      <c r="G209" s="106">
        <f>G211</f>
        <v>1286625</v>
      </c>
      <c r="H209" s="106">
        <f>H211</f>
        <v>1296225</v>
      </c>
    </row>
    <row r="210" spans="1:8">
      <c r="A210" s="18"/>
      <c r="B210" s="18"/>
      <c r="C210" s="18"/>
      <c r="D210" s="18"/>
      <c r="E210" s="18"/>
      <c r="F210" s="18" t="s">
        <v>67</v>
      </c>
      <c r="G210" s="106"/>
      <c r="H210" s="106"/>
    </row>
    <row r="211" spans="1:8">
      <c r="A211" s="18"/>
      <c r="B211" s="18"/>
      <c r="C211" s="18"/>
      <c r="D211" s="18"/>
      <c r="E211" s="18"/>
      <c r="F211" s="18" t="s">
        <v>68</v>
      </c>
      <c r="G211" s="106">
        <f>G212</f>
        <v>1286625</v>
      </c>
      <c r="H211" s="106">
        <f>H212</f>
        <v>1296225</v>
      </c>
    </row>
    <row r="212" spans="1:8">
      <c r="A212" s="18"/>
      <c r="B212" s="18"/>
      <c r="C212" s="18"/>
      <c r="D212" s="18"/>
      <c r="E212" s="18"/>
      <c r="F212" s="18" t="s">
        <v>69</v>
      </c>
      <c r="G212" s="106">
        <f>'1'!D176</f>
        <v>1286625</v>
      </c>
      <c r="H212" s="106">
        <f>'1'!E176</f>
        <v>1296225</v>
      </c>
    </row>
    <row r="214" spans="1:8">
      <c r="G214" s="19"/>
      <c r="H214" s="19"/>
    </row>
  </sheetData>
  <mergeCells count="6">
    <mergeCell ref="A4:H4"/>
    <mergeCell ref="G5:H5"/>
    <mergeCell ref="A6:C6"/>
    <mergeCell ref="D6:E6"/>
    <mergeCell ref="F6:F7"/>
    <mergeCell ref="G6:H6"/>
  </mergeCells>
  <conditionalFormatting sqref="F123">
    <cfRule type="expression" dxfId="2" priority="6" stopIfTrue="1">
      <formula>#REF!=1</formula>
    </cfRule>
  </conditionalFormatting>
  <conditionalFormatting sqref="F88">
    <cfRule type="expression" dxfId="1" priority="5" stopIfTrue="1">
      <formula>#REF!=1</formula>
    </cfRule>
  </conditionalFormatting>
  <conditionalFormatting sqref="F134">
    <cfRule type="expression" dxfId="0" priority="1" stopIfTrue="1">
      <formula>#REF!=1</formula>
    </cfRule>
  </conditionalFormatting>
  <pageMargins left="0.45" right="0" top="0.25" bottom="0.25" header="0.3" footer="0.3"/>
  <pageSetup paperSize="9" scale="5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view="pageBreakPreview" zoomScaleNormal="100" zoomScaleSheetLayoutView="100" workbookViewId="0"/>
  </sheetViews>
  <sheetFormatPr defaultRowHeight="13.5"/>
  <cols>
    <col min="1" max="1" width="9.140625" style="98"/>
    <col min="2" max="2" width="9.85546875" style="98" customWidth="1"/>
    <col min="3" max="3" width="9.7109375" style="98" customWidth="1"/>
    <col min="4" max="4" width="8.85546875" style="98" customWidth="1"/>
    <col min="5" max="5" width="34.140625" style="98" customWidth="1"/>
    <col min="6" max="6" width="46.28515625" style="98" customWidth="1"/>
    <col min="7" max="7" width="24.42578125" style="98" customWidth="1"/>
    <col min="8" max="16384" width="9.140625" style="98"/>
  </cols>
  <sheetData>
    <row r="1" spans="1:7" s="7" customFormat="1" ht="17.25">
      <c r="B1" s="20"/>
      <c r="D1" s="167" t="s">
        <v>136</v>
      </c>
      <c r="E1" s="167"/>
      <c r="F1" s="167"/>
      <c r="G1" s="167"/>
    </row>
    <row r="2" spans="1:7" s="7" customFormat="1" ht="17.25" customHeight="1">
      <c r="A2" s="22" t="s">
        <v>0</v>
      </c>
      <c r="B2" s="20"/>
      <c r="D2" s="167" t="s">
        <v>20</v>
      </c>
      <c r="E2" s="167"/>
      <c r="F2" s="167"/>
      <c r="G2" s="167"/>
    </row>
    <row r="3" spans="1:7" s="7" customFormat="1" ht="17.25" customHeight="1">
      <c r="B3" s="20"/>
      <c r="D3" s="167" t="s">
        <v>1</v>
      </c>
      <c r="E3" s="167"/>
      <c r="F3" s="167"/>
      <c r="G3" s="167"/>
    </row>
    <row r="4" spans="1:7" s="7" customFormat="1" ht="17.25">
      <c r="B4" s="20"/>
      <c r="D4" s="21"/>
      <c r="E4" s="21"/>
    </row>
    <row r="5" spans="1:7" s="7" customFormat="1" ht="61.5" customHeight="1">
      <c r="A5" s="168" t="s">
        <v>139</v>
      </c>
      <c r="B5" s="168"/>
      <c r="C5" s="168"/>
      <c r="D5" s="168"/>
      <c r="E5" s="168"/>
      <c r="F5" s="168"/>
      <c r="G5" s="168"/>
    </row>
    <row r="6" spans="1:7" s="7" customFormat="1" ht="17.25">
      <c r="A6" s="148"/>
      <c r="B6" s="23"/>
      <c r="C6" s="148"/>
      <c r="D6" s="21"/>
      <c r="E6" s="24"/>
      <c r="F6" s="178" t="s">
        <v>32</v>
      </c>
      <c r="G6" s="178"/>
    </row>
    <row r="7" spans="1:7" ht="57" customHeight="1">
      <c r="A7" s="179" t="s">
        <v>127</v>
      </c>
      <c r="B7" s="180"/>
      <c r="C7" s="181" t="s">
        <v>128</v>
      </c>
      <c r="D7" s="181"/>
      <c r="E7" s="181"/>
      <c r="F7" s="181" t="s">
        <v>129</v>
      </c>
      <c r="G7" s="155" t="s">
        <v>285</v>
      </c>
    </row>
    <row r="8" spans="1:7" ht="32.25" customHeight="1">
      <c r="A8" s="147" t="s">
        <v>8</v>
      </c>
      <c r="B8" s="147" t="s">
        <v>9</v>
      </c>
      <c r="C8" s="181"/>
      <c r="D8" s="181"/>
      <c r="E8" s="181"/>
      <c r="F8" s="181"/>
      <c r="G8" s="155" t="s">
        <v>284</v>
      </c>
    </row>
    <row r="9" spans="1:7" ht="31.5" customHeight="1">
      <c r="A9" s="179" t="s">
        <v>87</v>
      </c>
      <c r="B9" s="182"/>
      <c r="C9" s="182"/>
      <c r="D9" s="182"/>
      <c r="E9" s="182"/>
      <c r="F9" s="180"/>
      <c r="G9" s="156">
        <f>G10+G18+G21+G34</f>
        <v>-212900</v>
      </c>
    </row>
    <row r="10" spans="1:7" s="107" customFormat="1" ht="27" customHeight="1">
      <c r="A10" s="146">
        <v>1032</v>
      </c>
      <c r="B10" s="146" t="s">
        <v>130</v>
      </c>
      <c r="C10" s="146"/>
      <c r="D10" s="146"/>
      <c r="E10" s="146"/>
      <c r="F10" s="146"/>
      <c r="G10" s="156">
        <f>G11+G16</f>
        <v>-67600</v>
      </c>
    </row>
    <row r="11" spans="1:7" ht="32.25" customHeight="1">
      <c r="A11" s="97"/>
      <c r="B11" s="79">
        <v>11001</v>
      </c>
      <c r="C11" s="177" t="s">
        <v>131</v>
      </c>
      <c r="D11" s="177"/>
      <c r="E11" s="177"/>
      <c r="F11" s="147" t="s">
        <v>87</v>
      </c>
      <c r="G11" s="83">
        <f>SUM(G12:G15)</f>
        <v>-40000</v>
      </c>
    </row>
    <row r="12" spans="1:7" ht="32.25" customHeight="1">
      <c r="A12" s="97"/>
      <c r="B12" s="80"/>
      <c r="C12" s="146"/>
      <c r="D12" s="146"/>
      <c r="E12" s="146"/>
      <c r="F12" s="81" t="s">
        <v>132</v>
      </c>
      <c r="G12" s="84">
        <v>-6463</v>
      </c>
    </row>
    <row r="13" spans="1:7" ht="32.25" customHeight="1">
      <c r="A13" s="97"/>
      <c r="B13" s="80"/>
      <c r="C13" s="146"/>
      <c r="D13" s="146"/>
      <c r="E13" s="146"/>
      <c r="F13" s="81" t="s">
        <v>133</v>
      </c>
      <c r="G13" s="84">
        <v>-11047</v>
      </c>
    </row>
    <row r="14" spans="1:7" ht="32.25" customHeight="1">
      <c r="A14" s="97"/>
      <c r="B14" s="80"/>
      <c r="C14" s="146"/>
      <c r="D14" s="146"/>
      <c r="E14" s="146"/>
      <c r="F14" s="82" t="s">
        <v>134</v>
      </c>
      <c r="G14" s="84">
        <v>-21855</v>
      </c>
    </row>
    <row r="15" spans="1:7" ht="32.25" customHeight="1">
      <c r="A15" s="97"/>
      <c r="B15" s="80"/>
      <c r="C15" s="146"/>
      <c r="D15" s="146"/>
      <c r="E15" s="146"/>
      <c r="F15" s="82" t="s">
        <v>135</v>
      </c>
      <c r="G15" s="84">
        <v>-635</v>
      </c>
    </row>
    <row r="16" spans="1:7" ht="57">
      <c r="A16" s="79"/>
      <c r="B16" s="145">
        <v>11003</v>
      </c>
      <c r="C16" s="145"/>
      <c r="D16" s="145"/>
      <c r="E16" s="147" t="s">
        <v>213</v>
      </c>
      <c r="F16" s="147" t="s">
        <v>87</v>
      </c>
      <c r="G16" s="83">
        <f>G17</f>
        <v>-27600</v>
      </c>
    </row>
    <row r="17" spans="1:7" ht="14.25">
      <c r="A17" s="80"/>
      <c r="B17" s="146"/>
      <c r="C17" s="146"/>
      <c r="D17" s="146"/>
      <c r="E17" s="81"/>
      <c r="F17" s="82" t="s">
        <v>214</v>
      </c>
      <c r="G17" s="84">
        <f>'1'!D55</f>
        <v>-27600</v>
      </c>
    </row>
    <row r="18" spans="1:7" s="107" customFormat="1" ht="27" customHeight="1">
      <c r="A18" s="146">
        <v>1141</v>
      </c>
      <c r="B18" s="146" t="s">
        <v>165</v>
      </c>
      <c r="C18" s="146"/>
      <c r="D18" s="146"/>
      <c r="E18" s="146"/>
      <c r="F18" s="146"/>
      <c r="G18" s="156">
        <f>G19</f>
        <v>-70000</v>
      </c>
    </row>
    <row r="19" spans="1:7" ht="49.5" customHeight="1">
      <c r="A19" s="97"/>
      <c r="B19" s="79">
        <v>11007</v>
      </c>
      <c r="C19" s="177" t="s">
        <v>166</v>
      </c>
      <c r="D19" s="177"/>
      <c r="E19" s="177"/>
      <c r="F19" s="147" t="s">
        <v>87</v>
      </c>
      <c r="G19" s="83">
        <f>G20</f>
        <v>-70000</v>
      </c>
    </row>
    <row r="20" spans="1:7" ht="32.25" customHeight="1">
      <c r="A20" s="97"/>
      <c r="B20" s="80"/>
      <c r="C20" s="146"/>
      <c r="D20" s="146"/>
      <c r="E20" s="146"/>
      <c r="F20" s="82" t="s">
        <v>167</v>
      </c>
      <c r="G20" s="84">
        <f>'1'!E100</f>
        <v>-70000</v>
      </c>
    </row>
    <row r="21" spans="1:7" s="107" customFormat="1" ht="15">
      <c r="A21" s="149">
        <v>1160</v>
      </c>
      <c r="B21" s="183" t="s">
        <v>215</v>
      </c>
      <c r="C21" s="184"/>
      <c r="D21" s="184"/>
      <c r="E21" s="185"/>
      <c r="F21" s="146"/>
      <c r="G21" s="83">
        <f>G22+G24+G26+G28+G30+G32</f>
        <v>-49200</v>
      </c>
    </row>
    <row r="22" spans="1:7" ht="28.5">
      <c r="A22" s="97"/>
      <c r="B22" s="79">
        <v>11006</v>
      </c>
      <c r="C22" s="177" t="s">
        <v>216</v>
      </c>
      <c r="D22" s="186"/>
      <c r="E22" s="186"/>
      <c r="F22" s="147" t="s">
        <v>87</v>
      </c>
      <c r="G22" s="83">
        <f>G23</f>
        <v>-14500</v>
      </c>
    </row>
    <row r="23" spans="1:7" ht="14.25">
      <c r="A23" s="97"/>
      <c r="B23" s="80"/>
      <c r="C23" s="146"/>
      <c r="D23" s="146"/>
      <c r="E23" s="146"/>
      <c r="F23" s="81" t="s">
        <v>214</v>
      </c>
      <c r="G23" s="84">
        <f>'1'!E108</f>
        <v>-14500</v>
      </c>
    </row>
    <row r="24" spans="1:7" ht="28.5">
      <c r="A24" s="97"/>
      <c r="B24" s="79">
        <v>11007</v>
      </c>
      <c r="C24" s="177" t="s">
        <v>217</v>
      </c>
      <c r="D24" s="186"/>
      <c r="E24" s="186"/>
      <c r="F24" s="147" t="s">
        <v>87</v>
      </c>
      <c r="G24" s="83">
        <f>G25</f>
        <v>-2900</v>
      </c>
    </row>
    <row r="25" spans="1:7" ht="14.25">
      <c r="A25" s="97"/>
      <c r="B25" s="80"/>
      <c r="C25" s="146"/>
      <c r="D25" s="146"/>
      <c r="E25" s="146"/>
      <c r="F25" s="81" t="s">
        <v>214</v>
      </c>
      <c r="G25" s="84">
        <f>'1'!E114</f>
        <v>-2900</v>
      </c>
    </row>
    <row r="26" spans="1:7" ht="28.5">
      <c r="A26" s="97"/>
      <c r="B26" s="79">
        <v>11008</v>
      </c>
      <c r="C26" s="177" t="s">
        <v>218</v>
      </c>
      <c r="D26" s="186"/>
      <c r="E26" s="186"/>
      <c r="F26" s="147" t="s">
        <v>87</v>
      </c>
      <c r="G26" s="83">
        <f>G27</f>
        <v>-16100</v>
      </c>
    </row>
    <row r="27" spans="1:7" ht="14.25">
      <c r="A27" s="97"/>
      <c r="B27" s="80"/>
      <c r="C27" s="146"/>
      <c r="D27" s="146"/>
      <c r="E27" s="146"/>
      <c r="F27" s="81" t="s">
        <v>214</v>
      </c>
      <c r="G27" s="84">
        <f>'1'!E120</f>
        <v>-16100</v>
      </c>
    </row>
    <row r="28" spans="1:7" ht="28.5">
      <c r="A28" s="97"/>
      <c r="B28" s="79">
        <v>11009</v>
      </c>
      <c r="C28" s="177" t="s">
        <v>219</v>
      </c>
      <c r="D28" s="186"/>
      <c r="E28" s="186"/>
      <c r="F28" s="147" t="s">
        <v>87</v>
      </c>
      <c r="G28" s="83">
        <f>G29</f>
        <v>-1600</v>
      </c>
    </row>
    <row r="29" spans="1:7" ht="14.25">
      <c r="A29" s="97"/>
      <c r="B29" s="80"/>
      <c r="C29" s="146"/>
      <c r="D29" s="146"/>
      <c r="E29" s="146"/>
      <c r="F29" s="81" t="s">
        <v>214</v>
      </c>
      <c r="G29" s="84">
        <f>'1'!E126</f>
        <v>-1600</v>
      </c>
    </row>
    <row r="30" spans="1:7" ht="28.5">
      <c r="A30" s="97"/>
      <c r="B30" s="79">
        <v>11010</v>
      </c>
      <c r="C30" s="177" t="s">
        <v>220</v>
      </c>
      <c r="D30" s="177"/>
      <c r="E30" s="177"/>
      <c r="F30" s="147" t="s">
        <v>87</v>
      </c>
      <c r="G30" s="83">
        <f>G31</f>
        <v>-5500</v>
      </c>
    </row>
    <row r="31" spans="1:7" ht="14.25">
      <c r="A31" s="97"/>
      <c r="B31" s="80"/>
      <c r="C31" s="146"/>
      <c r="D31" s="146"/>
      <c r="E31" s="146"/>
      <c r="F31" s="81" t="s">
        <v>214</v>
      </c>
      <c r="G31" s="84">
        <f>'1'!E132</f>
        <v>-5500</v>
      </c>
    </row>
    <row r="32" spans="1:7" ht="28.5">
      <c r="A32" s="97"/>
      <c r="B32" s="79">
        <v>11011</v>
      </c>
      <c r="C32" s="177" t="s">
        <v>221</v>
      </c>
      <c r="D32" s="177"/>
      <c r="E32" s="177"/>
      <c r="F32" s="147" t="s">
        <v>87</v>
      </c>
      <c r="G32" s="83">
        <f>G33</f>
        <v>-8600</v>
      </c>
    </row>
    <row r="33" spans="1:7" ht="14.25">
      <c r="A33" s="97"/>
      <c r="B33" s="80"/>
      <c r="C33" s="146"/>
      <c r="D33" s="146"/>
      <c r="E33" s="146"/>
      <c r="F33" s="81" t="s">
        <v>214</v>
      </c>
      <c r="G33" s="84">
        <f>'1'!E138</f>
        <v>-8600</v>
      </c>
    </row>
    <row r="34" spans="1:7" s="107" customFormat="1" ht="33.75" customHeight="1">
      <c r="A34" s="149">
        <v>1117</v>
      </c>
      <c r="B34" s="187" t="s">
        <v>222</v>
      </c>
      <c r="C34" s="188"/>
      <c r="D34" s="188"/>
      <c r="E34" s="189"/>
      <c r="G34" s="83">
        <f>G35</f>
        <v>-26100</v>
      </c>
    </row>
    <row r="35" spans="1:7" ht="28.5">
      <c r="A35" s="190"/>
      <c r="B35" s="79">
        <v>11004</v>
      </c>
      <c r="C35" s="177" t="s">
        <v>223</v>
      </c>
      <c r="D35" s="192"/>
      <c r="E35" s="192"/>
      <c r="F35" s="147" t="s">
        <v>87</v>
      </c>
      <c r="G35" s="83">
        <f>G36</f>
        <v>-26100</v>
      </c>
    </row>
    <row r="36" spans="1:7" ht="40.5">
      <c r="A36" s="191"/>
      <c r="B36" s="96"/>
      <c r="C36" s="146"/>
      <c r="D36" s="146"/>
      <c r="E36" s="146"/>
      <c r="F36" s="82" t="s">
        <v>224</v>
      </c>
      <c r="G36" s="84">
        <f>'1'!E82</f>
        <v>-26100</v>
      </c>
    </row>
  </sheetData>
  <mergeCells count="21">
    <mergeCell ref="C28:E28"/>
    <mergeCell ref="C30:E30"/>
    <mergeCell ref="C32:E32"/>
    <mergeCell ref="B34:E34"/>
    <mergeCell ref="A35:A36"/>
    <mergeCell ref="C35:E35"/>
    <mergeCell ref="B21:E21"/>
    <mergeCell ref="C22:E22"/>
    <mergeCell ref="C24:E24"/>
    <mergeCell ref="C26:E26"/>
    <mergeCell ref="C19:E19"/>
    <mergeCell ref="C11:E11"/>
    <mergeCell ref="D1:G1"/>
    <mergeCell ref="D2:G2"/>
    <mergeCell ref="D3:G3"/>
    <mergeCell ref="A5:G5"/>
    <mergeCell ref="F6:G6"/>
    <mergeCell ref="A7:B7"/>
    <mergeCell ref="C7:E8"/>
    <mergeCell ref="F7:F8"/>
    <mergeCell ref="A9:F9"/>
  </mergeCells>
  <pageMargins left="0.7" right="0.7" top="0.75" bottom="0.75" header="0.3" footer="0.3"/>
  <pageSetup paperSize="9" scale="53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5"/>
  <sheetViews>
    <sheetView view="pageBreakPreview" zoomScale="85" zoomScaleNormal="100" zoomScaleSheetLayoutView="85" workbookViewId="0"/>
  </sheetViews>
  <sheetFormatPr defaultRowHeight="17.25"/>
  <cols>
    <col min="1" max="1" width="51.7109375" style="3" customWidth="1"/>
    <col min="2" max="2" width="73.28515625" style="3" customWidth="1"/>
    <col min="3" max="4" width="24.85546875" style="4" customWidth="1"/>
    <col min="5" max="5" width="16.140625" style="3" bestFit="1" customWidth="1"/>
    <col min="6" max="6" width="12.5703125" style="3" bestFit="1" customWidth="1"/>
    <col min="7" max="16384" width="9.140625" style="3"/>
  </cols>
  <sheetData>
    <row r="1" spans="1:4">
      <c r="A1" s="5"/>
      <c r="B1" s="5"/>
      <c r="C1" s="5"/>
      <c r="D1" s="5" t="s">
        <v>137</v>
      </c>
    </row>
    <row r="2" spans="1:4">
      <c r="A2" s="5"/>
      <c r="B2" s="5"/>
      <c r="C2" s="5"/>
      <c r="D2" s="5" t="s">
        <v>20</v>
      </c>
    </row>
    <row r="3" spans="1:4">
      <c r="A3" s="5"/>
      <c r="B3" s="5"/>
      <c r="C3" s="5"/>
      <c r="D3" s="5" t="s">
        <v>1</v>
      </c>
    </row>
    <row r="4" spans="1:4">
      <c r="A4" s="5"/>
      <c r="B4" s="5"/>
      <c r="C4" s="5"/>
      <c r="D4" s="5"/>
    </row>
    <row r="5" spans="1:4" ht="38.25" customHeight="1">
      <c r="A5" s="208" t="s">
        <v>250</v>
      </c>
      <c r="B5" s="208"/>
      <c r="C5" s="208"/>
      <c r="D5" s="208"/>
    </row>
    <row r="6" spans="1:4">
      <c r="A6" s="168" t="s">
        <v>88</v>
      </c>
      <c r="B6" s="168"/>
      <c r="C6" s="168"/>
      <c r="D6" s="168"/>
    </row>
    <row r="7" spans="1:4">
      <c r="A7" s="209" t="s">
        <v>55</v>
      </c>
      <c r="B7" s="209"/>
      <c r="C7" s="209"/>
      <c r="D7" s="209"/>
    </row>
    <row r="9" spans="1:4">
      <c r="A9" s="13" t="s">
        <v>46</v>
      </c>
      <c r="B9" s="49" t="s">
        <v>47</v>
      </c>
      <c r="C9" s="3"/>
      <c r="D9" s="3"/>
    </row>
    <row r="10" spans="1:4">
      <c r="A10" s="13">
        <v>1005</v>
      </c>
      <c r="B10" s="49" t="s">
        <v>112</v>
      </c>
      <c r="C10" s="3"/>
      <c r="D10" s="3"/>
    </row>
    <row r="11" spans="1:4">
      <c r="A11" s="50"/>
      <c r="B11" s="51"/>
      <c r="C11" s="3"/>
      <c r="D11" s="3"/>
    </row>
    <row r="12" spans="1:4">
      <c r="A12" s="49" t="s">
        <v>48</v>
      </c>
      <c r="B12" s="36"/>
      <c r="C12" s="36"/>
      <c r="D12" s="36"/>
    </row>
    <row r="14" spans="1:4" s="114" customFormat="1" ht="40.5" customHeight="1">
      <c r="A14" s="111" t="s">
        <v>29</v>
      </c>
      <c r="B14" s="111" t="s">
        <v>113</v>
      </c>
      <c r="C14" s="193" t="s">
        <v>54</v>
      </c>
      <c r="D14" s="195"/>
    </row>
    <row r="15" spans="1:4" s="114" customFormat="1">
      <c r="A15" s="111" t="s">
        <v>25</v>
      </c>
      <c r="B15" s="111" t="s">
        <v>114</v>
      </c>
      <c r="C15" s="112" t="s">
        <v>49</v>
      </c>
      <c r="D15" s="112" t="s">
        <v>50</v>
      </c>
    </row>
    <row r="16" spans="1:4" s="114" customFormat="1" ht="69">
      <c r="A16" s="111" t="s">
        <v>26</v>
      </c>
      <c r="B16" s="111" t="s">
        <v>115</v>
      </c>
      <c r="C16" s="111"/>
      <c r="D16" s="111"/>
    </row>
    <row r="17" spans="1:4" s="114" customFormat="1" ht="69">
      <c r="A17" s="111" t="s">
        <v>27</v>
      </c>
      <c r="B17" s="111" t="s">
        <v>116</v>
      </c>
      <c r="C17" s="111"/>
      <c r="D17" s="111"/>
    </row>
    <row r="18" spans="1:4" s="114" customFormat="1">
      <c r="A18" s="111" t="s">
        <v>19</v>
      </c>
      <c r="B18" s="111" t="s">
        <v>17</v>
      </c>
      <c r="C18" s="111"/>
      <c r="D18" s="111"/>
    </row>
    <row r="19" spans="1:4" s="114" customFormat="1" ht="51.75">
      <c r="A19" s="111" t="s">
        <v>13</v>
      </c>
      <c r="B19" s="111" t="s">
        <v>117</v>
      </c>
      <c r="C19" s="111"/>
      <c r="D19" s="111"/>
    </row>
    <row r="20" spans="1:4" s="114" customFormat="1">
      <c r="A20" s="111" t="s">
        <v>30</v>
      </c>
      <c r="B20" s="111"/>
      <c r="C20" s="111"/>
      <c r="D20" s="111"/>
    </row>
    <row r="21" spans="1:4" s="114" customFormat="1" ht="34.5">
      <c r="A21" s="111" t="s">
        <v>28</v>
      </c>
      <c r="B21" s="111"/>
      <c r="C21" s="75">
        <f>'1'!D18</f>
        <v>-416200</v>
      </c>
      <c r="D21" s="75">
        <f>'1'!E18</f>
        <v>-416200</v>
      </c>
    </row>
    <row r="22" spans="1:4" ht="51" customHeight="1"/>
    <row r="23" spans="1:4">
      <c r="A23" s="13" t="s">
        <v>46</v>
      </c>
      <c r="B23" s="49" t="s">
        <v>47</v>
      </c>
      <c r="C23" s="3"/>
      <c r="D23" s="3"/>
    </row>
    <row r="24" spans="1:4">
      <c r="A24" s="13">
        <v>1011</v>
      </c>
      <c r="B24" s="49" t="s">
        <v>51</v>
      </c>
      <c r="C24" s="3"/>
      <c r="D24" s="3"/>
    </row>
    <row r="25" spans="1:4">
      <c r="A25" s="50"/>
      <c r="B25" s="51"/>
      <c r="C25" s="3"/>
      <c r="D25" s="3"/>
    </row>
    <row r="26" spans="1:4">
      <c r="A26" s="49" t="s">
        <v>48</v>
      </c>
      <c r="B26" s="36"/>
      <c r="C26" s="36"/>
      <c r="D26" s="36"/>
    </row>
    <row r="28" spans="1:4" s="114" customFormat="1" ht="40.5" customHeight="1">
      <c r="A28" s="111" t="s">
        <v>29</v>
      </c>
      <c r="B28" s="111" t="s">
        <v>225</v>
      </c>
      <c r="C28" s="193" t="s">
        <v>54</v>
      </c>
      <c r="D28" s="195"/>
    </row>
    <row r="29" spans="1:4" s="114" customFormat="1">
      <c r="A29" s="111" t="s">
        <v>25</v>
      </c>
      <c r="B29" s="111" t="s">
        <v>118</v>
      </c>
      <c r="C29" s="112" t="s">
        <v>49</v>
      </c>
      <c r="D29" s="112" t="s">
        <v>50</v>
      </c>
    </row>
    <row r="30" spans="1:4" s="114" customFormat="1" ht="34.5">
      <c r="A30" s="111" t="s">
        <v>26</v>
      </c>
      <c r="B30" s="111" t="s">
        <v>226</v>
      </c>
      <c r="C30" s="111"/>
      <c r="D30" s="111"/>
    </row>
    <row r="31" spans="1:4" s="114" customFormat="1" ht="69">
      <c r="A31" s="111" t="s">
        <v>27</v>
      </c>
      <c r="B31" s="111" t="s">
        <v>227</v>
      </c>
      <c r="C31" s="111"/>
      <c r="D31" s="111"/>
    </row>
    <row r="32" spans="1:4" s="114" customFormat="1">
      <c r="A32" s="111" t="s">
        <v>19</v>
      </c>
      <c r="B32" s="111" t="s">
        <v>82</v>
      </c>
      <c r="C32" s="111"/>
      <c r="D32" s="111"/>
    </row>
    <row r="33" spans="1:4" s="114" customFormat="1" ht="34.5">
      <c r="A33" s="111" t="s">
        <v>13</v>
      </c>
      <c r="B33" s="111" t="s">
        <v>168</v>
      </c>
      <c r="C33" s="111"/>
      <c r="D33" s="111"/>
    </row>
    <row r="34" spans="1:4" s="114" customFormat="1">
      <c r="A34" s="111" t="s">
        <v>30</v>
      </c>
      <c r="B34" s="111"/>
      <c r="C34" s="111"/>
      <c r="D34" s="111"/>
    </row>
    <row r="35" spans="1:4" s="114" customFormat="1" ht="34.5">
      <c r="A35" s="111" t="s">
        <v>28</v>
      </c>
      <c r="B35" s="111"/>
      <c r="C35" s="75">
        <f>'1'!D36</f>
        <v>-57000</v>
      </c>
      <c r="D35" s="75">
        <f>'1'!E36</f>
        <v>-57000</v>
      </c>
    </row>
    <row r="36" spans="1:4" ht="51" customHeight="1"/>
    <row r="37" spans="1:4">
      <c r="A37" s="13" t="s">
        <v>46</v>
      </c>
      <c r="B37" s="49" t="s">
        <v>47</v>
      </c>
      <c r="C37" s="36"/>
      <c r="D37" s="36"/>
    </row>
    <row r="38" spans="1:4" ht="34.5">
      <c r="A38" s="13">
        <v>1032</v>
      </c>
      <c r="B38" s="49" t="s">
        <v>277</v>
      </c>
      <c r="C38" s="7"/>
      <c r="D38" s="7"/>
    </row>
    <row r="39" spans="1:4">
      <c r="A39" s="113"/>
      <c r="B39" s="52"/>
      <c r="C39" s="7"/>
      <c r="D39" s="7"/>
    </row>
    <row r="40" spans="1:4">
      <c r="A40" s="49" t="s">
        <v>48</v>
      </c>
      <c r="B40" s="52"/>
      <c r="C40" s="7"/>
      <c r="D40" s="7"/>
    </row>
    <row r="41" spans="1:4">
      <c r="A41" s="50"/>
      <c r="B41" s="50"/>
    </row>
    <row r="42" spans="1:4" ht="59.25" customHeight="1">
      <c r="A42" s="111" t="s">
        <v>29</v>
      </c>
      <c r="B42" s="111" t="s">
        <v>121</v>
      </c>
      <c r="C42" s="193" t="s">
        <v>54</v>
      </c>
      <c r="D42" s="195"/>
    </row>
    <row r="43" spans="1:4">
      <c r="A43" s="111" t="s">
        <v>25</v>
      </c>
      <c r="B43" s="111" t="s">
        <v>118</v>
      </c>
      <c r="C43" s="112" t="s">
        <v>49</v>
      </c>
      <c r="D43" s="112" t="s">
        <v>50</v>
      </c>
    </row>
    <row r="44" spans="1:4" ht="34.5">
      <c r="A44" s="111" t="s">
        <v>26</v>
      </c>
      <c r="B44" s="111" t="s">
        <v>119</v>
      </c>
      <c r="C44" s="196"/>
      <c r="D44" s="196"/>
    </row>
    <row r="45" spans="1:4" ht="86.25">
      <c r="A45" s="111" t="s">
        <v>27</v>
      </c>
      <c r="B45" s="111" t="s">
        <v>120</v>
      </c>
      <c r="C45" s="197"/>
      <c r="D45" s="197"/>
    </row>
    <row r="46" spans="1:4">
      <c r="A46" s="111" t="s">
        <v>19</v>
      </c>
      <c r="B46" s="111" t="s">
        <v>82</v>
      </c>
      <c r="C46" s="197"/>
      <c r="D46" s="197"/>
    </row>
    <row r="47" spans="1:4">
      <c r="A47" s="111" t="s">
        <v>84</v>
      </c>
      <c r="B47" s="111" t="s">
        <v>85</v>
      </c>
      <c r="C47" s="198"/>
      <c r="D47" s="198"/>
    </row>
    <row r="48" spans="1:4">
      <c r="A48" s="199" t="s">
        <v>30</v>
      </c>
      <c r="B48" s="199"/>
      <c r="C48" s="66"/>
      <c r="D48" s="66"/>
    </row>
    <row r="49" spans="1:4" ht="17.25" customHeight="1">
      <c r="A49" s="201" t="s">
        <v>86</v>
      </c>
      <c r="B49" s="211"/>
      <c r="C49" s="66"/>
      <c r="D49" s="66"/>
    </row>
    <row r="50" spans="1:4">
      <c r="A50" s="200" t="s">
        <v>28</v>
      </c>
      <c r="B50" s="200"/>
      <c r="C50" s="75">
        <f>'1'!D44</f>
        <v>-40000</v>
      </c>
      <c r="D50" s="75">
        <f>'1'!E44</f>
        <v>-40000</v>
      </c>
    </row>
    <row r="51" spans="1:4" ht="31.5" customHeight="1">
      <c r="A51" s="50"/>
      <c r="B51" s="50"/>
    </row>
    <row r="52" spans="1:4" ht="59.25" customHeight="1">
      <c r="A52" s="111" t="s">
        <v>29</v>
      </c>
      <c r="B52" s="111" t="s">
        <v>121</v>
      </c>
      <c r="C52" s="193" t="s">
        <v>54</v>
      </c>
      <c r="D52" s="195"/>
    </row>
    <row r="53" spans="1:4">
      <c r="A53" s="111" t="s">
        <v>25</v>
      </c>
      <c r="B53" s="111" t="s">
        <v>228</v>
      </c>
      <c r="C53" s="112" t="s">
        <v>49</v>
      </c>
      <c r="D53" s="112" t="s">
        <v>50</v>
      </c>
    </row>
    <row r="54" spans="1:4" ht="34.5">
      <c r="A54" s="111" t="s">
        <v>26</v>
      </c>
      <c r="B54" s="111" t="s">
        <v>229</v>
      </c>
      <c r="C54" s="196"/>
      <c r="D54" s="196"/>
    </row>
    <row r="55" spans="1:4" ht="51.75">
      <c r="A55" s="111" t="s">
        <v>27</v>
      </c>
      <c r="B55" s="111" t="s">
        <v>230</v>
      </c>
      <c r="C55" s="197"/>
      <c r="D55" s="197"/>
    </row>
    <row r="56" spans="1:4">
      <c r="A56" s="111" t="s">
        <v>19</v>
      </c>
      <c r="B56" s="111" t="s">
        <v>82</v>
      </c>
      <c r="C56" s="197"/>
      <c r="D56" s="197"/>
    </row>
    <row r="57" spans="1:4">
      <c r="A57" s="111" t="s">
        <v>83</v>
      </c>
      <c r="B57" s="111" t="s">
        <v>85</v>
      </c>
      <c r="C57" s="198"/>
      <c r="D57" s="198"/>
    </row>
    <row r="58" spans="1:4">
      <c r="A58" s="199" t="s">
        <v>30</v>
      </c>
      <c r="B58" s="199"/>
      <c r="C58" s="66"/>
      <c r="D58" s="66"/>
    </row>
    <row r="59" spans="1:4" ht="17.25" customHeight="1">
      <c r="A59" s="201" t="s">
        <v>86</v>
      </c>
      <c r="B59" s="211"/>
      <c r="C59" s="66"/>
      <c r="D59" s="66"/>
    </row>
    <row r="60" spans="1:4">
      <c r="A60" s="200" t="s">
        <v>28</v>
      </c>
      <c r="B60" s="200"/>
      <c r="C60" s="75">
        <f>'1'!D55</f>
        <v>-27600</v>
      </c>
      <c r="D60" s="75">
        <f>'1'!E55</f>
        <v>-27600</v>
      </c>
    </row>
    <row r="61" spans="1:4" ht="31.5" customHeight="1">
      <c r="A61" s="50"/>
      <c r="B61" s="50"/>
    </row>
    <row r="62" spans="1:4">
      <c r="A62" s="13" t="s">
        <v>46</v>
      </c>
      <c r="B62" s="49" t="s">
        <v>47</v>
      </c>
    </row>
    <row r="63" spans="1:4">
      <c r="A63" s="13">
        <v>1102</v>
      </c>
      <c r="B63" s="49" t="s">
        <v>169</v>
      </c>
    </row>
    <row r="64" spans="1:4">
      <c r="A64" s="113"/>
      <c r="B64" s="52"/>
    </row>
    <row r="65" spans="1:4">
      <c r="A65" s="49" t="s">
        <v>48</v>
      </c>
      <c r="B65" s="52"/>
    </row>
    <row r="66" spans="1:4">
      <c r="A66" s="50"/>
      <c r="B66" s="50"/>
    </row>
    <row r="67" spans="1:4" ht="51.75" customHeight="1">
      <c r="A67" s="111" t="s">
        <v>29</v>
      </c>
      <c r="B67" s="111" t="s">
        <v>170</v>
      </c>
      <c r="C67" s="193" t="s">
        <v>54</v>
      </c>
      <c r="D67" s="195"/>
    </row>
    <row r="68" spans="1:4">
      <c r="A68" s="111" t="s">
        <v>25</v>
      </c>
      <c r="B68" s="111" t="s">
        <v>122</v>
      </c>
      <c r="C68" s="112" t="s">
        <v>49</v>
      </c>
      <c r="D68" s="112" t="s">
        <v>50</v>
      </c>
    </row>
    <row r="69" spans="1:4" ht="34.5">
      <c r="A69" s="111" t="s">
        <v>26</v>
      </c>
      <c r="B69" s="111" t="s">
        <v>171</v>
      </c>
      <c r="C69" s="66"/>
      <c r="D69" s="66"/>
    </row>
    <row r="70" spans="1:4" ht="69">
      <c r="A70" s="111" t="s">
        <v>27</v>
      </c>
      <c r="B70" s="111" t="s">
        <v>172</v>
      </c>
      <c r="C70" s="66"/>
      <c r="D70" s="66"/>
    </row>
    <row r="71" spans="1:4">
      <c r="A71" s="111" t="s">
        <v>19</v>
      </c>
      <c r="B71" s="111" t="s">
        <v>17</v>
      </c>
      <c r="C71" s="66"/>
      <c r="D71" s="66"/>
    </row>
    <row r="72" spans="1:4" ht="69">
      <c r="A72" s="111" t="s">
        <v>13</v>
      </c>
      <c r="B72" s="111" t="s">
        <v>173</v>
      </c>
      <c r="C72" s="66"/>
      <c r="D72" s="66"/>
    </row>
    <row r="73" spans="1:4">
      <c r="A73" s="199" t="s">
        <v>30</v>
      </c>
      <c r="B73" s="199"/>
      <c r="C73" s="66"/>
      <c r="D73" s="66"/>
    </row>
    <row r="74" spans="1:4">
      <c r="A74" s="200" t="s">
        <v>28</v>
      </c>
      <c r="B74" s="200"/>
      <c r="C74" s="75">
        <f>'1'!D68</f>
        <v>-15000</v>
      </c>
      <c r="D74" s="75">
        <f>'1'!E68</f>
        <v>-21000</v>
      </c>
    </row>
    <row r="75" spans="1:4" s="53" customFormat="1" ht="24.75" customHeight="1">
      <c r="A75" s="50"/>
      <c r="B75" s="50"/>
      <c r="C75" s="76"/>
      <c r="D75" s="76"/>
    </row>
    <row r="76" spans="1:4" ht="51.75" customHeight="1">
      <c r="A76" s="111" t="s">
        <v>29</v>
      </c>
      <c r="B76" s="111" t="s">
        <v>170</v>
      </c>
      <c r="C76" s="193" t="s">
        <v>54</v>
      </c>
      <c r="D76" s="195"/>
    </row>
    <row r="77" spans="1:4">
      <c r="A77" s="111" t="s">
        <v>25</v>
      </c>
      <c r="B77" s="111" t="s">
        <v>174</v>
      </c>
      <c r="C77" s="112" t="s">
        <v>49</v>
      </c>
      <c r="D77" s="112" t="s">
        <v>50</v>
      </c>
    </row>
    <row r="78" spans="1:4">
      <c r="A78" s="111" t="s">
        <v>26</v>
      </c>
      <c r="B78" s="111" t="s">
        <v>175</v>
      </c>
      <c r="C78" s="66"/>
      <c r="D78" s="66"/>
    </row>
    <row r="79" spans="1:4" ht="69">
      <c r="A79" s="111" t="s">
        <v>27</v>
      </c>
      <c r="B79" s="111" t="s">
        <v>176</v>
      </c>
      <c r="C79" s="66"/>
      <c r="D79" s="66"/>
    </row>
    <row r="80" spans="1:4">
      <c r="A80" s="111" t="s">
        <v>19</v>
      </c>
      <c r="B80" s="111" t="s">
        <v>17</v>
      </c>
      <c r="C80" s="66"/>
      <c r="D80" s="66"/>
    </row>
    <row r="81" spans="1:4" ht="86.25">
      <c r="A81" s="111" t="s">
        <v>13</v>
      </c>
      <c r="B81" s="111" t="s">
        <v>177</v>
      </c>
      <c r="C81" s="66"/>
      <c r="D81" s="66"/>
    </row>
    <row r="82" spans="1:4">
      <c r="A82" s="199" t="s">
        <v>30</v>
      </c>
      <c r="B82" s="199"/>
      <c r="C82" s="66"/>
      <c r="D82" s="66"/>
    </row>
    <row r="83" spans="1:4">
      <c r="A83" s="200" t="s">
        <v>28</v>
      </c>
      <c r="B83" s="200"/>
      <c r="C83" s="75">
        <f>'1'!D74</f>
        <v>-500000</v>
      </c>
      <c r="D83" s="75">
        <f>'1'!E74</f>
        <v>-500000</v>
      </c>
    </row>
    <row r="84" spans="1:4" s="53" customFormat="1" ht="48.75" customHeight="1">
      <c r="A84" s="50"/>
      <c r="B84" s="50"/>
      <c r="C84" s="76"/>
      <c r="D84" s="76"/>
    </row>
    <row r="85" spans="1:4">
      <c r="A85" s="13" t="s">
        <v>46</v>
      </c>
      <c r="B85" s="49" t="s">
        <v>47</v>
      </c>
    </row>
    <row r="86" spans="1:4" ht="51.75">
      <c r="A86" s="13">
        <v>1117</v>
      </c>
      <c r="B86" s="49" t="s">
        <v>178</v>
      </c>
    </row>
    <row r="87" spans="1:4">
      <c r="A87" s="113"/>
      <c r="B87" s="52"/>
    </row>
    <row r="88" spans="1:4">
      <c r="A88" s="49" t="s">
        <v>48</v>
      </c>
      <c r="B88" s="52"/>
    </row>
    <row r="89" spans="1:4" ht="12" customHeight="1">
      <c r="A89" s="50"/>
      <c r="B89" s="50"/>
    </row>
    <row r="90" spans="1:4" ht="55.5" customHeight="1">
      <c r="A90" s="111" t="s">
        <v>29</v>
      </c>
      <c r="B90" s="34" t="s">
        <v>179</v>
      </c>
      <c r="C90" s="193" t="s">
        <v>54</v>
      </c>
      <c r="D90" s="195"/>
    </row>
    <row r="91" spans="1:4">
      <c r="A91" s="111" t="s">
        <v>25</v>
      </c>
      <c r="B91" s="34" t="s">
        <v>180</v>
      </c>
      <c r="C91" s="112" t="s">
        <v>49</v>
      </c>
      <c r="D91" s="112" t="s">
        <v>50</v>
      </c>
    </row>
    <row r="92" spans="1:4" ht="69">
      <c r="A92" s="111" t="s">
        <v>26</v>
      </c>
      <c r="B92" s="34" t="s">
        <v>181</v>
      </c>
      <c r="C92" s="196"/>
      <c r="D92" s="196"/>
    </row>
    <row r="93" spans="1:4" ht="34.5">
      <c r="A93" s="111" t="s">
        <v>27</v>
      </c>
      <c r="B93" s="34" t="s">
        <v>182</v>
      </c>
      <c r="C93" s="197"/>
      <c r="D93" s="197"/>
    </row>
    <row r="94" spans="1:4">
      <c r="A94" s="111" t="s">
        <v>19</v>
      </c>
      <c r="B94" s="34" t="s">
        <v>82</v>
      </c>
      <c r="C94" s="197"/>
      <c r="D94" s="197"/>
    </row>
    <row r="95" spans="1:4" ht="34.5">
      <c r="A95" s="111" t="s">
        <v>251</v>
      </c>
      <c r="B95" s="34" t="s">
        <v>168</v>
      </c>
      <c r="C95" s="198"/>
      <c r="D95" s="198"/>
    </row>
    <row r="96" spans="1:4">
      <c r="A96" s="199" t="s">
        <v>30</v>
      </c>
      <c r="B96" s="199"/>
      <c r="C96" s="66"/>
      <c r="D96" s="66"/>
    </row>
    <row r="97" spans="1:4">
      <c r="A97" s="210" t="s">
        <v>93</v>
      </c>
      <c r="B97" s="210"/>
      <c r="C97" s="75"/>
      <c r="D97" s="75"/>
    </row>
    <row r="98" spans="1:4">
      <c r="A98" s="200" t="s">
        <v>28</v>
      </c>
      <c r="B98" s="200"/>
      <c r="C98" s="75">
        <f>'1'!D87</f>
        <v>-26100</v>
      </c>
      <c r="D98" s="75">
        <f>'1'!E87</f>
        <v>-26100</v>
      </c>
    </row>
    <row r="99" spans="1:4" ht="19.5" customHeight="1">
      <c r="A99" s="50"/>
      <c r="B99" s="50"/>
      <c r="C99" s="76"/>
      <c r="D99" s="76"/>
    </row>
    <row r="100" spans="1:4">
      <c r="A100" s="13" t="s">
        <v>46</v>
      </c>
      <c r="B100" s="49" t="s">
        <v>47</v>
      </c>
    </row>
    <row r="101" spans="1:4">
      <c r="A101" s="13">
        <v>1141</v>
      </c>
      <c r="B101" s="49" t="s">
        <v>183</v>
      </c>
    </row>
    <row r="102" spans="1:4">
      <c r="A102" s="113"/>
      <c r="B102" s="52"/>
    </row>
    <row r="103" spans="1:4">
      <c r="A103" s="49" t="s">
        <v>48</v>
      </c>
      <c r="B103" s="52"/>
    </row>
    <row r="104" spans="1:4" ht="12" customHeight="1">
      <c r="A104" s="50"/>
      <c r="B104" s="50"/>
    </row>
    <row r="105" spans="1:4" ht="53.25" customHeight="1">
      <c r="A105" s="111" t="s">
        <v>29</v>
      </c>
      <c r="B105" s="111" t="s">
        <v>184</v>
      </c>
      <c r="C105" s="193" t="s">
        <v>54</v>
      </c>
      <c r="D105" s="195"/>
    </row>
    <row r="106" spans="1:4">
      <c r="A106" s="111" t="s">
        <v>25</v>
      </c>
      <c r="B106" s="111" t="s">
        <v>185</v>
      </c>
      <c r="C106" s="112" t="s">
        <v>49</v>
      </c>
      <c r="D106" s="112" t="s">
        <v>50</v>
      </c>
    </row>
    <row r="107" spans="1:4" ht="34.5">
      <c r="A107" s="111" t="s">
        <v>26</v>
      </c>
      <c r="B107" s="111" t="s">
        <v>186</v>
      </c>
      <c r="C107" s="196"/>
      <c r="D107" s="196"/>
    </row>
    <row r="108" spans="1:4" ht="86.25">
      <c r="A108" s="111" t="s">
        <v>27</v>
      </c>
      <c r="B108" s="111" t="s">
        <v>187</v>
      </c>
      <c r="C108" s="197"/>
      <c r="D108" s="197"/>
    </row>
    <row r="109" spans="1:4">
      <c r="A109" s="111" t="s">
        <v>19</v>
      </c>
      <c r="B109" s="111" t="s">
        <v>82</v>
      </c>
      <c r="C109" s="197"/>
      <c r="D109" s="197"/>
    </row>
    <row r="110" spans="1:4">
      <c r="A110" s="111" t="s">
        <v>83</v>
      </c>
      <c r="B110" s="111" t="s">
        <v>188</v>
      </c>
      <c r="C110" s="198"/>
      <c r="D110" s="198"/>
    </row>
    <row r="111" spans="1:4">
      <c r="A111" s="199" t="s">
        <v>30</v>
      </c>
      <c r="B111" s="199"/>
      <c r="C111" s="66"/>
      <c r="D111" s="66"/>
    </row>
    <row r="112" spans="1:4">
      <c r="A112" s="200" t="s">
        <v>28</v>
      </c>
      <c r="B112" s="200"/>
      <c r="C112" s="75">
        <f>'1'!D100</f>
        <v>-70000</v>
      </c>
      <c r="D112" s="75">
        <f>'1'!E100</f>
        <v>-70000</v>
      </c>
    </row>
    <row r="113" spans="1:4">
      <c r="A113" s="193"/>
      <c r="B113" s="194"/>
      <c r="C113" s="194"/>
      <c r="D113" s="195"/>
    </row>
    <row r="114" spans="1:4">
      <c r="A114" s="13" t="s">
        <v>46</v>
      </c>
      <c r="B114" s="49" t="s">
        <v>47</v>
      </c>
    </row>
    <row r="115" spans="1:4">
      <c r="A115" s="13">
        <v>1160</v>
      </c>
      <c r="B115" s="49" t="s">
        <v>231</v>
      </c>
    </row>
    <row r="116" spans="1:4">
      <c r="A116" s="113"/>
      <c r="B116" s="52"/>
    </row>
    <row r="117" spans="1:4">
      <c r="A117" s="49" t="s">
        <v>48</v>
      </c>
      <c r="B117" s="52"/>
    </row>
    <row r="118" spans="1:4" ht="16.5" customHeight="1">
      <c r="A118" s="50"/>
      <c r="B118" s="50"/>
    </row>
    <row r="119" spans="1:4" ht="53.25" customHeight="1">
      <c r="A119" s="119" t="s">
        <v>29</v>
      </c>
      <c r="B119" s="111" t="s">
        <v>232</v>
      </c>
      <c r="C119" s="193" t="s">
        <v>54</v>
      </c>
      <c r="D119" s="195"/>
    </row>
    <row r="120" spans="1:4">
      <c r="A120" s="119" t="s">
        <v>25</v>
      </c>
      <c r="B120" s="111" t="s">
        <v>233</v>
      </c>
      <c r="C120" s="112" t="s">
        <v>49</v>
      </c>
      <c r="D120" s="112" t="s">
        <v>50</v>
      </c>
    </row>
    <row r="121" spans="1:4" ht="51.75">
      <c r="A121" s="119" t="s">
        <v>26</v>
      </c>
      <c r="B121" s="111" t="s">
        <v>234</v>
      </c>
      <c r="C121" s="196"/>
      <c r="D121" s="196"/>
    </row>
    <row r="122" spans="1:4" ht="34.5">
      <c r="A122" s="119" t="s">
        <v>27</v>
      </c>
      <c r="B122" s="111" t="s">
        <v>235</v>
      </c>
      <c r="C122" s="197"/>
      <c r="D122" s="197"/>
    </row>
    <row r="123" spans="1:4">
      <c r="A123" s="119" t="s">
        <v>19</v>
      </c>
      <c r="B123" s="111" t="s">
        <v>82</v>
      </c>
      <c r="C123" s="197"/>
      <c r="D123" s="197"/>
    </row>
    <row r="124" spans="1:4">
      <c r="A124" s="119" t="s">
        <v>258</v>
      </c>
      <c r="B124" s="111" t="s">
        <v>85</v>
      </c>
      <c r="C124" s="198"/>
      <c r="D124" s="198"/>
    </row>
    <row r="125" spans="1:4">
      <c r="A125" s="199" t="s">
        <v>30</v>
      </c>
      <c r="B125" s="199"/>
      <c r="C125" s="66"/>
      <c r="D125" s="66"/>
    </row>
    <row r="126" spans="1:4">
      <c r="A126" s="200" t="s">
        <v>28</v>
      </c>
      <c r="B126" s="200"/>
      <c r="C126" s="75">
        <f>'1'!D113</f>
        <v>-14500</v>
      </c>
      <c r="D126" s="75">
        <f>'1'!E113</f>
        <v>-14500</v>
      </c>
    </row>
    <row r="127" spans="1:4">
      <c r="A127" s="193"/>
      <c r="B127" s="194"/>
      <c r="C127" s="194"/>
      <c r="D127" s="195"/>
    </row>
    <row r="128" spans="1:4" ht="55.5" customHeight="1">
      <c r="A128" s="111" t="s">
        <v>29</v>
      </c>
      <c r="B128" s="111" t="s">
        <v>232</v>
      </c>
      <c r="C128" s="193" t="s">
        <v>54</v>
      </c>
      <c r="D128" s="195"/>
    </row>
    <row r="129" spans="1:4">
      <c r="A129" s="111" t="s">
        <v>25</v>
      </c>
      <c r="B129" s="111" t="s">
        <v>185</v>
      </c>
      <c r="C129" s="112" t="s">
        <v>49</v>
      </c>
      <c r="D129" s="112" t="s">
        <v>50</v>
      </c>
    </row>
    <row r="130" spans="1:4" ht="34.5">
      <c r="A130" s="111" t="s">
        <v>26</v>
      </c>
      <c r="B130" s="34" t="s">
        <v>236</v>
      </c>
      <c r="C130" s="196"/>
      <c r="D130" s="196"/>
    </row>
    <row r="131" spans="1:4" ht="86.25">
      <c r="A131" s="111" t="s">
        <v>27</v>
      </c>
      <c r="B131" s="34" t="s">
        <v>237</v>
      </c>
      <c r="C131" s="197"/>
      <c r="D131" s="197"/>
    </row>
    <row r="132" spans="1:4">
      <c r="A132" s="111" t="s">
        <v>19</v>
      </c>
      <c r="B132" s="34" t="s">
        <v>82</v>
      </c>
      <c r="C132" s="197"/>
      <c r="D132" s="197"/>
    </row>
    <row r="133" spans="1:4" ht="41.25" customHeight="1">
      <c r="A133" s="111" t="s">
        <v>83</v>
      </c>
      <c r="B133" s="34" t="s">
        <v>85</v>
      </c>
      <c r="C133" s="198"/>
      <c r="D133" s="198"/>
    </row>
    <row r="134" spans="1:4">
      <c r="A134" s="199" t="s">
        <v>30</v>
      </c>
      <c r="B134" s="199"/>
      <c r="C134" s="66"/>
      <c r="D134" s="66"/>
    </row>
    <row r="135" spans="1:4">
      <c r="A135" s="210" t="s">
        <v>93</v>
      </c>
      <c r="B135" s="210"/>
      <c r="C135" s="75"/>
      <c r="D135" s="75"/>
    </row>
    <row r="136" spans="1:4">
      <c r="A136" s="200" t="s">
        <v>28</v>
      </c>
      <c r="B136" s="200"/>
      <c r="C136" s="75">
        <f>'1'!D119</f>
        <v>-2900</v>
      </c>
      <c r="D136" s="75">
        <f>'1'!E119</f>
        <v>-2900</v>
      </c>
    </row>
    <row r="137" spans="1:4" ht="19.5" customHeight="1">
      <c r="A137" s="50"/>
      <c r="B137" s="50"/>
      <c r="C137" s="76"/>
      <c r="D137" s="76"/>
    </row>
    <row r="138" spans="1:4" ht="55.5" customHeight="1">
      <c r="A138" s="111" t="s">
        <v>29</v>
      </c>
      <c r="B138" s="34" t="s">
        <v>232</v>
      </c>
      <c r="C138" s="193" t="s">
        <v>54</v>
      </c>
      <c r="D138" s="195"/>
    </row>
    <row r="139" spans="1:4">
      <c r="A139" s="111" t="s">
        <v>25</v>
      </c>
      <c r="B139" s="34" t="s">
        <v>238</v>
      </c>
      <c r="C139" s="112" t="s">
        <v>49</v>
      </c>
      <c r="D139" s="112" t="s">
        <v>50</v>
      </c>
    </row>
    <row r="140" spans="1:4" ht="34.5">
      <c r="A140" s="111" t="s">
        <v>26</v>
      </c>
      <c r="B140" s="34" t="s">
        <v>239</v>
      </c>
      <c r="C140" s="196"/>
      <c r="D140" s="196"/>
    </row>
    <row r="141" spans="1:4" ht="51.75">
      <c r="A141" s="111" t="s">
        <v>27</v>
      </c>
      <c r="B141" s="34" t="s">
        <v>240</v>
      </c>
      <c r="C141" s="197"/>
      <c r="D141" s="197"/>
    </row>
    <row r="142" spans="1:4">
      <c r="A142" s="111" t="s">
        <v>19</v>
      </c>
      <c r="B142" s="34" t="s">
        <v>82</v>
      </c>
      <c r="C142" s="197"/>
      <c r="D142" s="197"/>
    </row>
    <row r="143" spans="1:4">
      <c r="A143" s="111" t="s">
        <v>258</v>
      </c>
      <c r="B143" s="34" t="s">
        <v>85</v>
      </c>
      <c r="C143" s="198"/>
      <c r="D143" s="198"/>
    </row>
    <row r="144" spans="1:4">
      <c r="A144" s="199" t="s">
        <v>30</v>
      </c>
      <c r="B144" s="199"/>
      <c r="C144" s="66"/>
      <c r="D144" s="66"/>
    </row>
    <row r="145" spans="1:4">
      <c r="A145" s="210" t="s">
        <v>93</v>
      </c>
      <c r="B145" s="210"/>
      <c r="C145" s="75"/>
      <c r="D145" s="75"/>
    </row>
    <row r="146" spans="1:4">
      <c r="A146" s="200" t="s">
        <v>28</v>
      </c>
      <c r="B146" s="200"/>
      <c r="C146" s="75">
        <f>'1'!D125</f>
        <v>-16100</v>
      </c>
      <c r="D146" s="75">
        <f>'1'!E125</f>
        <v>-16100</v>
      </c>
    </row>
    <row r="147" spans="1:4" ht="19.5" customHeight="1">
      <c r="A147" s="50"/>
      <c r="B147" s="50"/>
      <c r="C147" s="76"/>
      <c r="D147" s="76"/>
    </row>
    <row r="148" spans="1:4" ht="55.5" customHeight="1">
      <c r="A148" s="111" t="s">
        <v>29</v>
      </c>
      <c r="B148" s="34" t="s">
        <v>232</v>
      </c>
      <c r="C148" s="193" t="s">
        <v>54</v>
      </c>
      <c r="D148" s="195"/>
    </row>
    <row r="149" spans="1:4">
      <c r="A149" s="111" t="s">
        <v>25</v>
      </c>
      <c r="B149" s="34" t="s">
        <v>241</v>
      </c>
      <c r="C149" s="112" t="s">
        <v>49</v>
      </c>
      <c r="D149" s="112" t="s">
        <v>50</v>
      </c>
    </row>
    <row r="150" spans="1:4" ht="34.5">
      <c r="A150" s="111" t="s">
        <v>26</v>
      </c>
      <c r="B150" s="34" t="s">
        <v>242</v>
      </c>
      <c r="C150" s="196"/>
      <c r="D150" s="196"/>
    </row>
    <row r="151" spans="1:4" ht="69">
      <c r="A151" s="111" t="s">
        <v>27</v>
      </c>
      <c r="B151" s="34" t="s">
        <v>243</v>
      </c>
      <c r="C151" s="197"/>
      <c r="D151" s="197"/>
    </row>
    <row r="152" spans="1:4">
      <c r="A152" s="111" t="s">
        <v>19</v>
      </c>
      <c r="B152" s="34" t="s">
        <v>82</v>
      </c>
      <c r="C152" s="197"/>
      <c r="D152" s="197"/>
    </row>
    <row r="153" spans="1:4">
      <c r="A153" s="111" t="s">
        <v>251</v>
      </c>
      <c r="B153" s="34" t="s">
        <v>85</v>
      </c>
      <c r="C153" s="198"/>
      <c r="D153" s="198"/>
    </row>
    <row r="154" spans="1:4">
      <c r="A154" s="199" t="s">
        <v>30</v>
      </c>
      <c r="B154" s="199"/>
      <c r="C154" s="66"/>
      <c r="D154" s="66"/>
    </row>
    <row r="155" spans="1:4">
      <c r="A155" s="210" t="s">
        <v>93</v>
      </c>
      <c r="B155" s="210"/>
      <c r="C155" s="75"/>
      <c r="D155" s="75"/>
    </row>
    <row r="156" spans="1:4">
      <c r="A156" s="200" t="s">
        <v>28</v>
      </c>
      <c r="B156" s="200"/>
      <c r="C156" s="75">
        <f>'1'!D131</f>
        <v>-1600</v>
      </c>
      <c r="D156" s="75">
        <f>'1'!E131</f>
        <v>-1600</v>
      </c>
    </row>
    <row r="157" spans="1:4" ht="19.5" customHeight="1">
      <c r="A157" s="50"/>
      <c r="B157" s="50"/>
      <c r="C157" s="76"/>
      <c r="D157" s="76"/>
    </row>
    <row r="158" spans="1:4" ht="55.5" customHeight="1">
      <c r="A158" s="111" t="s">
        <v>29</v>
      </c>
      <c r="B158" s="34" t="s">
        <v>232</v>
      </c>
      <c r="C158" s="193" t="s">
        <v>54</v>
      </c>
      <c r="D158" s="195"/>
    </row>
    <row r="159" spans="1:4">
      <c r="A159" s="111" t="s">
        <v>25</v>
      </c>
      <c r="B159" s="34" t="s">
        <v>244</v>
      </c>
      <c r="C159" s="112" t="s">
        <v>49</v>
      </c>
      <c r="D159" s="112" t="s">
        <v>50</v>
      </c>
    </row>
    <row r="160" spans="1:4" ht="34.5">
      <c r="A160" s="111" t="s">
        <v>26</v>
      </c>
      <c r="B160" s="34" t="s">
        <v>245</v>
      </c>
      <c r="C160" s="196"/>
      <c r="D160" s="196"/>
    </row>
    <row r="161" spans="1:4" ht="51.75">
      <c r="A161" s="111" t="s">
        <v>27</v>
      </c>
      <c r="B161" s="34" t="s">
        <v>246</v>
      </c>
      <c r="C161" s="197"/>
      <c r="D161" s="197"/>
    </row>
    <row r="162" spans="1:4">
      <c r="A162" s="111" t="s">
        <v>19</v>
      </c>
      <c r="B162" s="34" t="s">
        <v>82</v>
      </c>
      <c r="C162" s="197"/>
      <c r="D162" s="197"/>
    </row>
    <row r="163" spans="1:4">
      <c r="A163" s="111" t="s">
        <v>83</v>
      </c>
      <c r="B163" s="34" t="s">
        <v>85</v>
      </c>
      <c r="C163" s="198"/>
      <c r="D163" s="198"/>
    </row>
    <row r="164" spans="1:4">
      <c r="A164" s="199" t="s">
        <v>30</v>
      </c>
      <c r="B164" s="199"/>
      <c r="C164" s="66"/>
      <c r="D164" s="66"/>
    </row>
    <row r="165" spans="1:4">
      <c r="A165" s="200" t="s">
        <v>28</v>
      </c>
      <c r="B165" s="200"/>
      <c r="C165" s="75">
        <f>'1'!D137</f>
        <v>-5500</v>
      </c>
      <c r="D165" s="75">
        <f>'1'!E137</f>
        <v>-5500</v>
      </c>
    </row>
    <row r="166" spans="1:4" ht="39" customHeight="1">
      <c r="A166" s="50"/>
      <c r="B166" s="50"/>
      <c r="C166" s="76"/>
      <c r="D166" s="76"/>
    </row>
    <row r="167" spans="1:4" ht="55.5" customHeight="1">
      <c r="A167" s="111" t="s">
        <v>29</v>
      </c>
      <c r="B167" s="34" t="s">
        <v>232</v>
      </c>
      <c r="C167" s="193" t="s">
        <v>54</v>
      </c>
      <c r="D167" s="195"/>
    </row>
    <row r="168" spans="1:4">
      <c r="A168" s="111" t="s">
        <v>25</v>
      </c>
      <c r="B168" s="34" t="s">
        <v>247</v>
      </c>
      <c r="C168" s="112" t="s">
        <v>49</v>
      </c>
      <c r="D168" s="112" t="s">
        <v>50</v>
      </c>
    </row>
    <row r="169" spans="1:4" ht="34.5">
      <c r="A169" s="111" t="s">
        <v>26</v>
      </c>
      <c r="B169" s="34" t="s">
        <v>248</v>
      </c>
      <c r="C169" s="196"/>
      <c r="D169" s="196"/>
    </row>
    <row r="170" spans="1:4" ht="51.75">
      <c r="A170" s="111" t="s">
        <v>27</v>
      </c>
      <c r="B170" s="34" t="s">
        <v>249</v>
      </c>
      <c r="C170" s="197"/>
      <c r="D170" s="197"/>
    </row>
    <row r="171" spans="1:4">
      <c r="A171" s="111" t="s">
        <v>19</v>
      </c>
      <c r="B171" s="34" t="s">
        <v>82</v>
      </c>
      <c r="C171" s="197"/>
      <c r="D171" s="197"/>
    </row>
    <row r="172" spans="1:4">
      <c r="A172" s="111" t="s">
        <v>251</v>
      </c>
      <c r="B172" s="34" t="s">
        <v>85</v>
      </c>
      <c r="C172" s="198"/>
      <c r="D172" s="198"/>
    </row>
    <row r="173" spans="1:4">
      <c r="A173" s="199" t="s">
        <v>30</v>
      </c>
      <c r="B173" s="199"/>
      <c r="C173" s="66"/>
      <c r="D173" s="66"/>
    </row>
    <row r="174" spans="1:4">
      <c r="A174" s="200" t="s">
        <v>28</v>
      </c>
      <c r="B174" s="200"/>
      <c r="C174" s="75">
        <f>'1'!D143</f>
        <v>-5000</v>
      </c>
      <c r="D174" s="75">
        <f>'1'!E143</f>
        <v>-8600</v>
      </c>
    </row>
    <row r="175" spans="1:4" ht="21" customHeight="1">
      <c r="A175" s="50"/>
      <c r="B175" s="50"/>
      <c r="C175" s="76"/>
      <c r="D175" s="76"/>
    </row>
    <row r="176" spans="1:4">
      <c r="A176" s="13" t="s">
        <v>46</v>
      </c>
      <c r="B176" s="49" t="s">
        <v>47</v>
      </c>
    </row>
    <row r="177" spans="1:4">
      <c r="A177" s="13" t="str">
        <f>'1'!A144</f>
        <v xml:space="preserve"> 1205</v>
      </c>
      <c r="B177" s="49" t="str">
        <f>'1'!C145</f>
        <v xml:space="preserve"> Սոցիալական ապահովություն</v>
      </c>
    </row>
    <row r="178" spans="1:4">
      <c r="A178" s="154"/>
      <c r="B178" s="52"/>
    </row>
    <row r="179" spans="1:4">
      <c r="A179" s="49" t="s">
        <v>48</v>
      </c>
      <c r="B179" s="52"/>
    </row>
    <row r="180" spans="1:4" ht="16.5" customHeight="1">
      <c r="A180" s="50"/>
      <c r="B180" s="50"/>
    </row>
    <row r="181" spans="1:4" ht="53.25" customHeight="1">
      <c r="A181" s="151" t="s">
        <v>29</v>
      </c>
      <c r="B181" s="151" t="s">
        <v>293</v>
      </c>
      <c r="C181" s="193" t="s">
        <v>54</v>
      </c>
      <c r="D181" s="195"/>
    </row>
    <row r="182" spans="1:4">
      <c r="A182" s="151" t="s">
        <v>25</v>
      </c>
      <c r="B182" s="151" t="s">
        <v>294</v>
      </c>
      <c r="C182" s="152" t="s">
        <v>49</v>
      </c>
      <c r="D182" s="152" t="s">
        <v>50</v>
      </c>
    </row>
    <row r="183" spans="1:4" ht="34.5">
      <c r="A183" s="151" t="s">
        <v>26</v>
      </c>
      <c r="B183" s="151" t="s">
        <v>295</v>
      </c>
      <c r="C183" s="196"/>
      <c r="D183" s="196"/>
    </row>
    <row r="184" spans="1:4" ht="86.25">
      <c r="A184" s="151" t="s">
        <v>27</v>
      </c>
      <c r="B184" s="151" t="s">
        <v>296</v>
      </c>
      <c r="C184" s="197"/>
      <c r="D184" s="197"/>
    </row>
    <row r="185" spans="1:4">
      <c r="A185" s="151" t="s">
        <v>19</v>
      </c>
      <c r="B185" s="151" t="s">
        <v>17</v>
      </c>
      <c r="C185" s="197"/>
      <c r="D185" s="197"/>
    </row>
    <row r="186" spans="1:4" ht="34.5">
      <c r="A186" s="151" t="s">
        <v>292</v>
      </c>
      <c r="B186" s="151" t="s">
        <v>297</v>
      </c>
      <c r="C186" s="198"/>
      <c r="D186" s="198"/>
    </row>
    <row r="187" spans="1:4">
      <c r="A187" s="199" t="s">
        <v>30</v>
      </c>
      <c r="B187" s="199"/>
      <c r="C187" s="66"/>
      <c r="D187" s="66"/>
    </row>
    <row r="188" spans="1:4">
      <c r="A188" s="200" t="s">
        <v>28</v>
      </c>
      <c r="B188" s="200"/>
      <c r="C188" s="75">
        <f>'1'!D156</f>
        <v>-53000</v>
      </c>
      <c r="D188" s="75">
        <f>'1'!E156</f>
        <v>-53000</v>
      </c>
    </row>
    <row r="189" spans="1:4">
      <c r="A189" s="193"/>
      <c r="B189" s="194"/>
      <c r="C189" s="194"/>
      <c r="D189" s="195"/>
    </row>
    <row r="190" spans="1:4" ht="12" customHeight="1">
      <c r="A190" s="50"/>
      <c r="B190" s="50"/>
    </row>
    <row r="191" spans="1:4" ht="53.25" customHeight="1">
      <c r="A191" s="159" t="s">
        <v>29</v>
      </c>
      <c r="B191" s="159" t="s">
        <v>293</v>
      </c>
      <c r="C191" s="193" t="s">
        <v>54</v>
      </c>
      <c r="D191" s="195"/>
    </row>
    <row r="192" spans="1:4">
      <c r="A192" s="159" t="s">
        <v>25</v>
      </c>
      <c r="B192" s="159">
        <v>12011</v>
      </c>
      <c r="C192" s="158" t="s">
        <v>49</v>
      </c>
      <c r="D192" s="158" t="s">
        <v>50</v>
      </c>
    </row>
    <row r="193" spans="1:4" ht="51.75">
      <c r="A193" s="159" t="s">
        <v>26</v>
      </c>
      <c r="B193" s="159" t="s">
        <v>303</v>
      </c>
      <c r="C193" s="196"/>
      <c r="D193" s="196"/>
    </row>
    <row r="194" spans="1:4" ht="86.25">
      <c r="A194" s="159" t="s">
        <v>27</v>
      </c>
      <c r="B194" s="159" t="s">
        <v>304</v>
      </c>
      <c r="C194" s="197"/>
      <c r="D194" s="197"/>
    </row>
    <row r="195" spans="1:4">
      <c r="A195" s="159" t="s">
        <v>19</v>
      </c>
      <c r="B195" s="159" t="s">
        <v>17</v>
      </c>
      <c r="C195" s="197"/>
      <c r="D195" s="197"/>
    </row>
    <row r="196" spans="1:4" ht="34.5">
      <c r="A196" s="159" t="s">
        <v>13</v>
      </c>
      <c r="B196" s="159" t="s">
        <v>305</v>
      </c>
      <c r="C196" s="198"/>
      <c r="D196" s="198"/>
    </row>
    <row r="197" spans="1:4">
      <c r="A197" s="199" t="s">
        <v>30</v>
      </c>
      <c r="B197" s="199"/>
      <c r="C197" s="66"/>
      <c r="D197" s="66"/>
    </row>
    <row r="198" spans="1:4">
      <c r="A198" s="200" t="s">
        <v>28</v>
      </c>
      <c r="B198" s="200"/>
      <c r="C198" s="75">
        <f>'1'!D162</f>
        <v>-36125</v>
      </c>
      <c r="D198" s="75">
        <f>'1'!E162</f>
        <v>-36125</v>
      </c>
    </row>
    <row r="199" spans="1:4" ht="39" customHeight="1">
      <c r="A199" s="50"/>
      <c r="B199" s="50"/>
      <c r="C199" s="76"/>
      <c r="D199" s="76"/>
    </row>
    <row r="200" spans="1:4">
      <c r="A200" s="206" t="s">
        <v>56</v>
      </c>
      <c r="B200" s="206"/>
      <c r="C200" s="206"/>
      <c r="D200" s="206"/>
    </row>
    <row r="201" spans="1:4">
      <c r="A201" s="207" t="s">
        <v>70</v>
      </c>
      <c r="B201" s="207"/>
      <c r="C201" s="207"/>
      <c r="D201" s="207"/>
    </row>
    <row r="202" spans="1:4">
      <c r="A202" s="22"/>
      <c r="B202" s="22"/>
      <c r="C202" s="22"/>
      <c r="D202" s="22"/>
    </row>
    <row r="203" spans="1:4">
      <c r="A203" s="13" t="s">
        <v>46</v>
      </c>
      <c r="B203" s="49" t="s">
        <v>47</v>
      </c>
    </row>
    <row r="204" spans="1:4">
      <c r="A204" s="13">
        <v>1139</v>
      </c>
      <c r="B204" s="49" t="s">
        <v>62</v>
      </c>
    </row>
    <row r="205" spans="1:4">
      <c r="A205" s="53"/>
      <c r="B205" s="53"/>
    </row>
    <row r="206" spans="1:4">
      <c r="A206" s="54" t="s">
        <v>48</v>
      </c>
      <c r="B206" s="55"/>
      <c r="C206" s="203"/>
      <c r="D206" s="203"/>
    </row>
    <row r="207" spans="1:4" ht="53.25" customHeight="1">
      <c r="A207" s="111" t="s">
        <v>29</v>
      </c>
      <c r="B207" s="111">
        <v>1139</v>
      </c>
      <c r="C207" s="193" t="s">
        <v>71</v>
      </c>
      <c r="D207" s="195"/>
    </row>
    <row r="208" spans="1:4">
      <c r="A208" s="111" t="s">
        <v>25</v>
      </c>
      <c r="B208" s="111">
        <v>11001</v>
      </c>
      <c r="C208" s="112" t="s">
        <v>49</v>
      </c>
      <c r="D208" s="112" t="s">
        <v>50</v>
      </c>
    </row>
    <row r="209" spans="1:4">
      <c r="A209" s="111" t="s">
        <v>26</v>
      </c>
      <c r="B209" s="111" t="s">
        <v>62</v>
      </c>
      <c r="C209" s="204"/>
      <c r="D209" s="204"/>
    </row>
    <row r="210" spans="1:4" ht="69">
      <c r="A210" s="111" t="s">
        <v>27</v>
      </c>
      <c r="B210" s="111" t="s">
        <v>72</v>
      </c>
      <c r="C210" s="205"/>
      <c r="D210" s="205"/>
    </row>
    <row r="211" spans="1:4">
      <c r="A211" s="111" t="s">
        <v>19</v>
      </c>
      <c r="B211" s="56" t="s">
        <v>73</v>
      </c>
      <c r="C211" s="205"/>
      <c r="D211" s="205"/>
    </row>
    <row r="212" spans="1:4">
      <c r="A212" s="193" t="s">
        <v>30</v>
      </c>
      <c r="B212" s="195"/>
      <c r="C212" s="110"/>
      <c r="D212" s="110"/>
    </row>
    <row r="213" spans="1:4">
      <c r="A213" s="201" t="s">
        <v>74</v>
      </c>
      <c r="B213" s="202"/>
      <c r="C213" s="110">
        <f>'2'!G212</f>
        <v>1286625</v>
      </c>
      <c r="D213" s="110">
        <f>'2'!H212</f>
        <v>1296225</v>
      </c>
    </row>
    <row r="214" spans="1:4">
      <c r="C214" s="109">
        <f>C21+C35+C50+C60+C74+C83+C98+C112+C126+C136+C146+C156+C165+C174+C188+C198</f>
        <v>-1286625</v>
      </c>
      <c r="D214" s="109">
        <f>D21+D35+D50+D60+D74+D83+D98+D112+D126+D136+D146+D156+D165+D174+D188+D198</f>
        <v>-1296225</v>
      </c>
    </row>
    <row r="215" spans="1:4">
      <c r="C215" s="19"/>
    </row>
  </sheetData>
  <mergeCells count="88">
    <mergeCell ref="C191:D191"/>
    <mergeCell ref="C193:C196"/>
    <mergeCell ref="D193:D196"/>
    <mergeCell ref="A197:B197"/>
    <mergeCell ref="A198:B198"/>
    <mergeCell ref="C14:D14"/>
    <mergeCell ref="C42:D42"/>
    <mergeCell ref="A49:B49"/>
    <mergeCell ref="D130:D133"/>
    <mergeCell ref="A134:B134"/>
    <mergeCell ref="C44:C47"/>
    <mergeCell ref="D44:D47"/>
    <mergeCell ref="C28:D28"/>
    <mergeCell ref="C52:D52"/>
    <mergeCell ref="C54:C57"/>
    <mergeCell ref="D54:D57"/>
    <mergeCell ref="A58:B58"/>
    <mergeCell ref="A98:B98"/>
    <mergeCell ref="C105:D105"/>
    <mergeCell ref="C107:C110"/>
    <mergeCell ref="D107:D110"/>
    <mergeCell ref="C119:D119"/>
    <mergeCell ref="C121:C124"/>
    <mergeCell ref="D121:D124"/>
    <mergeCell ref="A111:B111"/>
    <mergeCell ref="A112:B112"/>
    <mergeCell ref="A113:D113"/>
    <mergeCell ref="A154:B154"/>
    <mergeCell ref="A135:B135"/>
    <mergeCell ref="A136:B136"/>
    <mergeCell ref="A59:B59"/>
    <mergeCell ref="A60:B60"/>
    <mergeCell ref="A125:B125"/>
    <mergeCell ref="A126:B126"/>
    <mergeCell ref="A127:D127"/>
    <mergeCell ref="C128:D128"/>
    <mergeCell ref="C130:C133"/>
    <mergeCell ref="A97:B97"/>
    <mergeCell ref="A144:B144"/>
    <mergeCell ref="A145:B145"/>
    <mergeCell ref="A146:B146"/>
    <mergeCell ref="C148:D148"/>
    <mergeCell ref="C150:C153"/>
    <mergeCell ref="D150:D153"/>
    <mergeCell ref="C167:D167"/>
    <mergeCell ref="C169:C172"/>
    <mergeCell ref="D169:D172"/>
    <mergeCell ref="C138:D138"/>
    <mergeCell ref="C140:C143"/>
    <mergeCell ref="D140:D143"/>
    <mergeCell ref="A48:B48"/>
    <mergeCell ref="A212:B212"/>
    <mergeCell ref="A201:D201"/>
    <mergeCell ref="A96:B96"/>
    <mergeCell ref="A5:D5"/>
    <mergeCell ref="A7:D7"/>
    <mergeCell ref="A6:D6"/>
    <mergeCell ref="A155:B155"/>
    <mergeCell ref="A156:B156"/>
    <mergeCell ref="C158:D158"/>
    <mergeCell ref="C160:C163"/>
    <mergeCell ref="D160:D163"/>
    <mergeCell ref="A173:B173"/>
    <mergeCell ref="A174:B174"/>
    <mergeCell ref="A164:B164"/>
    <mergeCell ref="A165:B165"/>
    <mergeCell ref="A213:B213"/>
    <mergeCell ref="A50:B50"/>
    <mergeCell ref="C206:D206"/>
    <mergeCell ref="C209:C211"/>
    <mergeCell ref="D209:D211"/>
    <mergeCell ref="C207:D207"/>
    <mergeCell ref="A200:D200"/>
    <mergeCell ref="C76:D76"/>
    <mergeCell ref="A82:B82"/>
    <mergeCell ref="A83:B83"/>
    <mergeCell ref="C67:D67"/>
    <mergeCell ref="A73:B73"/>
    <mergeCell ref="A74:B74"/>
    <mergeCell ref="C90:D90"/>
    <mergeCell ref="C92:C95"/>
    <mergeCell ref="D92:D95"/>
    <mergeCell ref="A189:D189"/>
    <mergeCell ref="C181:D181"/>
    <mergeCell ref="C183:C186"/>
    <mergeCell ref="D183:D186"/>
    <mergeCell ref="A187:B187"/>
    <mergeCell ref="A188:B188"/>
  </mergeCells>
  <pageMargins left="0.2" right="0" top="0.25" bottom="0.25" header="0.3" footer="0.3"/>
  <pageSetup paperSize="9" scale="54" fitToHeight="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9"/>
  <sheetViews>
    <sheetView view="pageBreakPreview" zoomScale="85" zoomScaleNormal="100" zoomScaleSheetLayoutView="85" workbookViewId="0"/>
  </sheetViews>
  <sheetFormatPr defaultRowHeight="17.25"/>
  <cols>
    <col min="1" max="1" width="51.7109375" style="3" customWidth="1"/>
    <col min="2" max="2" width="57.85546875" style="3" customWidth="1"/>
    <col min="3" max="3" width="20.5703125" style="4" customWidth="1"/>
    <col min="4" max="4" width="21.140625" style="4" customWidth="1"/>
    <col min="5" max="5" width="9.85546875" style="3" customWidth="1"/>
    <col min="6" max="6" width="9.140625" style="3"/>
    <col min="7" max="7" width="12.5703125" style="3" bestFit="1" customWidth="1"/>
    <col min="8" max="8" width="9.140625" style="3"/>
    <col min="9" max="9" width="10.7109375" style="3" bestFit="1" customWidth="1"/>
    <col min="10" max="10" width="12.5703125" style="3" bestFit="1" customWidth="1"/>
    <col min="11" max="16384" width="9.140625" style="3"/>
  </cols>
  <sheetData>
    <row r="1" spans="1:6">
      <c r="A1" s="5"/>
      <c r="B1" s="5"/>
      <c r="C1" s="5"/>
      <c r="D1" s="5" t="s">
        <v>138</v>
      </c>
    </row>
    <row r="2" spans="1:6">
      <c r="A2" s="5"/>
      <c r="B2" s="5"/>
      <c r="C2" s="5"/>
      <c r="D2" s="5" t="s">
        <v>20</v>
      </c>
    </row>
    <row r="3" spans="1:6">
      <c r="A3" s="5"/>
      <c r="B3" s="5"/>
      <c r="C3" s="5"/>
      <c r="D3" s="5" t="s">
        <v>1</v>
      </c>
    </row>
    <row r="4" spans="1:6">
      <c r="A4" s="212"/>
      <c r="B4" s="212"/>
      <c r="C4" s="212"/>
      <c r="D4" s="212"/>
    </row>
    <row r="5" spans="1:6" ht="71.25" customHeight="1">
      <c r="A5" s="208" t="s">
        <v>278</v>
      </c>
      <c r="B5" s="208"/>
      <c r="C5" s="208"/>
      <c r="D5" s="208"/>
    </row>
    <row r="6" spans="1:6">
      <c r="A6" s="35"/>
      <c r="B6" s="35"/>
      <c r="C6" s="35"/>
      <c r="D6" s="35"/>
    </row>
    <row r="7" spans="1:6" s="69" customFormat="1" ht="25.5" customHeight="1">
      <c r="A7" s="213" t="s">
        <v>126</v>
      </c>
      <c r="B7" s="213"/>
      <c r="C7" s="213"/>
      <c r="D7" s="213"/>
    </row>
    <row r="8" spans="1:6" s="114" customFormat="1" ht="12.75" customHeight="1">
      <c r="A8" s="209" t="s">
        <v>124</v>
      </c>
      <c r="B8" s="209"/>
      <c r="C8" s="209"/>
      <c r="D8" s="209"/>
      <c r="E8" s="209"/>
      <c r="F8" s="209"/>
    </row>
    <row r="9" spans="1:6">
      <c r="A9" s="50"/>
      <c r="B9" s="50"/>
      <c r="C9" s="76"/>
      <c r="D9" s="76"/>
    </row>
    <row r="10" spans="1:6">
      <c r="A10" s="13" t="s">
        <v>46</v>
      </c>
      <c r="B10" s="49" t="s">
        <v>47</v>
      </c>
      <c r="C10" s="36"/>
      <c r="D10" s="36"/>
      <c r="E10" s="36"/>
    </row>
    <row r="11" spans="1:6" ht="36.75" customHeight="1">
      <c r="A11" s="57">
        <v>1032</v>
      </c>
      <c r="B11" s="58" t="str">
        <f>'4'!B38</f>
        <v xml:space="preserve"> Խնամքի ծառայություններ 18 տարեկանից բարձր տարիքի անձանց </v>
      </c>
      <c r="C11" s="59"/>
      <c r="D11" s="59"/>
      <c r="E11" s="59"/>
    </row>
    <row r="12" spans="1:6">
      <c r="A12" s="60"/>
      <c r="B12" s="61"/>
      <c r="C12" s="59"/>
      <c r="D12" s="59"/>
      <c r="E12" s="59"/>
    </row>
    <row r="13" spans="1:6">
      <c r="A13" s="49" t="s">
        <v>48</v>
      </c>
      <c r="B13" s="61"/>
      <c r="C13" s="59"/>
      <c r="D13" s="59"/>
      <c r="E13" s="59"/>
    </row>
    <row r="14" spans="1:6">
      <c r="A14" s="50"/>
      <c r="B14" s="50"/>
    </row>
    <row r="15" spans="1:6" ht="48" customHeight="1">
      <c r="A15" s="111" t="s">
        <v>29</v>
      </c>
      <c r="B15" s="34" t="s">
        <v>121</v>
      </c>
      <c r="C15" s="193" t="s">
        <v>54</v>
      </c>
      <c r="D15" s="195"/>
    </row>
    <row r="16" spans="1:6" ht="34.5" customHeight="1">
      <c r="A16" s="111" t="s">
        <v>25</v>
      </c>
      <c r="B16" s="34" t="s">
        <v>118</v>
      </c>
      <c r="C16" s="112" t="s">
        <v>49</v>
      </c>
      <c r="D16" s="112" t="s">
        <v>50</v>
      </c>
    </row>
    <row r="17" spans="1:4" ht="54" customHeight="1">
      <c r="A17" s="111" t="s">
        <v>26</v>
      </c>
      <c r="B17" s="34" t="s">
        <v>119</v>
      </c>
      <c r="C17" s="196"/>
      <c r="D17" s="196"/>
    </row>
    <row r="18" spans="1:4" ht="103.5">
      <c r="A18" s="111" t="s">
        <v>27</v>
      </c>
      <c r="B18" s="34" t="s">
        <v>252</v>
      </c>
      <c r="C18" s="197"/>
      <c r="D18" s="197"/>
    </row>
    <row r="19" spans="1:4" ht="17.25" customHeight="1">
      <c r="A19" s="111" t="s">
        <v>19</v>
      </c>
      <c r="B19" s="34" t="s">
        <v>82</v>
      </c>
      <c r="C19" s="197"/>
      <c r="D19" s="197"/>
    </row>
    <row r="20" spans="1:4" ht="21" customHeight="1">
      <c r="A20" s="111" t="s">
        <v>258</v>
      </c>
      <c r="B20" s="34" t="s">
        <v>85</v>
      </c>
      <c r="C20" s="198"/>
      <c r="D20" s="198"/>
    </row>
    <row r="21" spans="1:4">
      <c r="A21" s="199" t="s">
        <v>30</v>
      </c>
      <c r="B21" s="199"/>
      <c r="C21" s="66"/>
      <c r="D21" s="66"/>
    </row>
    <row r="22" spans="1:4" ht="17.25" customHeight="1">
      <c r="A22" s="200" t="s">
        <v>28</v>
      </c>
      <c r="B22" s="200"/>
      <c r="C22" s="75">
        <f>'1'!D49</f>
        <v>-40000</v>
      </c>
      <c r="D22" s="75">
        <f>'1'!E49</f>
        <v>-40000</v>
      </c>
    </row>
    <row r="23" spans="1:4" ht="28.5" customHeight="1">
      <c r="A23" s="50"/>
      <c r="B23" s="50"/>
      <c r="C23" s="76"/>
      <c r="D23" s="76"/>
    </row>
    <row r="24" spans="1:4" ht="48" customHeight="1">
      <c r="A24" s="111" t="s">
        <v>29</v>
      </c>
      <c r="B24" s="34" t="s">
        <v>121</v>
      </c>
      <c r="C24" s="193" t="s">
        <v>54</v>
      </c>
      <c r="D24" s="195"/>
    </row>
    <row r="25" spans="1:4" ht="34.5" customHeight="1">
      <c r="A25" s="111" t="s">
        <v>25</v>
      </c>
      <c r="B25" s="34" t="s">
        <v>228</v>
      </c>
      <c r="C25" s="112" t="s">
        <v>49</v>
      </c>
      <c r="D25" s="112" t="s">
        <v>50</v>
      </c>
    </row>
    <row r="26" spans="1:4" ht="54" customHeight="1">
      <c r="A26" s="111" t="s">
        <v>26</v>
      </c>
      <c r="B26" s="34" t="s">
        <v>229</v>
      </c>
      <c r="C26" s="196"/>
      <c r="D26" s="196"/>
    </row>
    <row r="27" spans="1:4" ht="69">
      <c r="A27" s="111" t="s">
        <v>27</v>
      </c>
      <c r="B27" s="34" t="s">
        <v>230</v>
      </c>
      <c r="C27" s="197"/>
      <c r="D27" s="197"/>
    </row>
    <row r="28" spans="1:4" ht="17.25" customHeight="1">
      <c r="A28" s="111" t="s">
        <v>19</v>
      </c>
      <c r="B28" s="34" t="s">
        <v>82</v>
      </c>
      <c r="C28" s="197"/>
      <c r="D28" s="197"/>
    </row>
    <row r="29" spans="1:4" ht="21" customHeight="1">
      <c r="A29" s="111" t="s">
        <v>259</v>
      </c>
      <c r="B29" s="34" t="s">
        <v>85</v>
      </c>
      <c r="C29" s="198"/>
      <c r="D29" s="198"/>
    </row>
    <row r="30" spans="1:4">
      <c r="A30" s="199" t="s">
        <v>30</v>
      </c>
      <c r="B30" s="199"/>
      <c r="C30" s="66"/>
      <c r="D30" s="66"/>
    </row>
    <row r="31" spans="1:4" ht="17.25" customHeight="1">
      <c r="A31" s="200" t="s">
        <v>28</v>
      </c>
      <c r="B31" s="200"/>
      <c r="C31" s="75">
        <f>'1'!D55</f>
        <v>-27600</v>
      </c>
      <c r="D31" s="75">
        <f>'1'!E55</f>
        <v>-27600</v>
      </c>
    </row>
    <row r="32" spans="1:4" ht="42" customHeight="1">
      <c r="A32" s="50"/>
      <c r="B32" s="50"/>
      <c r="C32" s="76"/>
      <c r="D32" s="76"/>
    </row>
    <row r="33" spans="1:5">
      <c r="A33" s="13" t="s">
        <v>46</v>
      </c>
      <c r="B33" s="49" t="s">
        <v>47</v>
      </c>
      <c r="C33" s="36"/>
      <c r="D33" s="36"/>
      <c r="E33" s="36"/>
    </row>
    <row r="34" spans="1:5" ht="57" customHeight="1">
      <c r="A34" s="57">
        <v>1117</v>
      </c>
      <c r="B34" s="58" t="str">
        <f>'4'!B86</f>
        <v xml:space="preserve"> Սոցիալական պաշտպանության բնագավառում պետական քաղաքականության մշակում, ծրագրերի համակարգում և մոնիթորինգ </v>
      </c>
      <c r="C34" s="59"/>
      <c r="D34" s="59"/>
      <c r="E34" s="59"/>
    </row>
    <row r="35" spans="1:5">
      <c r="A35" s="60"/>
      <c r="B35" s="61"/>
      <c r="C35" s="59"/>
      <c r="D35" s="59"/>
      <c r="E35" s="59"/>
    </row>
    <row r="36" spans="1:5">
      <c r="A36" s="49" t="s">
        <v>48</v>
      </c>
      <c r="B36" s="61"/>
      <c r="C36" s="59"/>
      <c r="D36" s="59"/>
      <c r="E36" s="59"/>
    </row>
    <row r="37" spans="1:5">
      <c r="A37" s="50"/>
      <c r="B37" s="50"/>
    </row>
    <row r="38" spans="1:5" ht="48" customHeight="1">
      <c r="A38" s="111" t="s">
        <v>29</v>
      </c>
      <c r="B38" s="34" t="s">
        <v>179</v>
      </c>
      <c r="C38" s="193" t="s">
        <v>54</v>
      </c>
      <c r="D38" s="195"/>
    </row>
    <row r="39" spans="1:5" ht="34.5" customHeight="1">
      <c r="A39" s="111" t="s">
        <v>25</v>
      </c>
      <c r="B39" s="34" t="s">
        <v>180</v>
      </c>
      <c r="C39" s="112" t="s">
        <v>49</v>
      </c>
      <c r="D39" s="112" t="s">
        <v>50</v>
      </c>
    </row>
    <row r="40" spans="1:5" ht="88.5" customHeight="1">
      <c r="A40" s="111" t="s">
        <v>26</v>
      </c>
      <c r="B40" s="34" t="s">
        <v>181</v>
      </c>
      <c r="C40" s="196"/>
      <c r="D40" s="196"/>
    </row>
    <row r="41" spans="1:5" ht="51.75">
      <c r="A41" s="111" t="s">
        <v>27</v>
      </c>
      <c r="B41" s="34" t="s">
        <v>182</v>
      </c>
      <c r="C41" s="197"/>
      <c r="D41" s="197"/>
    </row>
    <row r="42" spans="1:5" ht="17.25" customHeight="1">
      <c r="A42" s="111" t="s">
        <v>19</v>
      </c>
      <c r="B42" s="34" t="s">
        <v>82</v>
      </c>
      <c r="C42" s="197"/>
      <c r="D42" s="197"/>
    </row>
    <row r="43" spans="1:5" ht="41.25" customHeight="1">
      <c r="A43" s="111" t="s">
        <v>253</v>
      </c>
      <c r="B43" s="34" t="s">
        <v>168</v>
      </c>
      <c r="C43" s="198"/>
      <c r="D43" s="198"/>
    </row>
    <row r="44" spans="1:5">
      <c r="A44" s="199" t="s">
        <v>30</v>
      </c>
      <c r="B44" s="199"/>
      <c r="C44" s="66"/>
      <c r="D44" s="66"/>
    </row>
    <row r="45" spans="1:5" ht="17.25" customHeight="1">
      <c r="A45" s="200" t="s">
        <v>28</v>
      </c>
      <c r="B45" s="200"/>
      <c r="C45" s="75">
        <f>'1'!D87</f>
        <v>-26100</v>
      </c>
      <c r="D45" s="75">
        <f>'1'!E87</f>
        <v>-26100</v>
      </c>
    </row>
    <row r="46" spans="1:5" ht="42" customHeight="1">
      <c r="A46" s="50"/>
      <c r="B46" s="50"/>
      <c r="C46" s="76"/>
      <c r="D46" s="76"/>
    </row>
    <row r="47" spans="1:5">
      <c r="A47" s="13" t="s">
        <v>46</v>
      </c>
      <c r="B47" s="49" t="s">
        <v>47</v>
      </c>
      <c r="C47" s="36"/>
      <c r="D47" s="36"/>
      <c r="E47" s="36"/>
    </row>
    <row r="48" spans="1:5" ht="34.5">
      <c r="A48" s="57">
        <v>1141</v>
      </c>
      <c r="B48" s="58" t="str">
        <f>'4'!B101</f>
        <v xml:space="preserve"> Ընտանիքներին, կանանց և երեխաներին աջակցություն </v>
      </c>
      <c r="C48" s="59"/>
      <c r="D48" s="59"/>
      <c r="E48" s="59"/>
    </row>
    <row r="49" spans="1:5">
      <c r="A49" s="60"/>
      <c r="B49" s="61"/>
      <c r="C49" s="59"/>
      <c r="D49" s="59"/>
      <c r="E49" s="59"/>
    </row>
    <row r="50" spans="1:5">
      <c r="A50" s="49" t="s">
        <v>48</v>
      </c>
      <c r="B50" s="61"/>
      <c r="C50" s="59"/>
      <c r="D50" s="59"/>
      <c r="E50" s="59"/>
    </row>
    <row r="51" spans="1:5">
      <c r="A51" s="50"/>
      <c r="B51" s="50"/>
    </row>
    <row r="52" spans="1:5" ht="48" customHeight="1">
      <c r="A52" s="111" t="s">
        <v>29</v>
      </c>
      <c r="B52" s="34" t="s">
        <v>184</v>
      </c>
      <c r="C52" s="193" t="s">
        <v>54</v>
      </c>
      <c r="D52" s="195"/>
    </row>
    <row r="53" spans="1:5" ht="34.5" customHeight="1">
      <c r="A53" s="111" t="s">
        <v>25</v>
      </c>
      <c r="B53" s="34" t="s">
        <v>185</v>
      </c>
      <c r="C53" s="112" t="s">
        <v>49</v>
      </c>
      <c r="D53" s="112" t="s">
        <v>50</v>
      </c>
    </row>
    <row r="54" spans="1:5" ht="54" customHeight="1">
      <c r="A54" s="111" t="s">
        <v>26</v>
      </c>
      <c r="B54" s="34" t="s">
        <v>186</v>
      </c>
      <c r="C54" s="196"/>
      <c r="D54" s="196"/>
    </row>
    <row r="55" spans="1:5" ht="129" customHeight="1">
      <c r="A55" s="111" t="s">
        <v>27</v>
      </c>
      <c r="B55" s="34" t="s">
        <v>187</v>
      </c>
      <c r="C55" s="197"/>
      <c r="D55" s="197"/>
    </row>
    <row r="56" spans="1:5" ht="17.25" customHeight="1">
      <c r="A56" s="111" t="s">
        <v>19</v>
      </c>
      <c r="B56" s="34" t="s">
        <v>82</v>
      </c>
      <c r="C56" s="197"/>
      <c r="D56" s="197"/>
    </row>
    <row r="57" spans="1:5" ht="21" customHeight="1">
      <c r="A57" s="111" t="s">
        <v>253</v>
      </c>
      <c r="B57" s="34" t="s">
        <v>188</v>
      </c>
      <c r="C57" s="198"/>
      <c r="D57" s="198"/>
    </row>
    <row r="58" spans="1:5">
      <c r="A58" s="199" t="s">
        <v>30</v>
      </c>
      <c r="B58" s="199"/>
      <c r="C58" s="66"/>
      <c r="D58" s="66"/>
    </row>
    <row r="59" spans="1:5" ht="17.25" customHeight="1">
      <c r="A59" s="200" t="s">
        <v>28</v>
      </c>
      <c r="B59" s="200"/>
      <c r="C59" s="75">
        <f>'1'!D100</f>
        <v>-70000</v>
      </c>
      <c r="D59" s="75">
        <f>'1'!E100</f>
        <v>-70000</v>
      </c>
    </row>
    <row r="60" spans="1:5" ht="42" customHeight="1">
      <c r="A60" s="50"/>
      <c r="B60" s="50"/>
      <c r="C60" s="76"/>
      <c r="D60" s="76"/>
    </row>
    <row r="61" spans="1:5">
      <c r="A61" s="13" t="s">
        <v>46</v>
      </c>
      <c r="B61" s="49" t="s">
        <v>47</v>
      </c>
      <c r="C61" s="36"/>
      <c r="D61" s="36"/>
      <c r="E61" s="36"/>
    </row>
    <row r="62" spans="1:5" ht="34.5">
      <c r="A62" s="57">
        <v>1160</v>
      </c>
      <c r="B62" s="58" t="str">
        <f>'4'!B115</f>
        <v xml:space="preserve"> Հաշմանդամություն ունեցող անձանց աջակցություն </v>
      </c>
      <c r="C62" s="59"/>
      <c r="D62" s="59"/>
      <c r="E62" s="59"/>
    </row>
    <row r="63" spans="1:5">
      <c r="A63" s="60"/>
      <c r="B63" s="61"/>
      <c r="C63" s="59"/>
      <c r="D63" s="59"/>
      <c r="E63" s="59"/>
    </row>
    <row r="64" spans="1:5">
      <c r="A64" s="49" t="s">
        <v>48</v>
      </c>
      <c r="B64" s="61"/>
      <c r="C64" s="59"/>
      <c r="D64" s="59"/>
      <c r="E64" s="59"/>
    </row>
    <row r="65" spans="1:4">
      <c r="A65" s="50"/>
      <c r="B65" s="50"/>
    </row>
    <row r="66" spans="1:4" ht="48.75" customHeight="1">
      <c r="A66" s="111" t="s">
        <v>29</v>
      </c>
      <c r="B66" s="34" t="s">
        <v>232</v>
      </c>
      <c r="C66" s="193" t="s">
        <v>54</v>
      </c>
      <c r="D66" s="195"/>
    </row>
    <row r="67" spans="1:4">
      <c r="A67" s="111" t="s">
        <v>25</v>
      </c>
      <c r="B67" s="34" t="s">
        <v>233</v>
      </c>
      <c r="C67" s="112" t="s">
        <v>49</v>
      </c>
      <c r="D67" s="112" t="s">
        <v>50</v>
      </c>
    </row>
    <row r="68" spans="1:4" ht="51.75">
      <c r="A68" s="111" t="s">
        <v>26</v>
      </c>
      <c r="B68" s="34" t="s">
        <v>234</v>
      </c>
      <c r="C68" s="196"/>
      <c r="D68" s="196"/>
    </row>
    <row r="69" spans="1:4" ht="51.75">
      <c r="A69" s="111" t="s">
        <v>27</v>
      </c>
      <c r="B69" s="34" t="s">
        <v>235</v>
      </c>
      <c r="C69" s="197"/>
      <c r="D69" s="197"/>
    </row>
    <row r="70" spans="1:4">
      <c r="A70" s="111" t="s">
        <v>19</v>
      </c>
      <c r="B70" s="34" t="s">
        <v>82</v>
      </c>
      <c r="C70" s="197"/>
      <c r="D70" s="197"/>
    </row>
    <row r="71" spans="1:4">
      <c r="A71" s="111" t="s">
        <v>253</v>
      </c>
      <c r="B71" s="34" t="s">
        <v>85</v>
      </c>
      <c r="C71" s="198"/>
      <c r="D71" s="198"/>
    </row>
    <row r="72" spans="1:4">
      <c r="A72" s="199" t="s">
        <v>30</v>
      </c>
      <c r="B72" s="199"/>
      <c r="C72" s="66"/>
      <c r="D72" s="66"/>
    </row>
    <row r="73" spans="1:4">
      <c r="A73" s="200" t="s">
        <v>28</v>
      </c>
      <c r="B73" s="200"/>
      <c r="C73" s="75">
        <f>'1'!D113</f>
        <v>-14500</v>
      </c>
      <c r="D73" s="75">
        <f>'1'!E113</f>
        <v>-14500</v>
      </c>
    </row>
    <row r="74" spans="1:4">
      <c r="A74" s="50"/>
      <c r="B74" s="50"/>
    </row>
    <row r="75" spans="1:4" ht="48" customHeight="1">
      <c r="A75" s="111" t="s">
        <v>29</v>
      </c>
      <c r="B75" s="34" t="s">
        <v>232</v>
      </c>
      <c r="C75" s="193" t="s">
        <v>54</v>
      </c>
      <c r="D75" s="195"/>
    </row>
    <row r="76" spans="1:4" ht="34.5" customHeight="1">
      <c r="A76" s="111" t="s">
        <v>25</v>
      </c>
      <c r="B76" s="34" t="s">
        <v>185</v>
      </c>
      <c r="C76" s="112" t="s">
        <v>49</v>
      </c>
      <c r="D76" s="112" t="s">
        <v>50</v>
      </c>
    </row>
    <row r="77" spans="1:4" ht="51.75" customHeight="1">
      <c r="A77" s="111" t="s">
        <v>26</v>
      </c>
      <c r="B77" s="34" t="s">
        <v>236</v>
      </c>
      <c r="C77" s="196"/>
      <c r="D77" s="196"/>
    </row>
    <row r="78" spans="1:4" ht="105.75" customHeight="1">
      <c r="A78" s="111" t="s">
        <v>27</v>
      </c>
      <c r="B78" s="34" t="s">
        <v>237</v>
      </c>
      <c r="C78" s="197"/>
      <c r="D78" s="197"/>
    </row>
    <row r="79" spans="1:4" ht="17.25" customHeight="1">
      <c r="A79" s="111" t="s">
        <v>19</v>
      </c>
      <c r="B79" s="34" t="s">
        <v>82</v>
      </c>
      <c r="C79" s="197"/>
      <c r="D79" s="197"/>
    </row>
    <row r="80" spans="1:4" ht="26.25" customHeight="1">
      <c r="A80" s="111" t="s">
        <v>253</v>
      </c>
      <c r="B80" s="34" t="s">
        <v>85</v>
      </c>
      <c r="C80" s="198"/>
      <c r="D80" s="198"/>
    </row>
    <row r="81" spans="1:4">
      <c r="A81" s="199" t="s">
        <v>30</v>
      </c>
      <c r="B81" s="199"/>
      <c r="C81" s="66"/>
      <c r="D81" s="66"/>
    </row>
    <row r="82" spans="1:4">
      <c r="A82" s="210" t="s">
        <v>93</v>
      </c>
      <c r="B82" s="210"/>
      <c r="C82" s="115"/>
      <c r="D82" s="115"/>
    </row>
    <row r="83" spans="1:4" ht="17.25" customHeight="1">
      <c r="A83" s="200" t="s">
        <v>28</v>
      </c>
      <c r="B83" s="200"/>
      <c r="C83" s="75">
        <f>'1'!D119</f>
        <v>-2900</v>
      </c>
      <c r="D83" s="75">
        <f>'1'!E119</f>
        <v>-2900</v>
      </c>
    </row>
    <row r="84" spans="1:4" ht="17.25" customHeight="1">
      <c r="A84" s="50"/>
      <c r="B84" s="50"/>
      <c r="C84" s="76"/>
      <c r="D84" s="76"/>
    </row>
    <row r="85" spans="1:4" ht="48" customHeight="1">
      <c r="A85" s="111" t="s">
        <v>29</v>
      </c>
      <c r="B85" s="34" t="s">
        <v>232</v>
      </c>
      <c r="C85" s="193" t="s">
        <v>54</v>
      </c>
      <c r="D85" s="195"/>
    </row>
    <row r="86" spans="1:4" ht="34.5" customHeight="1">
      <c r="A86" s="111" t="s">
        <v>25</v>
      </c>
      <c r="B86" s="34" t="s">
        <v>238</v>
      </c>
      <c r="C86" s="112" t="s">
        <v>49</v>
      </c>
      <c r="D86" s="112" t="s">
        <v>50</v>
      </c>
    </row>
    <row r="87" spans="1:4" ht="51" customHeight="1">
      <c r="A87" s="111" t="s">
        <v>26</v>
      </c>
      <c r="B87" s="34" t="s">
        <v>239</v>
      </c>
      <c r="C87" s="196"/>
      <c r="D87" s="196"/>
    </row>
    <row r="88" spans="1:4" ht="51.75">
      <c r="A88" s="111" t="s">
        <v>27</v>
      </c>
      <c r="B88" s="34" t="s">
        <v>240</v>
      </c>
      <c r="C88" s="197"/>
      <c r="D88" s="197"/>
    </row>
    <row r="89" spans="1:4" ht="17.25" customHeight="1">
      <c r="A89" s="111" t="s">
        <v>19</v>
      </c>
      <c r="B89" s="34" t="s">
        <v>82</v>
      </c>
      <c r="C89" s="197"/>
      <c r="D89" s="197"/>
    </row>
    <row r="90" spans="1:4" ht="23.25" customHeight="1">
      <c r="A90" s="111" t="s">
        <v>253</v>
      </c>
      <c r="B90" s="34" t="s">
        <v>85</v>
      </c>
      <c r="C90" s="198"/>
      <c r="D90" s="198"/>
    </row>
    <row r="91" spans="1:4">
      <c r="A91" s="199" t="s">
        <v>30</v>
      </c>
      <c r="B91" s="199"/>
      <c r="C91" s="66"/>
      <c r="D91" s="66"/>
    </row>
    <row r="92" spans="1:4">
      <c r="A92" s="210" t="s">
        <v>93</v>
      </c>
      <c r="B92" s="210"/>
      <c r="C92" s="115"/>
      <c r="D92" s="115"/>
    </row>
    <row r="93" spans="1:4" ht="17.25" customHeight="1">
      <c r="A93" s="200" t="s">
        <v>28</v>
      </c>
      <c r="B93" s="200"/>
      <c r="C93" s="75">
        <f>'1'!D125</f>
        <v>-16100</v>
      </c>
      <c r="D93" s="75">
        <f>'1'!E125</f>
        <v>-16100</v>
      </c>
    </row>
    <row r="94" spans="1:4" ht="18.75" customHeight="1">
      <c r="A94" s="50"/>
      <c r="B94" s="50"/>
      <c r="C94" s="76"/>
      <c r="D94" s="76"/>
    </row>
    <row r="95" spans="1:4" ht="48" customHeight="1">
      <c r="A95" s="111" t="s">
        <v>29</v>
      </c>
      <c r="B95" s="34" t="s">
        <v>232</v>
      </c>
      <c r="C95" s="193" t="s">
        <v>54</v>
      </c>
      <c r="D95" s="195"/>
    </row>
    <row r="96" spans="1:4" ht="34.5" customHeight="1">
      <c r="A96" s="111" t="s">
        <v>25</v>
      </c>
      <c r="B96" s="34" t="s">
        <v>241</v>
      </c>
      <c r="C96" s="112" t="s">
        <v>49</v>
      </c>
      <c r="D96" s="112" t="s">
        <v>50</v>
      </c>
    </row>
    <row r="97" spans="1:4" ht="40.5" customHeight="1">
      <c r="A97" s="111" t="s">
        <v>26</v>
      </c>
      <c r="B97" s="34" t="s">
        <v>242</v>
      </c>
      <c r="C97" s="196"/>
      <c r="D97" s="196"/>
    </row>
    <row r="98" spans="1:4" ht="93" customHeight="1">
      <c r="A98" s="111" t="s">
        <v>27</v>
      </c>
      <c r="B98" s="34" t="s">
        <v>243</v>
      </c>
      <c r="C98" s="197"/>
      <c r="D98" s="197"/>
    </row>
    <row r="99" spans="1:4" ht="17.25" customHeight="1">
      <c r="A99" s="111" t="s">
        <v>19</v>
      </c>
      <c r="B99" s="34" t="s">
        <v>82</v>
      </c>
      <c r="C99" s="197"/>
      <c r="D99" s="197"/>
    </row>
    <row r="100" spans="1:4" ht="24.75" customHeight="1">
      <c r="A100" s="111" t="s">
        <v>254</v>
      </c>
      <c r="B100" s="34" t="s">
        <v>85</v>
      </c>
      <c r="C100" s="198"/>
      <c r="D100" s="198"/>
    </row>
    <row r="101" spans="1:4">
      <c r="A101" s="199" t="s">
        <v>30</v>
      </c>
      <c r="B101" s="199"/>
      <c r="C101" s="66"/>
      <c r="D101" s="66"/>
    </row>
    <row r="102" spans="1:4" ht="17.25" customHeight="1">
      <c r="A102" s="200" t="s">
        <v>28</v>
      </c>
      <c r="B102" s="200"/>
      <c r="C102" s="75">
        <f>'1'!D131</f>
        <v>-1600</v>
      </c>
      <c r="D102" s="75">
        <f>'1'!E131</f>
        <v>-1600</v>
      </c>
    </row>
    <row r="103" spans="1:4" ht="17.25" customHeight="1">
      <c r="A103" s="50"/>
      <c r="B103" s="50"/>
      <c r="C103" s="76"/>
      <c r="D103" s="76"/>
    </row>
    <row r="104" spans="1:4" ht="57.75" customHeight="1">
      <c r="A104" s="111" t="s">
        <v>29</v>
      </c>
      <c r="B104" s="34" t="s">
        <v>232</v>
      </c>
      <c r="C104" s="199" t="s">
        <v>54</v>
      </c>
      <c r="D104" s="199"/>
    </row>
    <row r="105" spans="1:4">
      <c r="A105" s="111" t="s">
        <v>25</v>
      </c>
      <c r="B105" s="34" t="s">
        <v>244</v>
      </c>
      <c r="C105" s="112" t="s">
        <v>49</v>
      </c>
      <c r="D105" s="112" t="s">
        <v>50</v>
      </c>
    </row>
    <row r="106" spans="1:4" ht="34.5">
      <c r="A106" s="111" t="s">
        <v>26</v>
      </c>
      <c r="B106" s="34" t="s">
        <v>245</v>
      </c>
      <c r="C106" s="66"/>
      <c r="D106" s="66"/>
    </row>
    <row r="107" spans="1:4" ht="69">
      <c r="A107" s="111" t="s">
        <v>27</v>
      </c>
      <c r="B107" s="34" t="s">
        <v>246</v>
      </c>
      <c r="C107" s="66"/>
      <c r="D107" s="66"/>
    </row>
    <row r="108" spans="1:4">
      <c r="A108" s="111" t="s">
        <v>19</v>
      </c>
      <c r="B108" s="34" t="s">
        <v>82</v>
      </c>
      <c r="C108" s="66"/>
      <c r="D108" s="66"/>
    </row>
    <row r="109" spans="1:4" ht="24" customHeight="1">
      <c r="A109" s="111" t="s">
        <v>254</v>
      </c>
      <c r="B109" s="34" t="s">
        <v>85</v>
      </c>
      <c r="C109" s="66"/>
      <c r="D109" s="66"/>
    </row>
    <row r="110" spans="1:4">
      <c r="A110" s="199" t="s">
        <v>30</v>
      </c>
      <c r="B110" s="199"/>
      <c r="C110" s="66"/>
      <c r="D110" s="66"/>
    </row>
    <row r="111" spans="1:4">
      <c r="A111" s="200" t="s">
        <v>28</v>
      </c>
      <c r="B111" s="200"/>
      <c r="C111" s="75">
        <f>'1'!D137</f>
        <v>-5500</v>
      </c>
      <c r="D111" s="75">
        <f>'1'!E137</f>
        <v>-5500</v>
      </c>
    </row>
    <row r="112" spans="1:4">
      <c r="A112" s="50"/>
      <c r="B112" s="50"/>
      <c r="C112" s="76"/>
      <c r="D112" s="76"/>
    </row>
    <row r="113" spans="1:6" ht="57.75" customHeight="1">
      <c r="A113" s="111" t="s">
        <v>29</v>
      </c>
      <c r="B113" s="34" t="s">
        <v>232</v>
      </c>
      <c r="C113" s="199" t="s">
        <v>54</v>
      </c>
      <c r="D113" s="199"/>
    </row>
    <row r="114" spans="1:6">
      <c r="A114" s="111" t="s">
        <v>25</v>
      </c>
      <c r="B114" s="34" t="s">
        <v>247</v>
      </c>
      <c r="C114" s="112" t="s">
        <v>49</v>
      </c>
      <c r="D114" s="112" t="s">
        <v>50</v>
      </c>
    </row>
    <row r="115" spans="1:6" ht="34.5">
      <c r="A115" s="111" t="s">
        <v>26</v>
      </c>
      <c r="B115" s="34" t="s">
        <v>248</v>
      </c>
      <c r="C115" s="66"/>
      <c r="D115" s="66"/>
    </row>
    <row r="116" spans="1:6" ht="51.75">
      <c r="A116" s="111" t="s">
        <v>27</v>
      </c>
      <c r="B116" s="34" t="s">
        <v>249</v>
      </c>
      <c r="C116" s="66"/>
      <c r="D116" s="66"/>
    </row>
    <row r="117" spans="1:6">
      <c r="A117" s="111" t="s">
        <v>19</v>
      </c>
      <c r="B117" s="34" t="s">
        <v>82</v>
      </c>
      <c r="C117" s="66"/>
      <c r="D117" s="66"/>
    </row>
    <row r="118" spans="1:6" ht="23.25" customHeight="1">
      <c r="A118" s="111" t="s">
        <v>254</v>
      </c>
      <c r="B118" s="34" t="s">
        <v>85</v>
      </c>
      <c r="C118" s="66"/>
      <c r="D118" s="66"/>
    </row>
    <row r="119" spans="1:6">
      <c r="A119" s="199" t="s">
        <v>30</v>
      </c>
      <c r="B119" s="199"/>
      <c r="C119" s="66"/>
      <c r="D119" s="66"/>
    </row>
    <row r="120" spans="1:6">
      <c r="A120" s="200" t="s">
        <v>28</v>
      </c>
      <c r="B120" s="200"/>
      <c r="C120" s="75">
        <f>'1'!D143</f>
        <v>-5000</v>
      </c>
      <c r="D120" s="75">
        <f>'1'!E143</f>
        <v>-8600</v>
      </c>
    </row>
    <row r="121" spans="1:6" ht="25.5" customHeight="1">
      <c r="A121" s="50"/>
      <c r="B121" s="50"/>
      <c r="C121" s="76"/>
      <c r="D121" s="76"/>
    </row>
    <row r="122" spans="1:6" s="69" customFormat="1" ht="25.5" customHeight="1">
      <c r="A122" s="213" t="s">
        <v>125</v>
      </c>
      <c r="B122" s="213"/>
      <c r="C122" s="213"/>
      <c r="D122" s="213"/>
    </row>
    <row r="123" spans="1:6" s="114" customFormat="1" ht="12.75" customHeight="1">
      <c r="A123" s="209" t="s">
        <v>124</v>
      </c>
      <c r="B123" s="209"/>
      <c r="C123" s="209"/>
      <c r="D123" s="209"/>
      <c r="E123" s="209"/>
      <c r="F123" s="209"/>
    </row>
    <row r="124" spans="1:6">
      <c r="A124" s="50"/>
      <c r="B124" s="50"/>
      <c r="C124" s="76"/>
      <c r="D124" s="76"/>
    </row>
    <row r="125" spans="1:6">
      <c r="A125" s="13" t="s">
        <v>46</v>
      </c>
      <c r="B125" s="49" t="s">
        <v>47</v>
      </c>
      <c r="C125" s="36"/>
      <c r="D125" s="36"/>
      <c r="E125" s="36"/>
    </row>
    <row r="126" spans="1:6">
      <c r="A126" s="57">
        <v>1005</v>
      </c>
      <c r="B126" s="58" t="str">
        <f>'4'!B10</f>
        <v xml:space="preserve"> Պարգևավճարներ և պատվովճարներ </v>
      </c>
      <c r="C126" s="59"/>
      <c r="D126" s="59"/>
      <c r="E126" s="59"/>
    </row>
    <row r="127" spans="1:6" ht="11.25" customHeight="1">
      <c r="A127" s="60"/>
      <c r="B127" s="61"/>
      <c r="C127" s="59"/>
      <c r="D127" s="59"/>
      <c r="E127" s="59"/>
    </row>
    <row r="128" spans="1:6" ht="48" customHeight="1">
      <c r="A128" s="111" t="s">
        <v>29</v>
      </c>
      <c r="B128" s="34" t="s">
        <v>113</v>
      </c>
      <c r="C128" s="193" t="s">
        <v>54</v>
      </c>
      <c r="D128" s="195"/>
    </row>
    <row r="129" spans="1:5" ht="34.5" customHeight="1">
      <c r="A129" s="111" t="s">
        <v>25</v>
      </c>
      <c r="B129" s="34" t="s">
        <v>114</v>
      </c>
      <c r="C129" s="112" t="s">
        <v>49</v>
      </c>
      <c r="D129" s="112" t="s">
        <v>50</v>
      </c>
    </row>
    <row r="130" spans="1:5" ht="86.25">
      <c r="A130" s="111" t="s">
        <v>26</v>
      </c>
      <c r="B130" s="34" t="s">
        <v>115</v>
      </c>
      <c r="C130" s="196"/>
      <c r="D130" s="196"/>
    </row>
    <row r="131" spans="1:5" ht="86.25">
      <c r="A131" s="111" t="s">
        <v>27</v>
      </c>
      <c r="B131" s="34" t="s">
        <v>116</v>
      </c>
      <c r="C131" s="197"/>
      <c r="D131" s="197"/>
    </row>
    <row r="132" spans="1:5" ht="17.25" customHeight="1">
      <c r="A132" s="111" t="s">
        <v>19</v>
      </c>
      <c r="B132" s="34" t="s">
        <v>17</v>
      </c>
      <c r="C132" s="197"/>
      <c r="D132" s="197"/>
    </row>
    <row r="133" spans="1:5" ht="69" customHeight="1">
      <c r="A133" s="111" t="s">
        <v>255</v>
      </c>
      <c r="B133" s="34" t="s">
        <v>117</v>
      </c>
      <c r="C133" s="198"/>
      <c r="D133" s="198"/>
    </row>
    <row r="134" spans="1:5">
      <c r="A134" s="199" t="s">
        <v>30</v>
      </c>
      <c r="B134" s="199"/>
      <c r="C134" s="66"/>
      <c r="D134" s="66"/>
    </row>
    <row r="135" spans="1:5" ht="17.25" customHeight="1">
      <c r="A135" s="200" t="s">
        <v>28</v>
      </c>
      <c r="B135" s="200"/>
      <c r="C135" s="75">
        <f>'1'!D23</f>
        <v>-416200</v>
      </c>
      <c r="D135" s="75">
        <f>'1'!E23</f>
        <v>-416200</v>
      </c>
    </row>
    <row r="137" spans="1:5">
      <c r="A137" s="13" t="s">
        <v>46</v>
      </c>
      <c r="B137" s="49" t="s">
        <v>47</v>
      </c>
      <c r="C137" s="36"/>
      <c r="D137" s="36"/>
      <c r="E137" s="36"/>
    </row>
    <row r="138" spans="1:5" ht="37.5" customHeight="1">
      <c r="A138" s="57">
        <v>1011</v>
      </c>
      <c r="B138" s="58" t="str">
        <f>'4'!B24</f>
        <v xml:space="preserve"> Անապահով սոցիալական խմբերին աջակցություն </v>
      </c>
      <c r="C138" s="59"/>
      <c r="D138" s="59"/>
      <c r="E138" s="59"/>
    </row>
    <row r="139" spans="1:5" ht="18" customHeight="1">
      <c r="A139" s="60"/>
      <c r="B139" s="61"/>
      <c r="C139" s="59"/>
      <c r="D139" s="59"/>
      <c r="E139" s="59"/>
    </row>
    <row r="140" spans="1:5" ht="48" customHeight="1">
      <c r="A140" s="111" t="s">
        <v>29</v>
      </c>
      <c r="B140" s="34" t="s">
        <v>225</v>
      </c>
      <c r="C140" s="193" t="s">
        <v>54</v>
      </c>
      <c r="D140" s="195"/>
    </row>
    <row r="141" spans="1:5" ht="34.5" customHeight="1">
      <c r="A141" s="111" t="s">
        <v>25</v>
      </c>
      <c r="B141" s="34" t="s">
        <v>118</v>
      </c>
      <c r="C141" s="112" t="s">
        <v>49</v>
      </c>
      <c r="D141" s="112" t="s">
        <v>50</v>
      </c>
    </row>
    <row r="142" spans="1:5" ht="34.5">
      <c r="A142" s="111" t="s">
        <v>26</v>
      </c>
      <c r="B142" s="34" t="s">
        <v>226</v>
      </c>
      <c r="C142" s="196"/>
      <c r="D142" s="196"/>
    </row>
    <row r="143" spans="1:5" ht="86.25">
      <c r="A143" s="111" t="s">
        <v>27</v>
      </c>
      <c r="B143" s="34" t="s">
        <v>227</v>
      </c>
      <c r="C143" s="197"/>
      <c r="D143" s="197"/>
    </row>
    <row r="144" spans="1:5" ht="17.25" customHeight="1">
      <c r="A144" s="111" t="s">
        <v>19</v>
      </c>
      <c r="B144" s="34" t="s">
        <v>82</v>
      </c>
      <c r="C144" s="197"/>
      <c r="D144" s="197"/>
    </row>
    <row r="145" spans="1:5" ht="40.5" customHeight="1">
      <c r="A145" s="119" t="s">
        <v>255</v>
      </c>
      <c r="B145" s="118" t="s">
        <v>168</v>
      </c>
      <c r="C145" s="198"/>
      <c r="D145" s="198"/>
    </row>
    <row r="146" spans="1:5">
      <c r="A146" s="199" t="s">
        <v>30</v>
      </c>
      <c r="B146" s="199"/>
      <c r="C146" s="66"/>
      <c r="D146" s="66"/>
    </row>
    <row r="147" spans="1:5" ht="17.25" customHeight="1">
      <c r="A147" s="200" t="s">
        <v>28</v>
      </c>
      <c r="B147" s="200"/>
      <c r="C147" s="75">
        <f>'1'!D36</f>
        <v>-57000</v>
      </c>
      <c r="D147" s="75">
        <f>'1'!E36</f>
        <v>-57000</v>
      </c>
    </row>
    <row r="149" spans="1:5">
      <c r="A149" s="13" t="s">
        <v>46</v>
      </c>
      <c r="B149" s="49" t="s">
        <v>47</v>
      </c>
      <c r="C149" s="36"/>
      <c r="D149" s="36"/>
      <c r="E149" s="36"/>
    </row>
    <row r="150" spans="1:5">
      <c r="A150" s="57">
        <v>1102</v>
      </c>
      <c r="B150" s="58" t="s">
        <v>169</v>
      </c>
      <c r="C150" s="59"/>
      <c r="D150" s="59"/>
      <c r="E150" s="59"/>
    </row>
    <row r="151" spans="1:5">
      <c r="A151" s="60"/>
      <c r="B151" s="61"/>
      <c r="C151" s="59"/>
      <c r="D151" s="59"/>
      <c r="E151" s="59"/>
    </row>
    <row r="152" spans="1:5">
      <c r="A152" s="49" t="s">
        <v>48</v>
      </c>
      <c r="B152" s="61"/>
      <c r="C152" s="59"/>
      <c r="D152" s="59"/>
      <c r="E152" s="59"/>
    </row>
    <row r="153" spans="1:5">
      <c r="A153" s="50"/>
      <c r="B153" s="50"/>
    </row>
    <row r="154" spans="1:5" ht="48" customHeight="1">
      <c r="A154" s="111" t="s">
        <v>29</v>
      </c>
      <c r="B154" s="34" t="s">
        <v>170</v>
      </c>
      <c r="C154" s="193" t="s">
        <v>54</v>
      </c>
      <c r="D154" s="195"/>
    </row>
    <row r="155" spans="1:5" ht="34.5" customHeight="1">
      <c r="A155" s="111" t="s">
        <v>25</v>
      </c>
      <c r="B155" s="34" t="s">
        <v>122</v>
      </c>
      <c r="C155" s="112" t="s">
        <v>49</v>
      </c>
      <c r="D155" s="112" t="s">
        <v>50</v>
      </c>
    </row>
    <row r="156" spans="1:5" ht="109.5" customHeight="1">
      <c r="A156" s="111" t="s">
        <v>26</v>
      </c>
      <c r="B156" s="34" t="s">
        <v>171</v>
      </c>
      <c r="C156" s="196"/>
      <c r="D156" s="196"/>
    </row>
    <row r="157" spans="1:5" ht="86.25">
      <c r="A157" s="111" t="s">
        <v>27</v>
      </c>
      <c r="B157" s="34" t="s">
        <v>172</v>
      </c>
      <c r="C157" s="197"/>
      <c r="D157" s="197"/>
    </row>
    <row r="158" spans="1:5" ht="17.25" customHeight="1">
      <c r="A158" s="111" t="s">
        <v>19</v>
      </c>
      <c r="B158" s="34" t="s">
        <v>17</v>
      </c>
      <c r="C158" s="197"/>
      <c r="D158" s="197"/>
    </row>
    <row r="159" spans="1:5" ht="69" customHeight="1">
      <c r="A159" s="111" t="s">
        <v>13</v>
      </c>
      <c r="B159" s="34" t="s">
        <v>173</v>
      </c>
      <c r="C159" s="198"/>
      <c r="D159" s="198"/>
    </row>
    <row r="160" spans="1:5">
      <c r="A160" s="199" t="s">
        <v>30</v>
      </c>
      <c r="B160" s="199"/>
      <c r="C160" s="66"/>
      <c r="D160" s="66"/>
    </row>
    <row r="161" spans="1:5">
      <c r="A161" s="210" t="s">
        <v>93</v>
      </c>
      <c r="B161" s="210"/>
      <c r="C161" s="115"/>
      <c r="D161" s="115"/>
    </row>
    <row r="162" spans="1:5" ht="17.25" customHeight="1">
      <c r="A162" s="200" t="s">
        <v>28</v>
      </c>
      <c r="B162" s="200"/>
      <c r="C162" s="75">
        <f>'1'!D68</f>
        <v>-15000</v>
      </c>
      <c r="D162" s="75">
        <f>'1'!E68</f>
        <v>-21000</v>
      </c>
    </row>
    <row r="163" spans="1:5" ht="17.25" customHeight="1">
      <c r="A163" s="50"/>
      <c r="B163" s="50"/>
      <c r="C163" s="76"/>
      <c r="D163" s="76"/>
    </row>
    <row r="164" spans="1:5" ht="57.75" customHeight="1">
      <c r="A164" s="111" t="s">
        <v>29</v>
      </c>
      <c r="B164" s="34" t="s">
        <v>170</v>
      </c>
      <c r="C164" s="199" t="s">
        <v>54</v>
      </c>
      <c r="D164" s="199"/>
    </row>
    <row r="165" spans="1:5">
      <c r="A165" s="111" t="s">
        <v>25</v>
      </c>
      <c r="B165" s="34" t="s">
        <v>174</v>
      </c>
      <c r="C165" s="112" t="s">
        <v>49</v>
      </c>
      <c r="D165" s="112" t="s">
        <v>50</v>
      </c>
    </row>
    <row r="166" spans="1:5">
      <c r="A166" s="111" t="s">
        <v>26</v>
      </c>
      <c r="B166" s="34" t="s">
        <v>175</v>
      </c>
      <c r="C166" s="66"/>
      <c r="D166" s="66"/>
    </row>
    <row r="167" spans="1:5" ht="86.25">
      <c r="A167" s="111" t="s">
        <v>27</v>
      </c>
      <c r="B167" s="34" t="s">
        <v>176</v>
      </c>
      <c r="C167" s="66"/>
      <c r="D167" s="66"/>
    </row>
    <row r="168" spans="1:5">
      <c r="A168" s="111" t="s">
        <v>19</v>
      </c>
      <c r="B168" s="34" t="s">
        <v>17</v>
      </c>
      <c r="C168" s="66"/>
      <c r="D168" s="66"/>
    </row>
    <row r="169" spans="1:5" ht="110.25" customHeight="1">
      <c r="A169" s="111" t="s">
        <v>13</v>
      </c>
      <c r="B169" s="34" t="s">
        <v>177</v>
      </c>
      <c r="C169" s="66"/>
      <c r="D169" s="66"/>
    </row>
    <row r="170" spans="1:5">
      <c r="A170" s="199" t="s">
        <v>30</v>
      </c>
      <c r="B170" s="199"/>
      <c r="C170" s="66"/>
      <c r="D170" s="66"/>
    </row>
    <row r="171" spans="1:5">
      <c r="A171" s="200" t="s">
        <v>28</v>
      </c>
      <c r="B171" s="200"/>
      <c r="C171" s="75">
        <f>'1'!D74</f>
        <v>-500000</v>
      </c>
      <c r="D171" s="75">
        <f>'1'!E74</f>
        <v>-500000</v>
      </c>
    </row>
    <row r="172" spans="1:5">
      <c r="A172" s="60"/>
      <c r="B172" s="61"/>
      <c r="C172" s="59"/>
      <c r="D172" s="59"/>
      <c r="E172" s="59"/>
    </row>
    <row r="173" spans="1:5">
      <c r="A173" s="13" t="s">
        <v>46</v>
      </c>
      <c r="B173" s="49" t="s">
        <v>47</v>
      </c>
      <c r="C173" s="36"/>
      <c r="D173" s="36"/>
      <c r="E173" s="36"/>
    </row>
    <row r="174" spans="1:5">
      <c r="A174" s="57">
        <v>1205</v>
      </c>
      <c r="B174" s="58" t="str">
        <f>'1'!C145</f>
        <v xml:space="preserve"> Սոցիալական ապահովություն</v>
      </c>
      <c r="C174" s="59"/>
      <c r="D174" s="59"/>
      <c r="E174" s="59"/>
    </row>
    <row r="175" spans="1:5" ht="11.25" customHeight="1">
      <c r="A175" s="60"/>
      <c r="B175" s="61"/>
      <c r="C175" s="59"/>
      <c r="D175" s="59"/>
      <c r="E175" s="59"/>
    </row>
    <row r="176" spans="1:5" ht="48" customHeight="1">
      <c r="A176" s="151" t="s">
        <v>29</v>
      </c>
      <c r="B176" s="153" t="s">
        <v>293</v>
      </c>
      <c r="C176" s="193" t="s">
        <v>54</v>
      </c>
      <c r="D176" s="195"/>
    </row>
    <row r="177" spans="1:4" ht="34.5" customHeight="1">
      <c r="A177" s="151" t="s">
        <v>25</v>
      </c>
      <c r="B177" s="153" t="s">
        <v>294</v>
      </c>
      <c r="C177" s="152" t="s">
        <v>49</v>
      </c>
      <c r="D177" s="152" t="s">
        <v>50</v>
      </c>
    </row>
    <row r="178" spans="1:4" ht="34.5">
      <c r="A178" s="151" t="s">
        <v>26</v>
      </c>
      <c r="B178" s="153" t="s">
        <v>295</v>
      </c>
      <c r="C178" s="196"/>
      <c r="D178" s="196"/>
    </row>
    <row r="179" spans="1:4" ht="120.75">
      <c r="A179" s="151" t="s">
        <v>27</v>
      </c>
      <c r="B179" s="153" t="s">
        <v>296</v>
      </c>
      <c r="C179" s="197"/>
      <c r="D179" s="197"/>
    </row>
    <row r="180" spans="1:4" ht="17.25" customHeight="1">
      <c r="A180" s="151" t="s">
        <v>19</v>
      </c>
      <c r="B180" s="153" t="s">
        <v>17</v>
      </c>
      <c r="C180" s="197"/>
      <c r="D180" s="197"/>
    </row>
    <row r="181" spans="1:4" ht="53.25" customHeight="1">
      <c r="A181" s="151" t="s">
        <v>292</v>
      </c>
      <c r="B181" s="153" t="s">
        <v>297</v>
      </c>
      <c r="C181" s="198"/>
      <c r="D181" s="198"/>
    </row>
    <row r="182" spans="1:4">
      <c r="A182" s="199" t="s">
        <v>30</v>
      </c>
      <c r="B182" s="199"/>
      <c r="C182" s="66"/>
      <c r="D182" s="66"/>
    </row>
    <row r="183" spans="1:4" ht="17.25" customHeight="1">
      <c r="A183" s="200" t="s">
        <v>28</v>
      </c>
      <c r="B183" s="200"/>
      <c r="C183" s="75">
        <f>'1'!D156</f>
        <v>-53000</v>
      </c>
      <c r="D183" s="75">
        <f>'1'!E156</f>
        <v>-53000</v>
      </c>
    </row>
    <row r="184" spans="1:4" s="162" customFormat="1">
      <c r="C184" s="161"/>
      <c r="D184" s="161"/>
    </row>
    <row r="185" spans="1:4" ht="48.75" customHeight="1">
      <c r="A185" s="159" t="s">
        <v>29</v>
      </c>
      <c r="B185" s="160" t="s">
        <v>293</v>
      </c>
      <c r="C185" s="193" t="s">
        <v>54</v>
      </c>
      <c r="D185" s="195"/>
    </row>
    <row r="186" spans="1:4">
      <c r="A186" s="159" t="s">
        <v>25</v>
      </c>
      <c r="B186" s="160">
        <v>12011</v>
      </c>
      <c r="C186" s="158" t="s">
        <v>49</v>
      </c>
      <c r="D186" s="158" t="s">
        <v>50</v>
      </c>
    </row>
    <row r="187" spans="1:4" ht="103.5">
      <c r="A187" s="159" t="s">
        <v>26</v>
      </c>
      <c r="B187" s="160" t="s">
        <v>306</v>
      </c>
      <c r="C187" s="196"/>
      <c r="D187" s="196"/>
    </row>
    <row r="188" spans="1:4" ht="120.75">
      <c r="A188" s="159" t="s">
        <v>27</v>
      </c>
      <c r="B188" s="160" t="s">
        <v>307</v>
      </c>
      <c r="C188" s="197"/>
      <c r="D188" s="197"/>
    </row>
    <row r="189" spans="1:4">
      <c r="A189" s="159" t="s">
        <v>19</v>
      </c>
      <c r="B189" s="160" t="s">
        <v>17</v>
      </c>
      <c r="C189" s="197"/>
      <c r="D189" s="197"/>
    </row>
    <row r="190" spans="1:4" ht="51.75">
      <c r="A190" s="159" t="s">
        <v>308</v>
      </c>
      <c r="B190" s="160" t="s">
        <v>309</v>
      </c>
      <c r="C190" s="198"/>
      <c r="D190" s="198"/>
    </row>
    <row r="191" spans="1:4">
      <c r="A191" s="199" t="s">
        <v>30</v>
      </c>
      <c r="B191" s="199"/>
      <c r="C191" s="66"/>
      <c r="D191" s="66"/>
    </row>
    <row r="192" spans="1:4">
      <c r="A192" s="200" t="s">
        <v>28</v>
      </c>
      <c r="B192" s="200"/>
      <c r="C192" s="75">
        <f>'1'!D162</f>
        <v>-36125</v>
      </c>
      <c r="D192" s="75">
        <f>'1'!E162</f>
        <v>-36125</v>
      </c>
    </row>
    <row r="193" spans="1:4">
      <c r="A193" s="50"/>
      <c r="B193" s="50"/>
    </row>
    <row r="194" spans="1:4">
      <c r="A194" s="206" t="s">
        <v>56</v>
      </c>
      <c r="B194" s="206"/>
      <c r="C194" s="206"/>
      <c r="D194" s="206"/>
    </row>
    <row r="195" spans="1:4">
      <c r="A195" s="207" t="s">
        <v>70</v>
      </c>
      <c r="B195" s="207"/>
      <c r="C195" s="207"/>
      <c r="D195" s="207"/>
    </row>
    <row r="196" spans="1:4">
      <c r="A196" s="22"/>
      <c r="B196" s="22"/>
      <c r="C196" s="22"/>
      <c r="D196" s="22"/>
    </row>
    <row r="197" spans="1:4">
      <c r="A197" s="57" t="s">
        <v>46</v>
      </c>
      <c r="B197" s="58" t="s">
        <v>47</v>
      </c>
    </row>
    <row r="198" spans="1:4">
      <c r="A198" s="57">
        <v>1139</v>
      </c>
      <c r="B198" s="58" t="s">
        <v>62</v>
      </c>
    </row>
    <row r="199" spans="1:4">
      <c r="A199" s="53"/>
      <c r="B199" s="53"/>
    </row>
    <row r="200" spans="1:4">
      <c r="A200" s="54" t="s">
        <v>48</v>
      </c>
      <c r="B200" s="55"/>
      <c r="C200" s="203"/>
      <c r="D200" s="203"/>
    </row>
    <row r="201" spans="1:4" ht="53.25" customHeight="1">
      <c r="A201" s="111" t="s">
        <v>29</v>
      </c>
      <c r="B201" s="34">
        <v>1139</v>
      </c>
      <c r="C201" s="193" t="s">
        <v>71</v>
      </c>
      <c r="D201" s="195"/>
    </row>
    <row r="202" spans="1:4">
      <c r="A202" s="111" t="s">
        <v>25</v>
      </c>
      <c r="B202" s="34">
        <v>11001</v>
      </c>
      <c r="C202" s="112" t="s">
        <v>49</v>
      </c>
      <c r="D202" s="112" t="s">
        <v>50</v>
      </c>
    </row>
    <row r="203" spans="1:4">
      <c r="A203" s="111" t="s">
        <v>26</v>
      </c>
      <c r="B203" s="34" t="s">
        <v>62</v>
      </c>
      <c r="C203" s="204"/>
      <c r="D203" s="204"/>
    </row>
    <row r="204" spans="1:4" ht="86.25">
      <c r="A204" s="111" t="s">
        <v>27</v>
      </c>
      <c r="B204" s="34" t="s">
        <v>72</v>
      </c>
      <c r="C204" s="205"/>
      <c r="D204" s="205"/>
    </row>
    <row r="205" spans="1:4">
      <c r="A205" s="111" t="s">
        <v>19</v>
      </c>
      <c r="B205" s="62" t="s">
        <v>73</v>
      </c>
      <c r="C205" s="205"/>
      <c r="D205" s="205"/>
    </row>
    <row r="206" spans="1:4">
      <c r="A206" s="193" t="s">
        <v>30</v>
      </c>
      <c r="B206" s="195"/>
      <c r="C206" s="63"/>
      <c r="D206" s="63"/>
    </row>
    <row r="207" spans="1:4">
      <c r="A207" s="201" t="s">
        <v>74</v>
      </c>
      <c r="B207" s="202"/>
      <c r="C207" s="63">
        <f>'1'!D176</f>
        <v>1286625</v>
      </c>
      <c r="D207" s="63">
        <f>'1'!E176</f>
        <v>1296225</v>
      </c>
    </row>
    <row r="208" spans="1:4">
      <c r="C208" s="109">
        <f>C22+C31+C45+C59+C73+C83+C93+C102+C111+C120+C135+C147+C162+C171+C183+C192</f>
        <v>-1286625</v>
      </c>
      <c r="D208" s="109">
        <f>D22+D31+D45+D59+D73+D83+D93+D102+D111+D120+D135+D147+D162+D171+D183+D192</f>
        <v>-1296225</v>
      </c>
    </row>
    <row r="209" spans="3:3">
      <c r="C209" s="19"/>
    </row>
  </sheetData>
  <mergeCells count="93">
    <mergeCell ref="C185:D185"/>
    <mergeCell ref="C187:C190"/>
    <mergeCell ref="D187:D190"/>
    <mergeCell ref="A191:B191"/>
    <mergeCell ref="A192:B192"/>
    <mergeCell ref="C113:D113"/>
    <mergeCell ref="A119:B119"/>
    <mergeCell ref="A120:B120"/>
    <mergeCell ref="C140:D140"/>
    <mergeCell ref="C142:C145"/>
    <mergeCell ref="D142:D145"/>
    <mergeCell ref="C128:D128"/>
    <mergeCell ref="C130:C133"/>
    <mergeCell ref="D130:D133"/>
    <mergeCell ref="A134:B134"/>
    <mergeCell ref="A135:B135"/>
    <mergeCell ref="A123:D123"/>
    <mergeCell ref="A101:B101"/>
    <mergeCell ref="A102:B102"/>
    <mergeCell ref="C104:D104"/>
    <mergeCell ref="A110:B110"/>
    <mergeCell ref="A111:B111"/>
    <mergeCell ref="A92:B92"/>
    <mergeCell ref="A93:B93"/>
    <mergeCell ref="C95:D95"/>
    <mergeCell ref="C97:C100"/>
    <mergeCell ref="D97:D100"/>
    <mergeCell ref="A83:B83"/>
    <mergeCell ref="C85:D85"/>
    <mergeCell ref="C87:C90"/>
    <mergeCell ref="D87:D90"/>
    <mergeCell ref="A91:B91"/>
    <mergeCell ref="C75:D75"/>
    <mergeCell ref="C77:C80"/>
    <mergeCell ref="D77:D80"/>
    <mergeCell ref="A81:B81"/>
    <mergeCell ref="A82:B82"/>
    <mergeCell ref="C66:D66"/>
    <mergeCell ref="C68:C71"/>
    <mergeCell ref="D68:D71"/>
    <mergeCell ref="A72:B72"/>
    <mergeCell ref="A73:B73"/>
    <mergeCell ref="A207:B207"/>
    <mergeCell ref="C201:D201"/>
    <mergeCell ref="A206:B206"/>
    <mergeCell ref="A194:D194"/>
    <mergeCell ref="A195:D195"/>
    <mergeCell ref="C200:D200"/>
    <mergeCell ref="C203:C205"/>
    <mergeCell ref="D203:D205"/>
    <mergeCell ref="A59:B59"/>
    <mergeCell ref="A7:D7"/>
    <mergeCell ref="A8:D8"/>
    <mergeCell ref="D40:D43"/>
    <mergeCell ref="A44:B44"/>
    <mergeCell ref="A45:B45"/>
    <mergeCell ref="A22:B22"/>
    <mergeCell ref="C24:D24"/>
    <mergeCell ref="C26:C29"/>
    <mergeCell ref="D26:D29"/>
    <mergeCell ref="A30:B30"/>
    <mergeCell ref="A31:B31"/>
    <mergeCell ref="A21:B21"/>
    <mergeCell ref="C38:D38"/>
    <mergeCell ref="C40:C43"/>
    <mergeCell ref="A58:B58"/>
    <mergeCell ref="A4:D4"/>
    <mergeCell ref="A5:D5"/>
    <mergeCell ref="C156:C159"/>
    <mergeCell ref="D156:D159"/>
    <mergeCell ref="E8:F8"/>
    <mergeCell ref="C52:D52"/>
    <mergeCell ref="C54:C57"/>
    <mergeCell ref="D54:D57"/>
    <mergeCell ref="A122:D122"/>
    <mergeCell ref="C15:D15"/>
    <mergeCell ref="C17:C20"/>
    <mergeCell ref="D17:D20"/>
    <mergeCell ref="C154:D154"/>
    <mergeCell ref="E123:F123"/>
    <mergeCell ref="A146:B146"/>
    <mergeCell ref="A147:B147"/>
    <mergeCell ref="A171:B171"/>
    <mergeCell ref="A160:B160"/>
    <mergeCell ref="A161:B161"/>
    <mergeCell ref="A162:B162"/>
    <mergeCell ref="C164:D164"/>
    <mergeCell ref="A170:B170"/>
    <mergeCell ref="C176:D176"/>
    <mergeCell ref="C178:C181"/>
    <mergeCell ref="D178:D181"/>
    <mergeCell ref="A182:B182"/>
    <mergeCell ref="A183:B183"/>
  </mergeCells>
  <pageMargins left="0.2" right="0" top="0.25" bottom="0.25" header="0.3" footer="0.3"/>
  <pageSetup paperSize="9" scale="65" fitToHeight="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view="pageBreakPreview" zoomScale="115" zoomScaleNormal="100" zoomScaleSheetLayoutView="115" workbookViewId="0"/>
  </sheetViews>
  <sheetFormatPr defaultRowHeight="15"/>
  <cols>
    <col min="1" max="1" width="16.42578125" style="136" customWidth="1"/>
    <col min="2" max="2" width="15.42578125" style="136" customWidth="1"/>
    <col min="3" max="3" width="16.42578125" style="136" customWidth="1"/>
    <col min="4" max="4" width="9.140625" style="136"/>
    <col min="5" max="5" width="16" style="136" customWidth="1"/>
    <col min="6" max="6" width="18.7109375" style="136" customWidth="1"/>
    <col min="7" max="7" width="15.28515625" style="136" customWidth="1"/>
    <col min="8" max="8" width="16.85546875" style="136" customWidth="1"/>
    <col min="9" max="9" width="18.5703125" style="136" customWidth="1"/>
    <col min="10" max="16384" width="9.140625" style="136"/>
  </cols>
  <sheetData>
    <row r="1" spans="1:9" s="131" customFormat="1" ht="17.25">
      <c r="A1" s="134"/>
      <c r="B1" s="134"/>
      <c r="C1" s="134"/>
      <c r="D1" s="134"/>
      <c r="E1" s="141"/>
      <c r="F1" s="141"/>
      <c r="G1" s="141"/>
      <c r="H1" s="141"/>
      <c r="I1" s="134" t="s">
        <v>276</v>
      </c>
    </row>
    <row r="2" spans="1:9" s="131" customFormat="1" ht="17.25">
      <c r="A2" s="134"/>
      <c r="B2" s="134"/>
      <c r="C2" s="134"/>
      <c r="D2" s="134"/>
      <c r="E2" s="141"/>
      <c r="F2" s="141"/>
      <c r="G2" s="141"/>
      <c r="H2" s="141"/>
      <c r="I2" s="134" t="s">
        <v>20</v>
      </c>
    </row>
    <row r="3" spans="1:9" s="131" customFormat="1" ht="17.25">
      <c r="A3" s="134"/>
      <c r="B3" s="134"/>
      <c r="C3" s="134"/>
      <c r="D3" s="134"/>
      <c r="E3" s="141"/>
      <c r="F3" s="141"/>
      <c r="G3" s="141"/>
      <c r="H3" s="141"/>
      <c r="I3" s="134" t="s">
        <v>1</v>
      </c>
    </row>
    <row r="4" spans="1:9" s="131" customFormat="1" ht="17.25">
      <c r="A4" s="143"/>
      <c r="B4" s="143"/>
      <c r="C4" s="143"/>
      <c r="D4" s="143"/>
      <c r="E4" s="143"/>
      <c r="F4" s="141"/>
      <c r="G4" s="141"/>
      <c r="H4" s="141"/>
      <c r="I4" s="141"/>
    </row>
    <row r="5" spans="1:9" s="131" customFormat="1" ht="17.25">
      <c r="A5" s="214" t="s">
        <v>275</v>
      </c>
      <c r="B5" s="214"/>
      <c r="C5" s="214"/>
      <c r="D5" s="214"/>
      <c r="E5" s="214"/>
      <c r="F5" s="214"/>
      <c r="G5" s="214"/>
      <c r="H5" s="214"/>
      <c r="I5" s="214"/>
    </row>
    <row r="6" spans="1:9" s="131" customFormat="1" ht="17.25">
      <c r="A6" s="214"/>
      <c r="B6" s="214"/>
      <c r="C6" s="214"/>
      <c r="D6" s="214"/>
      <c r="E6" s="214"/>
      <c r="F6" s="214"/>
      <c r="G6" s="214"/>
      <c r="H6" s="214"/>
      <c r="I6" s="214"/>
    </row>
    <row r="7" spans="1:9" s="131" customFormat="1" ht="17.25">
      <c r="A7" s="141"/>
      <c r="B7" s="141"/>
      <c r="C7" s="141"/>
      <c r="D7" s="141"/>
      <c r="E7" s="141"/>
      <c r="F7" s="141"/>
      <c r="G7" s="141"/>
      <c r="H7" s="141"/>
      <c r="I7" s="141"/>
    </row>
    <row r="8" spans="1:9" s="131" customFormat="1" ht="17.25"/>
    <row r="9" spans="1:9" s="131" customFormat="1" ht="41.25" customHeight="1">
      <c r="A9" s="215" t="s">
        <v>262</v>
      </c>
      <c r="B9" s="215" t="s">
        <v>263</v>
      </c>
      <c r="C9" s="215"/>
      <c r="D9" s="215"/>
      <c r="E9" s="215" t="s">
        <v>264</v>
      </c>
      <c r="F9" s="215" t="s">
        <v>265</v>
      </c>
      <c r="G9" s="215" t="s">
        <v>54</v>
      </c>
      <c r="H9" s="215"/>
      <c r="I9" s="215"/>
    </row>
    <row r="10" spans="1:9" s="131" customFormat="1" ht="51.75">
      <c r="A10" s="215"/>
      <c r="B10" s="215"/>
      <c r="C10" s="215"/>
      <c r="D10" s="215"/>
      <c r="E10" s="215"/>
      <c r="F10" s="215"/>
      <c r="G10" s="132" t="s">
        <v>266</v>
      </c>
      <c r="H10" s="132" t="s">
        <v>267</v>
      </c>
      <c r="I10" s="132" t="s">
        <v>268</v>
      </c>
    </row>
    <row r="11" spans="1:9" s="129" customFormat="1" ht="17.25" customHeight="1">
      <c r="A11" s="216" t="s">
        <v>272</v>
      </c>
      <c r="B11" s="217"/>
      <c r="C11" s="217"/>
      <c r="D11" s="217"/>
      <c r="E11" s="217"/>
      <c r="F11" s="217"/>
      <c r="G11" s="217"/>
      <c r="H11" s="218"/>
      <c r="I11" s="140">
        <f>I15</f>
        <v>-57000</v>
      </c>
    </row>
    <row r="12" spans="1:9" s="129" customFormat="1" ht="35.25" customHeight="1">
      <c r="A12" s="139" t="s">
        <v>269</v>
      </c>
      <c r="B12" s="130" t="s">
        <v>270</v>
      </c>
      <c r="C12" s="130" t="s">
        <v>271</v>
      </c>
      <c r="D12" s="216" t="s">
        <v>163</v>
      </c>
      <c r="E12" s="217"/>
      <c r="F12" s="217"/>
      <c r="G12" s="217"/>
      <c r="H12" s="218"/>
      <c r="I12" s="144">
        <f>I13</f>
        <v>-57000</v>
      </c>
    </row>
    <row r="13" spans="1:9" s="131" customFormat="1" ht="17.25" customHeight="1">
      <c r="A13" s="138" t="s">
        <v>283</v>
      </c>
      <c r="B13" s="219" t="s">
        <v>279</v>
      </c>
      <c r="C13" s="220"/>
      <c r="D13" s="220"/>
      <c r="E13" s="220"/>
      <c r="F13" s="220"/>
      <c r="G13" s="220"/>
      <c r="H13" s="221"/>
      <c r="I13" s="137">
        <f>I14</f>
        <v>-57000</v>
      </c>
    </row>
    <row r="14" spans="1:9" ht="17.25" customHeight="1">
      <c r="A14" s="222" t="s">
        <v>273</v>
      </c>
      <c r="B14" s="223"/>
      <c r="C14" s="223"/>
      <c r="D14" s="223"/>
      <c r="E14" s="223"/>
      <c r="F14" s="223"/>
      <c r="G14" s="223"/>
      <c r="H14" s="224"/>
      <c r="I14" s="137">
        <f>I15</f>
        <v>-57000</v>
      </c>
    </row>
    <row r="15" spans="1:9" s="135" customFormat="1" ht="28.5" customHeight="1">
      <c r="A15" s="133" t="s">
        <v>280</v>
      </c>
      <c r="B15" s="225" t="s">
        <v>281</v>
      </c>
      <c r="C15" s="226"/>
      <c r="D15" s="227"/>
      <c r="E15" s="133" t="s">
        <v>282</v>
      </c>
      <c r="F15" s="133" t="s">
        <v>274</v>
      </c>
      <c r="G15" s="137"/>
      <c r="H15" s="142"/>
      <c r="I15" s="137">
        <v>-57000</v>
      </c>
    </row>
  </sheetData>
  <mergeCells count="11">
    <mergeCell ref="D12:H12"/>
    <mergeCell ref="B13:H13"/>
    <mergeCell ref="A14:H14"/>
    <mergeCell ref="B15:D15"/>
    <mergeCell ref="A11:H11"/>
    <mergeCell ref="A5:I6"/>
    <mergeCell ref="A9:A10"/>
    <mergeCell ref="B9:D10"/>
    <mergeCell ref="E9:E10"/>
    <mergeCell ref="F9:F10"/>
    <mergeCell ref="G9:I9"/>
  </mergeCells>
  <pageMargins left="0.7" right="0.7" top="0.75" bottom="0.75" header="0.3" footer="0.3"/>
  <pageSetup paperSize="9" scale="62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'1'!Print_Area</vt:lpstr>
      <vt:lpstr>'2'!Print_Area</vt:lpstr>
      <vt:lpstr>'3'!Print_Area</vt:lpstr>
      <vt:lpstr>'4'!Print_Area</vt:lpstr>
      <vt:lpstr>'5'!Print_Area</vt:lpstr>
      <vt:lpstr>'6'!Print_Area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https://mul2.gov.am/tasks/477168/oneclick/havelvacner.xlsx?token=d6cf466d94f5b29413f55f58c88eaf2d</cp:keywords>
  <cp:lastModifiedBy>Lusine.Mkrtchyan</cp:lastModifiedBy>
  <cp:lastPrinted>2021-07-16T10:09:06Z</cp:lastPrinted>
  <dcterms:created xsi:type="dcterms:W3CDTF">2003-05-20T07:22:10Z</dcterms:created>
  <dcterms:modified xsi:type="dcterms:W3CDTF">2021-08-13T08:43:50Z</dcterms:modified>
</cp:coreProperties>
</file>