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2" yWindow="27" windowWidth="14612" windowHeight="9214" tabRatio="907" activeTab="6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16" r:id="rId5"/>
    <sheet name="Havelvats 6" sheetId="17" r:id="rId6"/>
    <sheet name="Havelvats 7" sheetId="8" r:id="rId7"/>
    <sheet name="Havelvats 8" sheetId="12" r:id="rId8"/>
    <sheet name="Havelvats 9" sheetId="18" r:id="rId9"/>
  </sheets>
  <definedNames>
    <definedName name="AgencyCode" localSheetId="5">#REF!</definedName>
    <definedName name="AgencyCode" localSheetId="8">#REF!</definedName>
    <definedName name="AgencyCode">#REF!</definedName>
    <definedName name="AgencyName" localSheetId="5">#REF!</definedName>
    <definedName name="AgencyName" localSheetId="8">#REF!</definedName>
    <definedName name="AgencyName">#REF!</definedName>
    <definedName name="davit" localSheetId="5">#REF!</definedName>
    <definedName name="davit" localSheetId="8">#REF!</definedName>
    <definedName name="davit">#REF!</definedName>
    <definedName name="Functional1" localSheetId="5">#REF!</definedName>
    <definedName name="Functional1" localSheetId="8">#REF!</definedName>
    <definedName name="Functional1">#REF!</definedName>
    <definedName name="ggg" localSheetId="5">#REF!</definedName>
    <definedName name="ggg" localSheetId="8">#REF!</definedName>
    <definedName name="ggg">#REF!</definedName>
    <definedName name="PANature" localSheetId="5">#REF!</definedName>
    <definedName name="PANature" localSheetId="8">#REF!</definedName>
    <definedName name="PANature">#REF!</definedName>
    <definedName name="PAType" localSheetId="5">#REF!</definedName>
    <definedName name="PAType" localSheetId="8">#REF!</definedName>
    <definedName name="PAType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5">#REF!</definedName>
    <definedName name="PerformanceType" localSheetId="8">#REF!</definedName>
    <definedName name="PerformanceType">#REF!</definedName>
    <definedName name="Հավելված" localSheetId="5">#REF!</definedName>
    <definedName name="Հավելված" localSheetId="8">#REF!</definedName>
    <definedName name="Հավելված">#REF!</definedName>
    <definedName name="Մաս" localSheetId="5">#REF!</definedName>
    <definedName name="Մաս" localSheetId="8">#REF!</definedName>
    <definedName name="Մաս">#REF!</definedName>
    <definedName name="շախմատիստ" localSheetId="5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I14" i="8"/>
  <c r="I13" s="1"/>
  <c r="I16"/>
  <c r="H30" i="2" l="1"/>
  <c r="G30"/>
  <c r="F14" i="13"/>
  <c r="E14"/>
  <c r="F15" i="5"/>
  <c r="G15"/>
  <c r="H15"/>
  <c r="E15"/>
  <c r="H31" i="18" l="1"/>
  <c r="H30" s="1"/>
  <c r="H29" s="1"/>
  <c r="H28" s="1"/>
  <c r="H26" s="1"/>
  <c r="H24" s="1"/>
  <c r="H22" s="1"/>
  <c r="H20" s="1"/>
  <c r="H18" s="1"/>
  <c r="H16" s="1"/>
  <c r="H14" s="1"/>
  <c r="H13" s="1"/>
  <c r="G31"/>
  <c r="G30" s="1"/>
  <c r="G29" s="1"/>
  <c r="G28" s="1"/>
  <c r="G26" s="1"/>
  <c r="G24" s="1"/>
  <c r="G22" s="1"/>
  <c r="G20" s="1"/>
  <c r="G18" s="1"/>
  <c r="G16" s="1"/>
  <c r="G14" s="1"/>
  <c r="G13" s="1"/>
  <c r="I12" i="8" l="1"/>
  <c r="I11" l="1"/>
  <c r="E16" i="13" l="1"/>
  <c r="E12" s="1"/>
  <c r="E10" s="1"/>
  <c r="D18" i="5" l="1"/>
  <c r="F17" i="13" s="1"/>
  <c r="F16" s="1"/>
  <c r="F12" s="1"/>
  <c r="F10" s="1"/>
  <c r="E17" i="5"/>
  <c r="D17" s="1"/>
  <c r="H13"/>
  <c r="G13"/>
  <c r="F13"/>
  <c r="H11" l="1"/>
  <c r="D15" l="1"/>
  <c r="E13"/>
  <c r="D13" s="1"/>
  <c r="G11"/>
  <c r="F11"/>
  <c r="H48" i="2"/>
  <c r="G48"/>
  <c r="H51" i="18"/>
  <c r="H50" s="1"/>
  <c r="H49" s="1"/>
  <c r="H48" s="1"/>
  <c r="H47" s="1"/>
  <c r="H45" s="1"/>
  <c r="H43" s="1"/>
  <c r="H41" s="1"/>
  <c r="H39" s="1"/>
  <c r="H37" s="1"/>
  <c r="H35" s="1"/>
  <c r="H33" s="1"/>
  <c r="H32" s="1"/>
  <c r="H11" s="1"/>
  <c r="G51"/>
  <c r="G50" s="1"/>
  <c r="G49" s="1"/>
  <c r="G48" s="1"/>
  <c r="G47" s="1"/>
  <c r="G45" s="1"/>
  <c r="G43" s="1"/>
  <c r="G41" s="1"/>
  <c r="G39" s="1"/>
  <c r="G37" s="1"/>
  <c r="G35" s="1"/>
  <c r="G33" s="1"/>
  <c r="G32" s="1"/>
  <c r="G11" s="1"/>
  <c r="H47" i="2" l="1"/>
  <c r="G47" s="1"/>
  <c r="H46" s="1"/>
  <c r="G46" s="1"/>
  <c r="H44" s="1"/>
  <c r="D42" i="17"/>
  <c r="E11" i="5"/>
  <c r="D11" s="1"/>
  <c r="H29" i="2"/>
  <c r="G29" s="1"/>
  <c r="H28" s="1"/>
  <c r="G28" s="1"/>
  <c r="H27" s="1"/>
  <c r="G27" s="1"/>
  <c r="H26" s="1"/>
  <c r="G26" s="1"/>
  <c r="H24" s="1"/>
  <c r="G44" l="1"/>
  <c r="E42" i="17"/>
  <c r="H42" i="2"/>
  <c r="H40"/>
  <c r="G40" s="1"/>
  <c r="H38" s="1"/>
  <c r="G38" s="1"/>
  <c r="H36" s="1"/>
  <c r="G36" s="1"/>
  <c r="H34" s="1"/>
  <c r="G34" s="1"/>
  <c r="H32" s="1"/>
  <c r="G32" s="1"/>
  <c r="H31" s="1"/>
  <c r="G31" s="1"/>
  <c r="D35" i="1"/>
  <c r="D42" i="16" s="1"/>
  <c r="G24" i="2"/>
  <c r="E23" i="17"/>
  <c r="D28" i="1"/>
  <c r="D26" s="1"/>
  <c r="G42" i="2" l="1"/>
  <c r="E35" i="1"/>
  <c r="H22" i="2"/>
  <c r="D23" i="17"/>
  <c r="E42" i="16" l="1"/>
  <c r="E28" i="1"/>
  <c r="E26" s="1"/>
  <c r="G22" i="2"/>
  <c r="D21" i="1" s="1"/>
  <c r="D23" i="16" s="1"/>
  <c r="H20" i="2"/>
  <c r="E21" i="1"/>
  <c r="E23" i="16" l="1"/>
  <c r="D14" i="12"/>
  <c r="E14" i="1"/>
  <c r="D14" s="1"/>
  <c r="E12" s="1"/>
  <c r="G20" i="2"/>
  <c r="H18" s="1"/>
  <c r="D12" i="12" l="1"/>
  <c r="D10" s="1"/>
  <c r="D12" i="1"/>
  <c r="D10" s="1"/>
  <c r="E10"/>
  <c r="G18" i="2"/>
  <c r="G16" s="1"/>
  <c r="H16"/>
  <c r="H14" l="1"/>
  <c r="G14" s="1"/>
  <c r="H12" s="1"/>
  <c r="G12" s="1"/>
  <c r="H11" s="1"/>
  <c r="G11" l="1"/>
  <c r="G9" s="1"/>
  <c r="H9"/>
</calcChain>
</file>

<file path=xl/sharedStrings.xml><?xml version="1.0" encoding="utf-8"?>
<sst xmlns="http://schemas.openxmlformats.org/spreadsheetml/2006/main" count="362" uniqueCount="165">
  <si>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</si>
  <si>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</si>
  <si>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</si>
  <si>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</si>
  <si>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</si>
  <si>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</si>
  <si>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</si>
  <si>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</si>
  <si>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</si>
  <si>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</si>
  <si>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</si>
  <si>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</si>
  <si>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</si>
  <si>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</si>
  <si>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</si>
  <si>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</si>
  <si>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</si>
  <si>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</si>
  <si>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Դաս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</si>
  <si>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</si>
  <si>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</si>
  <si>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</si>
  <si>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</si>
  <si>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</si>
  <si>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</si>
  <si>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</si>
  <si>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</si>
  <si>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</si>
  <si>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</si>
  <si>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</si>
  <si>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</si>
  <si>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</si>
  <si>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</si>
  <si>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</si>
  <si>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</si>
  <si>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</si>
  <si>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</si>
  <si>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</si>
  <si>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</si>
  <si>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</si>
  <si>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</si>
  <si>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</si>
  <si>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</si>
  <si>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</si>
  <si>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</si>
  <si>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</si>
  <si>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</si>
  <si>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</si>
  <si>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</si>
  <si>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</si>
  <si>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</si>
  <si>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</si>
  <si>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</si>
  <si>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</si>
  <si>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</si>
  <si>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</si>
  <si>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</si>
  <si>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</si>
  <si>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</si>
  <si>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</si>
  <si>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</si>
  <si>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</si>
  <si>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</si>
  <si>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</si>
  <si>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</si>
  <si>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</si>
  <si>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</si>
  <si>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</si>
  <si>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</si>
  <si>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</si>
  <si>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</si>
  <si>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</si>
  <si>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</si>
  <si>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</si>
  <si>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</si>
  <si>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</si>
  <si>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ՇԵՆՔԵՐ ԵՎ ՇԻՆՈՒԹՅՈՒՆՆԵՐ</t>
  </si>
  <si>
    <t>-Շենքերի և շինությունների շինարարություն</t>
  </si>
  <si>
    <t>տեխնիկական հսկողության ծառայություններ</t>
  </si>
  <si>
    <t>հեղինակային հսկողության ծառայություններ</t>
  </si>
  <si>
    <t xml:space="preserve"> ՄԱՍ II.  ԱՇԽԱՏԱՆՔՆԵՐ</t>
  </si>
  <si>
    <t xml:space="preserve"> ՄԱՍ III. ԾԱՌԱՅՈՒԹՅՈՒՆՆԵՐ</t>
  </si>
  <si>
    <t>ՄԱ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</si>
  <si>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</si>
  <si>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</si>
  <si>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</si>
  <si>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</si>
  <si>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</si>
  <si>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</si>
  <si>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</si>
  <si>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</si>
  <si>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</si>
  <si>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</si>
  <si>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</si>
  <si>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</si>
  <si>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Հավելված N 8</t>
  </si>
  <si>
    <t>հազար  դրամներով</t>
  </si>
  <si>
    <t>Ընդամենը</t>
  </si>
  <si>
    <t xml:space="preserve"> այդ թվում`ըստ ուղղությունների</t>
  </si>
  <si>
    <t>98111140-1</t>
  </si>
  <si>
    <t>ՀՀ կառավարության  2021 թվականի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</si>
  <si>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</si>
  <si>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</si>
  <si>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</si>
  <si>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</si>
  <si>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Հավելված N6</t>
  </si>
  <si>
    <t>Աղյուսակ  9.1.42</t>
  </si>
  <si>
    <t xml:space="preserve">ՀԱՅԱՍՏԱՆԻ ՀԱՆՐԱՊԵՏՈՒԹՅԱՆ ԿԱՌԱՎԱՐՈՒԹՅԱՆ 2020 ԹՎԱԿԱՆԻ ԴԵԿՏԵՄԲԵՐԻ 30-Ի 
N 2215-Ն ՈՐՈՇՄԱՆ N 10 ՀԱՎԵԼՎԱԾՈՒՄ ԿԱՏԱՐՎՈՂ  ԼՐԱՑՈՒՄՆԵՐԸ
</t>
  </si>
  <si>
    <t>ԲՄ</t>
  </si>
  <si>
    <t xml:space="preserve">Կառուցված ուսումնական հաստատությունների քանակ, հատ </t>
  </si>
  <si>
    <t xml:space="preserve"> միջնակարգ դպրոցների կառուցման աշխատանքներ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</si>
  <si>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</si>
  <si>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</si>
  <si>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</si>
  <si>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</si>
  <si>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</si>
  <si>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</si>
  <si>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</si>
  <si>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</si>
  <si>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</si>
  <si>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</si>
  <si>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</si>
  <si>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</si>
  <si>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</si>
  <si>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</si>
  <si>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</si>
  <si>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</si>
  <si>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</si>
  <si>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</si>
  <si>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ԱՅԼ  ԾԱԽՍԵՐ</t>
  </si>
  <si>
    <t xml:space="preserve">ՄԱՍ 1. ՊԵՏԱԿԱՆ ՄԱՐՄՆԻ ԳԾՈՎ ԱՐԴՅՈՒՆՔԱՅԻՆ (ԿԱՏԱՐՈՂԱԿԱՆ) ՑՈՒՑԱՆԻՇՆԵՐԸ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</si>
  <si>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</si>
  <si>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</si>
  <si>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</si>
  <si>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</si>
  <si>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</si>
  <si>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</si>
  <si>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</si>
  <si>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Հավելված N 9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</si>
  <si>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</si>
  <si>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</si>
  <si>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</si>
  <si>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</si>
  <si>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</si>
  <si>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</si>
  <si>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</si>
  <si>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</si>
  <si>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</si>
  <si>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</si>
  <si>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Ցուցանիշների փոփոխությունը (նվազեցումները նշված են փակագծերում)</t>
  </si>
  <si>
    <t xml:space="preserve"> այդ թվում</t>
  </si>
  <si>
    <t>Ցուցանիշների փոփոխությունը (ավելացումները նշված են դրական նշանով)</t>
  </si>
  <si>
    <t>«ՀԱՅԱUՏԱՆԻ ՀԱՆՐԱՊԵՏՈՒԹՅԱՆ 2021 ԹՎԱԿԱՆԻ ՊԵՏԱԿԱՆ ԲՅՈՒՋԵԻ ՄԱUԻՆ» ՀԱՅԱUՏԱՆԻ ՀԱՆՐԱՊԵՏՈՒԹՅԱՆ OՐԵՆՔԻ N 1 ՀԱՎԵԼՎԱԾԻ N 3 ԱՂՅՈՒՍԱԿՈՒՄ  ԿԱՏԱՐՎՈՂ  ԼՐԱՑՈՒՄԸ</t>
  </si>
  <si>
    <t>ՀՀ Տավուշի մարզ</t>
  </si>
  <si>
    <t>ՀԱՅԱՍՏԱՆԻ ՀԱՆՐԱՊԵՏՈՒԹՅԱՆ ԿԱՌԱՎԱՐՈՒԹՅԱՆ 2020 ԹՎԱԿԱՆԻ ԴԵԿՏԵՄԲԵՐԻ 30-Ի N 2215-Ն ՈՐՈՇՄԱՆ N 5 ՀԱՎԵԼՎԱԾԻ N 2 ԱՂՅՈՒՍԱԿՈՒՄ ԿԱՏԱՐՎՈՂ ԼՐԱՑՈՒՄԸ</t>
  </si>
  <si>
    <t>ՀԱՅԱՍՏԱՆԻ ՀԱՆՐԱՊԵՏՈՒԹՅԱՆ ԿԱՌԱՎԱՐՈՒԹՅԱՆ 2020 ԹՎԱԿԱՆԻ ԴԵԿՏԵՄԲԵՐԻ 30-Ի N 2215-Ն ՈՐՈՇՄԱՆ N 3 ԵՎ N 4 ՀԱՎԵԼՎԱԾՆԵՐՈՒՄ ԿԱՏԱՐՎՈՂ  ՓՈՓՈԽՈՒԹՅՈՒՆԸ ԵՎ ԼՐԱՑՈՒՄԸ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</si>
  <si>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ՓՈՓՈԽՈՒԹՅՈՒՆԸ ԵՎ  ԼՐԱՑՈՒՄԸ</t>
  </si>
  <si>
    <t>Աղյուսակ 9.47</t>
  </si>
  <si>
    <t xml:space="preserve">ՀԱՅԱՍՏԱՆԻ ՀԱՆՐԱՊԵՏՈՒԹՅԱՆ ԿԱՌԱՎԱՐՈՒԹՅԱՆ 2020 ԹՎԱԿԱՆԻ ԴԵԿՏԵՄԲԵՐԻ 30-Ի N 2215-Ն ՈՐՈՇՄԱՆ N 9 ՀԱՎԵԼՎԱԾԻ N 9.14 ԱՂՅՈՒՍԱԿՈՒՄ ԿԱՏԱՐՎՈՂ ԼՐԱՑՈՒՄԸ ԵՎ N 9.47 ԱՂՅՈՒՍԱԿՈՒՄ ԿԱՏԱՐՎՈՂ ՓՈՓՈԽՈՒԹՅՈՒՆԸ </t>
  </si>
  <si>
    <t>Աղյուսակ  9.14</t>
  </si>
  <si>
    <t xml:space="preserve">ՀԱՅԱՍՏԱՆԻ ՀԱՆՐԱՊԵՏՈՒԹՅԱՆ ԿԱՌԱՎԱՐՈՒԹՅԱՆ 2020 ԹՎԱԿԱՆԻ ԴԵԿՏԵՄԲԵՐԻ 30-Ի N 2215-Ն ՈՐՈՇՄԱՆ N 9.1 ՀԱՎԵԼՎԱԾԻ N 9.1.42 ԱՂՅՈՒՍԱԿՈՒՄ ԿԱՏԱՐՎՈՂ ԼՐԱՑՈՒՄԸ ԵՎ N 9.1.58 ԱՂՅՈՒՍԱԿՈՒՄ ԿԱՏԱՐՎՈՂ ՓՈՓՈԽՈՒԹՅՈՒՆԸ </t>
  </si>
  <si>
    <t>Աղյուսակ 9.1.58</t>
  </si>
  <si>
    <t>71351540-10</t>
  </si>
  <si>
    <t xml:space="preserve">«ՀԱՅԱUՏԱՆԻ ՀԱՆՐԱՊԵՏՈՒԹՅԱՆ 2021 ԹՎԱԿԱՆԻ ՊԵՏԱԿԱՆ ԲՅՈՒՋԵԻ ՄԱUԻՆ» ՀԱՅԱUՏԱՆԻ ՀԱՆՐԱՊԵՏՈՒԹՅԱՆ OՐԵՆՔԻ N 6  ՀԱՎԵԼՎԱԾԻ N 2 ԱՂՅՈՒՍԱԿՈՒՄ ԿԱՏԱՐՎՈՂ ՓՈՓՈԽՈՒԹՅՈՒՆԸ </t>
  </si>
  <si>
    <t>«Կիրանցի Գ.Վարդանյանի անվ. հիմնական դպրոց» ՊՈԱԿ</t>
  </si>
</sst>
</file>

<file path=xl/styles.xml><?xml version="1.0" encoding="utf-8"?>
<styleSheet xmlns="http://schemas.openxmlformats.org/spreadsheetml/2006/main">
  <numFmts count="15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  <numFmt numFmtId="177" formatCode="_-* #,##0.000\ _р_._-;\-* #,##0.000\ _р_._-;_-* &quot;-&quot;??\ _р_._-;_-@_-"/>
  </numFmts>
  <fonts count="8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FF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3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3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50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5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1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3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4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3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6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1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6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50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3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5" applyNumberFormat="0" applyFont="0" applyAlignment="0" applyProtection="0"/>
    <xf numFmtId="0" fontId="49" fillId="52" borderId="50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4" applyNumberFormat="0" applyFont="0" applyAlignment="0" applyProtection="0"/>
    <xf numFmtId="0" fontId="59" fillId="52" borderId="45" applyNumberFormat="0" applyAlignment="0" applyProtection="0"/>
    <xf numFmtId="0" fontId="61" fillId="0" borderId="46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2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1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1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2" applyNumberFormat="0" applyFont="0" applyAlignment="0" applyProtection="0"/>
    <xf numFmtId="0" fontId="59" fillId="52" borderId="53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4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1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4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0" applyNumberFormat="0" applyAlignment="0" applyProtection="0"/>
    <xf numFmtId="0" fontId="61" fillId="0" borderId="46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7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60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4" applyNumberFormat="0" applyAlignment="0" applyProtection="0"/>
    <xf numFmtId="0" fontId="56" fillId="42" borderId="50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3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2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50" applyNumberFormat="0" applyAlignment="0" applyProtection="0"/>
    <xf numFmtId="0" fontId="59" fillId="52" borderId="45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4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3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3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6" applyNumberFormat="0" applyAlignment="0" applyProtection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3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6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3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2" applyNumberFormat="0" applyAlignment="0" applyProtection="0"/>
    <xf numFmtId="0" fontId="15" fillId="2" borderId="0" applyNumberFormat="0" applyBorder="0" applyAlignment="0" applyProtection="0"/>
    <xf numFmtId="0" fontId="56" fillId="42" borderId="72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6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6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7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8">
      <protection locked="0"/>
    </xf>
    <xf numFmtId="173" fontId="76" fillId="57" borderId="68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2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3" applyNumberFormat="0" applyFon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2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3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4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2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3" applyNumberFormat="0" applyFont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6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4" applyNumberFormat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2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2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2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3" applyNumberFormat="0" applyFont="0" applyAlignment="0" applyProtection="0"/>
    <xf numFmtId="0" fontId="59" fillId="52" borderId="74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5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2" applyNumberFormat="0" applyAlignment="0" applyProtection="0"/>
    <xf numFmtId="0" fontId="59" fillId="52" borderId="74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80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59" fillId="52" borderId="80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8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2" applyNumberFormat="0" applyAlignment="0" applyProtection="0"/>
    <xf numFmtId="0" fontId="59" fillId="52" borderId="77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2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3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9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2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2" fillId="0" borderId="0"/>
    <xf numFmtId="0" fontId="61" fillId="0" borderId="75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6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2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2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9" applyNumberFormat="0" applyFont="0" applyAlignment="0" applyProtection="0"/>
    <xf numFmtId="0" fontId="3" fillId="31" borderId="0" applyNumberFormat="0" applyBorder="0" applyAlignment="0" applyProtection="0"/>
    <xf numFmtId="0" fontId="49" fillId="52" borderId="72" applyNumberFormat="0" applyAlignment="0" applyProtection="0"/>
    <xf numFmtId="0" fontId="59" fillId="52" borderId="85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4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2" applyNumberFormat="0" applyAlignment="0" applyProtection="0"/>
    <xf numFmtId="0" fontId="49" fillId="52" borderId="72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9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2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1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8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2" applyNumberFormat="0" applyAlignment="0" applyProtection="0"/>
    <xf numFmtId="0" fontId="59" fillId="52" borderId="80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7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2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1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2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1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7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3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6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90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7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7" applyNumberFormat="0" applyAlignment="0" applyProtection="0"/>
    <xf numFmtId="0" fontId="59" fillId="52" borderId="89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7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7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5" applyNumberFormat="0" applyFont="0" applyAlignment="0" applyProtection="0"/>
    <xf numFmtId="0" fontId="59" fillId="52" borderId="96" applyNumberFormat="0" applyAlignment="0" applyProtection="0"/>
    <xf numFmtId="0" fontId="61" fillId="0" borderId="97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87" applyNumberFormat="0" applyAlignment="0" applyProtection="0"/>
    <xf numFmtId="0" fontId="56" fillId="42" borderId="87" applyNumberFormat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</cellStyleXfs>
  <cellXfs count="397">
    <xf numFmtId="0" fontId="0" fillId="0" borderId="0" xfId="0"/>
    <xf numFmtId="0" fontId="7" fillId="0" borderId="0" xfId="772" applyFont="1" applyAlignment="1">
      <alignment horizontal="center" wrapText="1"/>
    </xf>
    <xf numFmtId="170" fontId="7" fillId="33" borderId="58" xfId="715" applyNumberFormat="1" applyFont="1" applyFill="1" applyBorder="1" applyAlignment="1">
      <alignment horizontal="center" vertical="center" wrapText="1"/>
    </xf>
    <xf numFmtId="0" fontId="10" fillId="0" borderId="71" xfId="97" applyNumberFormat="1" applyFont="1" applyFill="1" applyBorder="1" applyAlignment="1">
      <alignment horizontal="center" vertical="center" wrapText="1"/>
    </xf>
    <xf numFmtId="0" fontId="66" fillId="33" borderId="71" xfId="97" applyFont="1" applyFill="1" applyBorder="1" applyAlignment="1">
      <alignment horizontal="center" vertical="center" wrapText="1"/>
    </xf>
    <xf numFmtId="170" fontId="10" fillId="0" borderId="71" xfId="97" applyNumberFormat="1" applyFont="1" applyBorder="1" applyAlignment="1">
      <alignment horizontal="center" vertical="center" wrapText="1"/>
    </xf>
    <xf numFmtId="166" fontId="10" fillId="33" borderId="71" xfId="8" applyNumberFormat="1" applyFont="1" applyFill="1" applyBorder="1" applyAlignment="1">
      <alignment horizontal="center" vertical="center"/>
    </xf>
    <xf numFmtId="169" fontId="66" fillId="33" borderId="71" xfId="97" applyNumberFormat="1" applyFont="1" applyFill="1" applyBorder="1" applyAlignment="1">
      <alignment horizontal="center" vertical="center" wrapText="1"/>
    </xf>
    <xf numFmtId="170" fontId="10" fillId="33" borderId="71" xfId="97" applyNumberFormat="1" applyFont="1" applyFill="1" applyBorder="1" applyAlignment="1">
      <alignment horizontal="center" vertical="center" wrapText="1"/>
    </xf>
    <xf numFmtId="172" fontId="7" fillId="0" borderId="99" xfId="1816" applyNumberFormat="1" applyFont="1" applyFill="1" applyBorder="1" applyAlignment="1">
      <alignment wrapText="1"/>
    </xf>
    <xf numFmtId="0" fontId="67" fillId="0" borderId="0" xfId="0" applyFont="1"/>
    <xf numFmtId="0" fontId="7" fillId="0" borderId="58" xfId="0" applyFont="1" applyBorder="1" applyAlignment="1">
      <alignment horizontal="left" vertical="center" wrapText="1"/>
    </xf>
    <xf numFmtId="0" fontId="66" fillId="0" borderId="98" xfId="0" applyFont="1" applyBorder="1" applyAlignment="1">
      <alignment horizontal="left" vertical="center" wrapText="1"/>
    </xf>
    <xf numFmtId="0" fontId="66" fillId="0" borderId="98" xfId="0" applyFont="1" applyBorder="1" applyAlignment="1">
      <alignment horizontal="center" vertical="center" wrapText="1"/>
    </xf>
    <xf numFmtId="0" fontId="10" fillId="0" borderId="98" xfId="0" applyFont="1" applyBorder="1" applyAlignment="1">
      <alignment horizontal="left" vertical="center" wrapText="1"/>
    </xf>
    <xf numFmtId="170" fontId="10" fillId="33" borderId="98" xfId="1119" applyNumberFormat="1" applyFont="1" applyFill="1" applyBorder="1" applyAlignment="1">
      <alignment horizontal="center" vertical="center" wrapText="1"/>
    </xf>
    <xf numFmtId="170" fontId="66" fillId="0" borderId="0" xfId="97" applyNumberFormat="1" applyFont="1" applyFill="1" applyAlignment="1">
      <alignment vertical="center" wrapText="1"/>
    </xf>
    <xf numFmtId="49" fontId="10" fillId="0" borderId="0" xfId="97" applyNumberFormat="1" applyFont="1" applyFill="1" applyAlignment="1">
      <alignment horizontal="center" vertical="center" wrapText="1"/>
    </xf>
    <xf numFmtId="0" fontId="67" fillId="0" borderId="0" xfId="218" applyFont="1"/>
    <xf numFmtId="49" fontId="10" fillId="0" borderId="71" xfId="97" applyNumberFormat="1" applyFont="1" applyFill="1" applyBorder="1" applyAlignment="1">
      <alignment horizontal="center" vertical="center" textRotation="90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10" fillId="33" borderId="71" xfId="97" applyNumberFormat="1" applyFont="1" applyFill="1" applyBorder="1" applyAlignment="1">
      <alignment horizontal="center" vertical="center" wrapText="1"/>
    </xf>
    <xf numFmtId="169" fontId="10" fillId="0" borderId="71" xfId="97" applyNumberFormat="1" applyFont="1" applyFill="1" applyBorder="1" applyAlignment="1">
      <alignment horizontal="center" vertical="center" wrapText="1"/>
    </xf>
    <xf numFmtId="0" fontId="77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left" vertical="center" wrapText="1"/>
    </xf>
    <xf numFmtId="0" fontId="10" fillId="0" borderId="47" xfId="97" applyFont="1" applyBorder="1" applyAlignment="1">
      <alignment vertical="center" wrapText="1"/>
    </xf>
    <xf numFmtId="0" fontId="67" fillId="0" borderId="91" xfId="0" applyFont="1" applyBorder="1"/>
    <xf numFmtId="175" fontId="67" fillId="33" borderId="91" xfId="1977" applyNumberFormat="1" applyFont="1" applyFill="1" applyBorder="1"/>
    <xf numFmtId="167" fontId="67" fillId="33" borderId="91" xfId="0" applyNumberFormat="1" applyFont="1" applyFill="1" applyBorder="1"/>
    <xf numFmtId="0" fontId="67" fillId="33" borderId="91" xfId="0" applyFont="1" applyFill="1" applyBorder="1"/>
    <xf numFmtId="0" fontId="78" fillId="0" borderId="91" xfId="97" applyFont="1" applyFill="1" applyBorder="1" applyAlignment="1">
      <alignment horizontal="left" vertical="center" wrapText="1"/>
    </xf>
    <xf numFmtId="167" fontId="79" fillId="0" borderId="91" xfId="715" applyNumberFormat="1" applyFont="1" applyBorder="1"/>
    <xf numFmtId="167" fontId="79" fillId="33" borderId="91" xfId="715" applyNumberFormat="1" applyFont="1" applyFill="1" applyBorder="1"/>
    <xf numFmtId="0" fontId="80" fillId="0" borderId="98" xfId="0" applyFont="1" applyBorder="1" applyAlignment="1">
      <alignment vertical="center" wrapText="1"/>
    </xf>
    <xf numFmtId="167" fontId="80" fillId="0" borderId="98" xfId="715" applyNumberFormat="1" applyFont="1" applyBorder="1" applyAlignment="1">
      <alignment vertical="center"/>
    </xf>
    <xf numFmtId="167" fontId="80" fillId="33" borderId="98" xfId="715" applyNumberFormat="1" applyFont="1" applyFill="1" applyBorder="1" applyAlignment="1">
      <alignment vertical="center"/>
    </xf>
    <xf numFmtId="43" fontId="67" fillId="33" borderId="98" xfId="1" applyNumberFormat="1" applyFont="1" applyFill="1" applyBorder="1" applyAlignment="1">
      <alignment horizontal="right" vertical="center" wrapText="1"/>
    </xf>
    <xf numFmtId="0" fontId="67" fillId="0" borderId="0" xfId="967" applyFont="1"/>
    <xf numFmtId="174" fontId="67" fillId="0" borderId="0" xfId="0" applyNumberFormat="1" applyFont="1"/>
    <xf numFmtId="43" fontId="67" fillId="0" borderId="0" xfId="0" applyNumberFormat="1" applyFont="1"/>
    <xf numFmtId="0" fontId="67" fillId="33" borderId="0" xfId="0" applyFont="1" applyFill="1"/>
    <xf numFmtId="0" fontId="80" fillId="0" borderId="0" xfId="0" applyFont="1"/>
    <xf numFmtId="0" fontId="67" fillId="33" borderId="98" xfId="0" applyFont="1" applyFill="1" applyBorder="1"/>
    <xf numFmtId="0" fontId="67" fillId="0" borderId="98" xfId="0" applyFont="1" applyBorder="1"/>
    <xf numFmtId="0" fontId="67" fillId="0" borderId="0" xfId="1149" applyFont="1"/>
    <xf numFmtId="0" fontId="67" fillId="0" borderId="0" xfId="1149" applyFont="1" applyAlignment="1">
      <alignment wrapText="1"/>
    </xf>
    <xf numFmtId="0" fontId="67" fillId="0" borderId="0" xfId="1149" applyFont="1" applyAlignment="1">
      <alignment horizontal="center"/>
    </xf>
    <xf numFmtId="49" fontId="10" fillId="0" borderId="47" xfId="97" applyNumberFormat="1" applyFont="1" applyFill="1" applyBorder="1" applyAlignment="1">
      <alignment horizontal="center" vertical="center" textRotation="90" wrapText="1"/>
    </xf>
    <xf numFmtId="0" fontId="77" fillId="33" borderId="47" xfId="1149" applyFont="1" applyFill="1" applyBorder="1" applyAlignment="1">
      <alignment horizontal="center" vertical="center" wrapText="1"/>
    </xf>
    <xf numFmtId="169" fontId="81" fillId="33" borderId="47" xfId="97" applyNumberFormat="1" applyFont="1" applyFill="1" applyBorder="1" applyAlignment="1">
      <alignment horizontal="center" vertical="center" wrapText="1"/>
    </xf>
    <xf numFmtId="0" fontId="82" fillId="33" borderId="47" xfId="1149" applyFont="1" applyFill="1" applyBorder="1" applyAlignment="1">
      <alignment horizontal="center" vertical="center" wrapText="1"/>
    </xf>
    <xf numFmtId="0" fontId="78" fillId="0" borderId="47" xfId="97" applyFont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horizontal="center" vertical="center" wrapText="1"/>
    </xf>
    <xf numFmtId="0" fontId="66" fillId="0" borderId="47" xfId="97" applyFont="1" applyBorder="1" applyAlignment="1">
      <alignment horizontal="center" vertical="center" wrapText="1"/>
    </xf>
    <xf numFmtId="169" fontId="66" fillId="33" borderId="47" xfId="97" applyNumberFormat="1" applyFont="1" applyFill="1" applyBorder="1" applyAlignment="1">
      <alignment vertical="center" wrapText="1"/>
    </xf>
    <xf numFmtId="169" fontId="66" fillId="33" borderId="47" xfId="97" applyNumberFormat="1" applyFont="1" applyFill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vertical="center" wrapText="1"/>
    </xf>
    <xf numFmtId="169" fontId="7" fillId="0" borderId="47" xfId="1149" applyNumberFormat="1" applyFont="1" applyBorder="1" applyAlignment="1">
      <alignment horizontal="center" vertical="center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vertical="center" wrapText="1"/>
    </xf>
    <xf numFmtId="169" fontId="81" fillId="33" borderId="25" xfId="97" applyNumberFormat="1" applyFont="1" applyFill="1" applyBorder="1" applyAlignment="1">
      <alignment horizontal="center" vertical="center" wrapText="1"/>
    </xf>
    <xf numFmtId="0" fontId="67" fillId="0" borderId="0" xfId="772" applyFont="1" applyAlignment="1">
      <alignment horizontal="center"/>
    </xf>
    <xf numFmtId="0" fontId="67" fillId="0" borderId="25" xfId="0" applyFont="1" applyBorder="1" applyAlignment="1">
      <alignment horizontal="center" vertical="center" wrapText="1"/>
    </xf>
    <xf numFmtId="0" fontId="67" fillId="0" borderId="102" xfId="0" applyFont="1" applyBorder="1" applyAlignment="1">
      <alignment horizontal="center" vertical="center" wrapText="1"/>
    </xf>
    <xf numFmtId="0" fontId="67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vertical="center"/>
    </xf>
    <xf numFmtId="167" fontId="7" fillId="0" borderId="58" xfId="0" applyNumberFormat="1" applyFont="1" applyBorder="1" applyAlignment="1">
      <alignment vertical="center"/>
    </xf>
    <xf numFmtId="0" fontId="67" fillId="0" borderId="58" xfId="0" applyFont="1" applyBorder="1"/>
    <xf numFmtId="0" fontId="7" fillId="0" borderId="47" xfId="0" applyFont="1" applyBorder="1" applyAlignment="1">
      <alignment vertical="center"/>
    </xf>
    <xf numFmtId="0" fontId="7" fillId="0" borderId="58" xfId="0" applyFont="1" applyBorder="1" applyAlignment="1">
      <alignment vertical="center" wrapText="1"/>
    </xf>
    <xf numFmtId="0" fontId="84" fillId="0" borderId="0" xfId="0" applyFont="1"/>
    <xf numFmtId="0" fontId="7" fillId="0" borderId="58" xfId="0" applyFont="1" applyBorder="1"/>
    <xf numFmtId="0" fontId="7" fillId="0" borderId="47" xfId="0" applyFont="1" applyBorder="1"/>
    <xf numFmtId="0" fontId="67" fillId="0" borderId="47" xfId="0" applyFont="1" applyBorder="1"/>
    <xf numFmtId="0" fontId="67" fillId="0" borderId="58" xfId="0" applyFont="1" applyBorder="1" applyAlignment="1">
      <alignment horizontal="left" vertical="center" wrapText="1"/>
    </xf>
    <xf numFmtId="43" fontId="67" fillId="0" borderId="58" xfId="0" applyNumberFormat="1" applyFont="1" applyBorder="1" applyAlignment="1">
      <alignment vertical="center"/>
    </xf>
    <xf numFmtId="0" fontId="67" fillId="33" borderId="58" xfId="0" applyFont="1" applyFill="1" applyBorder="1" applyAlignment="1">
      <alignment horizontal="left" vertical="center" wrapText="1"/>
    </xf>
    <xf numFmtId="0" fontId="67" fillId="0" borderId="101" xfId="881" applyFont="1" applyBorder="1" applyAlignment="1">
      <alignment horizontal="left" vertical="top" wrapText="1"/>
    </xf>
    <xf numFmtId="0" fontId="82" fillId="0" borderId="101" xfId="166" applyFont="1" applyBorder="1" applyAlignment="1">
      <alignment horizontal="left" vertical="top" wrapText="1"/>
    </xf>
    <xf numFmtId="167" fontId="80" fillId="0" borderId="58" xfId="0" applyNumberFormat="1" applyFont="1" applyBorder="1" applyAlignment="1">
      <alignment horizontal="center" vertical="center"/>
    </xf>
    <xf numFmtId="0" fontId="66" fillId="0" borderId="101" xfId="881" applyFont="1" applyBorder="1" applyAlignment="1">
      <alignment horizontal="left" vertical="top" wrapText="1"/>
    </xf>
    <xf numFmtId="0" fontId="66" fillId="0" borderId="101" xfId="881" applyFont="1" applyBorder="1" applyAlignment="1">
      <alignment horizontal="center" vertical="top" wrapText="1"/>
    </xf>
    <xf numFmtId="167" fontId="67" fillId="0" borderId="58" xfId="0" applyNumberFormat="1" applyFont="1" applyBorder="1" applyAlignment="1">
      <alignment horizontal="center" vertical="center"/>
    </xf>
    <xf numFmtId="167" fontId="67" fillId="0" borderId="58" xfId="0" applyNumberFormat="1" applyFont="1" applyBorder="1"/>
    <xf numFmtId="0" fontId="7" fillId="33" borderId="99" xfId="0" applyFont="1" applyFill="1" applyBorder="1" applyAlignment="1">
      <alignment wrapText="1"/>
    </xf>
    <xf numFmtId="0" fontId="66" fillId="0" borderId="98" xfId="0" applyFont="1" applyBorder="1" applyAlignment="1">
      <alignment horizontal="left" vertical="top" wrapText="1"/>
    </xf>
    <xf numFmtId="0" fontId="10" fillId="0" borderId="98" xfId="0" applyFont="1" applyBorder="1" applyAlignment="1">
      <alignment horizontal="left" vertical="top" wrapText="1"/>
    </xf>
    <xf numFmtId="0" fontId="10" fillId="0" borderId="98" xfId="0" applyFont="1" applyBorder="1" applyAlignment="1">
      <alignment wrapText="1"/>
    </xf>
    <xf numFmtId="0" fontId="66" fillId="33" borderId="98" xfId="0" applyFont="1" applyFill="1" applyBorder="1" applyAlignment="1">
      <alignment horizontal="left" vertical="top" wrapText="1"/>
    </xf>
    <xf numFmtId="166" fontId="66" fillId="0" borderId="98" xfId="8" applyNumberFormat="1" applyFont="1" applyFill="1" applyBorder="1" applyAlignment="1">
      <alignment horizontal="center" vertical="center"/>
    </xf>
    <xf numFmtId="0" fontId="10" fillId="0" borderId="98" xfId="0" applyFont="1" applyBorder="1" applyAlignment="1">
      <alignment horizontal="center" wrapText="1"/>
    </xf>
    <xf numFmtId="170" fontId="10" fillId="0" borderId="98" xfId="0" applyNumberFormat="1" applyFont="1" applyFill="1" applyBorder="1" applyAlignment="1">
      <alignment horizontal="right" vertical="center"/>
    </xf>
    <xf numFmtId="170" fontId="66" fillId="0" borderId="98" xfId="0" applyNumberFormat="1" applyFont="1" applyFill="1" applyBorder="1" applyAlignment="1">
      <alignment horizontal="right" vertical="center"/>
    </xf>
    <xf numFmtId="0" fontId="82" fillId="0" borderId="98" xfId="0" applyFont="1" applyBorder="1" applyAlignment="1">
      <alignment horizontal="left" vertical="top" wrapText="1"/>
    </xf>
    <xf numFmtId="170" fontId="82" fillId="0" borderId="98" xfId="0" applyNumberFormat="1" applyFont="1" applyFill="1" applyBorder="1" applyAlignment="1">
      <alignment horizontal="right" vertical="center"/>
    </xf>
    <xf numFmtId="0" fontId="66" fillId="0" borderId="98" xfId="0" applyFont="1" applyBorder="1" applyAlignment="1">
      <alignment horizontal="center" vertical="top" wrapText="1"/>
    </xf>
    <xf numFmtId="0" fontId="67" fillId="0" borderId="0" xfId="772" applyFont="1"/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vertical="center"/>
    </xf>
    <xf numFmtId="170" fontId="10" fillId="0" borderId="98" xfId="0" applyNumberFormat="1" applyFont="1" applyFill="1" applyBorder="1" applyAlignment="1">
      <alignment horizontal="center" vertical="center"/>
    </xf>
    <xf numFmtId="0" fontId="67" fillId="0" borderId="0" xfId="2" applyFont="1"/>
    <xf numFmtId="0" fontId="67" fillId="0" borderId="0" xfId="295" applyFont="1"/>
    <xf numFmtId="0" fontId="67" fillId="0" borderId="24" xfId="218" applyFont="1" applyBorder="1" applyAlignment="1">
      <alignment horizontal="center" vertical="center" wrapText="1"/>
    </xf>
    <xf numFmtId="0" fontId="67" fillId="0" borderId="29" xfId="218" applyFont="1" applyBorder="1" applyAlignment="1">
      <alignment horizontal="center" vertical="center" wrapText="1"/>
    </xf>
    <xf numFmtId="0" fontId="66" fillId="0" borderId="48" xfId="166" applyFont="1" applyBorder="1" applyAlignment="1">
      <alignment horizontal="center" vertical="top"/>
    </xf>
    <xf numFmtId="0" fontId="82" fillId="0" borderId="48" xfId="474" applyFont="1" applyBorder="1" applyAlignment="1">
      <alignment horizontal="left" vertical="top" wrapText="1"/>
    </xf>
    <xf numFmtId="0" fontId="10" fillId="0" borderId="48" xfId="474" applyFont="1" applyBorder="1" applyAlignment="1">
      <alignment horizontal="left" vertical="top" wrapText="1"/>
    </xf>
    <xf numFmtId="0" fontId="82" fillId="0" borderId="48" xfId="166" applyFont="1" applyBorder="1">
      <alignment horizontal="left" vertical="top" wrapText="1"/>
    </xf>
    <xf numFmtId="0" fontId="66" fillId="0" borderId="48" xfId="166" applyFont="1" applyBorder="1" applyAlignment="1">
      <alignment horizontal="left" vertical="top" wrapText="1"/>
    </xf>
    <xf numFmtId="0" fontId="82" fillId="33" borderId="42" xfId="166" applyFont="1" applyFill="1" applyBorder="1">
      <alignment horizontal="left" vertical="top" wrapText="1"/>
    </xf>
    <xf numFmtId="0" fontId="10" fillId="0" borderId="42" xfId="166" applyFont="1" applyBorder="1" applyAlignment="1">
      <alignment horizontal="left" vertical="top" wrapText="1"/>
    </xf>
    <xf numFmtId="0" fontId="66" fillId="0" borderId="42" xfId="166" applyFont="1" applyBorder="1" applyAlignment="1">
      <alignment horizontal="left" vertical="top" wrapText="1"/>
    </xf>
    <xf numFmtId="0" fontId="82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left" vertical="top" wrapText="1"/>
    </xf>
    <xf numFmtId="172" fontId="7" fillId="0" borderId="47" xfId="0" applyNumberFormat="1" applyFont="1" applyBorder="1" applyAlignment="1">
      <alignment horizontal="center" vertical="center"/>
    </xf>
    <xf numFmtId="0" fontId="82" fillId="0" borderId="11" xfId="0" applyFont="1" applyBorder="1" applyAlignment="1">
      <alignment horizontal="left" vertical="top" wrapText="1"/>
    </xf>
    <xf numFmtId="169" fontId="66" fillId="0" borderId="98" xfId="0" applyNumberFormat="1" applyFont="1" applyFill="1" applyBorder="1" applyAlignment="1">
      <alignment vertical="center"/>
    </xf>
    <xf numFmtId="0" fontId="66" fillId="0" borderId="98" xfId="0" applyFont="1" applyBorder="1"/>
    <xf numFmtId="0" fontId="66" fillId="33" borderId="98" xfId="0" applyFont="1" applyFill="1" applyBorder="1"/>
    <xf numFmtId="0" fontId="10" fillId="0" borderId="98" xfId="9" applyFont="1" applyBorder="1" applyAlignment="1">
      <alignment horizontal="left" vertical="center" wrapText="1"/>
    </xf>
    <xf numFmtId="170" fontId="10" fillId="0" borderId="98" xfId="0" applyNumberFormat="1" applyFont="1" applyFill="1" applyBorder="1" applyAlignment="1">
      <alignment vertical="center"/>
    </xf>
    <xf numFmtId="170" fontId="66" fillId="0" borderId="98" xfId="0" applyNumberFormat="1" applyFont="1" applyFill="1" applyBorder="1" applyAlignment="1">
      <alignment vertical="center"/>
    </xf>
    <xf numFmtId="0" fontId="66" fillId="0" borderId="98" xfId="9" applyFont="1" applyBorder="1" applyAlignment="1">
      <alignment horizontal="left" vertical="top" wrapText="1"/>
    </xf>
    <xf numFmtId="0" fontId="66" fillId="0" borderId="25" xfId="9" applyFont="1" applyBorder="1" applyAlignment="1">
      <alignment horizontal="left" vertical="top" wrapText="1"/>
    </xf>
    <xf numFmtId="0" fontId="10" fillId="0" borderId="98" xfId="0" applyFont="1" applyBorder="1" applyAlignment="1">
      <alignment vertical="center" wrapText="1"/>
    </xf>
    <xf numFmtId="0" fontId="67" fillId="0" borderId="98" xfId="829" applyFont="1" applyBorder="1" applyAlignment="1">
      <alignment horizontal="center" vertical="center" wrapText="1"/>
    </xf>
    <xf numFmtId="0" fontId="67" fillId="0" borderId="98" xfId="0" applyFont="1" applyBorder="1" applyAlignment="1">
      <alignment horizontal="center" vertical="center" wrapText="1"/>
    </xf>
    <xf numFmtId="170" fontId="7" fillId="0" borderId="98" xfId="0" applyNumberFormat="1" applyFont="1" applyBorder="1" applyAlignment="1">
      <alignment horizontal="center" vertical="center" wrapText="1"/>
    </xf>
    <xf numFmtId="0" fontId="10" fillId="0" borderId="100" xfId="489" applyFont="1" applyBorder="1" applyAlignment="1">
      <alignment vertical="center" wrapText="1"/>
    </xf>
    <xf numFmtId="0" fontId="67" fillId="0" borderId="98" xfId="218" applyFont="1" applyBorder="1" applyAlignment="1">
      <alignment horizontal="center" vertical="center" wrapText="1"/>
    </xf>
    <xf numFmtId="169" fontId="7" fillId="0" borderId="98" xfId="0" applyNumberFormat="1" applyFont="1" applyBorder="1" applyAlignment="1">
      <alignment horizontal="center" vertical="center" wrapText="1"/>
    </xf>
    <xf numFmtId="0" fontId="67" fillId="0" borderId="91" xfId="0" applyFont="1" applyBorder="1" applyAlignment="1">
      <alignment horizontal="center" vertical="center"/>
    </xf>
    <xf numFmtId="0" fontId="67" fillId="0" borderId="91" xfId="0" applyFont="1" applyBorder="1" applyAlignment="1">
      <alignment horizontal="center"/>
    </xf>
    <xf numFmtId="0" fontId="67" fillId="0" borderId="0" xfId="1338" applyFont="1"/>
    <xf numFmtId="0" fontId="67" fillId="0" borderId="0" xfId="1338" applyFont="1" applyAlignment="1">
      <alignment horizontal="right"/>
    </xf>
    <xf numFmtId="0" fontId="67" fillId="0" borderId="0" xfId="1192" applyFont="1"/>
    <xf numFmtId="0" fontId="79" fillId="0" borderId="0" xfId="1192" applyFont="1" applyBorder="1" applyAlignment="1">
      <alignment vertical="top" wrapText="1"/>
    </xf>
    <xf numFmtId="0" fontId="67" fillId="33" borderId="0" xfId="1226" applyFont="1" applyFill="1"/>
    <xf numFmtId="0" fontId="7" fillId="33" borderId="91" xfId="1226" applyFont="1" applyFill="1" applyBorder="1" applyAlignment="1">
      <alignment horizontal="center" vertical="top" wrapText="1"/>
    </xf>
    <xf numFmtId="0" fontId="10" fillId="33" borderId="100" xfId="1226" applyFont="1" applyFill="1" applyBorder="1" applyAlignment="1"/>
    <xf numFmtId="0" fontId="10" fillId="33" borderId="101" xfId="1226" applyFont="1" applyFill="1" applyBorder="1" applyAlignment="1"/>
    <xf numFmtId="0" fontId="10" fillId="33" borderId="91" xfId="1226" applyFont="1" applyFill="1" applyBorder="1" applyAlignment="1"/>
    <xf numFmtId="0" fontId="66" fillId="0" borderId="91" xfId="1226" applyFont="1" applyBorder="1"/>
    <xf numFmtId="168" fontId="67" fillId="0" borderId="91" xfId="1226" applyNumberFormat="1" applyFont="1" applyBorder="1"/>
    <xf numFmtId="0" fontId="67" fillId="0" borderId="91" xfId="1226" applyFont="1" applyBorder="1"/>
    <xf numFmtId="0" fontId="10" fillId="33" borderId="91" xfId="1226" applyFont="1" applyFill="1" applyBorder="1" applyAlignment="1">
      <alignment vertical="top" wrapText="1"/>
    </xf>
    <xf numFmtId="0" fontId="7" fillId="0" borderId="91" xfId="1226" applyFont="1" applyBorder="1" applyAlignment="1">
      <alignment vertical="top" wrapText="1"/>
    </xf>
    <xf numFmtId="0" fontId="66" fillId="0" borderId="0" xfId="0" applyFont="1"/>
    <xf numFmtId="0" fontId="66" fillId="33" borderId="91" xfId="0" applyFont="1" applyFill="1" applyBorder="1" applyAlignment="1">
      <alignment vertical="top" wrapText="1"/>
    </xf>
    <xf numFmtId="0" fontId="82" fillId="0" borderId="91" xfId="0" applyFont="1" applyBorder="1" applyAlignment="1">
      <alignment horizontal="left" vertical="top" wrapText="1"/>
    </xf>
    <xf numFmtId="0" fontId="82" fillId="0" borderId="91" xfId="1226" applyFont="1" applyBorder="1" applyAlignment="1">
      <alignment horizontal="left" vertical="top" wrapText="1"/>
    </xf>
    <xf numFmtId="0" fontId="67" fillId="0" borderId="91" xfId="0" applyFont="1" applyBorder="1" applyAlignment="1">
      <alignment horizontal="left" vertical="top" wrapText="1"/>
    </xf>
    <xf numFmtId="0" fontId="85" fillId="0" borderId="91" xfId="0" applyFont="1" applyBorder="1" applyAlignment="1">
      <alignment horizontal="left" vertical="top" wrapText="1"/>
    </xf>
    <xf numFmtId="0" fontId="67" fillId="33" borderId="91" xfId="1226" applyFont="1" applyFill="1" applyBorder="1" applyAlignment="1">
      <alignment horizontal="left" vertical="center"/>
    </xf>
    <xf numFmtId="0" fontId="67" fillId="33" borderId="91" xfId="1226" applyFont="1" applyFill="1" applyBorder="1" applyAlignment="1">
      <alignment horizontal="left" vertical="top"/>
    </xf>
    <xf numFmtId="166" fontId="66" fillId="0" borderId="91" xfId="8" applyNumberFormat="1" applyFont="1" applyBorder="1" applyAlignment="1">
      <alignment horizontal="right" vertical="center"/>
    </xf>
    <xf numFmtId="0" fontId="67" fillId="33" borderId="91" xfId="1226" applyFont="1" applyFill="1" applyBorder="1"/>
    <xf numFmtId="0" fontId="66" fillId="0" borderId="13" xfId="1226" applyFont="1" applyBorder="1" applyAlignment="1">
      <alignment horizontal="left" vertical="top" wrapText="1"/>
    </xf>
    <xf numFmtId="0" fontId="67" fillId="0" borderId="11" xfId="1226" applyFont="1" applyBorder="1" applyAlignment="1">
      <alignment vertical="top" wrapText="1"/>
    </xf>
    <xf numFmtId="0" fontId="7" fillId="0" borderId="11" xfId="1226" applyFont="1" applyBorder="1" applyAlignment="1">
      <alignment vertical="top" wrapText="1"/>
    </xf>
    <xf numFmtId="0" fontId="66" fillId="33" borderId="91" xfId="1226" applyFont="1" applyFill="1" applyBorder="1" applyAlignment="1">
      <alignment vertical="top" wrapText="1"/>
    </xf>
    <xf numFmtId="0" fontId="67" fillId="0" borderId="91" xfId="0" applyFont="1" applyBorder="1" applyAlignment="1">
      <alignment horizontal="center" vertical="center" wrapText="1"/>
    </xf>
    <xf numFmtId="0" fontId="67" fillId="0" borderId="99" xfId="0" applyFont="1" applyBorder="1" applyAlignment="1">
      <alignment horizontal="left" vertical="top" wrapText="1"/>
    </xf>
    <xf numFmtId="176" fontId="82" fillId="0" borderId="91" xfId="8" applyNumberFormat="1" applyFont="1" applyBorder="1" applyAlignment="1">
      <alignment horizontal="right" vertical="center"/>
    </xf>
    <xf numFmtId="0" fontId="67" fillId="0" borderId="0" xfId="0" applyFont="1" applyBorder="1"/>
    <xf numFmtId="0" fontId="67" fillId="33" borderId="0" xfId="0" applyFont="1" applyFill="1" applyBorder="1" applyAlignment="1">
      <alignment horizontal="center" vertical="top"/>
    </xf>
    <xf numFmtId="0" fontId="7" fillId="33" borderId="91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101" xfId="0" applyFont="1" applyFill="1" applyBorder="1" applyAlignment="1"/>
    <xf numFmtId="0" fontId="10" fillId="33" borderId="99" xfId="0" applyFont="1" applyFill="1" applyBorder="1" applyAlignment="1"/>
    <xf numFmtId="0" fontId="66" fillId="0" borderId="91" xfId="0" applyFont="1" applyBorder="1"/>
    <xf numFmtId="168" fontId="67" fillId="0" borderId="91" xfId="0" applyNumberFormat="1" applyFont="1" applyBorder="1"/>
    <xf numFmtId="0" fontId="10" fillId="33" borderId="91" xfId="0" applyFont="1" applyFill="1" applyBorder="1" applyAlignment="1">
      <alignment vertical="top" wrapText="1"/>
    </xf>
    <xf numFmtId="0" fontId="66" fillId="0" borderId="100" xfId="0" applyFont="1" applyBorder="1" applyAlignment="1">
      <alignment horizontal="left" vertical="top" wrapText="1"/>
    </xf>
    <xf numFmtId="0" fontId="67" fillId="0" borderId="91" xfId="0" applyFont="1" applyBorder="1" applyAlignment="1">
      <alignment vertical="top" wrapText="1"/>
    </xf>
    <xf numFmtId="0" fontId="7" fillId="0" borderId="91" xfId="0" applyFont="1" applyBorder="1" applyAlignment="1">
      <alignment vertical="top" wrapText="1"/>
    </xf>
    <xf numFmtId="0" fontId="10" fillId="0" borderId="91" xfId="0" applyFont="1" applyFill="1" applyBorder="1" applyAlignment="1">
      <alignment vertical="top" wrapText="1"/>
    </xf>
    <xf numFmtId="0" fontId="66" fillId="0" borderId="91" xfId="0" applyFont="1" applyFill="1" applyBorder="1" applyAlignment="1">
      <alignment vertical="center" wrapText="1"/>
    </xf>
    <xf numFmtId="0" fontId="82" fillId="0" borderId="91" xfId="0" applyFont="1" applyFill="1" applyBorder="1" applyAlignment="1">
      <alignment horizontal="left" vertical="center" wrapText="1"/>
    </xf>
    <xf numFmtId="0" fontId="66" fillId="0" borderId="91" xfId="9" applyFont="1" applyFill="1" applyBorder="1" applyAlignment="1">
      <alignment horizontal="center" vertical="top" wrapText="1"/>
    </xf>
    <xf numFmtId="0" fontId="66" fillId="0" borderId="91" xfId="0" applyFont="1" applyFill="1" applyBorder="1" applyAlignment="1">
      <alignment horizontal="left" vertical="center" wrapText="1"/>
    </xf>
    <xf numFmtId="0" fontId="66" fillId="0" borderId="100" xfId="0" applyFont="1" applyFill="1" applyBorder="1" applyAlignment="1">
      <alignment vertical="top" wrapText="1"/>
    </xf>
    <xf numFmtId="0" fontId="66" fillId="0" borderId="99" xfId="0" applyFont="1" applyFill="1" applyBorder="1" applyAlignment="1">
      <alignment vertical="top" wrapText="1"/>
    </xf>
    <xf numFmtId="166" fontId="66" fillId="0" borderId="91" xfId="8" applyNumberFormat="1" applyFont="1" applyFill="1" applyBorder="1" applyAlignment="1">
      <alignment horizontal="center" vertical="center"/>
    </xf>
    <xf numFmtId="0" fontId="10" fillId="33" borderId="91" xfId="0" applyFont="1" applyFill="1" applyBorder="1"/>
    <xf numFmtId="0" fontId="10" fillId="33" borderId="100" xfId="0" applyFont="1" applyFill="1" applyBorder="1" applyAlignment="1"/>
    <xf numFmtId="0" fontId="67" fillId="0" borderId="0" xfId="1149" applyFont="1" applyAlignment="1">
      <alignment horizontal="left" vertical="top" wrapText="1"/>
    </xf>
    <xf numFmtId="0" fontId="67" fillId="0" borderId="0" xfId="1149" applyFont="1" applyAlignment="1">
      <alignment vertical="center"/>
    </xf>
    <xf numFmtId="0" fontId="66" fillId="0" borderId="0" xfId="97" applyFont="1" applyAlignment="1">
      <alignment vertical="center" wrapText="1"/>
    </xf>
    <xf numFmtId="0" fontId="66" fillId="0" borderId="0" xfId="97" applyFont="1" applyAlignment="1">
      <alignment horizontal="center" vertical="center" wrapText="1"/>
    </xf>
    <xf numFmtId="49" fontId="10" fillId="0" borderId="91" xfId="97" applyNumberFormat="1" applyFont="1" applyFill="1" applyBorder="1" applyAlignment="1">
      <alignment horizontal="center" vertical="center" textRotation="90" wrapText="1"/>
    </xf>
    <xf numFmtId="0" fontId="10" fillId="0" borderId="91" xfId="97" applyNumberFormat="1" applyFont="1" applyFill="1" applyBorder="1" applyAlignment="1">
      <alignment horizontal="center" vertical="center" wrapText="1"/>
    </xf>
    <xf numFmtId="170" fontId="7" fillId="33" borderId="91" xfId="715" applyNumberFormat="1" applyFont="1" applyFill="1" applyBorder="1" applyAlignment="1">
      <alignment horizontal="center" vertical="center" wrapText="1"/>
    </xf>
    <xf numFmtId="0" fontId="66" fillId="33" borderId="91" xfId="97" applyFont="1" applyFill="1" applyBorder="1" applyAlignment="1">
      <alignment horizontal="center" vertical="center" wrapText="1"/>
    </xf>
    <xf numFmtId="0" fontId="77" fillId="33" borderId="91" xfId="97" applyFont="1" applyFill="1" applyBorder="1" applyAlignment="1">
      <alignment horizontal="center" vertical="center" wrapText="1"/>
    </xf>
    <xf numFmtId="0" fontId="66" fillId="33" borderId="0" xfId="97" applyFont="1" applyFill="1" applyAlignment="1">
      <alignment horizontal="center" vertical="center" wrapText="1"/>
    </xf>
    <xf numFmtId="169" fontId="66" fillId="33" borderId="91" xfId="97" applyNumberFormat="1" applyFont="1" applyFill="1" applyBorder="1" applyAlignment="1">
      <alignment horizontal="center" vertical="center" wrapText="1"/>
    </xf>
    <xf numFmtId="0" fontId="66" fillId="33" borderId="91" xfId="0" applyFont="1" applyFill="1" applyBorder="1" applyAlignment="1">
      <alignment horizontal="center" vertical="center" wrapText="1"/>
    </xf>
    <xf numFmtId="0" fontId="66" fillId="33" borderId="91" xfId="0" applyFont="1" applyFill="1" applyBorder="1" applyAlignment="1">
      <alignment horizontal="left" vertical="center" wrapText="1"/>
    </xf>
    <xf numFmtId="170" fontId="67" fillId="33" borderId="91" xfId="715" applyNumberFormat="1" applyFont="1" applyFill="1" applyBorder="1" applyAlignment="1">
      <alignment horizontal="center" vertical="center" wrapText="1"/>
    </xf>
    <xf numFmtId="169" fontId="66" fillId="33" borderId="0" xfId="97" applyNumberFormat="1" applyFont="1" applyFill="1" applyAlignment="1">
      <alignment vertical="center" wrapText="1"/>
    </xf>
    <xf numFmtId="0" fontId="67" fillId="0" borderId="98" xfId="1149" applyFont="1" applyBorder="1" applyAlignment="1">
      <alignment horizontal="center" vertical="center" wrapText="1"/>
    </xf>
    <xf numFmtId="0" fontId="67" fillId="0" borderId="0" xfId="1149" applyFont="1" applyAlignment="1">
      <alignment horizontal="left" vertical="center" wrapText="1"/>
    </xf>
    <xf numFmtId="0" fontId="67" fillId="0" borderId="98" xfId="1149" applyFont="1" applyBorder="1" applyAlignment="1">
      <alignment horizontal="left" vertical="top" wrapText="1"/>
    </xf>
    <xf numFmtId="0" fontId="10" fillId="0" borderId="98" xfId="1149" applyFont="1" applyBorder="1" applyAlignment="1">
      <alignment horizontal="left" vertical="top" wrapText="1"/>
    </xf>
    <xf numFmtId="170" fontId="7" fillId="33" borderId="98" xfId="1119" applyNumberFormat="1" applyFont="1" applyFill="1" applyBorder="1" applyAlignment="1">
      <alignment horizontal="center" vertical="center" wrapText="1"/>
    </xf>
    <xf numFmtId="0" fontId="66" fillId="0" borderId="98" xfId="1149" applyFont="1" applyBorder="1" applyAlignment="1">
      <alignment horizontal="left" vertical="top" wrapText="1"/>
    </xf>
    <xf numFmtId="0" fontId="67" fillId="0" borderId="98" xfId="1149" applyFont="1" applyBorder="1" applyAlignment="1">
      <alignment horizontal="left" vertical="center" wrapText="1"/>
    </xf>
    <xf numFmtId="0" fontId="10" fillId="0" borderId="98" xfId="1149" applyFont="1" applyBorder="1" applyAlignment="1">
      <alignment horizontal="left" vertical="center" wrapText="1"/>
    </xf>
    <xf numFmtId="170" fontId="66" fillId="0" borderId="98" xfId="0" applyNumberFormat="1" applyFont="1" applyFill="1" applyBorder="1" applyAlignment="1">
      <alignment horizontal="center" vertical="center"/>
    </xf>
    <xf numFmtId="0" fontId="7" fillId="0" borderId="98" xfId="1149" applyFont="1" applyBorder="1" applyAlignment="1">
      <alignment wrapText="1"/>
    </xf>
    <xf numFmtId="0" fontId="67" fillId="33" borderId="98" xfId="1149" applyFont="1" applyFill="1" applyBorder="1" applyAlignment="1">
      <alignment horizontal="left" vertical="top" wrapText="1"/>
    </xf>
    <xf numFmtId="0" fontId="7" fillId="0" borderId="98" xfId="1149" applyFont="1" applyBorder="1" applyAlignment="1">
      <alignment horizontal="center" wrapText="1"/>
    </xf>
    <xf numFmtId="166" fontId="10" fillId="0" borderId="98" xfId="8" applyNumberFormat="1" applyFont="1" applyBorder="1" applyAlignment="1">
      <alignment horizontal="right" vertical="center"/>
    </xf>
    <xf numFmtId="166" fontId="66" fillId="0" borderId="98" xfId="8" applyNumberFormat="1" applyFont="1" applyBorder="1" applyAlignment="1">
      <alignment horizontal="right" vertical="center"/>
    </xf>
    <xf numFmtId="0" fontId="82" fillId="0" borderId="98" xfId="1149" applyFont="1" applyBorder="1" applyAlignment="1">
      <alignment horizontal="left" vertical="top" wrapText="1"/>
    </xf>
    <xf numFmtId="166" fontId="82" fillId="0" borderId="98" xfId="8" applyNumberFormat="1" applyFont="1" applyBorder="1" applyAlignment="1">
      <alignment horizontal="right" vertical="center"/>
    </xf>
    <xf numFmtId="0" fontId="83" fillId="0" borderId="98" xfId="1149" applyFont="1" applyBorder="1" applyAlignment="1">
      <alignment horizontal="center" vertical="center" wrapText="1"/>
    </xf>
    <xf numFmtId="0" fontId="83" fillId="0" borderId="98" xfId="1149" applyFont="1" applyBorder="1" applyAlignment="1">
      <alignment horizontal="left" vertical="center" wrapText="1"/>
    </xf>
    <xf numFmtId="0" fontId="7" fillId="0" borderId="98" xfId="0" applyFont="1" applyBorder="1" applyAlignment="1">
      <alignment vertical="center"/>
    </xf>
    <xf numFmtId="167" fontId="7" fillId="0" borderId="98" xfId="0" applyNumberFormat="1" applyFont="1" applyBorder="1" applyAlignment="1">
      <alignment vertical="center"/>
    </xf>
    <xf numFmtId="0" fontId="87" fillId="0" borderId="0" xfId="0" applyFont="1"/>
    <xf numFmtId="0" fontId="7" fillId="0" borderId="98" xfId="0" applyFont="1" applyBorder="1" applyAlignment="1">
      <alignment vertical="center" wrapText="1"/>
    </xf>
    <xf numFmtId="0" fontId="7" fillId="0" borderId="98" xfId="0" applyFont="1" applyBorder="1"/>
    <xf numFmtId="0" fontId="87" fillId="0" borderId="0" xfId="0" applyFont="1" applyAlignment="1">
      <alignment vertical="center"/>
    </xf>
    <xf numFmtId="0" fontId="67" fillId="0" borderId="98" xfId="0" applyFont="1" applyBorder="1" applyAlignment="1">
      <alignment horizontal="left" vertical="center" wrapText="1"/>
    </xf>
    <xf numFmtId="43" fontId="67" fillId="0" borderId="98" xfId="0" applyNumberFormat="1" applyFont="1" applyBorder="1" applyAlignment="1">
      <alignment vertical="center"/>
    </xf>
    <xf numFmtId="0" fontId="67" fillId="33" borderId="98" xfId="0" applyFont="1" applyFill="1" applyBorder="1" applyAlignment="1">
      <alignment horizontal="left" vertical="center" wrapText="1"/>
    </xf>
    <xf numFmtId="167" fontId="80" fillId="0" borderId="98" xfId="0" applyNumberFormat="1" applyFont="1" applyBorder="1" applyAlignment="1">
      <alignment horizontal="center" vertical="center"/>
    </xf>
    <xf numFmtId="167" fontId="7" fillId="0" borderId="98" xfId="0" applyNumberFormat="1" applyFont="1" applyBorder="1" applyAlignment="1">
      <alignment horizontal="center" vertical="center"/>
    </xf>
    <xf numFmtId="0" fontId="67" fillId="0" borderId="0" xfId="1851" applyFont="1"/>
    <xf numFmtId="0" fontId="67" fillId="0" borderId="0" xfId="1851" applyFont="1" applyAlignment="1">
      <alignment horizontal="center" vertical="center"/>
    </xf>
    <xf numFmtId="0" fontId="67" fillId="0" borderId="0" xfId="1851" applyFont="1" applyAlignment="1">
      <alignment horizontal="right"/>
    </xf>
    <xf numFmtId="0" fontId="67" fillId="56" borderId="98" xfId="1944" applyFont="1" applyFill="1" applyBorder="1" applyAlignment="1">
      <alignment horizontal="center" vertical="center"/>
    </xf>
    <xf numFmtId="0" fontId="67" fillId="0" borderId="91" xfId="1816" applyFont="1" applyBorder="1"/>
    <xf numFmtId="0" fontId="67" fillId="0" borderId="91" xfId="1816" applyFont="1" applyBorder="1" applyAlignment="1">
      <alignment horizontal="center" vertical="center"/>
    </xf>
    <xf numFmtId="0" fontId="67" fillId="56" borderId="91" xfId="1816" applyFont="1" applyFill="1" applyBorder="1" applyAlignment="1">
      <alignment horizontal="center"/>
    </xf>
    <xf numFmtId="0" fontId="67" fillId="56" borderId="91" xfId="1816" applyFont="1" applyFill="1" applyBorder="1" applyAlignment="1">
      <alignment horizontal="center" wrapText="1"/>
    </xf>
    <xf numFmtId="0" fontId="67" fillId="56" borderId="91" xfId="1816" applyFont="1" applyFill="1" applyBorder="1" applyAlignment="1">
      <alignment horizontal="center" vertical="center" wrapText="1"/>
    </xf>
    <xf numFmtId="0" fontId="67" fillId="0" borderId="91" xfId="1816" applyFont="1" applyFill="1" applyBorder="1" applyAlignment="1">
      <alignment wrapText="1"/>
    </xf>
    <xf numFmtId="172" fontId="67" fillId="0" borderId="98" xfId="1816" applyNumberFormat="1" applyFont="1" applyFill="1" applyBorder="1" applyAlignment="1">
      <alignment vertical="center" wrapText="1"/>
    </xf>
    <xf numFmtId="166" fontId="66" fillId="33" borderId="91" xfId="8" applyNumberFormat="1" applyFont="1" applyFill="1" applyBorder="1" applyAlignment="1">
      <alignment horizontal="right" vertical="top"/>
    </xf>
    <xf numFmtId="0" fontId="67" fillId="0" borderId="98" xfId="0" applyFont="1" applyBorder="1" applyAlignment="1">
      <alignment vertical="top"/>
    </xf>
    <xf numFmtId="0" fontId="67" fillId="0" borderId="100" xfId="1931" applyFont="1" applyFill="1" applyBorder="1" applyAlignment="1">
      <alignment vertical="center"/>
    </xf>
    <xf numFmtId="0" fontId="67" fillId="0" borderId="101" xfId="1931" applyFont="1" applyFill="1" applyBorder="1" applyAlignment="1">
      <alignment vertical="center"/>
    </xf>
    <xf numFmtId="0" fontId="67" fillId="0" borderId="101" xfId="1931" applyFont="1" applyFill="1" applyBorder="1" applyAlignment="1">
      <alignment horizontal="center" vertical="center"/>
    </xf>
    <xf numFmtId="172" fontId="67" fillId="0" borderId="98" xfId="0" applyNumberFormat="1" applyFont="1" applyBorder="1" applyAlignment="1">
      <alignment vertical="top"/>
    </xf>
    <xf numFmtId="172" fontId="67" fillId="0" borderId="99" xfId="1931" applyNumberFormat="1" applyFont="1" applyFill="1" applyBorder="1" applyAlignment="1">
      <alignment vertical="center"/>
    </xf>
    <xf numFmtId="172" fontId="67" fillId="0" borderId="91" xfId="1" applyNumberFormat="1" applyFont="1" applyBorder="1"/>
    <xf numFmtId="167" fontId="67" fillId="0" borderId="0" xfId="0" applyNumberFormat="1" applyFont="1"/>
    <xf numFmtId="0" fontId="66" fillId="33" borderId="98" xfId="0" applyFont="1" applyFill="1" applyBorder="1" applyAlignment="1">
      <alignment horizontal="center"/>
    </xf>
    <xf numFmtId="166" fontId="66" fillId="33" borderId="98" xfId="8" applyNumberFormat="1" applyFont="1" applyFill="1" applyBorder="1" applyAlignment="1">
      <alignment horizontal="right" vertical="top"/>
    </xf>
    <xf numFmtId="0" fontId="66" fillId="33" borderId="98" xfId="0" applyFont="1" applyFill="1" applyBorder="1" applyAlignment="1">
      <alignment horizontal="center" vertical="center"/>
    </xf>
    <xf numFmtId="172" fontId="66" fillId="33" borderId="98" xfId="1" applyNumberFormat="1" applyFont="1" applyFill="1" applyBorder="1"/>
    <xf numFmtId="0" fontId="67" fillId="56" borderId="25" xfId="1816" applyFont="1" applyFill="1" applyBorder="1" applyAlignment="1">
      <alignment horizontal="center" vertical="center" wrapText="1"/>
    </xf>
    <xf numFmtId="0" fontId="67" fillId="0" borderId="71" xfId="829" applyFont="1" applyBorder="1" applyAlignment="1">
      <alignment horizontal="center" vertical="center" wrapText="1"/>
    </xf>
    <xf numFmtId="0" fontId="67" fillId="0" borderId="91" xfId="0" applyFont="1" applyBorder="1" applyAlignment="1">
      <alignment horizontal="center"/>
    </xf>
    <xf numFmtId="169" fontId="10" fillId="33" borderId="11" xfId="97" applyNumberFormat="1" applyFont="1" applyFill="1" applyBorder="1" applyAlignment="1">
      <alignment horizontal="center" vertical="center" wrapText="1"/>
    </xf>
    <xf numFmtId="0" fontId="67" fillId="0" borderId="99" xfId="0" applyFont="1" applyBorder="1" applyAlignment="1">
      <alignment horizontal="left" vertical="top" wrapText="1"/>
    </xf>
    <xf numFmtId="0" fontId="10" fillId="0" borderId="0" xfId="97" applyNumberFormat="1" applyFont="1" applyFill="1" applyAlignment="1">
      <alignment horizontal="center" vertical="center" wrapText="1"/>
    </xf>
    <xf numFmtId="0" fontId="7" fillId="33" borderId="25" xfId="0" applyFont="1" applyFill="1" applyBorder="1" applyAlignment="1">
      <alignment horizontal="center"/>
    </xf>
    <xf numFmtId="0" fontId="67" fillId="0" borderId="98" xfId="1149" applyFont="1" applyBorder="1" applyAlignment="1">
      <alignment horizontal="center" vertical="center" wrapText="1"/>
    </xf>
    <xf numFmtId="0" fontId="66" fillId="33" borderId="91" xfId="0" applyFont="1" applyFill="1" applyBorder="1" applyAlignment="1">
      <alignment horizontal="center" vertical="center"/>
    </xf>
    <xf numFmtId="0" fontId="66" fillId="33" borderId="91" xfId="0" applyFont="1" applyFill="1" applyBorder="1" applyAlignment="1">
      <alignment horizontal="center"/>
    </xf>
    <xf numFmtId="172" fontId="66" fillId="33" borderId="91" xfId="1" applyNumberFormat="1" applyFont="1" applyFill="1" applyBorder="1"/>
    <xf numFmtId="0" fontId="66" fillId="33" borderId="0" xfId="0" applyFont="1" applyFill="1"/>
    <xf numFmtId="0" fontId="66" fillId="33" borderId="91" xfId="0" applyFont="1" applyFill="1" applyBorder="1" applyAlignment="1">
      <alignment horizontal="left" vertical="top" wrapText="1"/>
    </xf>
    <xf numFmtId="0" fontId="7" fillId="33" borderId="91" xfId="0" applyFont="1" applyFill="1" applyBorder="1" applyAlignment="1">
      <alignment horizontal="center" vertical="center"/>
    </xf>
    <xf numFmtId="172" fontId="7" fillId="0" borderId="58" xfId="1" applyNumberFormat="1" applyFont="1" applyBorder="1" applyAlignment="1">
      <alignment vertical="center"/>
    </xf>
    <xf numFmtId="167" fontId="67" fillId="0" borderId="47" xfId="0" applyNumberFormat="1" applyFont="1" applyBorder="1"/>
    <xf numFmtId="172" fontId="67" fillId="0" borderId="0" xfId="1" applyNumberFormat="1" applyFont="1"/>
    <xf numFmtId="172" fontId="67" fillId="0" borderId="0" xfId="1" applyNumberFormat="1" applyFont="1" applyAlignment="1">
      <alignment horizontal="center" vertical="center"/>
    </xf>
    <xf numFmtId="177" fontId="67" fillId="0" borderId="0" xfId="1" applyNumberFormat="1" applyFont="1"/>
    <xf numFmtId="172" fontId="88" fillId="0" borderId="0" xfId="0" applyNumberFormat="1" applyFont="1"/>
    <xf numFmtId="172" fontId="88" fillId="0" borderId="0" xfId="1" applyNumberFormat="1" applyFont="1"/>
    <xf numFmtId="164" fontId="88" fillId="0" borderId="0" xfId="1" applyNumberFormat="1" applyFont="1"/>
    <xf numFmtId="177" fontId="88" fillId="0" borderId="0" xfId="1" applyNumberFormat="1" applyFont="1"/>
    <xf numFmtId="0" fontId="67" fillId="0" borderId="98" xfId="1149" applyFont="1" applyBorder="1" applyAlignment="1">
      <alignment vertical="center" wrapText="1"/>
    </xf>
    <xf numFmtId="0" fontId="67" fillId="33" borderId="101" xfId="1931" applyFont="1" applyFill="1" applyBorder="1" applyAlignment="1">
      <alignment vertical="center"/>
    </xf>
    <xf numFmtId="0" fontId="66" fillId="0" borderId="25" xfId="0" applyFont="1" applyFill="1" applyBorder="1" applyAlignment="1">
      <alignment horizontal="center" vertical="top" wrapText="1"/>
    </xf>
    <xf numFmtId="0" fontId="66" fillId="0" borderId="10" xfId="0" applyFont="1" applyFill="1" applyBorder="1" applyAlignment="1">
      <alignment horizontal="center" vertical="top" wrapText="1"/>
    </xf>
    <xf numFmtId="0" fontId="66" fillId="0" borderId="11" xfId="0" applyFont="1" applyFill="1" applyBorder="1" applyAlignment="1">
      <alignment horizontal="center" vertical="top" wrapText="1"/>
    </xf>
    <xf numFmtId="0" fontId="10" fillId="0" borderId="98" xfId="0" applyFont="1" applyFill="1" applyBorder="1" applyAlignment="1">
      <alignment horizontal="center" vertical="top" wrapText="1"/>
    </xf>
    <xf numFmtId="0" fontId="67" fillId="0" borderId="0" xfId="295" applyFont="1" applyAlignment="1">
      <alignment horizontal="right"/>
    </xf>
    <xf numFmtId="0" fontId="10" fillId="0" borderId="0" xfId="2" applyFont="1" applyAlignment="1">
      <alignment horizontal="center" vertical="center" wrapText="1"/>
    </xf>
    <xf numFmtId="0" fontId="67" fillId="0" borderId="25" xfId="218" applyFont="1" applyBorder="1" applyAlignment="1">
      <alignment horizontal="center" vertical="center" wrapText="1"/>
    </xf>
    <xf numFmtId="0" fontId="67" fillId="0" borderId="11" xfId="218" applyFont="1" applyBorder="1" applyAlignment="1">
      <alignment horizontal="center" vertical="center" wrapText="1"/>
    </xf>
    <xf numFmtId="0" fontId="67" fillId="0" borderId="29" xfId="218" applyFont="1" applyBorder="1" applyAlignment="1">
      <alignment horizontal="center" vertical="center" wrapText="1"/>
    </xf>
    <xf numFmtId="0" fontId="67" fillId="0" borderId="30" xfId="218" applyFont="1" applyBorder="1" applyAlignment="1">
      <alignment horizontal="center" vertical="center" wrapText="1"/>
    </xf>
    <xf numFmtId="0" fontId="67" fillId="0" borderId="101" xfId="218" applyFont="1" applyBorder="1" applyAlignment="1">
      <alignment horizontal="center" vertical="center" wrapText="1"/>
    </xf>
    <xf numFmtId="0" fontId="67" fillId="0" borderId="99" xfId="218" applyFont="1" applyBorder="1" applyAlignment="1">
      <alignment horizontal="center" vertical="center" wrapText="1"/>
    </xf>
    <xf numFmtId="0" fontId="67" fillId="0" borderId="91" xfId="0" applyFont="1" applyBorder="1" applyAlignment="1">
      <alignment horizontal="center" vertical="center"/>
    </xf>
    <xf numFmtId="0" fontId="67" fillId="0" borderId="25" xfId="0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center" vertical="center"/>
    </xf>
    <xf numFmtId="0" fontId="67" fillId="0" borderId="0" xfId="772" applyFont="1" applyAlignment="1">
      <alignment horizontal="right"/>
    </xf>
    <xf numFmtId="0" fontId="7" fillId="0" borderId="101" xfId="0" applyFont="1" applyBorder="1" applyAlignment="1">
      <alignment horizontal="left" vertical="center" wrapText="1"/>
    </xf>
    <xf numFmtId="0" fontId="7" fillId="0" borderId="59" xfId="0" applyFont="1" applyBorder="1" applyAlignment="1">
      <alignment horizontal="left" vertical="center" wrapText="1"/>
    </xf>
    <xf numFmtId="0" fontId="7" fillId="0" borderId="0" xfId="772" applyFont="1" applyAlignment="1">
      <alignment horizontal="center" vertical="center" wrapText="1"/>
    </xf>
    <xf numFmtId="0" fontId="67" fillId="0" borderId="71" xfId="829" applyFont="1" applyBorder="1" applyAlignment="1">
      <alignment horizontal="center" vertical="center" wrapText="1"/>
    </xf>
    <xf numFmtId="0" fontId="67" fillId="0" borderId="71" xfId="0" applyFont="1" applyBorder="1"/>
    <xf numFmtId="49" fontId="7" fillId="0" borderId="27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49" fontId="7" fillId="0" borderId="91" xfId="0" applyNumberFormat="1" applyFont="1" applyBorder="1" applyAlignment="1">
      <alignment horizontal="center" vertical="top"/>
    </xf>
    <xf numFmtId="0" fontId="67" fillId="0" borderId="91" xfId="0" applyFont="1" applyBorder="1" applyAlignment="1">
      <alignment horizontal="center" vertical="top"/>
    </xf>
    <xf numFmtId="49" fontId="7" fillId="0" borderId="98" xfId="0" applyNumberFormat="1" applyFont="1" applyBorder="1" applyAlignment="1">
      <alignment horizontal="center" vertical="top"/>
    </xf>
    <xf numFmtId="0" fontId="67" fillId="0" borderId="100" xfId="0" applyFont="1" applyBorder="1" applyAlignment="1">
      <alignment horizontal="center" vertical="center" wrapText="1"/>
    </xf>
    <xf numFmtId="0" fontId="67" fillId="0" borderId="99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top"/>
    </xf>
    <xf numFmtId="0" fontId="67" fillId="0" borderId="25" xfId="0" applyFont="1" applyBorder="1" applyAlignment="1">
      <alignment horizontal="center"/>
    </xf>
    <xf numFmtId="0" fontId="67" fillId="0" borderId="10" xfId="0" applyFont="1" applyBorder="1" applyAlignment="1">
      <alignment horizontal="center"/>
    </xf>
    <xf numFmtId="0" fontId="67" fillId="0" borderId="11" xfId="0" applyFont="1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0" fontId="10" fillId="0" borderId="98" xfId="9" applyFont="1" applyFill="1" applyBorder="1" applyAlignment="1">
      <alignment horizontal="center" vertical="top" wrapText="1"/>
    </xf>
    <xf numFmtId="0" fontId="10" fillId="0" borderId="98" xfId="0" applyFont="1" applyBorder="1" applyAlignment="1">
      <alignment horizontal="left" wrapText="1"/>
    </xf>
    <xf numFmtId="0" fontId="66" fillId="0" borderId="98" xfId="9" applyFont="1" applyFill="1" applyBorder="1" applyAlignment="1">
      <alignment horizontal="center" vertical="top" wrapText="1"/>
    </xf>
    <xf numFmtId="170" fontId="66" fillId="0" borderId="0" xfId="97" applyNumberFormat="1" applyFont="1" applyFill="1" applyAlignment="1">
      <alignment horizontal="right" wrapText="1"/>
    </xf>
    <xf numFmtId="170" fontId="66" fillId="0" borderId="0" xfId="97" applyNumberFormat="1" applyFont="1" applyFill="1" applyAlignment="1">
      <alignment horizontal="right" vertical="center" wrapText="1"/>
    </xf>
    <xf numFmtId="49" fontId="10" fillId="0" borderId="0" xfId="97" applyNumberFormat="1" applyFont="1" applyFill="1" applyBorder="1" applyAlignment="1">
      <alignment horizontal="center" vertical="center" wrapText="1"/>
    </xf>
    <xf numFmtId="0" fontId="67" fillId="0" borderId="0" xfId="967" applyFont="1" applyBorder="1" applyAlignment="1">
      <alignment vertical="center" wrapText="1"/>
    </xf>
    <xf numFmtId="0" fontId="67" fillId="0" borderId="0" xfId="218" applyFont="1" applyAlignment="1">
      <alignment horizontal="center"/>
    </xf>
    <xf numFmtId="0" fontId="10" fillId="0" borderId="25" xfId="97" applyFont="1" applyBorder="1" applyAlignment="1">
      <alignment horizontal="center" vertical="center" wrapText="1"/>
    </xf>
    <xf numFmtId="0" fontId="10" fillId="0" borderId="11" xfId="97" applyFont="1" applyBorder="1" applyAlignment="1">
      <alignment horizontal="center" vertical="center" wrapText="1"/>
    </xf>
    <xf numFmtId="0" fontId="10" fillId="0" borderId="25" xfId="97" applyNumberFormat="1" applyFont="1" applyFill="1" applyBorder="1" applyAlignment="1">
      <alignment horizontal="center" vertical="center" wrapText="1"/>
    </xf>
    <xf numFmtId="0" fontId="10" fillId="0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0" borderId="100" xfId="97" applyNumberFormat="1" applyFont="1" applyFill="1" applyBorder="1" applyAlignment="1">
      <alignment horizontal="center" vertical="center" wrapText="1"/>
    </xf>
    <xf numFmtId="169" fontId="66" fillId="0" borderId="101" xfId="97" applyNumberFormat="1" applyFont="1" applyFill="1" applyBorder="1" applyAlignment="1">
      <alignment horizontal="center" vertical="center" wrapText="1"/>
    </xf>
    <xf numFmtId="169" fontId="66" fillId="0" borderId="99" xfId="97" applyNumberFormat="1" applyFont="1" applyFill="1" applyBorder="1" applyAlignment="1">
      <alignment horizontal="center" vertical="center" wrapText="1"/>
    </xf>
    <xf numFmtId="49" fontId="10" fillId="0" borderId="70" xfId="97" applyNumberFormat="1" applyFont="1" applyFill="1" applyBorder="1" applyAlignment="1">
      <alignment horizontal="center" vertical="center" wrapText="1"/>
    </xf>
    <xf numFmtId="49" fontId="10" fillId="0" borderId="69" xfId="97" applyNumberFormat="1" applyFont="1" applyFill="1" applyBorder="1" applyAlignment="1">
      <alignment horizontal="center" vertical="center" wrapText="1"/>
    </xf>
    <xf numFmtId="0" fontId="67" fillId="0" borderId="0" xfId="1149" applyFont="1" applyAlignment="1">
      <alignment horizontal="right" wrapText="1"/>
    </xf>
    <xf numFmtId="169" fontId="83" fillId="33" borderId="100" xfId="97" applyNumberFormat="1" applyFont="1" applyFill="1" applyBorder="1" applyAlignment="1">
      <alignment horizontal="center" vertical="center" wrapText="1"/>
    </xf>
    <xf numFmtId="169" fontId="83" fillId="33" borderId="99" xfId="97" applyNumberFormat="1" applyFont="1" applyFill="1" applyBorder="1" applyAlignment="1">
      <alignment horizontal="center" vertical="center" wrapText="1"/>
    </xf>
    <xf numFmtId="0" fontId="10" fillId="0" borderId="47" xfId="97" applyFont="1" applyBorder="1" applyAlignment="1">
      <alignment horizontal="center" vertical="center" wrapText="1"/>
    </xf>
    <xf numFmtId="0" fontId="10" fillId="0" borderId="98" xfId="97" applyFont="1" applyBorder="1" applyAlignment="1">
      <alignment horizontal="center" vertical="center" wrapText="1"/>
    </xf>
    <xf numFmtId="0" fontId="10" fillId="0" borderId="0" xfId="1149" applyFont="1" applyAlignment="1">
      <alignment horizontal="center" vertical="center" wrapText="1"/>
    </xf>
    <xf numFmtId="49" fontId="10" fillId="0" borderId="49" xfId="97" applyNumberFormat="1" applyFont="1" applyFill="1" applyBorder="1" applyAlignment="1">
      <alignment horizontal="center" vertical="center" wrapText="1"/>
    </xf>
    <xf numFmtId="49" fontId="10" fillId="0" borderId="99" xfId="97" applyNumberFormat="1" applyFont="1" applyFill="1" applyBorder="1" applyAlignment="1">
      <alignment horizontal="center" vertical="center" wrapText="1"/>
    </xf>
    <xf numFmtId="0" fontId="67" fillId="0" borderId="0" xfId="1338" applyFont="1" applyAlignment="1">
      <alignment horizontal="right"/>
    </xf>
    <xf numFmtId="0" fontId="7" fillId="0" borderId="0" xfId="1338" applyFont="1" applyAlignment="1">
      <alignment horizontal="center" vertical="center" wrapText="1"/>
    </xf>
    <xf numFmtId="0" fontId="79" fillId="0" borderId="0" xfId="1192" applyFont="1" applyBorder="1" applyAlignment="1">
      <alignment horizontal="right" vertical="top" wrapText="1"/>
    </xf>
    <xf numFmtId="0" fontId="66" fillId="0" borderId="91" xfId="0" applyFont="1" applyFill="1" applyBorder="1" applyAlignment="1">
      <alignment horizontal="left" vertical="center"/>
    </xf>
    <xf numFmtId="0" fontId="10" fillId="0" borderId="100" xfId="1226" applyFont="1" applyBorder="1" applyAlignment="1">
      <alignment horizontal="left" vertical="center" wrapText="1"/>
    </xf>
    <xf numFmtId="0" fontId="7" fillId="0" borderId="99" xfId="1226" applyFont="1" applyBorder="1" applyAlignment="1">
      <alignment vertical="center" wrapText="1"/>
    </xf>
    <xf numFmtId="0" fontId="66" fillId="0" borderId="101" xfId="0" applyFont="1" applyBorder="1" applyAlignment="1">
      <alignment horizontal="center" vertical="center" wrapText="1"/>
    </xf>
    <xf numFmtId="0" fontId="66" fillId="0" borderId="99" xfId="0" applyFont="1" applyBorder="1" applyAlignment="1">
      <alignment horizontal="center" vertical="center" wrapText="1"/>
    </xf>
    <xf numFmtId="0" fontId="67" fillId="33" borderId="25" xfId="1226" applyFont="1" applyFill="1" applyBorder="1" applyAlignment="1">
      <alignment horizontal="center" vertical="top" wrapText="1"/>
    </xf>
    <xf numFmtId="0" fontId="67" fillId="33" borderId="10" xfId="1226" applyFont="1" applyFill="1" applyBorder="1" applyAlignment="1">
      <alignment horizontal="center" vertical="top" wrapText="1"/>
    </xf>
    <xf numFmtId="0" fontId="67" fillId="33" borderId="11" xfId="1226" applyFont="1" applyFill="1" applyBorder="1" applyAlignment="1">
      <alignment horizontal="center" vertical="top" wrapText="1"/>
    </xf>
    <xf numFmtId="0" fontId="67" fillId="0" borderId="91" xfId="0" applyFont="1" applyBorder="1" applyAlignment="1">
      <alignment horizontal="center" vertical="top" wrapText="1"/>
    </xf>
    <xf numFmtId="0" fontId="67" fillId="0" borderId="100" xfId="0" applyFont="1" applyBorder="1" applyAlignment="1">
      <alignment horizontal="left" vertical="top" wrapText="1"/>
    </xf>
    <xf numFmtId="0" fontId="67" fillId="0" borderId="99" xfId="0" applyFont="1" applyBorder="1" applyAlignment="1">
      <alignment horizontal="left" vertical="top" wrapText="1"/>
    </xf>
    <xf numFmtId="0" fontId="86" fillId="0" borderId="0" xfId="0" applyFont="1" applyBorder="1" applyAlignment="1">
      <alignment horizontal="right" vertical="top" wrapText="1"/>
    </xf>
    <xf numFmtId="0" fontId="67" fillId="0" borderId="0" xfId="1851" applyFont="1" applyAlignment="1">
      <alignment horizontal="center"/>
    </xf>
    <xf numFmtId="0" fontId="67" fillId="56" borderId="91" xfId="1816" applyFont="1" applyFill="1" applyBorder="1" applyAlignment="1">
      <alignment horizontal="center" vertical="center" wrapText="1"/>
    </xf>
    <xf numFmtId="0" fontId="7" fillId="0" borderId="0" xfId="1851" applyFont="1" applyAlignment="1">
      <alignment horizontal="center" vertical="center" wrapText="1"/>
    </xf>
    <xf numFmtId="0" fontId="7" fillId="0" borderId="0" xfId="1851" applyFont="1" applyBorder="1" applyAlignment="1">
      <alignment horizontal="center" vertical="center" wrapText="1"/>
    </xf>
    <xf numFmtId="0" fontId="66" fillId="33" borderId="100" xfId="9" applyFont="1" applyFill="1" applyBorder="1" applyAlignment="1">
      <alignment horizontal="center" vertical="center" wrapText="1"/>
    </xf>
    <xf numFmtId="0" fontId="66" fillId="33" borderId="99" xfId="9" applyFont="1" applyFill="1" applyBorder="1" applyAlignment="1">
      <alignment horizontal="center" vertical="center" wrapText="1"/>
    </xf>
    <xf numFmtId="0" fontId="67" fillId="0" borderId="91" xfId="0" applyFont="1" applyBorder="1" applyAlignment="1">
      <alignment horizontal="left" vertical="top" wrapText="1"/>
    </xf>
    <xf numFmtId="0" fontId="67" fillId="0" borderId="101" xfId="0" applyFont="1" applyBorder="1" applyAlignment="1">
      <alignment horizontal="left" vertical="top" wrapText="1"/>
    </xf>
    <xf numFmtId="0" fontId="7" fillId="0" borderId="98" xfId="1816" applyFont="1" applyFill="1" applyBorder="1" applyAlignment="1">
      <alignment horizontal="left" wrapText="1"/>
    </xf>
    <xf numFmtId="0" fontId="67" fillId="56" borderId="26" xfId="1816" applyFont="1" applyFill="1" applyBorder="1" applyAlignment="1">
      <alignment horizontal="center" vertical="center" wrapText="1"/>
    </xf>
    <xf numFmtId="0" fontId="67" fillId="56" borderId="28" xfId="1816" applyFont="1" applyFill="1" applyBorder="1" applyAlignment="1">
      <alignment horizontal="center" vertical="center" wrapText="1"/>
    </xf>
    <xf numFmtId="0" fontId="67" fillId="56" borderId="27" xfId="1816" applyFont="1" applyFill="1" applyBorder="1" applyAlignment="1">
      <alignment horizontal="center" vertical="center" wrapText="1"/>
    </xf>
    <xf numFmtId="0" fontId="67" fillId="56" borderId="13" xfId="1816" applyFont="1" applyFill="1" applyBorder="1" applyAlignment="1">
      <alignment horizontal="center" vertical="center" wrapText="1"/>
    </xf>
    <xf numFmtId="0" fontId="67" fillId="56" borderId="12" xfId="1816" applyFont="1" applyFill="1" applyBorder="1" applyAlignment="1">
      <alignment horizontal="center" vertical="center" wrapText="1"/>
    </xf>
    <xf numFmtId="0" fontId="67" fillId="56" borderId="23" xfId="1816" applyFont="1" applyFill="1" applyBorder="1" applyAlignment="1">
      <alignment horizontal="center" vertical="center" wrapText="1"/>
    </xf>
    <xf numFmtId="0" fontId="67" fillId="56" borderId="93" xfId="1816" applyFont="1" applyFill="1" applyBorder="1" applyAlignment="1">
      <alignment horizontal="center" wrapText="1"/>
    </xf>
    <xf numFmtId="0" fontId="67" fillId="56" borderId="94" xfId="1816" applyFont="1" applyFill="1" applyBorder="1" applyAlignment="1">
      <alignment horizontal="center" wrapText="1"/>
    </xf>
    <xf numFmtId="0" fontId="67" fillId="56" borderId="92" xfId="1816" applyFont="1" applyFill="1" applyBorder="1" applyAlignment="1">
      <alignment horizontal="center" wrapText="1"/>
    </xf>
    <xf numFmtId="0" fontId="67" fillId="0" borderId="100" xfId="1816" applyFont="1" applyFill="1" applyBorder="1" applyAlignment="1">
      <alignment horizontal="left" vertical="center" wrapText="1"/>
    </xf>
    <xf numFmtId="0" fontId="67" fillId="0" borderId="101" xfId="1816" applyFont="1" applyFill="1" applyBorder="1" applyAlignment="1">
      <alignment horizontal="left" vertical="center" wrapText="1"/>
    </xf>
    <xf numFmtId="0" fontId="67" fillId="0" borderId="98" xfId="0" applyFont="1" applyBorder="1" applyAlignment="1">
      <alignment horizontal="left" vertical="top" wrapText="1"/>
    </xf>
    <xf numFmtId="0" fontId="66" fillId="33" borderId="91" xfId="0" applyFont="1" applyFill="1" applyBorder="1" applyAlignment="1">
      <alignment horizontal="left" vertical="top" wrapText="1"/>
    </xf>
    <xf numFmtId="0" fontId="67" fillId="0" borderId="0" xfId="0" applyFont="1" applyAlignment="1">
      <alignment horizontal="right" vertical="center"/>
    </xf>
    <xf numFmtId="169" fontId="66" fillId="0" borderId="12" xfId="97" applyNumberFormat="1" applyFont="1" applyFill="1" applyBorder="1" applyAlignment="1">
      <alignment horizontal="right" vertical="center" wrapText="1"/>
    </xf>
    <xf numFmtId="49" fontId="10" fillId="0" borderId="100" xfId="97" applyNumberFormat="1" applyFont="1" applyFill="1" applyBorder="1" applyAlignment="1">
      <alignment horizontal="center" vertical="center" wrapText="1"/>
    </xf>
    <xf numFmtId="170" fontId="10" fillId="0" borderId="0" xfId="97" applyNumberFormat="1" applyFont="1" applyFill="1" applyAlignment="1">
      <alignment horizontal="right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0" fontId="7" fillId="0" borderId="98" xfId="0" applyFont="1" applyBorder="1" applyAlignment="1">
      <alignment horizontal="center" vertical="top"/>
    </xf>
    <xf numFmtId="0" fontId="7" fillId="0" borderId="99" xfId="0" applyFont="1" applyBorder="1" applyAlignment="1">
      <alignment horizontal="left" vertical="center" wrapText="1"/>
    </xf>
    <xf numFmtId="0" fontId="7" fillId="33" borderId="25" xfId="0" applyFont="1" applyFill="1" applyBorder="1" applyAlignment="1">
      <alignment horizontal="center"/>
    </xf>
    <xf numFmtId="0" fontId="7" fillId="33" borderId="11" xfId="0" applyFont="1" applyFill="1" applyBorder="1" applyAlignment="1">
      <alignment horizontal="center"/>
    </xf>
    <xf numFmtId="0" fontId="7" fillId="33" borderId="25" xfId="0" applyFont="1" applyFill="1" applyBorder="1" applyAlignment="1">
      <alignment horizontal="center" vertical="center"/>
    </xf>
    <xf numFmtId="0" fontId="7" fillId="33" borderId="10" xfId="0" applyFont="1" applyFill="1" applyBorder="1" applyAlignment="1">
      <alignment horizontal="center" vertical="center"/>
    </xf>
    <xf numFmtId="0" fontId="7" fillId="33" borderId="11" xfId="0" applyFont="1" applyFill="1" applyBorder="1" applyAlignment="1">
      <alignment horizontal="center" vertical="center"/>
    </xf>
    <xf numFmtId="0" fontId="7" fillId="0" borderId="98" xfId="1149" applyFont="1" applyBorder="1" applyAlignment="1">
      <alignment horizontal="left" vertical="center" wrapText="1"/>
    </xf>
    <xf numFmtId="0" fontId="67" fillId="0" borderId="0" xfId="1149" applyFont="1" applyAlignment="1">
      <alignment horizontal="right"/>
    </xf>
    <xf numFmtId="0" fontId="7" fillId="0" borderId="0" xfId="1149" applyFont="1" applyAlignment="1">
      <alignment horizontal="center" wrapText="1"/>
    </xf>
    <xf numFmtId="0" fontId="67" fillId="0" borderId="98" xfId="1149" applyFont="1" applyBorder="1" applyAlignment="1">
      <alignment horizontal="center" vertical="center" wrapText="1"/>
    </xf>
  </cellXfs>
  <cellStyles count="1981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opLeftCell="A26" zoomScale="70" zoomScaleNormal="70" workbookViewId="0">
      <selection activeCell="C27" sqref="C27"/>
    </sheetView>
  </sheetViews>
  <sheetFormatPr defaultColWidth="9.15234375" defaultRowHeight="16.8"/>
  <cols>
    <col min="1" max="1" width="11.53515625" style="10" customWidth="1"/>
    <col min="2" max="2" width="20.3046875" style="10" customWidth="1"/>
    <col min="3" max="3" width="62.15234375" style="10" customWidth="1"/>
    <col min="4" max="5" width="20.15234375" style="10" customWidth="1"/>
    <col min="6" max="16384" width="9.15234375" style="10"/>
  </cols>
  <sheetData>
    <row r="1" spans="1:6" ht="26.3" customHeight="1">
      <c r="A1" s="102"/>
      <c r="B1" s="102"/>
      <c r="C1" s="285" t="s">
        <v>0</v>
      </c>
      <c r="D1" s="285"/>
      <c r="E1" s="285"/>
    </row>
    <row r="2" spans="1:6">
      <c r="A2" s="102"/>
      <c r="B2" s="102"/>
      <c r="C2" s="285" t="s">
        <v>103</v>
      </c>
      <c r="D2" s="285"/>
      <c r="E2" s="285"/>
    </row>
    <row r="3" spans="1:6">
      <c r="A3" s="102"/>
      <c r="B3" s="102"/>
      <c r="C3" s="285" t="s">
        <v>1</v>
      </c>
      <c r="D3" s="285"/>
      <c r="E3" s="285"/>
    </row>
    <row r="4" spans="1:6">
      <c r="A4" s="102"/>
      <c r="B4" s="102"/>
      <c r="C4" s="102"/>
      <c r="D4" s="103"/>
      <c r="E4" s="103"/>
      <c r="F4" s="103"/>
    </row>
    <row r="5" spans="1:6" ht="99.75" customHeight="1">
      <c r="A5" s="286" t="s">
        <v>156</v>
      </c>
      <c r="B5" s="286"/>
      <c r="C5" s="286"/>
      <c r="D5" s="286"/>
      <c r="E5" s="286"/>
    </row>
    <row r="7" spans="1:6">
      <c r="A7" s="18"/>
      <c r="B7" s="18"/>
      <c r="C7" s="18"/>
      <c r="D7" s="18"/>
      <c r="E7" s="18" t="s">
        <v>2</v>
      </c>
    </row>
    <row r="8" spans="1:6" ht="72" customHeight="1">
      <c r="A8" s="289" t="s">
        <v>3</v>
      </c>
      <c r="B8" s="290"/>
      <c r="C8" s="287" t="s">
        <v>4</v>
      </c>
      <c r="D8" s="291" t="s">
        <v>148</v>
      </c>
      <c r="E8" s="292"/>
    </row>
    <row r="9" spans="1:6" s="100" customFormat="1" ht="30.05" customHeight="1">
      <c r="A9" s="104" t="s">
        <v>5</v>
      </c>
      <c r="B9" s="105" t="s">
        <v>6</v>
      </c>
      <c r="C9" s="288"/>
      <c r="D9" s="64" t="s">
        <v>104</v>
      </c>
      <c r="E9" s="65" t="s">
        <v>7</v>
      </c>
    </row>
    <row r="10" spans="1:6" s="100" customFormat="1" ht="36.799999999999997" customHeight="1">
      <c r="A10" s="131"/>
      <c r="B10" s="131"/>
      <c r="C10" s="14" t="s">
        <v>140</v>
      </c>
      <c r="D10" s="132">
        <f>+D12+D26</f>
        <v>0</v>
      </c>
      <c r="E10" s="132">
        <f>+E12+E26</f>
        <v>0</v>
      </c>
    </row>
    <row r="11" spans="1:6" s="100" customFormat="1" ht="18" customHeight="1">
      <c r="A11" s="131"/>
      <c r="B11" s="131"/>
      <c r="C11" s="87" t="s">
        <v>141</v>
      </c>
      <c r="D11" s="128"/>
      <c r="E11" s="128"/>
    </row>
    <row r="12" spans="1:6" s="100" customFormat="1" ht="36.799999999999997" customHeight="1">
      <c r="A12" s="130"/>
      <c r="B12" s="130"/>
      <c r="C12" s="11" t="s">
        <v>44</v>
      </c>
      <c r="D12" s="2">
        <f>+D14</f>
        <v>25000</v>
      </c>
      <c r="E12" s="2">
        <f>+E14</f>
        <v>100000</v>
      </c>
    </row>
    <row r="13" spans="1:6">
      <c r="A13" s="293">
        <v>1183</v>
      </c>
      <c r="B13" s="294"/>
      <c r="C13" s="107" t="s">
        <v>9</v>
      </c>
      <c r="D13" s="75"/>
      <c r="E13" s="75"/>
    </row>
    <row r="14" spans="1:6" ht="17.25">
      <c r="A14" s="293"/>
      <c r="B14" s="295"/>
      <c r="C14" s="108" t="s">
        <v>69</v>
      </c>
      <c r="D14" s="116">
        <f>+D21</f>
        <v>25000</v>
      </c>
      <c r="E14" s="116">
        <f>+E21</f>
        <v>100000</v>
      </c>
    </row>
    <row r="15" spans="1:6">
      <c r="A15" s="293"/>
      <c r="B15" s="295"/>
      <c r="C15" s="109" t="s">
        <v>10</v>
      </c>
      <c r="D15" s="75"/>
      <c r="E15" s="75"/>
    </row>
    <row r="16" spans="1:6" ht="87.05" customHeight="1">
      <c r="A16" s="293"/>
      <c r="B16" s="295"/>
      <c r="C16" s="110" t="s">
        <v>70</v>
      </c>
      <c r="D16" s="75"/>
      <c r="E16" s="75"/>
    </row>
    <row r="17" spans="1:5">
      <c r="A17" s="293"/>
      <c r="B17" s="295"/>
      <c r="C17" s="109" t="s">
        <v>11</v>
      </c>
      <c r="D17" s="75"/>
      <c r="E17" s="75"/>
    </row>
    <row r="18" spans="1:5" ht="18" customHeight="1">
      <c r="A18" s="293"/>
      <c r="B18" s="295"/>
      <c r="C18" s="110" t="s">
        <v>71</v>
      </c>
      <c r="D18" s="75"/>
      <c r="E18" s="75"/>
    </row>
    <row r="19" spans="1:5" ht="22.35" customHeight="1">
      <c r="A19" s="293"/>
      <c r="B19" s="296"/>
      <c r="C19" s="106" t="s">
        <v>12</v>
      </c>
      <c r="D19" s="75"/>
      <c r="E19" s="75"/>
    </row>
    <row r="20" spans="1:5">
      <c r="A20" s="293"/>
      <c r="B20" s="294">
        <v>32003</v>
      </c>
      <c r="C20" s="111" t="s">
        <v>13</v>
      </c>
      <c r="D20" s="75"/>
      <c r="E20" s="75"/>
    </row>
    <row r="21" spans="1:5" ht="34.450000000000003">
      <c r="A21" s="293"/>
      <c r="B21" s="295"/>
      <c r="C21" s="112" t="s">
        <v>73</v>
      </c>
      <c r="D21" s="122">
        <f>+'Havelvats 2'!G22</f>
        <v>25000</v>
      </c>
      <c r="E21" s="122">
        <f>+'Havelvats 2'!H22</f>
        <v>100000</v>
      </c>
    </row>
    <row r="22" spans="1:5">
      <c r="A22" s="293"/>
      <c r="B22" s="295"/>
      <c r="C22" s="111" t="s">
        <v>14</v>
      </c>
      <c r="D22" s="75"/>
      <c r="E22" s="75"/>
    </row>
    <row r="23" spans="1:5" ht="38.25" customHeight="1">
      <c r="A23" s="293"/>
      <c r="B23" s="295"/>
      <c r="C23" s="113" t="s">
        <v>74</v>
      </c>
      <c r="D23" s="75"/>
      <c r="E23" s="75"/>
    </row>
    <row r="24" spans="1:5">
      <c r="A24" s="293"/>
      <c r="B24" s="295"/>
      <c r="C24" s="114" t="s">
        <v>15</v>
      </c>
      <c r="D24" s="75"/>
      <c r="E24" s="75"/>
    </row>
    <row r="25" spans="1:5" ht="33.6">
      <c r="A25" s="293"/>
      <c r="B25" s="296"/>
      <c r="C25" s="115" t="s">
        <v>68</v>
      </c>
      <c r="D25" s="75"/>
      <c r="E25" s="75"/>
    </row>
    <row r="26" spans="1:5" s="100" customFormat="1" ht="36.799999999999997" customHeight="1">
      <c r="A26" s="126"/>
      <c r="B26" s="126"/>
      <c r="C26" s="126" t="s">
        <v>118</v>
      </c>
      <c r="D26" s="101">
        <f>+D28</f>
        <v>-25000</v>
      </c>
      <c r="E26" s="101">
        <f>+E28</f>
        <v>-100000</v>
      </c>
    </row>
    <row r="27" spans="1:5">
      <c r="A27" s="284">
        <v>1139</v>
      </c>
      <c r="B27" s="281"/>
      <c r="C27" s="117" t="s">
        <v>9</v>
      </c>
      <c r="D27" s="118"/>
      <c r="E27" s="118"/>
    </row>
    <row r="28" spans="1:5" ht="17.25">
      <c r="A28" s="284"/>
      <c r="B28" s="282"/>
      <c r="C28" s="88" t="s">
        <v>112</v>
      </c>
      <c r="D28" s="101">
        <f>+D35</f>
        <v>-25000</v>
      </c>
      <c r="E28" s="101">
        <f>+E35</f>
        <v>-100000</v>
      </c>
    </row>
    <row r="29" spans="1:5">
      <c r="A29" s="284"/>
      <c r="B29" s="282"/>
      <c r="C29" s="95" t="s">
        <v>10</v>
      </c>
      <c r="D29" s="118"/>
      <c r="E29" s="118"/>
    </row>
    <row r="30" spans="1:5" ht="50.35">
      <c r="A30" s="284"/>
      <c r="B30" s="282"/>
      <c r="C30" s="124" t="s">
        <v>113</v>
      </c>
      <c r="D30" s="118"/>
      <c r="E30" s="118"/>
    </row>
    <row r="31" spans="1:5">
      <c r="A31" s="284"/>
      <c r="B31" s="282"/>
      <c r="C31" s="109" t="s">
        <v>11</v>
      </c>
      <c r="D31" s="118"/>
      <c r="E31" s="118"/>
    </row>
    <row r="32" spans="1:5" ht="33.6">
      <c r="A32" s="284"/>
      <c r="B32" s="282"/>
      <c r="C32" s="125" t="s">
        <v>114</v>
      </c>
      <c r="D32" s="118"/>
      <c r="E32" s="118"/>
    </row>
    <row r="33" spans="1:5" ht="21.75" customHeight="1">
      <c r="A33" s="284"/>
      <c r="B33" s="283"/>
      <c r="C33" s="106" t="s">
        <v>12</v>
      </c>
      <c r="D33" s="118"/>
      <c r="E33" s="118"/>
    </row>
    <row r="34" spans="1:5">
      <c r="A34" s="284"/>
      <c r="B34" s="281" t="s">
        <v>115</v>
      </c>
      <c r="C34" s="95" t="s">
        <v>13</v>
      </c>
      <c r="D34" s="119"/>
      <c r="E34" s="120"/>
    </row>
    <row r="35" spans="1:5" ht="17.25">
      <c r="A35" s="284"/>
      <c r="B35" s="282"/>
      <c r="C35" s="121" t="s">
        <v>112</v>
      </c>
      <c r="D35" s="122">
        <f>+'Havelvats 2'!G42</f>
        <v>-25000</v>
      </c>
      <c r="E35" s="122">
        <f>+'Havelvats 2'!H42</f>
        <v>-100000</v>
      </c>
    </row>
    <row r="36" spans="1:5">
      <c r="A36" s="284"/>
      <c r="B36" s="282"/>
      <c r="C36" s="95" t="s">
        <v>14</v>
      </c>
      <c r="D36" s="123"/>
      <c r="E36" s="123"/>
    </row>
    <row r="37" spans="1:5" ht="69.05" customHeight="1">
      <c r="A37" s="284"/>
      <c r="B37" s="282"/>
      <c r="C37" s="124" t="s">
        <v>116</v>
      </c>
      <c r="D37" s="123"/>
      <c r="E37" s="123"/>
    </row>
    <row r="38" spans="1:5">
      <c r="A38" s="284"/>
      <c r="B38" s="282"/>
      <c r="C38" s="95" t="s">
        <v>15</v>
      </c>
      <c r="D38" s="123"/>
      <c r="E38" s="123"/>
    </row>
    <row r="39" spans="1:5">
      <c r="A39" s="284"/>
      <c r="B39" s="283"/>
      <c r="C39" s="124" t="s">
        <v>117</v>
      </c>
      <c r="D39" s="123"/>
      <c r="E39" s="123"/>
    </row>
  </sheetData>
  <mergeCells count="13">
    <mergeCell ref="B27:B33"/>
    <mergeCell ref="A27:A39"/>
    <mergeCell ref="B34:B39"/>
    <mergeCell ref="C1:E1"/>
    <mergeCell ref="A5:E5"/>
    <mergeCell ref="C8:C9"/>
    <mergeCell ref="A8:B8"/>
    <mergeCell ref="C3:E3"/>
    <mergeCell ref="C2:E2"/>
    <mergeCell ref="D8:E8"/>
    <mergeCell ref="A13:A25"/>
    <mergeCell ref="B13:B19"/>
    <mergeCell ref="B20:B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9"/>
  <sheetViews>
    <sheetView topLeftCell="A31" zoomScale="70" zoomScaleNormal="70" workbookViewId="0">
      <selection activeCell="F44" sqref="F44"/>
    </sheetView>
  </sheetViews>
  <sheetFormatPr defaultColWidth="9.15234375" defaultRowHeight="16.8"/>
  <cols>
    <col min="1" max="3" width="8.69140625" style="10" customWidth="1"/>
    <col min="4" max="5" width="14.69140625" style="10" customWidth="1"/>
    <col min="6" max="6" width="62.15234375" style="10" customWidth="1"/>
    <col min="7" max="8" width="20.15234375" style="10" customWidth="1"/>
    <col min="9" max="16384" width="9.15234375" style="10"/>
  </cols>
  <sheetData>
    <row r="1" spans="1:9" ht="26.3" customHeight="1">
      <c r="A1" s="98"/>
      <c r="B1" s="98"/>
      <c r="C1" s="98"/>
      <c r="D1" s="98"/>
      <c r="E1" s="98"/>
      <c r="F1" s="297" t="s">
        <v>8</v>
      </c>
      <c r="G1" s="297"/>
      <c r="H1" s="297"/>
      <c r="I1" s="63"/>
    </row>
    <row r="2" spans="1:9">
      <c r="A2" s="98"/>
      <c r="B2" s="98"/>
      <c r="C2" s="98"/>
      <c r="D2" s="98"/>
      <c r="E2" s="98"/>
      <c r="F2" s="297" t="s">
        <v>103</v>
      </c>
      <c r="G2" s="297"/>
      <c r="H2" s="297"/>
      <c r="I2" s="63"/>
    </row>
    <row r="3" spans="1:9">
      <c r="A3" s="98"/>
      <c r="B3" s="98"/>
      <c r="C3" s="98"/>
      <c r="D3" s="98"/>
      <c r="E3" s="98"/>
      <c r="F3" s="297" t="s">
        <v>1</v>
      </c>
      <c r="G3" s="297"/>
      <c r="H3" s="297"/>
      <c r="I3" s="63"/>
    </row>
    <row r="4" spans="1:9">
      <c r="A4" s="98"/>
      <c r="B4" s="98"/>
      <c r="C4" s="98"/>
      <c r="D4" s="98"/>
      <c r="E4" s="98"/>
      <c r="F4" s="98"/>
      <c r="G4" s="98"/>
      <c r="H4" s="98"/>
    </row>
    <row r="5" spans="1:9" ht="45.05" customHeight="1">
      <c r="A5" s="300" t="s">
        <v>155</v>
      </c>
      <c r="B5" s="300"/>
      <c r="C5" s="300"/>
      <c r="D5" s="300"/>
      <c r="E5" s="300"/>
      <c r="F5" s="300"/>
      <c r="G5" s="300"/>
      <c r="H5" s="300"/>
    </row>
    <row r="6" spans="1:9" ht="45.05" customHeight="1">
      <c r="A6" s="1"/>
      <c r="B6" s="1"/>
      <c r="C6" s="1"/>
      <c r="D6" s="1"/>
      <c r="E6" s="1"/>
      <c r="F6" s="1"/>
      <c r="G6" s="18"/>
      <c r="H6" s="18" t="s">
        <v>2</v>
      </c>
    </row>
    <row r="7" spans="1:9" ht="72.8" customHeight="1">
      <c r="A7" s="301" t="s">
        <v>16</v>
      </c>
      <c r="B7" s="301"/>
      <c r="C7" s="301"/>
      <c r="D7" s="301" t="s">
        <v>3</v>
      </c>
      <c r="E7" s="301"/>
      <c r="F7" s="301" t="s">
        <v>17</v>
      </c>
      <c r="G7" s="308" t="s">
        <v>146</v>
      </c>
      <c r="H7" s="309"/>
    </row>
    <row r="8" spans="1:9" s="100" customFormat="1" ht="26.3" customHeight="1">
      <c r="A8" s="257" t="s">
        <v>143</v>
      </c>
      <c r="B8" s="257" t="s">
        <v>144</v>
      </c>
      <c r="C8" s="257" t="s">
        <v>145</v>
      </c>
      <c r="D8" s="257" t="s">
        <v>36</v>
      </c>
      <c r="E8" s="257" t="s">
        <v>37</v>
      </c>
      <c r="F8" s="302"/>
      <c r="G8" s="64" t="s">
        <v>104</v>
      </c>
      <c r="H8" s="65" t="s">
        <v>7</v>
      </c>
    </row>
    <row r="9" spans="1:9" s="100" customFormat="1" ht="36.799999999999997" customHeight="1">
      <c r="A9" s="127"/>
      <c r="B9" s="127"/>
      <c r="C9" s="127"/>
      <c r="D9" s="127"/>
      <c r="E9" s="127"/>
      <c r="F9" s="14" t="s">
        <v>140</v>
      </c>
      <c r="G9" s="129">
        <f>+G11+G31</f>
        <v>0</v>
      </c>
      <c r="H9" s="129">
        <f>+H11+H31</f>
        <v>0</v>
      </c>
    </row>
    <row r="10" spans="1:9" s="100" customFormat="1">
      <c r="A10" s="127"/>
      <c r="B10" s="127"/>
      <c r="C10" s="127"/>
      <c r="D10" s="127"/>
      <c r="E10" s="127"/>
      <c r="F10" s="87" t="s">
        <v>141</v>
      </c>
      <c r="G10" s="128"/>
      <c r="H10" s="128"/>
    </row>
    <row r="11" spans="1:9" s="99" customFormat="1" ht="36.799999999999997" customHeight="1">
      <c r="A11" s="66"/>
      <c r="B11" s="66"/>
      <c r="C11" s="66"/>
      <c r="D11" s="66"/>
      <c r="E11" s="66"/>
      <c r="F11" s="11" t="s">
        <v>44</v>
      </c>
      <c r="G11" s="2">
        <f>+G12</f>
        <v>25000</v>
      </c>
      <c r="H11" s="2">
        <f>+H12</f>
        <v>100000</v>
      </c>
    </row>
    <row r="12" spans="1:9" ht="33.049999999999997" customHeight="1">
      <c r="A12" s="307" t="s">
        <v>19</v>
      </c>
      <c r="B12" s="303"/>
      <c r="C12" s="314"/>
      <c r="D12" s="311"/>
      <c r="E12" s="311"/>
      <c r="F12" s="67" t="s">
        <v>28</v>
      </c>
      <c r="G12" s="68">
        <f>+G14</f>
        <v>25000</v>
      </c>
      <c r="H12" s="68">
        <f>+H14</f>
        <v>100000</v>
      </c>
    </row>
    <row r="13" spans="1:9" ht="17.25">
      <c r="A13" s="307"/>
      <c r="B13" s="304"/>
      <c r="C13" s="315"/>
      <c r="D13" s="312"/>
      <c r="E13" s="312"/>
      <c r="F13" s="69" t="s">
        <v>20</v>
      </c>
      <c r="G13" s="70"/>
      <c r="H13" s="67"/>
    </row>
    <row r="14" spans="1:9" ht="33.049999999999997" customHeight="1">
      <c r="A14" s="307"/>
      <c r="B14" s="305" t="s">
        <v>27</v>
      </c>
      <c r="C14" s="315"/>
      <c r="D14" s="312"/>
      <c r="E14" s="312"/>
      <c r="F14" s="71" t="s">
        <v>29</v>
      </c>
      <c r="G14" s="68">
        <f>+G16</f>
        <v>25000</v>
      </c>
      <c r="H14" s="68">
        <f>+H16</f>
        <v>100000</v>
      </c>
    </row>
    <row r="15" spans="1:9" ht="17.25">
      <c r="A15" s="307"/>
      <c r="B15" s="305"/>
      <c r="C15" s="316"/>
      <c r="D15" s="312"/>
      <c r="E15" s="312"/>
      <c r="F15" s="72" t="s">
        <v>20</v>
      </c>
      <c r="G15" s="74"/>
      <c r="H15" s="73"/>
    </row>
    <row r="16" spans="1:9" s="100" customFormat="1" ht="33.049999999999997" customHeight="1">
      <c r="A16" s="307"/>
      <c r="B16" s="305"/>
      <c r="C16" s="305" t="s">
        <v>26</v>
      </c>
      <c r="D16" s="312"/>
      <c r="E16" s="312"/>
      <c r="F16" s="71" t="s">
        <v>29</v>
      </c>
      <c r="G16" s="68">
        <f>+G18</f>
        <v>25000</v>
      </c>
      <c r="H16" s="68">
        <f>+H18</f>
        <v>100000</v>
      </c>
    </row>
    <row r="17" spans="1:8" ht="16.8" customHeight="1">
      <c r="A17" s="307"/>
      <c r="B17" s="305"/>
      <c r="C17" s="305"/>
      <c r="D17" s="312"/>
      <c r="E17" s="312"/>
      <c r="F17" s="72" t="s">
        <v>20</v>
      </c>
      <c r="G17" s="75"/>
      <c r="H17" s="69"/>
    </row>
    <row r="18" spans="1:8" ht="33.6">
      <c r="A18" s="307"/>
      <c r="B18" s="305"/>
      <c r="C18" s="305"/>
      <c r="D18" s="312"/>
      <c r="E18" s="312"/>
      <c r="F18" s="76" t="s">
        <v>22</v>
      </c>
      <c r="G18" s="77">
        <f>+G20</f>
        <v>25000</v>
      </c>
      <c r="H18" s="77">
        <f>+H20</f>
        <v>100000</v>
      </c>
    </row>
    <row r="19" spans="1:8" ht="16.8" customHeight="1">
      <c r="A19" s="307"/>
      <c r="B19" s="305"/>
      <c r="C19" s="305"/>
      <c r="D19" s="313"/>
      <c r="E19" s="313"/>
      <c r="F19" s="72" t="s">
        <v>20</v>
      </c>
      <c r="G19" s="75"/>
      <c r="H19" s="69"/>
    </row>
    <row r="20" spans="1:8" ht="17.25">
      <c r="A20" s="307"/>
      <c r="B20" s="305"/>
      <c r="C20" s="305"/>
      <c r="D20" s="310">
        <v>1183</v>
      </c>
      <c r="E20" s="298" t="s">
        <v>69</v>
      </c>
      <c r="F20" s="299"/>
      <c r="G20" s="270">
        <f>+G22</f>
        <v>25000</v>
      </c>
      <c r="H20" s="270">
        <f>+H22</f>
        <v>100000</v>
      </c>
    </row>
    <row r="21" spans="1:8" ht="17.25">
      <c r="A21" s="307"/>
      <c r="B21" s="305"/>
      <c r="C21" s="305"/>
      <c r="D21" s="310"/>
      <c r="E21" s="262"/>
      <c r="F21" s="78" t="s">
        <v>25</v>
      </c>
      <c r="G21" s="75"/>
      <c r="H21" s="69"/>
    </row>
    <row r="22" spans="1:8" ht="34.450000000000003">
      <c r="A22" s="307"/>
      <c r="B22" s="305"/>
      <c r="C22" s="305"/>
      <c r="D22" s="310"/>
      <c r="E22" s="269">
        <v>32003</v>
      </c>
      <c r="F22" s="86" t="s">
        <v>72</v>
      </c>
      <c r="G22" s="68">
        <f>+G24</f>
        <v>25000</v>
      </c>
      <c r="H22" s="68">
        <f>+H24</f>
        <v>100000</v>
      </c>
    </row>
    <row r="23" spans="1:8">
      <c r="A23" s="307"/>
      <c r="B23" s="305"/>
      <c r="C23" s="305"/>
      <c r="D23" s="310"/>
      <c r="E23" s="306"/>
      <c r="F23" s="79" t="s">
        <v>21</v>
      </c>
      <c r="G23" s="69"/>
      <c r="H23" s="69"/>
    </row>
    <row r="24" spans="1:8">
      <c r="A24" s="307"/>
      <c r="B24" s="305"/>
      <c r="C24" s="305"/>
      <c r="D24" s="310"/>
      <c r="E24" s="306"/>
      <c r="F24" s="80" t="s">
        <v>75</v>
      </c>
      <c r="G24" s="81">
        <f>+G26</f>
        <v>25000</v>
      </c>
      <c r="H24" s="81">
        <f>+H26</f>
        <v>100000</v>
      </c>
    </row>
    <row r="25" spans="1:8" ht="50.35">
      <c r="A25" s="307"/>
      <c r="B25" s="305"/>
      <c r="C25" s="305"/>
      <c r="D25" s="310"/>
      <c r="E25" s="306"/>
      <c r="F25" s="82" t="s">
        <v>23</v>
      </c>
      <c r="G25" s="69"/>
      <c r="H25" s="69"/>
    </row>
    <row r="26" spans="1:8" ht="18" customHeight="1">
      <c r="A26" s="307"/>
      <c r="B26" s="305"/>
      <c r="C26" s="305"/>
      <c r="D26" s="310"/>
      <c r="E26" s="306"/>
      <c r="F26" s="83" t="s">
        <v>24</v>
      </c>
      <c r="G26" s="211">
        <f t="shared" ref="G26:H29" si="0">+G27</f>
        <v>25000</v>
      </c>
      <c r="H26" s="211">
        <f t="shared" si="0"/>
        <v>100000</v>
      </c>
    </row>
    <row r="27" spans="1:8" ht="18" customHeight="1">
      <c r="A27" s="307"/>
      <c r="B27" s="305"/>
      <c r="C27" s="305"/>
      <c r="D27" s="310"/>
      <c r="E27" s="306"/>
      <c r="F27" s="260" t="s">
        <v>30</v>
      </c>
      <c r="G27" s="85">
        <f t="shared" si="0"/>
        <v>25000</v>
      </c>
      <c r="H27" s="85">
        <f t="shared" si="0"/>
        <v>100000</v>
      </c>
    </row>
    <row r="28" spans="1:8" ht="18" customHeight="1">
      <c r="A28" s="307"/>
      <c r="B28" s="305"/>
      <c r="C28" s="305"/>
      <c r="D28" s="310"/>
      <c r="E28" s="306"/>
      <c r="F28" s="260" t="s">
        <v>31</v>
      </c>
      <c r="G28" s="85">
        <f t="shared" si="0"/>
        <v>25000</v>
      </c>
      <c r="H28" s="85">
        <f t="shared" si="0"/>
        <v>100000</v>
      </c>
    </row>
    <row r="29" spans="1:8" ht="18" customHeight="1">
      <c r="A29" s="307"/>
      <c r="B29" s="305"/>
      <c r="C29" s="305"/>
      <c r="D29" s="310"/>
      <c r="E29" s="306"/>
      <c r="F29" s="260" t="s">
        <v>76</v>
      </c>
      <c r="G29" s="85">
        <f t="shared" si="0"/>
        <v>25000</v>
      </c>
      <c r="H29" s="85">
        <f t="shared" si="0"/>
        <v>100000</v>
      </c>
    </row>
    <row r="30" spans="1:8" ht="18" customHeight="1">
      <c r="A30" s="307"/>
      <c r="B30" s="305"/>
      <c r="C30" s="305"/>
      <c r="D30" s="310"/>
      <c r="E30" s="306"/>
      <c r="F30" s="260" t="s">
        <v>77</v>
      </c>
      <c r="G30" s="85">
        <f>+'Havelvats 4'!E14</f>
        <v>25000</v>
      </c>
      <c r="H30" s="85">
        <f>+'Havelvats 4'!F14</f>
        <v>100000</v>
      </c>
    </row>
    <row r="31" spans="1:8" s="100" customFormat="1" ht="36.799999999999997" customHeight="1">
      <c r="A31" s="12"/>
      <c r="B31" s="12"/>
      <c r="C31" s="12"/>
      <c r="D31" s="13"/>
      <c r="E31" s="13"/>
      <c r="F31" s="14" t="s">
        <v>118</v>
      </c>
      <c r="G31" s="15">
        <f>+G32</f>
        <v>-25000</v>
      </c>
      <c r="H31" s="15">
        <f>+H32</f>
        <v>-100000</v>
      </c>
    </row>
    <row r="32" spans="1:8" ht="34.450000000000003">
      <c r="A32" s="317" t="s">
        <v>119</v>
      </c>
      <c r="B32" s="317"/>
      <c r="C32" s="317"/>
      <c r="D32" s="317"/>
      <c r="E32" s="317"/>
      <c r="F32" s="14" t="s">
        <v>120</v>
      </c>
      <c r="G32" s="68">
        <f>+G34</f>
        <v>-25000</v>
      </c>
      <c r="H32" s="68">
        <f>+H34</f>
        <v>-100000</v>
      </c>
    </row>
    <row r="33" spans="1:8" ht="17.25">
      <c r="A33" s="317"/>
      <c r="B33" s="317"/>
      <c r="C33" s="317"/>
      <c r="D33" s="317"/>
      <c r="E33" s="317"/>
      <c r="F33" s="87" t="s">
        <v>25</v>
      </c>
      <c r="G33" s="74"/>
      <c r="H33" s="73"/>
    </row>
    <row r="34" spans="1:8" ht="17.25">
      <c r="A34" s="317"/>
      <c r="B34" s="317" t="s">
        <v>121</v>
      </c>
      <c r="C34" s="317"/>
      <c r="D34" s="317"/>
      <c r="E34" s="317"/>
      <c r="F34" s="14" t="s">
        <v>122</v>
      </c>
      <c r="G34" s="68">
        <f>+G36</f>
        <v>-25000</v>
      </c>
      <c r="H34" s="68">
        <f>+H36</f>
        <v>-100000</v>
      </c>
    </row>
    <row r="35" spans="1:8">
      <c r="A35" s="317"/>
      <c r="B35" s="317"/>
      <c r="C35" s="317"/>
      <c r="D35" s="317"/>
      <c r="E35" s="317"/>
      <c r="F35" s="87" t="s">
        <v>25</v>
      </c>
      <c r="G35" s="271"/>
      <c r="H35" s="85"/>
    </row>
    <row r="36" spans="1:8" ht="17.25">
      <c r="A36" s="317"/>
      <c r="B36" s="317"/>
      <c r="C36" s="317" t="s">
        <v>121</v>
      </c>
      <c r="D36" s="317"/>
      <c r="E36" s="317"/>
      <c r="F36" s="88" t="s">
        <v>112</v>
      </c>
      <c r="G36" s="68">
        <f>+G38</f>
        <v>-25000</v>
      </c>
      <c r="H36" s="68">
        <f>+H38</f>
        <v>-100000</v>
      </c>
    </row>
    <row r="37" spans="1:8">
      <c r="A37" s="317"/>
      <c r="B37" s="317"/>
      <c r="C37" s="317"/>
      <c r="D37" s="317"/>
      <c r="E37" s="317"/>
      <c r="F37" s="87" t="s">
        <v>25</v>
      </c>
      <c r="G37" s="75"/>
      <c r="H37" s="69"/>
    </row>
    <row r="38" spans="1:8">
      <c r="A38" s="317"/>
      <c r="B38" s="317"/>
      <c r="C38" s="317"/>
      <c r="D38" s="317"/>
      <c r="E38" s="317"/>
      <c r="F38" s="87" t="s">
        <v>123</v>
      </c>
      <c r="G38" s="84">
        <f>+G40</f>
        <v>-25000</v>
      </c>
      <c r="H38" s="84">
        <f>+H40</f>
        <v>-100000</v>
      </c>
    </row>
    <row r="39" spans="1:8" ht="17.25">
      <c r="A39" s="317"/>
      <c r="B39" s="317"/>
      <c r="C39" s="317"/>
      <c r="D39" s="317"/>
      <c r="E39" s="317"/>
      <c r="F39" s="87" t="s">
        <v>25</v>
      </c>
      <c r="G39" s="68"/>
      <c r="H39" s="68"/>
    </row>
    <row r="40" spans="1:8" ht="17.25">
      <c r="A40" s="317"/>
      <c r="B40" s="317"/>
      <c r="C40" s="317"/>
      <c r="D40" s="317" t="s">
        <v>124</v>
      </c>
      <c r="E40" s="318" t="s">
        <v>125</v>
      </c>
      <c r="F40" s="318" t="s">
        <v>112</v>
      </c>
      <c r="G40" s="15">
        <f>+G42</f>
        <v>-25000</v>
      </c>
      <c r="H40" s="15">
        <f>+H42</f>
        <v>-100000</v>
      </c>
    </row>
    <row r="41" spans="1:8" ht="17.25">
      <c r="A41" s="317"/>
      <c r="B41" s="317"/>
      <c r="C41" s="317"/>
      <c r="D41" s="317"/>
      <c r="E41" s="89"/>
      <c r="F41" s="90" t="s">
        <v>25</v>
      </c>
      <c r="G41" s="91"/>
      <c r="H41" s="91"/>
    </row>
    <row r="42" spans="1:8" ht="17.25">
      <c r="A42" s="317"/>
      <c r="B42" s="317"/>
      <c r="C42" s="317"/>
      <c r="D42" s="317"/>
      <c r="E42" s="92">
        <v>11001</v>
      </c>
      <c r="F42" s="88" t="s">
        <v>112</v>
      </c>
      <c r="G42" s="93">
        <f>+G44</f>
        <v>-25000</v>
      </c>
      <c r="H42" s="93">
        <f>+H44</f>
        <v>-100000</v>
      </c>
    </row>
    <row r="43" spans="1:8">
      <c r="A43" s="317"/>
      <c r="B43" s="317"/>
      <c r="C43" s="317"/>
      <c r="D43" s="317"/>
      <c r="E43" s="319"/>
      <c r="F43" s="87" t="s">
        <v>21</v>
      </c>
      <c r="G43" s="94"/>
      <c r="H43" s="94"/>
    </row>
    <row r="44" spans="1:8">
      <c r="A44" s="317"/>
      <c r="B44" s="317"/>
      <c r="C44" s="317"/>
      <c r="D44" s="317"/>
      <c r="E44" s="319"/>
      <c r="F44" s="95" t="s">
        <v>123</v>
      </c>
      <c r="G44" s="96">
        <f>+G46</f>
        <v>-25000</v>
      </c>
      <c r="H44" s="96">
        <f>+H46</f>
        <v>-100000</v>
      </c>
    </row>
    <row r="45" spans="1:8" ht="51.8" customHeight="1">
      <c r="A45" s="317"/>
      <c r="B45" s="317"/>
      <c r="C45" s="317"/>
      <c r="D45" s="317"/>
      <c r="E45" s="319"/>
      <c r="F45" s="87" t="s">
        <v>126</v>
      </c>
      <c r="G45" s="94"/>
      <c r="H45" s="94"/>
    </row>
    <row r="46" spans="1:8" ht="18" customHeight="1">
      <c r="A46" s="317"/>
      <c r="B46" s="317"/>
      <c r="C46" s="317"/>
      <c r="D46" s="317"/>
      <c r="E46" s="319"/>
      <c r="F46" s="97" t="s">
        <v>24</v>
      </c>
      <c r="G46" s="211">
        <f t="shared" ref="G46:H48" si="1">+G47</f>
        <v>-25000</v>
      </c>
      <c r="H46" s="211">
        <f t="shared" si="1"/>
        <v>-100000</v>
      </c>
    </row>
    <row r="47" spans="1:8" ht="18" customHeight="1">
      <c r="A47" s="317"/>
      <c r="B47" s="317"/>
      <c r="C47" s="317"/>
      <c r="D47" s="317"/>
      <c r="E47" s="319"/>
      <c r="F47" s="87" t="s">
        <v>127</v>
      </c>
      <c r="G47" s="94">
        <f t="shared" si="1"/>
        <v>-25000</v>
      </c>
      <c r="H47" s="94">
        <f t="shared" si="1"/>
        <v>-100000</v>
      </c>
    </row>
    <row r="48" spans="1:8" ht="18" customHeight="1">
      <c r="A48" s="317"/>
      <c r="B48" s="317"/>
      <c r="C48" s="317"/>
      <c r="D48" s="317"/>
      <c r="E48" s="319"/>
      <c r="F48" s="87" t="s">
        <v>128</v>
      </c>
      <c r="G48" s="94">
        <f t="shared" si="1"/>
        <v>-25000</v>
      </c>
      <c r="H48" s="94">
        <f t="shared" si="1"/>
        <v>-100000</v>
      </c>
    </row>
    <row r="49" spans="1:8" ht="18" customHeight="1">
      <c r="A49" s="317"/>
      <c r="B49" s="317"/>
      <c r="C49" s="317"/>
      <c r="D49" s="317"/>
      <c r="E49" s="319"/>
      <c r="F49" s="87" t="s">
        <v>147</v>
      </c>
      <c r="G49" s="94">
        <v>-25000</v>
      </c>
      <c r="H49" s="94">
        <v>-100000</v>
      </c>
    </row>
  </sheetData>
  <mergeCells count="28">
    <mergeCell ref="E32:E39"/>
    <mergeCell ref="B34:B49"/>
    <mergeCell ref="C36:C49"/>
    <mergeCell ref="D40:D49"/>
    <mergeCell ref="E40:F40"/>
    <mergeCell ref="E43:E49"/>
    <mergeCell ref="D12:D19"/>
    <mergeCell ref="C12:C15"/>
    <mergeCell ref="A32:A49"/>
    <mergeCell ref="B32:B33"/>
    <mergeCell ref="C32:C35"/>
    <mergeCell ref="D32:D39"/>
    <mergeCell ref="F3:H3"/>
    <mergeCell ref="F2:H2"/>
    <mergeCell ref="F1:H1"/>
    <mergeCell ref="E20:F20"/>
    <mergeCell ref="A5:H5"/>
    <mergeCell ref="D7:E7"/>
    <mergeCell ref="F7:F8"/>
    <mergeCell ref="A7:C7"/>
    <mergeCell ref="B12:B13"/>
    <mergeCell ref="B14:B30"/>
    <mergeCell ref="E23:E30"/>
    <mergeCell ref="A12:A30"/>
    <mergeCell ref="G7:H7"/>
    <mergeCell ref="D20:D30"/>
    <mergeCell ref="C16:C30"/>
    <mergeCell ref="E12:E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topLeftCell="A10" zoomScale="70" zoomScaleNormal="70" workbookViewId="0">
      <selection activeCell="C21" sqref="C21"/>
    </sheetView>
  </sheetViews>
  <sheetFormatPr defaultColWidth="9.15234375" defaultRowHeight="16.8"/>
  <cols>
    <col min="1" max="1" width="9.15234375" style="10"/>
    <col min="2" max="2" width="9.15234375" style="10" customWidth="1"/>
    <col min="3" max="3" width="54.3046875" style="10" customWidth="1"/>
    <col min="4" max="4" width="16.53515625" style="10" customWidth="1"/>
    <col min="5" max="7" width="20.3828125" style="41" customWidth="1"/>
    <col min="8" max="8" width="20.3828125" style="10" customWidth="1"/>
    <col min="9" max="9" width="15.53515625" style="10" bestFit="1" customWidth="1"/>
    <col min="10" max="10" width="13.84375" style="10" bestFit="1" customWidth="1"/>
    <col min="11" max="16384" width="9.15234375" style="10"/>
  </cols>
  <sheetData>
    <row r="1" spans="1:10" ht="26.3" customHeight="1">
      <c r="A1" s="38"/>
      <c r="B1" s="16"/>
      <c r="C1" s="16"/>
      <c r="D1" s="16"/>
      <c r="E1" s="38"/>
      <c r="F1" s="320" t="s">
        <v>32</v>
      </c>
      <c r="G1" s="320"/>
      <c r="H1" s="320"/>
    </row>
    <row r="2" spans="1:10">
      <c r="A2" s="16"/>
      <c r="B2" s="16"/>
      <c r="C2" s="16"/>
      <c r="D2" s="16"/>
      <c r="E2" s="38"/>
      <c r="F2" s="321" t="s">
        <v>100</v>
      </c>
      <c r="G2" s="321"/>
      <c r="H2" s="321"/>
    </row>
    <row r="3" spans="1:10">
      <c r="A3" s="16"/>
      <c r="B3" s="16"/>
      <c r="C3" s="16"/>
      <c r="D3" s="16"/>
      <c r="E3" s="38"/>
      <c r="F3" s="321" t="s">
        <v>33</v>
      </c>
      <c r="G3" s="321"/>
      <c r="H3" s="321"/>
    </row>
    <row r="4" spans="1:10" ht="17.25">
      <c r="A4" s="17"/>
      <c r="B4" s="17"/>
      <c r="C4" s="261"/>
      <c r="D4" s="38"/>
      <c r="E4" s="38"/>
      <c r="F4" s="38"/>
      <c r="G4" s="38"/>
      <c r="H4" s="38"/>
    </row>
    <row r="5" spans="1:10" ht="37.549999999999997" customHeight="1">
      <c r="A5" s="322" t="s">
        <v>152</v>
      </c>
      <c r="B5" s="323"/>
      <c r="C5" s="323"/>
      <c r="D5" s="323"/>
      <c r="E5" s="323"/>
      <c r="F5" s="323"/>
      <c r="G5" s="323"/>
      <c r="H5" s="323"/>
    </row>
    <row r="6" spans="1:10" ht="37.549999999999997" customHeight="1">
      <c r="A6" s="323"/>
      <c r="B6" s="323"/>
      <c r="C6" s="323"/>
      <c r="D6" s="323"/>
      <c r="E6" s="323"/>
      <c r="F6" s="323"/>
      <c r="G6" s="323"/>
      <c r="H6" s="323"/>
    </row>
    <row r="7" spans="1:10">
      <c r="E7" s="38"/>
      <c r="F7" s="38"/>
      <c r="G7" s="38"/>
    </row>
    <row r="8" spans="1:10">
      <c r="A8" s="18"/>
      <c r="B8" s="18"/>
      <c r="C8" s="18"/>
      <c r="D8" s="18"/>
      <c r="E8" s="38"/>
      <c r="F8" s="38"/>
      <c r="G8" s="324" t="s">
        <v>2</v>
      </c>
      <c r="H8" s="324"/>
    </row>
    <row r="9" spans="1:10" ht="45.05" customHeight="1">
      <c r="A9" s="334" t="s">
        <v>34</v>
      </c>
      <c r="B9" s="335"/>
      <c r="C9" s="327" t="s">
        <v>46</v>
      </c>
      <c r="D9" s="329" t="s">
        <v>97</v>
      </c>
      <c r="E9" s="331" t="s">
        <v>142</v>
      </c>
      <c r="F9" s="332"/>
      <c r="G9" s="332"/>
      <c r="H9" s="333"/>
    </row>
    <row r="10" spans="1:10" ht="103.4">
      <c r="A10" s="19" t="s">
        <v>36</v>
      </c>
      <c r="B10" s="19" t="s">
        <v>37</v>
      </c>
      <c r="C10" s="328"/>
      <c r="D10" s="330"/>
      <c r="E10" s="21" t="s">
        <v>38</v>
      </c>
      <c r="F10" s="21" t="s">
        <v>39</v>
      </c>
      <c r="G10" s="21" t="s">
        <v>40</v>
      </c>
      <c r="H10" s="22" t="s">
        <v>41</v>
      </c>
    </row>
    <row r="11" spans="1:10" ht="17.25">
      <c r="A11" s="19"/>
      <c r="B11" s="19"/>
      <c r="C11" s="3" t="s">
        <v>42</v>
      </c>
      <c r="D11" s="6">
        <f>SUM(E11:H11)</f>
        <v>100000</v>
      </c>
      <c r="E11" s="8">
        <f>+E13</f>
        <v>100000</v>
      </c>
      <c r="F11" s="8">
        <f>+F13</f>
        <v>0</v>
      </c>
      <c r="G11" s="8">
        <f>+G13</f>
        <v>0</v>
      </c>
      <c r="H11" s="8">
        <f>+H13</f>
        <v>0</v>
      </c>
      <c r="I11" s="39"/>
      <c r="J11" s="39"/>
    </row>
    <row r="12" spans="1:10" ht="17.25">
      <c r="A12" s="19"/>
      <c r="B12" s="19"/>
      <c r="C12" s="3" t="s">
        <v>43</v>
      </c>
      <c r="D12" s="259"/>
      <c r="E12" s="8"/>
      <c r="F12" s="8"/>
      <c r="G12" s="8"/>
      <c r="H12" s="5"/>
      <c r="I12" s="39"/>
      <c r="J12" s="40"/>
    </row>
    <row r="13" spans="1:10" ht="34.450000000000003">
      <c r="A13" s="4"/>
      <c r="B13" s="23"/>
      <c r="C13" s="23" t="s">
        <v>44</v>
      </c>
      <c r="D13" s="6">
        <f>SUM(E13:H13)</f>
        <v>100000</v>
      </c>
      <c r="E13" s="8">
        <f>+E15</f>
        <v>100000</v>
      </c>
      <c r="F13" s="8">
        <f>+F15</f>
        <v>0</v>
      </c>
      <c r="G13" s="8">
        <f>+G15</f>
        <v>0</v>
      </c>
      <c r="H13" s="8">
        <f>+H15</f>
        <v>0</v>
      </c>
      <c r="I13" s="39"/>
    </row>
    <row r="14" spans="1:10">
      <c r="A14" s="4"/>
      <c r="B14" s="4"/>
      <c r="C14" s="4" t="s">
        <v>20</v>
      </c>
      <c r="D14" s="7"/>
      <c r="E14" s="7"/>
      <c r="F14" s="7"/>
      <c r="G14" s="7"/>
      <c r="H14" s="7"/>
    </row>
    <row r="15" spans="1:10" s="41" customFormat="1" ht="51.7">
      <c r="A15" s="24">
        <v>1183</v>
      </c>
      <c r="B15" s="24">
        <v>32003</v>
      </c>
      <c r="C15" s="25" t="s">
        <v>72</v>
      </c>
      <c r="D15" s="6">
        <f>SUM(E15:H15)</f>
        <v>100000</v>
      </c>
      <c r="E15" s="6">
        <f>+E17</f>
        <v>100000</v>
      </c>
      <c r="F15" s="6">
        <f t="shared" ref="F15:H15" si="0">+F17</f>
        <v>0</v>
      </c>
      <c r="G15" s="6">
        <f t="shared" si="0"/>
        <v>0</v>
      </c>
      <c r="H15" s="6">
        <f t="shared" si="0"/>
        <v>0</v>
      </c>
    </row>
    <row r="16" spans="1:10" ht="17.25">
      <c r="A16" s="26"/>
      <c r="B16" s="26"/>
      <c r="C16" s="258" t="s">
        <v>25</v>
      </c>
      <c r="D16" s="27"/>
      <c r="E16" s="28"/>
      <c r="F16" s="29"/>
      <c r="G16" s="30"/>
      <c r="H16" s="27"/>
    </row>
    <row r="17" spans="1:8" s="42" customFormat="1" ht="17.25">
      <c r="A17" s="325"/>
      <c r="B17" s="325"/>
      <c r="C17" s="31" t="s">
        <v>153</v>
      </c>
      <c r="D17" s="32">
        <f t="shared" ref="D17:D18" si="1">SUM(E17:H17)</f>
        <v>100000</v>
      </c>
      <c r="E17" s="33">
        <f>+E18</f>
        <v>100000</v>
      </c>
      <c r="F17" s="33"/>
      <c r="G17" s="33"/>
      <c r="H17" s="32"/>
    </row>
    <row r="18" spans="1:8" ht="33.6">
      <c r="A18" s="326"/>
      <c r="B18" s="326"/>
      <c r="C18" s="34" t="s">
        <v>164</v>
      </c>
      <c r="D18" s="35">
        <f t="shared" si="1"/>
        <v>100000</v>
      </c>
      <c r="E18" s="36">
        <v>100000</v>
      </c>
      <c r="F18" s="37"/>
      <c r="G18" s="43"/>
      <c r="H18" s="44"/>
    </row>
  </sheetData>
  <mergeCells count="11">
    <mergeCell ref="B17:B18"/>
    <mergeCell ref="A17:A18"/>
    <mergeCell ref="C9:C10"/>
    <mergeCell ref="D9:D10"/>
    <mergeCell ref="E9:H9"/>
    <mergeCell ref="A9:B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17"/>
  <sheetViews>
    <sheetView topLeftCell="A13" zoomScale="70" zoomScaleNormal="70" workbookViewId="0">
      <selection activeCell="E22" sqref="E22"/>
    </sheetView>
  </sheetViews>
  <sheetFormatPr defaultColWidth="9.15234375" defaultRowHeight="16.8"/>
  <cols>
    <col min="1" max="3" width="9.15234375" style="45"/>
    <col min="4" max="4" width="54.3046875" style="45" customWidth="1"/>
    <col min="5" max="6" width="24.69140625" style="45" customWidth="1"/>
    <col min="7" max="7" width="33.69140625" style="45" customWidth="1"/>
    <col min="8" max="9" width="9.15234375" style="45"/>
    <col min="10" max="10" width="12.3046875" style="45" customWidth="1"/>
    <col min="11" max="16384" width="9.15234375" style="45"/>
  </cols>
  <sheetData>
    <row r="1" spans="2:6" ht="25.55" customHeight="1">
      <c r="E1" s="336" t="s">
        <v>45</v>
      </c>
      <c r="F1" s="336"/>
    </row>
    <row r="2" spans="2:6">
      <c r="D2" s="46"/>
      <c r="E2" s="336" t="s">
        <v>100</v>
      </c>
      <c r="F2" s="336"/>
    </row>
    <row r="3" spans="2:6">
      <c r="D3" s="46"/>
      <c r="E3" s="336" t="s">
        <v>33</v>
      </c>
      <c r="F3" s="336"/>
    </row>
    <row r="4" spans="2:6" ht="13.5" customHeight="1">
      <c r="D4" s="46"/>
      <c r="E4" s="46"/>
      <c r="F4" s="46"/>
    </row>
    <row r="5" spans="2:6" ht="85.5" customHeight="1">
      <c r="B5" s="341" t="s">
        <v>154</v>
      </c>
      <c r="C5" s="341"/>
      <c r="D5" s="341"/>
      <c r="E5" s="341"/>
      <c r="F5" s="341"/>
    </row>
    <row r="7" spans="2:6">
      <c r="E7" s="47"/>
      <c r="F7" s="47" t="s">
        <v>2</v>
      </c>
    </row>
    <row r="8" spans="2:6" ht="58.55" customHeight="1">
      <c r="B8" s="342" t="s">
        <v>34</v>
      </c>
      <c r="C8" s="343"/>
      <c r="D8" s="327" t="s">
        <v>46</v>
      </c>
      <c r="E8" s="337" t="s">
        <v>142</v>
      </c>
      <c r="F8" s="338"/>
    </row>
    <row r="9" spans="2:6" ht="88.45" customHeight="1">
      <c r="B9" s="48" t="s">
        <v>36</v>
      </c>
      <c r="C9" s="48" t="s">
        <v>37</v>
      </c>
      <c r="D9" s="328"/>
      <c r="E9" s="62" t="s">
        <v>101</v>
      </c>
      <c r="F9" s="62" t="s">
        <v>47</v>
      </c>
    </row>
    <row r="10" spans="2:6" ht="34.450000000000003">
      <c r="B10" s="48"/>
      <c r="C10" s="48"/>
      <c r="D10" s="49" t="s">
        <v>44</v>
      </c>
      <c r="E10" s="50">
        <f>+E12</f>
        <v>25000</v>
      </c>
      <c r="F10" s="50">
        <f>+F12</f>
        <v>100000</v>
      </c>
    </row>
    <row r="11" spans="2:6" ht="17.25">
      <c r="B11" s="48"/>
      <c r="C11" s="48"/>
      <c r="D11" s="51" t="s">
        <v>102</v>
      </c>
      <c r="E11" s="50"/>
      <c r="F11" s="50"/>
    </row>
    <row r="12" spans="2:6" ht="51.7">
      <c r="B12" s="59">
        <v>1183</v>
      </c>
      <c r="C12" s="59">
        <v>32003</v>
      </c>
      <c r="D12" s="25" t="s">
        <v>72</v>
      </c>
      <c r="E12" s="58">
        <f>+E14</f>
        <v>25000</v>
      </c>
      <c r="F12" s="58">
        <f>+F14</f>
        <v>100000</v>
      </c>
    </row>
    <row r="13" spans="2:6" ht="17.25">
      <c r="B13" s="60"/>
      <c r="C13" s="60"/>
      <c r="D13" s="258" t="s">
        <v>21</v>
      </c>
      <c r="E13" s="55"/>
      <c r="F13" s="56"/>
    </row>
    <row r="14" spans="2:6" ht="17.25">
      <c r="B14" s="60"/>
      <c r="C14" s="60"/>
      <c r="D14" s="52" t="s">
        <v>75</v>
      </c>
      <c r="E14" s="53">
        <f>+E16</f>
        <v>25000</v>
      </c>
      <c r="F14" s="53">
        <f>+F16</f>
        <v>100000</v>
      </c>
    </row>
    <row r="15" spans="2:6" ht="17.25">
      <c r="B15" s="60"/>
      <c r="C15" s="60"/>
      <c r="D15" s="54" t="s">
        <v>98</v>
      </c>
      <c r="E15" s="55"/>
      <c r="F15" s="56"/>
    </row>
    <row r="16" spans="2:6" ht="17.25">
      <c r="B16" s="339"/>
      <c r="C16" s="339"/>
      <c r="D16" s="31" t="s">
        <v>153</v>
      </c>
      <c r="E16" s="57">
        <f>+E17</f>
        <v>25000</v>
      </c>
      <c r="F16" s="57">
        <f>+F17</f>
        <v>100000</v>
      </c>
    </row>
    <row r="17" spans="2:6" ht="33.6">
      <c r="B17" s="340"/>
      <c r="C17" s="340"/>
      <c r="D17" s="34" t="s">
        <v>164</v>
      </c>
      <c r="E17" s="61">
        <v>25000</v>
      </c>
      <c r="F17" s="61">
        <f>+'Havelvats 3'!D18</f>
        <v>100000</v>
      </c>
    </row>
  </sheetData>
  <mergeCells count="9">
    <mergeCell ref="E3:F3"/>
    <mergeCell ref="E2:F2"/>
    <mergeCell ref="E1:F1"/>
    <mergeCell ref="E8:F8"/>
    <mergeCell ref="B16:B17"/>
    <mergeCell ref="C16:C17"/>
    <mergeCell ref="B5:F5"/>
    <mergeCell ref="B8:C8"/>
    <mergeCell ref="D8:D9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2"/>
  <sheetViews>
    <sheetView topLeftCell="A34" zoomScale="85" zoomScaleNormal="85" workbookViewId="0">
      <selection activeCell="B5" sqref="B5:E5"/>
    </sheetView>
  </sheetViews>
  <sheetFormatPr defaultColWidth="9.15234375" defaultRowHeight="16.8"/>
  <cols>
    <col min="1" max="1" width="5.3046875" style="10" customWidth="1"/>
    <col min="2" max="2" width="24.53515625" style="10" customWidth="1"/>
    <col min="3" max="3" width="65.69140625" style="10" customWidth="1"/>
    <col min="4" max="5" width="17.53515625" style="10" customWidth="1"/>
    <col min="6" max="16384" width="9.15234375" style="10"/>
  </cols>
  <sheetData>
    <row r="1" spans="1:7" ht="26.3" customHeight="1">
      <c r="A1" s="135"/>
      <c r="B1" s="135"/>
      <c r="C1" s="136"/>
      <c r="D1" s="344" t="s">
        <v>48</v>
      </c>
      <c r="E1" s="344"/>
    </row>
    <row r="2" spans="1:7">
      <c r="A2" s="135"/>
      <c r="B2" s="135"/>
      <c r="C2" s="136"/>
      <c r="D2" s="344" t="s">
        <v>103</v>
      </c>
      <c r="E2" s="344"/>
    </row>
    <row r="3" spans="1:7">
      <c r="A3" s="135"/>
      <c r="B3" s="135"/>
      <c r="C3" s="136"/>
      <c r="D3" s="344" t="s">
        <v>1</v>
      </c>
      <c r="E3" s="344"/>
    </row>
    <row r="5" spans="1:7" ht="58.55" customHeight="1">
      <c r="B5" s="345" t="s">
        <v>158</v>
      </c>
      <c r="C5" s="345"/>
      <c r="D5" s="345"/>
      <c r="E5" s="345"/>
    </row>
    <row r="6" spans="1:7">
      <c r="A6" s="137"/>
      <c r="B6" s="137"/>
      <c r="C6" s="137"/>
      <c r="D6" s="137"/>
      <c r="E6" s="137"/>
    </row>
    <row r="7" spans="1:7" ht="16.45" customHeight="1">
      <c r="A7" s="346" t="s">
        <v>159</v>
      </c>
      <c r="B7" s="346"/>
      <c r="C7" s="346"/>
      <c r="D7" s="346"/>
      <c r="E7" s="346"/>
      <c r="F7" s="138"/>
      <c r="G7" s="138"/>
    </row>
    <row r="8" spans="1:7" ht="32.700000000000003" customHeight="1">
      <c r="B8" s="139"/>
      <c r="C8" s="140" t="s">
        <v>22</v>
      </c>
      <c r="D8" s="139"/>
      <c r="E8" s="139"/>
    </row>
    <row r="9" spans="1:7" ht="17.25">
      <c r="B9" s="141" t="s">
        <v>49</v>
      </c>
      <c r="C9" s="142"/>
      <c r="D9" s="143"/>
      <c r="E9" s="143"/>
    </row>
    <row r="10" spans="1:7">
      <c r="B10" s="144"/>
      <c r="C10" s="144"/>
      <c r="D10" s="145"/>
      <c r="E10" s="145"/>
    </row>
    <row r="11" spans="1:7">
      <c r="B11" s="144"/>
      <c r="C11" s="144"/>
      <c r="D11" s="146"/>
      <c r="E11" s="146"/>
    </row>
    <row r="12" spans="1:7" s="41" customFormat="1" ht="17.25">
      <c r="B12" s="147" t="s">
        <v>50</v>
      </c>
      <c r="C12" s="147" t="s">
        <v>51</v>
      </c>
      <c r="D12" s="158"/>
      <c r="E12" s="158"/>
    </row>
    <row r="13" spans="1:7" ht="17.25">
      <c r="B13" s="159">
        <v>1183</v>
      </c>
      <c r="C13" s="160" t="s">
        <v>69</v>
      </c>
      <c r="D13" s="161"/>
      <c r="E13" s="161"/>
    </row>
    <row r="14" spans="1:7" ht="17.25">
      <c r="B14" s="348" t="s">
        <v>52</v>
      </c>
      <c r="C14" s="349"/>
      <c r="D14" s="148"/>
      <c r="E14" s="148"/>
    </row>
    <row r="15" spans="1:7" ht="52.45" customHeight="1">
      <c r="A15" s="149"/>
      <c r="B15" s="150" t="s">
        <v>53</v>
      </c>
      <c r="C15" s="151">
        <v>1183</v>
      </c>
      <c r="D15" s="350" t="s">
        <v>142</v>
      </c>
      <c r="E15" s="351"/>
    </row>
    <row r="16" spans="1:7">
      <c r="B16" s="162" t="s">
        <v>54</v>
      </c>
      <c r="C16" s="152">
        <v>32003</v>
      </c>
      <c r="D16" s="64" t="s">
        <v>104</v>
      </c>
      <c r="E16" s="163" t="s">
        <v>7</v>
      </c>
    </row>
    <row r="17" spans="1:5" ht="33.6">
      <c r="B17" s="153" t="s">
        <v>86</v>
      </c>
      <c r="C17" s="154" t="s">
        <v>91</v>
      </c>
      <c r="D17" s="352"/>
      <c r="E17" s="352"/>
    </row>
    <row r="18" spans="1:5" ht="33.6">
      <c r="B18" s="153" t="s">
        <v>87</v>
      </c>
      <c r="C18" s="154" t="s">
        <v>92</v>
      </c>
      <c r="D18" s="353"/>
      <c r="E18" s="353"/>
    </row>
    <row r="19" spans="1:5" ht="33.6">
      <c r="B19" s="153" t="s">
        <v>88</v>
      </c>
      <c r="C19" s="154" t="s">
        <v>89</v>
      </c>
      <c r="D19" s="353"/>
      <c r="E19" s="353"/>
    </row>
    <row r="20" spans="1:5" ht="50.35">
      <c r="B20" s="153" t="s">
        <v>93</v>
      </c>
      <c r="C20" s="154" t="s">
        <v>94</v>
      </c>
      <c r="D20" s="353"/>
      <c r="E20" s="353"/>
    </row>
    <row r="21" spans="1:5">
      <c r="B21" s="355" t="s">
        <v>90</v>
      </c>
      <c r="C21" s="355"/>
      <c r="D21" s="354"/>
      <c r="E21" s="354"/>
    </row>
    <row r="22" spans="1:5">
      <c r="B22" s="356" t="s">
        <v>109</v>
      </c>
      <c r="C22" s="357"/>
      <c r="D22" s="165">
        <v>1</v>
      </c>
      <c r="E22" s="165">
        <v>1</v>
      </c>
    </row>
    <row r="23" spans="1:5">
      <c r="B23" s="155" t="s">
        <v>55</v>
      </c>
      <c r="C23" s="156"/>
      <c r="D23" s="157">
        <f>+'Havelvats 1'!D21</f>
        <v>25000</v>
      </c>
      <c r="E23" s="157">
        <f>+'Havelvats 1'!E21</f>
        <v>100000</v>
      </c>
    </row>
    <row r="24" spans="1:5">
      <c r="A24" s="166"/>
      <c r="B24" s="167"/>
      <c r="C24" s="167"/>
      <c r="D24" s="167"/>
      <c r="E24" s="167"/>
    </row>
    <row r="25" spans="1:5">
      <c r="A25" s="166"/>
      <c r="B25" s="167"/>
      <c r="C25" s="167"/>
      <c r="D25" s="167"/>
      <c r="E25" s="167"/>
    </row>
    <row r="26" spans="1:5">
      <c r="A26" s="166"/>
      <c r="B26" s="167"/>
      <c r="C26" s="167"/>
      <c r="D26" s="167"/>
      <c r="E26" s="167"/>
    </row>
    <row r="27" spans="1:5">
      <c r="A27" s="358" t="s">
        <v>157</v>
      </c>
      <c r="B27" s="358"/>
      <c r="C27" s="358"/>
      <c r="D27" s="358"/>
      <c r="E27" s="358"/>
    </row>
    <row r="28" spans="1:5" ht="17.25">
      <c r="B28" s="41"/>
      <c r="C28" s="168" t="s">
        <v>111</v>
      </c>
      <c r="D28" s="41"/>
      <c r="E28" s="169"/>
    </row>
    <row r="29" spans="1:5" ht="17.25">
      <c r="B29" s="141" t="s">
        <v>49</v>
      </c>
      <c r="C29" s="170"/>
      <c r="D29" s="170"/>
      <c r="E29" s="171"/>
    </row>
    <row r="30" spans="1:5">
      <c r="B30" s="172"/>
      <c r="C30" s="172"/>
      <c r="D30" s="173"/>
      <c r="E30" s="173"/>
    </row>
    <row r="31" spans="1:5">
      <c r="B31" s="172"/>
      <c r="C31" s="172"/>
      <c r="D31" s="27"/>
      <c r="E31" s="27"/>
    </row>
    <row r="32" spans="1:5" ht="17.25">
      <c r="B32" s="174" t="s">
        <v>50</v>
      </c>
      <c r="C32" s="174" t="s">
        <v>51</v>
      </c>
      <c r="D32" s="27"/>
      <c r="E32" s="27"/>
    </row>
    <row r="33" spans="1:5" ht="17.25">
      <c r="B33" s="175">
        <v>1139</v>
      </c>
      <c r="C33" s="176" t="s">
        <v>125</v>
      </c>
      <c r="D33" s="177"/>
      <c r="E33" s="177"/>
    </row>
    <row r="34" spans="1:5" ht="34.450000000000003">
      <c r="B34" s="178" t="s">
        <v>52</v>
      </c>
      <c r="C34" s="172"/>
      <c r="D34" s="27"/>
      <c r="E34" s="27"/>
    </row>
    <row r="35" spans="1:5" ht="52.45" customHeight="1">
      <c r="A35" s="149"/>
      <c r="B35" s="150" t="s">
        <v>53</v>
      </c>
      <c r="C35" s="151">
        <v>1139</v>
      </c>
      <c r="D35" s="350" t="s">
        <v>149</v>
      </c>
      <c r="E35" s="351"/>
    </row>
    <row r="36" spans="1:5">
      <c r="B36" s="179" t="s">
        <v>54</v>
      </c>
      <c r="C36" s="180">
        <v>11001</v>
      </c>
      <c r="D36" s="181" t="s">
        <v>101</v>
      </c>
      <c r="E36" s="181" t="s">
        <v>7</v>
      </c>
    </row>
    <row r="37" spans="1:5" ht="33.6">
      <c r="B37" s="179" t="s">
        <v>131</v>
      </c>
      <c r="C37" s="154" t="s">
        <v>125</v>
      </c>
      <c r="D37" s="281"/>
      <c r="E37" s="281"/>
    </row>
    <row r="38" spans="1:5" ht="67.150000000000006">
      <c r="B38" s="179" t="s">
        <v>132</v>
      </c>
      <c r="C38" s="154" t="s">
        <v>133</v>
      </c>
      <c r="D38" s="282"/>
      <c r="E38" s="282"/>
    </row>
    <row r="39" spans="1:5">
      <c r="B39" s="179" t="s">
        <v>134</v>
      </c>
      <c r="C39" s="154" t="s">
        <v>135</v>
      </c>
      <c r="D39" s="282"/>
      <c r="E39" s="282"/>
    </row>
    <row r="40" spans="1:5" ht="30.05" customHeight="1">
      <c r="B40" s="182" t="s">
        <v>136</v>
      </c>
      <c r="C40" s="154" t="s">
        <v>111</v>
      </c>
      <c r="D40" s="282"/>
      <c r="E40" s="282"/>
    </row>
    <row r="41" spans="1:5">
      <c r="B41" s="183"/>
      <c r="C41" s="184" t="s">
        <v>137</v>
      </c>
      <c r="D41" s="283"/>
      <c r="E41" s="283"/>
    </row>
    <row r="42" spans="1:5">
      <c r="B42" s="347" t="s">
        <v>55</v>
      </c>
      <c r="C42" s="347"/>
      <c r="D42" s="185">
        <f>+'Havelvats 1'!D35</f>
        <v>-25000</v>
      </c>
      <c r="E42" s="185">
        <f>+'Havelvats 1'!E35</f>
        <v>-100000</v>
      </c>
    </row>
  </sheetData>
  <mergeCells count="16">
    <mergeCell ref="B42:C42"/>
    <mergeCell ref="B14:C14"/>
    <mergeCell ref="D15:E15"/>
    <mergeCell ref="D17:D21"/>
    <mergeCell ref="E17:E21"/>
    <mergeCell ref="B21:C21"/>
    <mergeCell ref="B22:C22"/>
    <mergeCell ref="A27:E27"/>
    <mergeCell ref="D35:E35"/>
    <mergeCell ref="D37:D41"/>
    <mergeCell ref="E37:E41"/>
    <mergeCell ref="D1:E1"/>
    <mergeCell ref="D2:E2"/>
    <mergeCell ref="D3:E3"/>
    <mergeCell ref="B5:E5"/>
    <mergeCell ref="A7:E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2"/>
  <sheetViews>
    <sheetView zoomScale="85" zoomScaleNormal="85" workbookViewId="0">
      <selection activeCell="D42" sqref="D42"/>
    </sheetView>
  </sheetViews>
  <sheetFormatPr defaultColWidth="9.15234375" defaultRowHeight="16.8"/>
  <cols>
    <col min="1" max="1" width="5.3046875" style="10" customWidth="1"/>
    <col min="2" max="2" width="24.53515625" style="10" customWidth="1"/>
    <col min="3" max="3" width="65.69140625" style="10" customWidth="1"/>
    <col min="4" max="5" width="17.53515625" style="10" customWidth="1"/>
    <col min="6" max="16384" width="9.15234375" style="10"/>
  </cols>
  <sheetData>
    <row r="1" spans="1:5" ht="26.3" customHeight="1">
      <c r="A1" s="135"/>
      <c r="B1" s="135"/>
      <c r="C1" s="136"/>
      <c r="D1" s="344" t="s">
        <v>105</v>
      </c>
      <c r="E1" s="344"/>
    </row>
    <row r="2" spans="1:5">
      <c r="A2" s="135"/>
      <c r="B2" s="135"/>
      <c r="C2" s="136"/>
      <c r="D2" s="344" t="s">
        <v>103</v>
      </c>
      <c r="E2" s="344"/>
    </row>
    <row r="3" spans="1:5">
      <c r="A3" s="135"/>
      <c r="B3" s="135"/>
      <c r="C3" s="136"/>
      <c r="D3" s="344" t="s">
        <v>1</v>
      </c>
      <c r="E3" s="344"/>
    </row>
    <row r="5" spans="1:5" ht="58.55" customHeight="1">
      <c r="B5" s="345" t="s">
        <v>160</v>
      </c>
      <c r="C5" s="345"/>
      <c r="D5" s="345"/>
      <c r="E5" s="345"/>
    </row>
    <row r="6" spans="1:5">
      <c r="A6" s="137"/>
      <c r="B6" s="137"/>
      <c r="C6" s="137"/>
      <c r="D6" s="137"/>
      <c r="E6" s="137"/>
    </row>
    <row r="7" spans="1:5" ht="16.45" customHeight="1">
      <c r="A7" s="346" t="s">
        <v>106</v>
      </c>
      <c r="B7" s="346"/>
      <c r="C7" s="346"/>
      <c r="D7" s="346"/>
      <c r="E7" s="346"/>
    </row>
    <row r="8" spans="1:5" ht="32.700000000000003" customHeight="1">
      <c r="B8" s="139"/>
      <c r="C8" s="140" t="s">
        <v>75</v>
      </c>
      <c r="D8" s="139"/>
      <c r="E8" s="139"/>
    </row>
    <row r="9" spans="1:5" ht="17.25">
      <c r="B9" s="186" t="s">
        <v>56</v>
      </c>
      <c r="C9" s="142"/>
      <c r="D9" s="143"/>
      <c r="E9" s="143"/>
    </row>
    <row r="10" spans="1:5">
      <c r="B10" s="144"/>
      <c r="C10" s="144"/>
      <c r="D10" s="145"/>
      <c r="E10" s="145"/>
    </row>
    <row r="11" spans="1:5">
      <c r="B11" s="144"/>
      <c r="C11" s="144"/>
      <c r="D11" s="146"/>
      <c r="E11" s="146"/>
    </row>
    <row r="12" spans="1:5" s="41" customFormat="1" ht="17.25">
      <c r="B12" s="147" t="s">
        <v>50</v>
      </c>
      <c r="C12" s="147" t="s">
        <v>51</v>
      </c>
      <c r="D12" s="158"/>
      <c r="E12" s="158"/>
    </row>
    <row r="13" spans="1:5" ht="17.25">
      <c r="B13" s="159">
        <v>1183</v>
      </c>
      <c r="C13" s="160" t="s">
        <v>69</v>
      </c>
      <c r="D13" s="161"/>
      <c r="E13" s="161"/>
    </row>
    <row r="14" spans="1:5" ht="17.25">
      <c r="B14" s="348" t="s">
        <v>52</v>
      </c>
      <c r="C14" s="349"/>
      <c r="D14" s="148"/>
      <c r="E14" s="148"/>
    </row>
    <row r="15" spans="1:5" ht="52.45" customHeight="1">
      <c r="B15" s="162" t="s">
        <v>53</v>
      </c>
      <c r="C15" s="152">
        <v>1183</v>
      </c>
      <c r="D15" s="350" t="s">
        <v>142</v>
      </c>
      <c r="E15" s="351"/>
    </row>
    <row r="16" spans="1:5">
      <c r="B16" s="162" t="s">
        <v>54</v>
      </c>
      <c r="C16" s="152">
        <v>32003</v>
      </c>
      <c r="D16" s="64" t="s">
        <v>104</v>
      </c>
      <c r="E16" s="65" t="s">
        <v>7</v>
      </c>
    </row>
    <row r="17" spans="1:5" ht="33.6">
      <c r="B17" s="153" t="s">
        <v>86</v>
      </c>
      <c r="C17" s="154" t="s">
        <v>91</v>
      </c>
      <c r="D17" s="352"/>
      <c r="E17" s="352"/>
    </row>
    <row r="18" spans="1:5" ht="33.6">
      <c r="B18" s="153" t="s">
        <v>87</v>
      </c>
      <c r="C18" s="154" t="s">
        <v>92</v>
      </c>
      <c r="D18" s="353"/>
      <c r="E18" s="353"/>
    </row>
    <row r="19" spans="1:5" ht="33.6">
      <c r="B19" s="153" t="s">
        <v>88</v>
      </c>
      <c r="C19" s="154" t="s">
        <v>89</v>
      </c>
      <c r="D19" s="353"/>
      <c r="E19" s="353"/>
    </row>
    <row r="20" spans="1:5" ht="50.35">
      <c r="B20" s="153" t="s">
        <v>93</v>
      </c>
      <c r="C20" s="154" t="s">
        <v>94</v>
      </c>
      <c r="D20" s="353"/>
      <c r="E20" s="353"/>
    </row>
    <row r="21" spans="1:5">
      <c r="B21" s="355" t="s">
        <v>90</v>
      </c>
      <c r="C21" s="355"/>
      <c r="D21" s="354"/>
      <c r="E21" s="354"/>
    </row>
    <row r="22" spans="1:5">
      <c r="B22" s="356" t="s">
        <v>109</v>
      </c>
      <c r="C22" s="357"/>
      <c r="D22" s="165">
        <v>1</v>
      </c>
      <c r="E22" s="165">
        <v>1</v>
      </c>
    </row>
    <row r="23" spans="1:5">
      <c r="B23" s="155" t="s">
        <v>55</v>
      </c>
      <c r="C23" s="156"/>
      <c r="D23" s="157">
        <f>+'Havelvats 2'!G24</f>
        <v>25000</v>
      </c>
      <c r="E23" s="157">
        <f>+'Havelvats 2'!H24</f>
        <v>100000</v>
      </c>
    </row>
    <row r="24" spans="1:5">
      <c r="A24" s="166"/>
      <c r="B24" s="167"/>
      <c r="C24" s="167"/>
      <c r="D24" s="167"/>
      <c r="E24" s="167"/>
    </row>
    <row r="25" spans="1:5">
      <c r="A25" s="166"/>
      <c r="B25" s="167"/>
      <c r="C25" s="167"/>
      <c r="D25" s="167"/>
      <c r="E25" s="167"/>
    </row>
    <row r="26" spans="1:5">
      <c r="A26" s="166"/>
      <c r="B26" s="167"/>
      <c r="C26" s="167"/>
      <c r="D26" s="167"/>
      <c r="E26" s="167"/>
    </row>
    <row r="27" spans="1:5">
      <c r="A27" s="358" t="s">
        <v>161</v>
      </c>
      <c r="B27" s="358"/>
      <c r="C27" s="358"/>
      <c r="D27" s="358"/>
      <c r="E27" s="358"/>
    </row>
    <row r="28" spans="1:5" ht="17.25">
      <c r="B28" s="41"/>
      <c r="C28" s="168" t="s">
        <v>111</v>
      </c>
      <c r="D28" s="41"/>
      <c r="E28" s="169"/>
    </row>
    <row r="29" spans="1:5" ht="17.25">
      <c r="B29" s="187" t="s">
        <v>130</v>
      </c>
      <c r="C29" s="170"/>
      <c r="D29" s="170"/>
      <c r="E29" s="171"/>
    </row>
    <row r="30" spans="1:5">
      <c r="B30" s="172"/>
      <c r="C30" s="172"/>
      <c r="D30" s="173"/>
      <c r="E30" s="173"/>
    </row>
    <row r="31" spans="1:5">
      <c r="B31" s="172"/>
      <c r="C31" s="172"/>
      <c r="D31" s="27"/>
      <c r="E31" s="27"/>
    </row>
    <row r="32" spans="1:5" ht="17.25">
      <c r="B32" s="174" t="s">
        <v>50</v>
      </c>
      <c r="C32" s="174" t="s">
        <v>51</v>
      </c>
      <c r="D32" s="27"/>
      <c r="E32" s="27"/>
    </row>
    <row r="33" spans="1:5" ht="17.25">
      <c r="B33" s="175">
        <v>1139</v>
      </c>
      <c r="C33" s="176" t="s">
        <v>125</v>
      </c>
      <c r="D33" s="177"/>
      <c r="E33" s="177"/>
    </row>
    <row r="34" spans="1:5" ht="34.450000000000003">
      <c r="B34" s="178" t="s">
        <v>52</v>
      </c>
      <c r="C34" s="172"/>
      <c r="D34" s="27"/>
      <c r="E34" s="27"/>
    </row>
    <row r="35" spans="1:5" ht="52.45" customHeight="1">
      <c r="A35" s="149"/>
      <c r="B35" s="150" t="s">
        <v>53</v>
      </c>
      <c r="C35" s="151">
        <v>1139</v>
      </c>
      <c r="D35" s="350" t="s">
        <v>149</v>
      </c>
      <c r="E35" s="351"/>
    </row>
    <row r="36" spans="1:5">
      <c r="B36" s="179" t="s">
        <v>54</v>
      </c>
      <c r="C36" s="180">
        <v>11001</v>
      </c>
      <c r="D36" s="181" t="s">
        <v>101</v>
      </c>
      <c r="E36" s="181" t="s">
        <v>7</v>
      </c>
    </row>
    <row r="37" spans="1:5" ht="33.6">
      <c r="B37" s="179" t="s">
        <v>131</v>
      </c>
      <c r="C37" s="154" t="s">
        <v>125</v>
      </c>
      <c r="D37" s="281"/>
      <c r="E37" s="281"/>
    </row>
    <row r="38" spans="1:5" ht="67.150000000000006">
      <c r="B38" s="179" t="s">
        <v>132</v>
      </c>
      <c r="C38" s="154" t="s">
        <v>133</v>
      </c>
      <c r="D38" s="282"/>
      <c r="E38" s="282"/>
    </row>
    <row r="39" spans="1:5">
      <c r="B39" s="179" t="s">
        <v>134</v>
      </c>
      <c r="C39" s="154" t="s">
        <v>135</v>
      </c>
      <c r="D39" s="282"/>
      <c r="E39" s="282"/>
    </row>
    <row r="40" spans="1:5" ht="50.35">
      <c r="B40" s="182" t="s">
        <v>136</v>
      </c>
      <c r="C40" s="154" t="s">
        <v>111</v>
      </c>
      <c r="D40" s="282"/>
      <c r="E40" s="282"/>
    </row>
    <row r="41" spans="1:5">
      <c r="B41" s="183"/>
      <c r="C41" s="184" t="s">
        <v>137</v>
      </c>
      <c r="D41" s="283"/>
      <c r="E41" s="283"/>
    </row>
    <row r="42" spans="1:5">
      <c r="B42" s="347" t="s">
        <v>55</v>
      </c>
      <c r="C42" s="347"/>
      <c r="D42" s="185">
        <f>+'Havelvats 2'!G44</f>
        <v>-25000</v>
      </c>
      <c r="E42" s="185">
        <f>+'Havelvats 2'!H44</f>
        <v>-100000</v>
      </c>
    </row>
  </sheetData>
  <mergeCells count="16">
    <mergeCell ref="B42:C42"/>
    <mergeCell ref="B14:C14"/>
    <mergeCell ref="D15:E15"/>
    <mergeCell ref="D17:D21"/>
    <mergeCell ref="E17:E21"/>
    <mergeCell ref="B21:C21"/>
    <mergeCell ref="B22:C22"/>
    <mergeCell ref="A27:E27"/>
    <mergeCell ref="D35:E35"/>
    <mergeCell ref="D37:D41"/>
    <mergeCell ref="E37:E41"/>
    <mergeCell ref="D1:E1"/>
    <mergeCell ref="D2:E2"/>
    <mergeCell ref="D3:E3"/>
    <mergeCell ref="B5:E5"/>
    <mergeCell ref="A7:E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1"/>
  <sheetViews>
    <sheetView tabSelected="1" topLeftCell="C10" zoomScale="85" zoomScaleNormal="85" workbookViewId="0">
      <selection activeCell="I17" sqref="I17:I18"/>
    </sheetView>
  </sheetViews>
  <sheetFormatPr defaultColWidth="9.15234375" defaultRowHeight="16.8"/>
  <cols>
    <col min="1" max="4" width="18.3046875" style="10" customWidth="1"/>
    <col min="5" max="7" width="14.3828125" style="10" customWidth="1"/>
    <col min="8" max="8" width="14.3828125" style="99" customWidth="1"/>
    <col min="9" max="9" width="30.3046875" style="10" customWidth="1"/>
    <col min="10" max="10" width="18" style="10" customWidth="1"/>
    <col min="11" max="16384" width="9.15234375" style="10"/>
  </cols>
  <sheetData>
    <row r="1" spans="1:10">
      <c r="A1" s="232"/>
      <c r="B1" s="232"/>
      <c r="C1" s="232"/>
      <c r="D1" s="232"/>
      <c r="E1" s="232"/>
      <c r="F1" s="232"/>
      <c r="G1" s="232"/>
      <c r="H1" s="359" t="s">
        <v>57</v>
      </c>
      <c r="I1" s="359"/>
    </row>
    <row r="2" spans="1:10">
      <c r="A2" s="232"/>
      <c r="B2" s="232"/>
      <c r="C2" s="232"/>
      <c r="D2" s="232"/>
      <c r="E2" s="232"/>
      <c r="F2" s="232"/>
      <c r="G2" s="232"/>
      <c r="H2" s="359" t="s">
        <v>103</v>
      </c>
      <c r="I2" s="359"/>
    </row>
    <row r="3" spans="1:10">
      <c r="A3" s="232"/>
      <c r="B3" s="232"/>
      <c r="C3" s="232"/>
      <c r="D3" s="232"/>
      <c r="E3" s="232"/>
      <c r="F3" s="232"/>
      <c r="G3" s="232"/>
      <c r="H3" s="359" t="s">
        <v>1</v>
      </c>
      <c r="I3" s="359"/>
    </row>
    <row r="4" spans="1:10">
      <c r="A4" s="232"/>
      <c r="B4" s="232"/>
      <c r="C4" s="232"/>
      <c r="D4" s="232"/>
      <c r="E4" s="232"/>
      <c r="F4" s="232"/>
      <c r="G4" s="232"/>
      <c r="H4" s="233"/>
      <c r="I4" s="234"/>
    </row>
    <row r="5" spans="1:10" ht="21.75" customHeight="1">
      <c r="A5" s="361" t="s">
        <v>107</v>
      </c>
      <c r="B5" s="361"/>
      <c r="C5" s="361"/>
      <c r="D5" s="361"/>
      <c r="E5" s="361"/>
      <c r="F5" s="361"/>
      <c r="G5" s="361"/>
      <c r="H5" s="361"/>
      <c r="I5" s="361"/>
    </row>
    <row r="6" spans="1:10" ht="21" customHeight="1">
      <c r="A6" s="362"/>
      <c r="B6" s="362"/>
      <c r="C6" s="362"/>
      <c r="D6" s="362"/>
      <c r="E6" s="362"/>
      <c r="F6" s="362"/>
      <c r="G6" s="362"/>
      <c r="H6" s="362"/>
      <c r="I6" s="362"/>
    </row>
    <row r="7" spans="1:10" ht="79.400000000000006" customHeight="1">
      <c r="A7" s="360" t="s">
        <v>58</v>
      </c>
      <c r="B7" s="368" t="s">
        <v>59</v>
      </c>
      <c r="C7" s="369"/>
      <c r="D7" s="370"/>
      <c r="E7" s="360" t="s">
        <v>60</v>
      </c>
      <c r="F7" s="360" t="s">
        <v>61</v>
      </c>
      <c r="G7" s="360" t="s">
        <v>62</v>
      </c>
      <c r="H7" s="363" t="s">
        <v>151</v>
      </c>
      <c r="I7" s="364"/>
    </row>
    <row r="8" spans="1:10" ht="21" customHeight="1">
      <c r="A8" s="360"/>
      <c r="B8" s="371"/>
      <c r="C8" s="372"/>
      <c r="D8" s="373"/>
      <c r="E8" s="360"/>
      <c r="F8" s="360"/>
      <c r="G8" s="360"/>
      <c r="H8" s="256" t="s">
        <v>63</v>
      </c>
      <c r="I8" s="235" t="s">
        <v>64</v>
      </c>
    </row>
    <row r="9" spans="1:10">
      <c r="A9" s="236"/>
      <c r="B9" s="236"/>
      <c r="C9" s="236"/>
      <c r="D9" s="236"/>
      <c r="E9" s="236"/>
      <c r="F9" s="236"/>
      <c r="G9" s="236"/>
      <c r="H9" s="237"/>
      <c r="I9" s="236"/>
      <c r="J9" s="39"/>
    </row>
    <row r="10" spans="1:10">
      <c r="A10" s="238">
        <v>1</v>
      </c>
      <c r="B10" s="374">
        <v>2</v>
      </c>
      <c r="C10" s="375"/>
      <c r="D10" s="376"/>
      <c r="E10" s="239">
        <v>3</v>
      </c>
      <c r="F10" s="239">
        <v>4</v>
      </c>
      <c r="G10" s="239">
        <v>5</v>
      </c>
      <c r="H10" s="240">
        <v>6</v>
      </c>
      <c r="I10" s="239">
        <v>7</v>
      </c>
      <c r="J10" s="39"/>
    </row>
    <row r="11" spans="1:10" ht="16.45" customHeight="1">
      <c r="A11" s="367" t="s">
        <v>75</v>
      </c>
      <c r="B11" s="367"/>
      <c r="C11" s="367"/>
      <c r="D11" s="367"/>
      <c r="E11" s="367"/>
      <c r="F11" s="367"/>
      <c r="G11" s="367"/>
      <c r="H11" s="367"/>
      <c r="I11" s="9">
        <f>+I12</f>
        <v>100000</v>
      </c>
    </row>
    <row r="12" spans="1:10" ht="16.45" customHeight="1">
      <c r="A12" s="241" t="s">
        <v>65</v>
      </c>
      <c r="B12" s="241" t="s">
        <v>66</v>
      </c>
      <c r="C12" s="241" t="s">
        <v>67</v>
      </c>
      <c r="D12" s="377" t="s">
        <v>29</v>
      </c>
      <c r="E12" s="378"/>
      <c r="F12" s="378"/>
      <c r="G12" s="378"/>
      <c r="H12" s="378"/>
      <c r="I12" s="242">
        <f>+I13</f>
        <v>100000</v>
      </c>
    </row>
    <row r="13" spans="1:10" ht="54.8" customHeight="1">
      <c r="A13" s="244" t="s">
        <v>85</v>
      </c>
      <c r="B13" s="356" t="s">
        <v>72</v>
      </c>
      <c r="C13" s="366"/>
      <c r="D13" s="366"/>
      <c r="E13" s="366"/>
      <c r="F13" s="366"/>
      <c r="G13" s="366"/>
      <c r="H13" s="357"/>
      <c r="I13" s="248">
        <f>+I14+I16</f>
        <v>100000</v>
      </c>
    </row>
    <row r="14" spans="1:10" ht="16.45" customHeight="1">
      <c r="A14" s="245"/>
      <c r="B14" s="356" t="s">
        <v>80</v>
      </c>
      <c r="C14" s="366"/>
      <c r="D14" s="357"/>
      <c r="E14" s="246"/>
      <c r="F14" s="246"/>
      <c r="G14" s="246"/>
      <c r="H14" s="247"/>
      <c r="I14" s="249">
        <f>+I15</f>
        <v>98052</v>
      </c>
    </row>
    <row r="15" spans="1:10" ht="16.45" customHeight="1">
      <c r="A15" s="90">
        <v>45211231</v>
      </c>
      <c r="B15" s="379" t="s">
        <v>110</v>
      </c>
      <c r="C15" s="379"/>
      <c r="D15" s="379"/>
      <c r="E15" s="252" t="s">
        <v>108</v>
      </c>
      <c r="F15" s="252" t="s">
        <v>84</v>
      </c>
      <c r="G15" s="253">
        <v>98052000</v>
      </c>
      <c r="H15" s="254">
        <v>1</v>
      </c>
      <c r="I15" s="255">
        <v>98052</v>
      </c>
      <c r="J15" s="251"/>
    </row>
    <row r="16" spans="1:10" ht="16.45" customHeight="1">
      <c r="A16" s="245"/>
      <c r="B16" s="365" t="s">
        <v>81</v>
      </c>
      <c r="C16" s="365"/>
      <c r="D16" s="365"/>
      <c r="E16" s="246"/>
      <c r="F16" s="246"/>
      <c r="G16" s="280"/>
      <c r="H16" s="247"/>
      <c r="I16" s="249">
        <f>SUM(I17:I18)</f>
        <v>1948</v>
      </c>
    </row>
    <row r="17" spans="1:9" s="267" customFormat="1">
      <c r="A17" s="268" t="s">
        <v>162</v>
      </c>
      <c r="B17" s="380" t="s">
        <v>78</v>
      </c>
      <c r="C17" s="380"/>
      <c r="D17" s="380"/>
      <c r="E17" s="264" t="s">
        <v>83</v>
      </c>
      <c r="F17" s="265" t="s">
        <v>84</v>
      </c>
      <c r="G17" s="243">
        <v>1307200</v>
      </c>
      <c r="H17" s="264">
        <v>1</v>
      </c>
      <c r="I17" s="266">
        <v>1307.2</v>
      </c>
    </row>
    <row r="18" spans="1:9">
      <c r="A18" s="153" t="s">
        <v>99</v>
      </c>
      <c r="B18" s="365" t="s">
        <v>79</v>
      </c>
      <c r="C18" s="365"/>
      <c r="D18" s="365"/>
      <c r="E18" s="133" t="s">
        <v>82</v>
      </c>
      <c r="F18" s="134" t="s">
        <v>84</v>
      </c>
      <c r="G18" s="243">
        <v>640800</v>
      </c>
      <c r="H18" s="133">
        <v>1</v>
      </c>
      <c r="I18" s="250">
        <v>640.79999999999995</v>
      </c>
    </row>
    <row r="20" spans="1:9">
      <c r="D20" s="275"/>
      <c r="E20" s="276"/>
      <c r="F20" s="276"/>
      <c r="G20" s="276"/>
      <c r="H20" s="273"/>
      <c r="I20" s="272"/>
    </row>
    <row r="21" spans="1:9">
      <c r="D21" s="276"/>
      <c r="E21" s="277"/>
      <c r="F21" s="278"/>
      <c r="G21" s="278"/>
      <c r="I21" s="274"/>
    </row>
  </sheetData>
  <mergeCells count="19">
    <mergeCell ref="B18:D18"/>
    <mergeCell ref="B14:D14"/>
    <mergeCell ref="B16:D16"/>
    <mergeCell ref="A11:H11"/>
    <mergeCell ref="B7:D8"/>
    <mergeCell ref="B10:D10"/>
    <mergeCell ref="D12:H12"/>
    <mergeCell ref="B13:H13"/>
    <mergeCell ref="B15:D15"/>
    <mergeCell ref="B17:D17"/>
    <mergeCell ref="H1:I1"/>
    <mergeCell ref="G7:G8"/>
    <mergeCell ref="A5:I6"/>
    <mergeCell ref="H2:I2"/>
    <mergeCell ref="H3:I3"/>
    <mergeCell ref="A7:A8"/>
    <mergeCell ref="E7:E8"/>
    <mergeCell ref="F7:F8"/>
    <mergeCell ref="H7:I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4"/>
  <sheetViews>
    <sheetView topLeftCell="A16" zoomScale="85" zoomScaleNormal="85" workbookViewId="0">
      <selection activeCell="D8" sqref="D8:D9"/>
    </sheetView>
  </sheetViews>
  <sheetFormatPr defaultColWidth="9.15234375" defaultRowHeight="16.8"/>
  <cols>
    <col min="1" max="1" width="7.3828125" style="191" customWidth="1"/>
    <col min="2" max="2" width="9.3828125" style="191" customWidth="1"/>
    <col min="3" max="3" width="58.53515625" style="190" customWidth="1"/>
    <col min="4" max="4" width="22.69140625" style="202" customWidth="1"/>
    <col min="5" max="5" width="22" style="190" customWidth="1"/>
    <col min="6" max="7" width="9.15234375" style="190"/>
    <col min="8" max="8" width="15.53515625" style="190" customWidth="1"/>
    <col min="9" max="16384" width="9.15234375" style="190"/>
  </cols>
  <sheetData>
    <row r="1" spans="1:5" s="10" customFormat="1" ht="26.3" customHeight="1">
      <c r="C1" s="381" t="s">
        <v>95</v>
      </c>
      <c r="D1" s="381"/>
      <c r="E1" s="100"/>
    </row>
    <row r="2" spans="1:5" s="10" customFormat="1" ht="15.8" customHeight="1">
      <c r="C2" s="381" t="s">
        <v>103</v>
      </c>
      <c r="D2" s="381"/>
      <c r="E2" s="100"/>
    </row>
    <row r="3" spans="1:5" s="10" customFormat="1" ht="17.25" customHeight="1">
      <c r="C3" s="381" t="s">
        <v>1</v>
      </c>
      <c r="D3" s="381"/>
      <c r="E3" s="100"/>
    </row>
    <row r="4" spans="1:5" s="10" customFormat="1"/>
    <row r="5" spans="1:5" ht="17.25" customHeight="1">
      <c r="A5" s="384"/>
      <c r="B5" s="384"/>
      <c r="C5" s="384"/>
      <c r="D5" s="384"/>
    </row>
    <row r="6" spans="1:5" ht="58.2" customHeight="1">
      <c r="A6" s="385" t="s">
        <v>163</v>
      </c>
      <c r="B6" s="385"/>
      <c r="C6" s="385"/>
      <c r="D6" s="385"/>
    </row>
    <row r="7" spans="1:5" ht="17.25" customHeight="1">
      <c r="A7" s="17"/>
      <c r="B7" s="17"/>
      <c r="C7" s="382" t="s">
        <v>96</v>
      </c>
      <c r="D7" s="382"/>
    </row>
    <row r="8" spans="1:5" s="191" customFormat="1" ht="31.5" customHeight="1">
      <c r="A8" s="383" t="s">
        <v>34</v>
      </c>
      <c r="B8" s="343"/>
      <c r="C8" s="327" t="s">
        <v>35</v>
      </c>
      <c r="D8" s="329" t="s">
        <v>97</v>
      </c>
    </row>
    <row r="9" spans="1:5" s="191" customFormat="1" ht="96" customHeight="1">
      <c r="A9" s="192" t="s">
        <v>36</v>
      </c>
      <c r="B9" s="192" t="s">
        <v>37</v>
      </c>
      <c r="C9" s="328"/>
      <c r="D9" s="330"/>
    </row>
    <row r="10" spans="1:5" s="191" customFormat="1" ht="30.7" customHeight="1">
      <c r="A10" s="192"/>
      <c r="B10" s="192"/>
      <c r="C10" s="193" t="s">
        <v>42</v>
      </c>
      <c r="D10" s="194">
        <f>+D12</f>
        <v>-100000</v>
      </c>
    </row>
    <row r="11" spans="1:5" ht="17.25">
      <c r="A11" s="192"/>
      <c r="B11" s="192"/>
      <c r="C11" s="193" t="s">
        <v>43</v>
      </c>
      <c r="D11" s="20"/>
    </row>
    <row r="12" spans="1:5" s="197" customFormat="1" ht="34.450000000000003">
      <c r="A12" s="195"/>
      <c r="B12" s="196"/>
      <c r="C12" s="196" t="s">
        <v>44</v>
      </c>
      <c r="D12" s="194">
        <f>+D14</f>
        <v>-100000</v>
      </c>
    </row>
    <row r="13" spans="1:5" s="197" customFormat="1">
      <c r="A13" s="195"/>
      <c r="B13" s="195"/>
      <c r="C13" s="195" t="s">
        <v>20</v>
      </c>
      <c r="D13" s="198"/>
    </row>
    <row r="14" spans="1:5" ht="33.6">
      <c r="A14" s="199">
        <v>1183</v>
      </c>
      <c r="B14" s="199">
        <v>32003</v>
      </c>
      <c r="C14" s="200" t="s">
        <v>73</v>
      </c>
      <c r="D14" s="201">
        <f>-'Havelvats 1'!E21</f>
        <v>-100000</v>
      </c>
    </row>
  </sheetData>
  <mergeCells count="9">
    <mergeCell ref="C3:D3"/>
    <mergeCell ref="C2:D2"/>
    <mergeCell ref="C1:D1"/>
    <mergeCell ref="C7:D7"/>
    <mergeCell ref="A8:B8"/>
    <mergeCell ref="C8:C9"/>
    <mergeCell ref="D8:D9"/>
    <mergeCell ref="A5:D5"/>
    <mergeCell ref="A6:D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51"/>
  <sheetViews>
    <sheetView topLeftCell="C10" zoomScale="85" zoomScaleNormal="85" zoomScaleSheetLayoutView="100" workbookViewId="0">
      <selection activeCell="G9" sqref="G9:H9"/>
    </sheetView>
  </sheetViews>
  <sheetFormatPr defaultColWidth="9.15234375" defaultRowHeight="16.8"/>
  <cols>
    <col min="1" max="1" width="7.84375" style="45" customWidth="1"/>
    <col min="2" max="2" width="7.53515625" style="45" customWidth="1"/>
    <col min="3" max="3" width="8" style="45" customWidth="1"/>
    <col min="4" max="4" width="10.3828125" style="45" customWidth="1"/>
    <col min="5" max="5" width="14.07421875" style="45" customWidth="1"/>
    <col min="6" max="6" width="62.15234375" style="45" customWidth="1"/>
    <col min="7" max="8" width="21.15234375" style="45" customWidth="1"/>
    <col min="9" max="9" width="9.15234375" style="45"/>
    <col min="10" max="10" width="49.84375" style="45" customWidth="1"/>
    <col min="11" max="11" width="14.3828125" style="45" customWidth="1"/>
    <col min="12" max="16384" width="9.15234375" style="45"/>
  </cols>
  <sheetData>
    <row r="1" spans="1:8" ht="26.3" customHeight="1">
      <c r="G1" s="394" t="s">
        <v>138</v>
      </c>
      <c r="H1" s="394"/>
    </row>
    <row r="2" spans="1:8" ht="15.8" customHeight="1">
      <c r="G2" s="394" t="s">
        <v>103</v>
      </c>
      <c r="H2" s="394"/>
    </row>
    <row r="3" spans="1:8" ht="17.25" customHeight="1">
      <c r="G3" s="394" t="s">
        <v>1</v>
      </c>
      <c r="H3" s="394"/>
    </row>
    <row r="6" spans="1:8" ht="52.45" customHeight="1">
      <c r="A6" s="395" t="s">
        <v>139</v>
      </c>
      <c r="B6" s="395"/>
      <c r="C6" s="395"/>
      <c r="D6" s="395"/>
      <c r="E6" s="395"/>
      <c r="F6" s="395"/>
      <c r="G6" s="395"/>
      <c r="H6" s="395"/>
    </row>
    <row r="8" spans="1:8">
      <c r="H8" s="45" t="s">
        <v>2</v>
      </c>
    </row>
    <row r="9" spans="1:8" s="188" customFormat="1" ht="67.7" customHeight="1">
      <c r="A9" s="396" t="s">
        <v>16</v>
      </c>
      <c r="B9" s="396"/>
      <c r="C9" s="396"/>
      <c r="D9" s="396" t="s">
        <v>3</v>
      </c>
      <c r="E9" s="396"/>
      <c r="F9" s="396" t="s">
        <v>17</v>
      </c>
      <c r="G9" s="308" t="s">
        <v>146</v>
      </c>
      <c r="H9" s="309"/>
    </row>
    <row r="10" spans="1:8" s="204" customFormat="1" ht="36.25" customHeight="1">
      <c r="A10" s="279" t="s">
        <v>143</v>
      </c>
      <c r="B10" s="279" t="s">
        <v>144</v>
      </c>
      <c r="C10" s="279" t="s">
        <v>18</v>
      </c>
      <c r="D10" s="279" t="s">
        <v>5</v>
      </c>
      <c r="E10" s="263" t="s">
        <v>37</v>
      </c>
      <c r="F10" s="396"/>
      <c r="G10" s="203" t="s">
        <v>104</v>
      </c>
      <c r="H10" s="203" t="s">
        <v>7</v>
      </c>
    </row>
    <row r="11" spans="1:8" s="204" customFormat="1" ht="36.799999999999997" customHeight="1">
      <c r="A11" s="209"/>
      <c r="B11" s="209"/>
      <c r="C11" s="209"/>
      <c r="D11" s="203"/>
      <c r="E11" s="203"/>
      <c r="F11" s="210" t="s">
        <v>140</v>
      </c>
      <c r="G11" s="207">
        <f>+G13+G32</f>
        <v>0</v>
      </c>
      <c r="H11" s="207">
        <f t="shared" ref="H11" si="0">+H13+H32</f>
        <v>0</v>
      </c>
    </row>
    <row r="12" spans="1:8" s="188" customFormat="1" ht="17.25">
      <c r="A12" s="205"/>
      <c r="B12" s="205"/>
      <c r="C12" s="205"/>
      <c r="D12" s="203"/>
      <c r="E12" s="203"/>
      <c r="F12" s="208" t="s">
        <v>150</v>
      </c>
      <c r="G12" s="207"/>
      <c r="H12" s="207"/>
    </row>
    <row r="13" spans="1:8" s="204" customFormat="1" ht="36.799999999999997" customHeight="1">
      <c r="A13" s="209"/>
      <c r="B13" s="209"/>
      <c r="C13" s="209"/>
      <c r="D13" s="203"/>
      <c r="E13" s="203"/>
      <c r="F13" s="210" t="s">
        <v>111</v>
      </c>
      <c r="G13" s="207">
        <f t="shared" ref="G13:H13" si="1">+G14</f>
        <v>-25000</v>
      </c>
      <c r="H13" s="207">
        <f t="shared" si="1"/>
        <v>-100000</v>
      </c>
    </row>
    <row r="14" spans="1:8" ht="34.450000000000003">
      <c r="A14" s="317" t="s">
        <v>119</v>
      </c>
      <c r="B14" s="317"/>
      <c r="C14" s="317"/>
      <c r="D14" s="317"/>
      <c r="E14" s="317"/>
      <c r="F14" s="210" t="s">
        <v>120</v>
      </c>
      <c r="G14" s="68">
        <f t="shared" ref="G14:H14" si="2">+G16</f>
        <v>-25000</v>
      </c>
      <c r="H14" s="68">
        <f t="shared" si="2"/>
        <v>-100000</v>
      </c>
    </row>
    <row r="15" spans="1:8" ht="17.25">
      <c r="A15" s="317"/>
      <c r="B15" s="317"/>
      <c r="C15" s="317"/>
      <c r="D15" s="317"/>
      <c r="E15" s="317"/>
      <c r="F15" s="208" t="s">
        <v>25</v>
      </c>
      <c r="G15" s="74"/>
      <c r="H15" s="73"/>
    </row>
    <row r="16" spans="1:8" ht="17.25">
      <c r="A16" s="317"/>
      <c r="B16" s="317" t="s">
        <v>121</v>
      </c>
      <c r="C16" s="317"/>
      <c r="D16" s="317"/>
      <c r="E16" s="317"/>
      <c r="F16" s="210" t="s">
        <v>122</v>
      </c>
      <c r="G16" s="68">
        <f t="shared" ref="G16:H16" si="3">+G18</f>
        <v>-25000</v>
      </c>
      <c r="H16" s="68">
        <f t="shared" si="3"/>
        <v>-100000</v>
      </c>
    </row>
    <row r="17" spans="1:8">
      <c r="A17" s="317"/>
      <c r="B17" s="317"/>
      <c r="C17" s="317"/>
      <c r="D17" s="317"/>
      <c r="E17" s="317"/>
      <c r="F17" s="208" t="s">
        <v>25</v>
      </c>
      <c r="G17" s="75"/>
      <c r="H17" s="69"/>
    </row>
    <row r="18" spans="1:8" ht="17.25">
      <c r="A18" s="317"/>
      <c r="B18" s="317"/>
      <c r="C18" s="317" t="s">
        <v>121</v>
      </c>
      <c r="D18" s="317"/>
      <c r="E18" s="317"/>
      <c r="F18" s="206" t="s">
        <v>112</v>
      </c>
      <c r="G18" s="68">
        <f t="shared" ref="G18:H18" si="4">+G20</f>
        <v>-25000</v>
      </c>
      <c r="H18" s="68">
        <f t="shared" si="4"/>
        <v>-100000</v>
      </c>
    </row>
    <row r="19" spans="1:8">
      <c r="A19" s="317"/>
      <c r="B19" s="317"/>
      <c r="C19" s="317"/>
      <c r="D19" s="317"/>
      <c r="E19" s="317"/>
      <c r="F19" s="208" t="s">
        <v>25</v>
      </c>
      <c r="G19" s="75"/>
      <c r="H19" s="69"/>
    </row>
    <row r="20" spans="1:8">
      <c r="A20" s="317"/>
      <c r="B20" s="317"/>
      <c r="C20" s="317"/>
      <c r="D20" s="317"/>
      <c r="E20" s="317"/>
      <c r="F20" s="208" t="s">
        <v>123</v>
      </c>
      <c r="G20" s="84">
        <f t="shared" ref="G20:H20" si="5">+G22</f>
        <v>-25000</v>
      </c>
      <c r="H20" s="84">
        <f t="shared" si="5"/>
        <v>-100000</v>
      </c>
    </row>
    <row r="21" spans="1:8" ht="17.25">
      <c r="A21" s="317"/>
      <c r="B21" s="317"/>
      <c r="C21" s="317"/>
      <c r="D21" s="317"/>
      <c r="E21" s="317"/>
      <c r="F21" s="208" t="s">
        <v>25</v>
      </c>
      <c r="G21" s="68"/>
      <c r="H21" s="68"/>
    </row>
    <row r="22" spans="1:8" s="189" customFormat="1" ht="22.55" customHeight="1">
      <c r="A22" s="317"/>
      <c r="B22" s="317"/>
      <c r="C22" s="317"/>
      <c r="D22" s="317" t="s">
        <v>124</v>
      </c>
      <c r="E22" s="393" t="s">
        <v>125</v>
      </c>
      <c r="F22" s="393" t="s">
        <v>112</v>
      </c>
      <c r="G22" s="207">
        <f t="shared" ref="G22:H22" si="6">+G24</f>
        <v>-25000</v>
      </c>
      <c r="H22" s="207">
        <f t="shared" si="6"/>
        <v>-100000</v>
      </c>
    </row>
    <row r="23" spans="1:8" ht="15.05" customHeight="1">
      <c r="A23" s="317"/>
      <c r="B23" s="317"/>
      <c r="C23" s="317"/>
      <c r="D23" s="317"/>
      <c r="E23" s="212"/>
      <c r="F23" s="213" t="s">
        <v>25</v>
      </c>
      <c r="G23" s="91"/>
      <c r="H23" s="91"/>
    </row>
    <row r="24" spans="1:8" ht="22.2" customHeight="1">
      <c r="A24" s="317"/>
      <c r="B24" s="317"/>
      <c r="C24" s="317"/>
      <c r="D24" s="317"/>
      <c r="E24" s="214" t="s">
        <v>115</v>
      </c>
      <c r="F24" s="206" t="s">
        <v>112</v>
      </c>
      <c r="G24" s="215">
        <f t="shared" ref="G24:H24" si="7">+G26</f>
        <v>-25000</v>
      </c>
      <c r="H24" s="215">
        <f t="shared" si="7"/>
        <v>-100000</v>
      </c>
    </row>
    <row r="25" spans="1:8">
      <c r="A25" s="317"/>
      <c r="B25" s="317"/>
      <c r="C25" s="317"/>
      <c r="D25" s="317"/>
      <c r="E25" s="319"/>
      <c r="F25" s="205" t="s">
        <v>21</v>
      </c>
      <c r="G25" s="216"/>
      <c r="H25" s="216"/>
    </row>
    <row r="26" spans="1:8">
      <c r="A26" s="317"/>
      <c r="B26" s="317"/>
      <c r="C26" s="317"/>
      <c r="D26" s="317"/>
      <c r="E26" s="319"/>
      <c r="F26" s="217" t="s">
        <v>123</v>
      </c>
      <c r="G26" s="218">
        <f t="shared" ref="G26:H26" si="8">+G28</f>
        <v>-25000</v>
      </c>
      <c r="H26" s="218">
        <f t="shared" si="8"/>
        <v>-100000</v>
      </c>
    </row>
    <row r="27" spans="1:8" ht="50.8" customHeight="1">
      <c r="A27" s="317"/>
      <c r="B27" s="317"/>
      <c r="C27" s="317"/>
      <c r="D27" s="317"/>
      <c r="E27" s="319"/>
      <c r="F27" s="205" t="s">
        <v>126</v>
      </c>
      <c r="G27" s="216"/>
      <c r="H27" s="216"/>
    </row>
    <row r="28" spans="1:8">
      <c r="A28" s="317"/>
      <c r="B28" s="317"/>
      <c r="C28" s="317"/>
      <c r="D28" s="317"/>
      <c r="E28" s="319"/>
      <c r="F28" s="219" t="s">
        <v>24</v>
      </c>
      <c r="G28" s="211">
        <f t="shared" ref="G28:H30" si="9">+G29</f>
        <v>-25000</v>
      </c>
      <c r="H28" s="211">
        <f t="shared" si="9"/>
        <v>-100000</v>
      </c>
    </row>
    <row r="29" spans="1:8">
      <c r="A29" s="317"/>
      <c r="B29" s="317"/>
      <c r="C29" s="317"/>
      <c r="D29" s="317"/>
      <c r="E29" s="319"/>
      <c r="F29" s="220" t="s">
        <v>127</v>
      </c>
      <c r="G29" s="94">
        <f t="shared" si="9"/>
        <v>-25000</v>
      </c>
      <c r="H29" s="94">
        <f t="shared" si="9"/>
        <v>-100000</v>
      </c>
    </row>
    <row r="30" spans="1:8">
      <c r="A30" s="317"/>
      <c r="B30" s="317"/>
      <c r="C30" s="317"/>
      <c r="D30" s="317"/>
      <c r="E30" s="319"/>
      <c r="F30" s="220" t="s">
        <v>129</v>
      </c>
      <c r="G30" s="94">
        <f t="shared" si="9"/>
        <v>-25000</v>
      </c>
      <c r="H30" s="94">
        <f t="shared" si="9"/>
        <v>-100000</v>
      </c>
    </row>
    <row r="31" spans="1:8">
      <c r="A31" s="317"/>
      <c r="B31" s="317"/>
      <c r="C31" s="317"/>
      <c r="D31" s="317"/>
      <c r="E31" s="319"/>
      <c r="F31" s="208" t="s">
        <v>147</v>
      </c>
      <c r="G31" s="94">
        <f>+'Havelvats 2'!G49</f>
        <v>-25000</v>
      </c>
      <c r="H31" s="94">
        <f>+'Havelvats 2'!H49</f>
        <v>-100000</v>
      </c>
    </row>
    <row r="32" spans="1:8" s="204" customFormat="1" ht="36.799999999999997" customHeight="1">
      <c r="A32" s="209"/>
      <c r="B32" s="209"/>
      <c r="C32" s="209"/>
      <c r="D32" s="209"/>
      <c r="E32" s="209"/>
      <c r="F32" s="210" t="s">
        <v>22</v>
      </c>
      <c r="G32" s="207">
        <f t="shared" ref="G32:H32" si="10">+G33</f>
        <v>25000</v>
      </c>
      <c r="H32" s="207">
        <f t="shared" si="10"/>
        <v>100000</v>
      </c>
    </row>
    <row r="33" spans="1:8" s="223" customFormat="1" ht="17.25">
      <c r="A33" s="307" t="s">
        <v>19</v>
      </c>
      <c r="B33" s="303"/>
      <c r="C33" s="314"/>
      <c r="D33" s="311"/>
      <c r="E33" s="311"/>
      <c r="F33" s="221" t="s">
        <v>28</v>
      </c>
      <c r="G33" s="222">
        <f t="shared" ref="G33:H33" si="11">+G35</f>
        <v>25000</v>
      </c>
      <c r="H33" s="222">
        <f t="shared" si="11"/>
        <v>100000</v>
      </c>
    </row>
    <row r="34" spans="1:8" s="223" customFormat="1" ht="17.25">
      <c r="A34" s="307"/>
      <c r="B34" s="304"/>
      <c r="C34" s="315"/>
      <c r="D34" s="312"/>
      <c r="E34" s="312"/>
      <c r="F34" s="44" t="s">
        <v>20</v>
      </c>
      <c r="G34" s="221"/>
      <c r="H34" s="221"/>
    </row>
    <row r="35" spans="1:8" s="223" customFormat="1" ht="17.25">
      <c r="A35" s="307"/>
      <c r="B35" s="307" t="s">
        <v>27</v>
      </c>
      <c r="C35" s="315"/>
      <c r="D35" s="312"/>
      <c r="E35" s="312"/>
      <c r="F35" s="224" t="s">
        <v>29</v>
      </c>
      <c r="G35" s="222">
        <f t="shared" ref="G35:H35" si="12">+G37</f>
        <v>25000</v>
      </c>
      <c r="H35" s="222">
        <f t="shared" si="12"/>
        <v>100000</v>
      </c>
    </row>
    <row r="36" spans="1:8" s="223" customFormat="1" ht="17.25">
      <c r="A36" s="307"/>
      <c r="B36" s="307"/>
      <c r="C36" s="316"/>
      <c r="D36" s="312"/>
      <c r="E36" s="312"/>
      <c r="F36" s="72" t="s">
        <v>20</v>
      </c>
      <c r="G36" s="225"/>
      <c r="H36" s="225"/>
    </row>
    <row r="37" spans="1:8" s="226" customFormat="1" ht="17.25">
      <c r="A37" s="307"/>
      <c r="B37" s="307"/>
      <c r="C37" s="307" t="s">
        <v>26</v>
      </c>
      <c r="D37" s="312"/>
      <c r="E37" s="312"/>
      <c r="F37" s="224" t="s">
        <v>29</v>
      </c>
      <c r="G37" s="222">
        <f t="shared" ref="G37:H37" si="13">+G39</f>
        <v>25000</v>
      </c>
      <c r="H37" s="222">
        <f t="shared" si="13"/>
        <v>100000</v>
      </c>
    </row>
    <row r="38" spans="1:8" s="223" customFormat="1" ht="16.899999999999999" customHeight="1">
      <c r="A38" s="307"/>
      <c r="B38" s="307"/>
      <c r="C38" s="307"/>
      <c r="D38" s="312"/>
      <c r="E38" s="312"/>
      <c r="F38" s="72" t="s">
        <v>20</v>
      </c>
      <c r="G38" s="44"/>
      <c r="H38" s="44"/>
    </row>
    <row r="39" spans="1:8" s="223" customFormat="1" ht="16.899999999999999" customHeight="1">
      <c r="A39" s="307"/>
      <c r="B39" s="307"/>
      <c r="C39" s="307"/>
      <c r="D39" s="312"/>
      <c r="E39" s="312"/>
      <c r="F39" s="227" t="s">
        <v>22</v>
      </c>
      <c r="G39" s="228">
        <f>+G41</f>
        <v>25000</v>
      </c>
      <c r="H39" s="228">
        <f>+H41</f>
        <v>100000</v>
      </c>
    </row>
    <row r="40" spans="1:8" s="223" customFormat="1" ht="16.899999999999999" customHeight="1">
      <c r="A40" s="307"/>
      <c r="B40" s="307"/>
      <c r="C40" s="307"/>
      <c r="D40" s="313"/>
      <c r="E40" s="313"/>
      <c r="F40" s="72" t="s">
        <v>20</v>
      </c>
      <c r="G40" s="44"/>
      <c r="H40" s="44"/>
    </row>
    <row r="41" spans="1:8" s="223" customFormat="1" ht="17.25">
      <c r="A41" s="307"/>
      <c r="B41" s="307"/>
      <c r="C41" s="307"/>
      <c r="D41" s="386">
        <v>1183</v>
      </c>
      <c r="E41" s="298" t="s">
        <v>69</v>
      </c>
      <c r="F41" s="387"/>
      <c r="G41" s="231">
        <f t="shared" ref="G41:H41" si="14">+G43</f>
        <v>25000</v>
      </c>
      <c r="H41" s="231">
        <f t="shared" si="14"/>
        <v>100000</v>
      </c>
    </row>
    <row r="42" spans="1:8" s="223" customFormat="1">
      <c r="A42" s="307"/>
      <c r="B42" s="307"/>
      <c r="C42" s="307"/>
      <c r="D42" s="386"/>
      <c r="E42" s="388">
        <v>32003</v>
      </c>
      <c r="F42" s="229" t="s">
        <v>25</v>
      </c>
      <c r="G42" s="44"/>
      <c r="H42" s="44"/>
    </row>
    <row r="43" spans="1:8" s="223" customFormat="1" ht="34.450000000000003">
      <c r="A43" s="307"/>
      <c r="B43" s="307"/>
      <c r="C43" s="307"/>
      <c r="D43" s="386"/>
      <c r="E43" s="389"/>
      <c r="F43" s="86" t="s">
        <v>72</v>
      </c>
      <c r="G43" s="207">
        <f t="shared" ref="G43:H43" si="15">+G45</f>
        <v>25000</v>
      </c>
      <c r="H43" s="207">
        <f t="shared" si="15"/>
        <v>100000</v>
      </c>
    </row>
    <row r="44" spans="1:8" s="223" customFormat="1">
      <c r="A44" s="307"/>
      <c r="B44" s="307"/>
      <c r="C44" s="307"/>
      <c r="D44" s="386"/>
      <c r="E44" s="390"/>
      <c r="F44" s="79" t="s">
        <v>21</v>
      </c>
      <c r="G44" s="44"/>
      <c r="H44" s="44"/>
    </row>
    <row r="45" spans="1:8" s="223" customFormat="1" ht="21.2" customHeight="1">
      <c r="A45" s="307"/>
      <c r="B45" s="307"/>
      <c r="C45" s="307"/>
      <c r="D45" s="386"/>
      <c r="E45" s="391"/>
      <c r="F45" s="80" t="s">
        <v>75</v>
      </c>
      <c r="G45" s="230">
        <f t="shared" ref="G45:H45" si="16">+G47</f>
        <v>25000</v>
      </c>
      <c r="H45" s="230">
        <f t="shared" si="16"/>
        <v>100000</v>
      </c>
    </row>
    <row r="46" spans="1:8" s="223" customFormat="1" ht="50.35">
      <c r="A46" s="307"/>
      <c r="B46" s="307"/>
      <c r="C46" s="307"/>
      <c r="D46" s="386"/>
      <c r="E46" s="391"/>
      <c r="F46" s="82" t="s">
        <v>23</v>
      </c>
      <c r="G46" s="44"/>
      <c r="H46" s="44"/>
    </row>
    <row r="47" spans="1:8" s="223" customFormat="1" ht="15.05" customHeight="1">
      <c r="A47" s="307"/>
      <c r="B47" s="307"/>
      <c r="C47" s="307"/>
      <c r="D47" s="386"/>
      <c r="E47" s="391"/>
      <c r="F47" s="83" t="s">
        <v>24</v>
      </c>
      <c r="G47" s="211">
        <f t="shared" ref="G47:H50" si="17">+G48</f>
        <v>25000</v>
      </c>
      <c r="H47" s="211">
        <f t="shared" si="17"/>
        <v>100000</v>
      </c>
    </row>
    <row r="48" spans="1:8" s="223" customFormat="1" ht="15.05" customHeight="1">
      <c r="A48" s="307"/>
      <c r="B48" s="307"/>
      <c r="C48" s="307"/>
      <c r="D48" s="386"/>
      <c r="E48" s="391"/>
      <c r="F48" s="164" t="s">
        <v>30</v>
      </c>
      <c r="G48" s="94">
        <f t="shared" si="17"/>
        <v>25000</v>
      </c>
      <c r="H48" s="94">
        <f t="shared" si="17"/>
        <v>100000</v>
      </c>
    </row>
    <row r="49" spans="1:8" s="223" customFormat="1" ht="15.05" customHeight="1">
      <c r="A49" s="307"/>
      <c r="B49" s="307"/>
      <c r="C49" s="307"/>
      <c r="D49" s="386"/>
      <c r="E49" s="391"/>
      <c r="F49" s="164" t="s">
        <v>31</v>
      </c>
      <c r="G49" s="94">
        <f t="shared" si="17"/>
        <v>25000</v>
      </c>
      <c r="H49" s="94">
        <f t="shared" si="17"/>
        <v>100000</v>
      </c>
    </row>
    <row r="50" spans="1:8" s="223" customFormat="1" ht="15.05" customHeight="1">
      <c r="A50" s="307"/>
      <c r="B50" s="307"/>
      <c r="C50" s="307"/>
      <c r="D50" s="386"/>
      <c r="E50" s="391"/>
      <c r="F50" s="164" t="s">
        <v>76</v>
      </c>
      <c r="G50" s="94">
        <f t="shared" si="17"/>
        <v>25000</v>
      </c>
      <c r="H50" s="94">
        <f t="shared" si="17"/>
        <v>100000</v>
      </c>
    </row>
    <row r="51" spans="1:8" s="223" customFormat="1" ht="15.05" customHeight="1">
      <c r="A51" s="307"/>
      <c r="B51" s="307"/>
      <c r="C51" s="307"/>
      <c r="D51" s="386"/>
      <c r="E51" s="392"/>
      <c r="F51" s="164" t="s">
        <v>77</v>
      </c>
      <c r="G51" s="94">
        <f>+'Havelvats 2'!G30</f>
        <v>25000</v>
      </c>
      <c r="H51" s="94">
        <f>+'Havelvats 2'!H30</f>
        <v>100000</v>
      </c>
    </row>
  </sheetData>
  <mergeCells count="29">
    <mergeCell ref="G1:H1"/>
    <mergeCell ref="G2:H2"/>
    <mergeCell ref="G3:H3"/>
    <mergeCell ref="A6:H6"/>
    <mergeCell ref="A9:C9"/>
    <mergeCell ref="D9:E9"/>
    <mergeCell ref="F9:F10"/>
    <mergeCell ref="G9:H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D41:D51"/>
    <mergeCell ref="E41:F41"/>
    <mergeCell ref="E42:E43"/>
    <mergeCell ref="E44:E51"/>
    <mergeCell ref="A33:A51"/>
    <mergeCell ref="B33:B34"/>
    <mergeCell ref="C33:C36"/>
    <mergeCell ref="D33:D40"/>
    <mergeCell ref="E33:E40"/>
    <mergeCell ref="B35:B51"/>
    <mergeCell ref="C37:C5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https://mul2.gov.am/tasks/476124/oneclick/havelvatsner.xlsx?token=9f78aa96b44f1d9d97755349217a5dd6</cp:keywords>
  <cp:lastModifiedBy>User</cp:lastModifiedBy>
  <cp:lastPrinted>2021-03-12T14:25:03Z</cp:lastPrinted>
  <dcterms:created xsi:type="dcterms:W3CDTF">2021-05-08T19:17:34Z</dcterms:created>
  <dcterms:modified xsi:type="dcterms:W3CDTF">2021-08-11T07:29:47Z</dcterms:modified>
</cp:coreProperties>
</file>