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1840" windowHeight="11130" firstSheet="1" activeTab="7"/>
  </bookViews>
  <sheets>
    <sheet name="Հավելված 1" sheetId="10" r:id="rId1"/>
    <sheet name="Հավելված 2" sheetId="1" r:id="rId2"/>
    <sheet name="Հավելված 3" sheetId="7" r:id="rId3"/>
    <sheet name="Հավելված 4" sheetId="2" r:id="rId4"/>
    <sheet name="Հավելված 5" sheetId="8" r:id="rId5"/>
    <sheet name="Հավելված 6" sheetId="3" r:id="rId6"/>
    <sheet name="Հավելված 7" sheetId="9" r:id="rId7"/>
    <sheet name="Հավելված 8" sheetId="12" r:id="rId8"/>
    <sheet name="Հավելված 9" sheetId="13" r:id="rId9"/>
  </sheets>
  <definedNames>
    <definedName name="_xlnm.Print_Area" localSheetId="1">'Հավելված 2'!$A$1:$E$50</definedName>
    <definedName name="_xlnm.Print_Area" localSheetId="2">'Հավելված 3'!$A$1:$H$14</definedName>
    <definedName name="_xlnm.Print_Area" localSheetId="3">'Հավելված 4'!$A$1:$H$75</definedName>
    <definedName name="_xlnm.Print_Area" localSheetId="4">'Հավելված 5'!$A$1:$E$13</definedName>
    <definedName name="_xlnm.Print_Area" localSheetId="5">'Հավելված 6'!$A$1:$D$64</definedName>
    <definedName name="_xlnm.Print_Area" localSheetId="6">'Հավելված 7'!$A$1:$D$59</definedName>
    <definedName name="_xlnm.Print_Area" localSheetId="7">'Հավելված 8'!$A$1:$G$871</definedName>
    <definedName name="_xlnm.Print_Area" localSheetId="8">'Հավելված 9'!$A$1:$I$68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13"/>
  <c r="G21"/>
  <c r="G22"/>
  <c r="G39" i="2" l="1"/>
  <c r="G36"/>
  <c r="G28"/>
  <c r="G9" i="12" l="1"/>
  <c r="G59" i="13"/>
  <c r="G66"/>
  <c r="H67"/>
  <c r="G67"/>
  <c r="G65" s="1"/>
  <c r="G64" s="1"/>
  <c r="G63" s="1"/>
  <c r="G61" s="1"/>
  <c r="H56"/>
  <c r="G56"/>
  <c r="H57"/>
  <c r="G57"/>
  <c r="H54"/>
  <c r="G54"/>
  <c r="H37"/>
  <c r="H36" s="1"/>
  <c r="H35" s="1"/>
  <c r="H34" s="1"/>
  <c r="H32" s="1"/>
  <c r="H30" s="1"/>
  <c r="G37"/>
  <c r="G29" s="1"/>
  <c r="H66"/>
  <c r="H65" s="1"/>
  <c r="H64" s="1"/>
  <c r="H63" s="1"/>
  <c r="H61" s="1"/>
  <c r="H59" s="1"/>
  <c r="G53" l="1"/>
  <c r="G52" s="1"/>
  <c r="G51" s="1"/>
  <c r="G49" s="1"/>
  <c r="G47" s="1"/>
  <c r="H53"/>
  <c r="H52" s="1"/>
  <c r="H51" s="1"/>
  <c r="H49" s="1"/>
  <c r="H47" s="1"/>
  <c r="H46" s="1"/>
  <c r="H44" s="1"/>
  <c r="H42" s="1"/>
  <c r="H40" s="1"/>
  <c r="H38" s="1"/>
  <c r="G36"/>
  <c r="G35" s="1"/>
  <c r="G34" s="1"/>
  <c r="G32" s="1"/>
  <c r="G30" s="1"/>
  <c r="H29"/>
  <c r="H28" s="1"/>
  <c r="H27" s="1"/>
  <c r="H26" s="1"/>
  <c r="H24" s="1"/>
  <c r="H22" s="1"/>
  <c r="H21" s="1"/>
  <c r="H19" s="1"/>
  <c r="H17" s="1"/>
  <c r="H15" s="1"/>
  <c r="H13" s="1"/>
  <c r="G28"/>
  <c r="G27" s="1"/>
  <c r="G26" s="1"/>
  <c r="G24" s="1"/>
  <c r="H39" i="2"/>
  <c r="E19" i="1"/>
  <c r="D19"/>
  <c r="G821" i="12"/>
  <c r="H11" i="13" l="1"/>
  <c r="G46"/>
  <c r="G44" s="1"/>
  <c r="G42" s="1"/>
  <c r="G40" s="1"/>
  <c r="G19"/>
  <c r="G17" s="1"/>
  <c r="G15" s="1"/>
  <c r="G13" s="1"/>
  <c r="D45" i="1"/>
  <c r="D39" s="1"/>
  <c r="E25"/>
  <c r="D25"/>
  <c r="H36" i="2"/>
  <c r="H35" s="1"/>
  <c r="H33"/>
  <c r="H32"/>
  <c r="H31"/>
  <c r="H30"/>
  <c r="H29" s="1"/>
  <c r="H75"/>
  <c r="G75"/>
  <c r="G67" s="1"/>
  <c r="H67" s="1"/>
  <c r="H48"/>
  <c r="H49"/>
  <c r="G48"/>
  <c r="G49"/>
  <c r="G35"/>
  <c r="G33"/>
  <c r="G31" s="1"/>
  <c r="G32"/>
  <c r="G30"/>
  <c r="G29"/>
  <c r="E45" i="1"/>
  <c r="B14" i="10"/>
  <c r="G11" i="13" l="1"/>
  <c r="H28" i="2"/>
  <c r="H27" s="1"/>
  <c r="E12" i="1"/>
  <c r="E11" s="1"/>
  <c r="D12"/>
  <c r="D11" s="1"/>
  <c r="D32"/>
  <c r="G769" i="12"/>
  <c r="G794"/>
  <c r="G800"/>
  <c r="G796"/>
  <c r="D13" i="8" l="1"/>
  <c r="H14" i="7"/>
  <c r="D14" s="1"/>
  <c r="G784" i="12" l="1"/>
  <c r="G11" s="1"/>
  <c r="G793"/>
  <c r="G790"/>
  <c r="G786"/>
  <c r="G785"/>
  <c r="G787"/>
  <c r="G776"/>
  <c r="G775"/>
  <c r="G774"/>
  <c r="G773"/>
  <c r="G771"/>
  <c r="G770"/>
  <c r="G768"/>
  <c r="G765"/>
  <c r="G781"/>
  <c r="G783"/>
  <c r="G782"/>
  <c r="G789"/>
  <c r="G791"/>
  <c r="G792"/>
  <c r="G788"/>
  <c r="G780"/>
  <c r="G772"/>
  <c r="G767"/>
  <c r="G766"/>
  <c r="G778"/>
  <c r="G777"/>
  <c r="G779"/>
  <c r="G795"/>
  <c r="G818"/>
  <c r="G819"/>
  <c r="G797"/>
  <c r="G798"/>
  <c r="G799"/>
  <c r="C31" i="9" l="1"/>
  <c r="D31" i="3"/>
  <c r="D31" i="9" s="1"/>
  <c r="C30"/>
  <c r="D30" i="3" l="1"/>
  <c r="D30" i="9" s="1"/>
  <c r="E39" i="1"/>
  <c r="E32" s="1"/>
  <c r="G758" i="12" l="1"/>
  <c r="G754"/>
  <c r="G753"/>
  <c r="G745"/>
  <c r="G742"/>
  <c r="G756"/>
  <c r="G747"/>
  <c r="G752"/>
  <c r="G743"/>
  <c r="G746"/>
  <c r="G744"/>
  <c r="G748"/>
  <c r="G749"/>
  <c r="G750"/>
  <c r="G751"/>
  <c r="G759"/>
  <c r="G741"/>
  <c r="G755"/>
  <c r="G762"/>
  <c r="G763"/>
  <c r="G760"/>
  <c r="G761"/>
  <c r="G764"/>
  <c r="G757"/>
  <c r="G10" s="1"/>
  <c r="G867" l="1"/>
  <c r="G870"/>
  <c r="G868"/>
  <c r="G863"/>
  <c r="G866"/>
  <c r="G864"/>
  <c r="G861"/>
  <c r="G862"/>
  <c r="G865"/>
  <c r="G871"/>
  <c r="G869"/>
  <c r="G860"/>
  <c r="G852" l="1"/>
  <c r="G853"/>
  <c r="G856"/>
  <c r="G857"/>
  <c r="G858"/>
  <c r="G859"/>
  <c r="G855"/>
  <c r="G854"/>
  <c r="F12" i="7" l="1"/>
  <c r="G12"/>
  <c r="E12"/>
  <c r="G820" i="12" l="1"/>
  <c r="C59" i="9" l="1"/>
  <c r="C64" i="3"/>
  <c r="G74" i="2" l="1"/>
  <c r="G73" s="1"/>
  <c r="G72" s="1"/>
  <c r="G70" s="1"/>
  <c r="G68" s="1"/>
  <c r="H74"/>
  <c r="H73" s="1"/>
  <c r="H72" s="1"/>
  <c r="H70" s="1"/>
  <c r="H68" s="1"/>
  <c r="E31" i="1"/>
  <c r="E10" s="1"/>
  <c r="D31"/>
  <c r="D10" s="1"/>
  <c r="C14" i="10"/>
  <c r="C12" s="1"/>
  <c r="C10" s="1"/>
  <c r="C8" s="1"/>
  <c r="B12"/>
  <c r="B10" s="1"/>
  <c r="B8" s="1"/>
  <c r="D32" i="9" l="1"/>
  <c r="C32"/>
  <c r="D21"/>
  <c r="C21"/>
  <c r="C50" i="3"/>
  <c r="C49" i="9" s="1"/>
  <c r="D50" i="3"/>
  <c r="D49" i="9" s="1"/>
  <c r="C32" i="3"/>
  <c r="D32"/>
  <c r="C21"/>
  <c r="D21"/>
  <c r="G47" i="2" l="1"/>
  <c r="G46" s="1"/>
  <c r="G45" s="1"/>
  <c r="G43" s="1"/>
  <c r="G41" s="1"/>
  <c r="H47"/>
  <c r="H46" s="1"/>
  <c r="H45" s="1"/>
  <c r="H43" s="1"/>
  <c r="H41" s="1"/>
  <c r="D12" i="7" l="1"/>
  <c r="H12"/>
  <c r="G27" i="2" l="1"/>
  <c r="G26" s="1"/>
  <c r="G24" s="1"/>
  <c r="G22" s="1"/>
  <c r="H26"/>
  <c r="H24" s="1"/>
  <c r="H22" s="1"/>
  <c r="H21" s="1"/>
  <c r="H19" s="1"/>
  <c r="G21" l="1"/>
  <c r="G19" s="1"/>
  <c r="E13" i="8"/>
  <c r="E15" s="1"/>
  <c r="D15"/>
  <c r="D10" i="7" l="1"/>
  <c r="E11" i="8" l="1"/>
  <c r="E10" s="1"/>
  <c r="D11"/>
  <c r="D10" s="1"/>
  <c r="H10" i="7" l="1"/>
  <c r="G10"/>
  <c r="F10"/>
  <c r="E10" l="1"/>
  <c r="H66" i="2" l="1"/>
  <c r="H65" s="1"/>
  <c r="H64" s="1"/>
  <c r="H62" s="1"/>
  <c r="G66"/>
  <c r="G65" s="1"/>
  <c r="G64" s="1"/>
  <c r="G62" s="1"/>
  <c r="G60" l="1"/>
  <c r="H60"/>
  <c r="G17"/>
  <c r="G15" s="1"/>
  <c r="G13" s="1"/>
  <c r="H17"/>
  <c r="H15" s="1"/>
  <c r="H13" s="1"/>
  <c r="H59" l="1"/>
  <c r="H57" s="1"/>
  <c r="H55" s="1"/>
  <c r="H53" s="1"/>
  <c r="H51" s="1"/>
  <c r="H11" s="1"/>
  <c r="G59"/>
  <c r="G57" s="1"/>
  <c r="G55" s="1"/>
  <c r="G53" s="1"/>
  <c r="G51" s="1"/>
  <c r="G11" s="1"/>
</calcChain>
</file>

<file path=xl/sharedStrings.xml><?xml version="1.0" encoding="utf-8"?>
<sst xmlns="http://schemas.openxmlformats.org/spreadsheetml/2006/main" count="5470" uniqueCount="1362">
  <si>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</si>
  <si>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</si>
  <si>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</si>
  <si>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</si>
  <si>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</si>
  <si>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 xml:space="preserve"> Ծրագիր</t>
  </si>
  <si>
    <t xml:space="preserve"> Միջոց առում</t>
  </si>
  <si>
    <t xml:space="preserve"> Ինն ամիս </t>
  </si>
  <si>
    <t xml:space="preserve"> Տարի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</si>
  <si>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</si>
  <si>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</si>
  <si>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</si>
  <si>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</si>
  <si>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</si>
  <si>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</si>
  <si>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</si>
  <si>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</si>
  <si>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</si>
  <si>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</si>
  <si>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</si>
  <si>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</si>
  <si>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</si>
  <si>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</si>
  <si>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</si>
  <si>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</si>
  <si>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</si>
  <si>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</si>
  <si>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</si>
  <si>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</si>
  <si>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</si>
  <si>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</si>
  <si>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</si>
  <si>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</si>
  <si>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</si>
  <si>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</si>
  <si>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</si>
  <si>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</si>
  <si>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</si>
  <si>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</si>
  <si>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</si>
  <si>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</si>
  <si>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</si>
  <si>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</si>
  <si>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</si>
  <si>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</si>
  <si>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Հավելված 5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</si>
  <si>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</si>
  <si>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</si>
  <si>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</si>
  <si>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</si>
  <si>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</si>
  <si>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</si>
  <si>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</si>
  <si>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</si>
  <si>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</si>
  <si>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</si>
  <si>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</si>
  <si>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</si>
  <si>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</si>
  <si>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</si>
  <si>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</si>
  <si>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</si>
  <si>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</si>
  <si>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</si>
  <si>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 xml:space="preserve"> Հետախուզական՝ հակահետախուզական՝ ռազմական հակահետախուզության՝  հանցագործությունների դեմ պայքարի  և պետական սահմանի պահպանության գործունեության կազմակերպում</t>
  </si>
  <si>
    <t xml:space="preserve"> ՀՀ անվտանգությանը սպառնացող վտանգի մասին տեղեկատվության ստացում՝ վերլուծում՝ վտանգի կանխատեսում, վտանգի կանխման ու չեզոքացման վերաբերյալ առաջարկությունների մշակում_x000D_
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</si>
  <si>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</si>
  <si>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</si>
  <si>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</si>
  <si>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</si>
  <si>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</si>
  <si>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ՀՀ ազգային անվտանգության ծառայություն</t>
  </si>
  <si>
    <t>02</t>
  </si>
  <si>
    <t>Հավելված 3</t>
  </si>
  <si>
    <t>Հավելված 4</t>
  </si>
  <si>
    <t xml:space="preserve"> ՄԱՍ 2. ՊԵՏԱԿԱՆ ՄԱՐՄՆԻ ԳԾՈՎ ԱՐԴՅՈՒՆՔԱՅԻՆ (ԿԱՏԱՐՈՂԱԿԱՆ) ՑՈՒՑԱՆԻՇՆԵՐԸ </t>
  </si>
  <si>
    <t xml:space="preserve"> 1138 </t>
  </si>
  <si>
    <t xml:space="preserve"> Ազգային անվտանգություն 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</si>
  <si>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</si>
  <si>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մշակում_x000D_
 </t>
  </si>
  <si>
    <t xml:space="preserve"> ՀՀ ազգային անվտանգության ծառայություն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</si>
  <si>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</si>
  <si>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</si>
  <si>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</si>
  <si>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</si>
  <si>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</si>
  <si>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1. ՊԵՏԱԿԱՆ ՄԱՐՄՆԻ ԳԾՈՎ ԱՐԴՅՈՒՆՔԱՅԻՆ (ԿԱՏԱՐՈՂԱԿԱՆ) ՑՈՒՑԱՆԻՇՆԵՐԸ </t>
  </si>
  <si>
    <t>Հավելված 6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</si>
  <si>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</si>
  <si>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</si>
  <si>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</si>
  <si>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</si>
  <si>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</si>
  <si>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</si>
  <si>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</si>
  <si>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</si>
  <si>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</si>
  <si>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</si>
  <si>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</si>
  <si>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</si>
  <si>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</si>
  <si>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</si>
  <si>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</si>
  <si>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</si>
  <si>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</si>
  <si>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</si>
  <si>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</si>
  <si>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</si>
  <si>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</si>
  <si>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</si>
  <si>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այդ թվում` ըստ կատարողների</t>
  </si>
  <si>
    <t xml:space="preserve"> Պետական մարմինների կողմից օգտագործվող ոչ ֆինանսական ակտիվների հետ գործառնություններ </t>
  </si>
  <si>
    <t xml:space="preserve">ՀՀ կառավարության 2021 թվականի </t>
  </si>
  <si>
    <t>ՀԱՅԱՍՏԱՆԻ ՀԱՆՐԱՊԵՏՈՒԹՅԱՆ ԿԱՌԱՎԱՐՈՒԹՅԱՆ 2020 ԹՎԱԿԱՆԻ ԴԵԿՏԵՄԲԵՐԻ 30-Ի N 2215-Ն ՈՐՈՇՄԱՆ N 9.1  ՀԱՎԵԼՎԱԾԻ N9.1.32 ԵՎ N9.1.58 ԱՂՅՈՒՍԱԿՆԵՐՈՒՄ ԿԱՏԱՐՎՈՂ ՓՈՓՈԽՈՒԹՅՈՒՆՆԵՐԸ ԵՎ ԼՐԱՑՈՒՄՆԵՐԸ</t>
  </si>
  <si>
    <t xml:space="preserve"> Ազգային անվտանգության համակարգի տեխնիկական հագեցվածության բարելավում</t>
  </si>
  <si>
    <t xml:space="preserve"> Ազգային անվտանգության համակարգի ստորաբաժանումների համար վարչական սարքավորումների ձեռքբերում</t>
  </si>
  <si>
    <t xml:space="preserve"> Միջոցա ռում</t>
  </si>
  <si>
    <t>Ազգային անվտանգության համակարգի տեխնիկական հագեցվածության բարելավում</t>
  </si>
  <si>
    <t xml:space="preserve"> ԾԱՌԱՅՈՒԹՅՈՒՆՆԵՐԻ  ԵՎ   ԱՊՐԱՆՔՆԵՐԻ  ՁԵՌՔԲԵՐՈՒՄ</t>
  </si>
  <si>
    <t xml:space="preserve"> Նյութեր (Ապրանքներ)</t>
  </si>
  <si>
    <t xml:space="preserve"> - Գրասենյակային նյութեր և հագուստ</t>
  </si>
  <si>
    <t xml:space="preserve"> ՄԵՔԵՆԱՆԵՐ  ԵՎ  ՍԱՐՔԱՎՈՐՈՒՄՆԵՐ</t>
  </si>
  <si>
    <t xml:space="preserve"> - Վարչական սարքավորումներ</t>
  </si>
  <si>
    <t xml:space="preserve"> Ազգային անվտանգության համակարգի տեխնիկական հագեցվածության բարելավում </t>
  </si>
  <si>
    <t xml:space="preserve"> Ազգային անվտանգության համակարգի ստորաբաժանումների համար վարչական սարքավորումների ձեռքբերում </t>
  </si>
  <si>
    <t xml:space="preserve"> Գրասենյակային գույքի միավոր քանակ, հատ </t>
  </si>
  <si>
    <t xml:space="preserve"> Այլ սարքավորումների քանակ, հատ </t>
  </si>
  <si>
    <t xml:space="preserve"> - Հատուկ նպատակային այլ նյութեր</t>
  </si>
  <si>
    <t>ՀԱՅԱՍՏԱՆԻ ՀԱՆՐԱՊԵՏՈՒԹՅԱՆ ԿԱՌԱՎԱՐՈՒԹՅԱՆ 2020 ԹՎԱԿԱՆԻ ԴԵԿՏԵՄԲԵՐԻ 30-Ի N 2215-Ն ՈՐՈՇՄԱՆ N1 ՀԱՎԵԼՎԱԾԻ N1 ԱՂՅՈՒՍԱԿՈՒՄ ԿԱՏԱՐՎՈՂ ՓՈՓՈԽՈՒԹՅՈՒՆՆԵՐԸ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</si>
  <si>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</si>
  <si>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</si>
  <si>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</si>
  <si>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</si>
  <si>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</si>
  <si>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</si>
  <si>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Հավելված 7</t>
  </si>
  <si>
    <t>Ցուցանիշների փոփոխությունը
 (ավելացումները նշված են  դրական նշանով)</t>
  </si>
  <si>
    <t>Հավելված 8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</si>
  <si>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</si>
  <si>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</si>
  <si>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</si>
  <si>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</si>
  <si>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</si>
  <si>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</si>
  <si>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</si>
  <si>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03</t>
  </si>
  <si>
    <t>Խումբ N 01</t>
  </si>
  <si>
    <t>Դաս N 02</t>
  </si>
  <si>
    <t>Ազգային անվտանգություն</t>
  </si>
  <si>
    <t>1138  11001</t>
  </si>
  <si>
    <t xml:space="preserve"> ՄԱՍ I. Ա Պ Ր Ա Ն Ք Ն Ե Ր</t>
  </si>
  <si>
    <t>բարձ` բամբակյա</t>
  </si>
  <si>
    <t>ԳՀ</t>
  </si>
  <si>
    <t>հատ</t>
  </si>
  <si>
    <t>1138  31001</t>
  </si>
  <si>
    <t>48211200/501</t>
  </si>
  <si>
    <t>դրամ</t>
  </si>
  <si>
    <t xml:space="preserve"> ՄԱՍ III. ԾԱՌԱՅՈՒԹՅՈՒՆՆԵՐ</t>
  </si>
  <si>
    <t>-</t>
  </si>
  <si>
    <t>օրացույց, պատի</t>
  </si>
  <si>
    <t>թուղթ նշումների, տրցակներով</t>
  </si>
  <si>
    <t>գրիչ գնդիկավոր</t>
  </si>
  <si>
    <t>բացիկներ</t>
  </si>
  <si>
    <t>դրոշներ</t>
  </si>
  <si>
    <t>ամրակ, փոքր</t>
  </si>
  <si>
    <t>տուփ</t>
  </si>
  <si>
    <t>սեղմակ, փոքր</t>
  </si>
  <si>
    <t>մկրատ, գրասենյակային</t>
  </si>
  <si>
    <t>կիլոգրամ</t>
  </si>
  <si>
    <t>կարիչ, 20-50 թերթի համար</t>
  </si>
  <si>
    <t>գծանշիչ</t>
  </si>
  <si>
    <t>գովասանագրեր ― պատվոգրեր</t>
  </si>
  <si>
    <t>թուղթ` օֆսեթային</t>
  </si>
  <si>
    <t>թղթյա տոպրակներ</t>
  </si>
  <si>
    <t>գրիչ գելային</t>
  </si>
  <si>
    <t>սեղմակ, միջին</t>
  </si>
  <si>
    <t>կարիչ, մինչ― 20 թերթի համար</t>
  </si>
  <si>
    <t>ստվարաթուղթ, թերթով</t>
  </si>
  <si>
    <t>փաթեթավորման ինգիբիտոր թուղթ</t>
  </si>
  <si>
    <t>շտրիխներ</t>
  </si>
  <si>
    <t>նամակի ծրար, A5 ձ―աչափի</t>
  </si>
  <si>
    <t>թղթապանակ, արագակար, թղթյա</t>
  </si>
  <si>
    <t>թանաքի բարձիկներ</t>
  </si>
  <si>
    <t>նամակի ծրար, A4 ձ―աչափի</t>
  </si>
  <si>
    <t>ճամփորդական ծածկոցաշալեր (պլեդ)</t>
  </si>
  <si>
    <t>ենթաօձիքներ</t>
  </si>
  <si>
    <t>կաշվեպանակ</t>
  </si>
  <si>
    <t>թղթապանակ, պոլիմերային թաղանթ, ֆայլ</t>
  </si>
  <si>
    <t>մարտական հանդերձանք</t>
  </si>
  <si>
    <t>լրակազմ</t>
  </si>
  <si>
    <t>գլխարկներ</t>
  </si>
  <si>
    <t>բումվինիլ</t>
  </si>
  <si>
    <t>քմ</t>
  </si>
  <si>
    <t>քանոն, պլաստիկ</t>
  </si>
  <si>
    <t>տետրեր</t>
  </si>
  <si>
    <t>դանակ` գրասենյակային</t>
  </si>
  <si>
    <t>ներքնաշապիկներ</t>
  </si>
  <si>
    <t>տոմսեր</t>
  </si>
  <si>
    <t>կարիչի մետաղալարե կապեր, միջին</t>
  </si>
  <si>
    <t>կարիչի մետաղալարե կապեր, փոքր</t>
  </si>
  <si>
    <t>սեղմակ, մեծ</t>
  </si>
  <si>
    <t>ինքնահոս գրիչ</t>
  </si>
  <si>
    <t>թանաք, կնիքի բարձիկի համար</t>
  </si>
  <si>
    <t>թուղթ, A4 ֆորմատի</t>
  </si>
  <si>
    <t>սինթետիկ թել</t>
  </si>
  <si>
    <t>սոսնձամատիտ, գրասենյակային</t>
  </si>
  <si>
    <t>տպագրական սարքերի մաքրման նյութեր</t>
  </si>
  <si>
    <t>լիտր</t>
  </si>
  <si>
    <t>թղթապանակ, թելով, թղթյա</t>
  </si>
  <si>
    <t>օրագրեր</t>
  </si>
  <si>
    <t>թղթապանակ` պատվոգիր</t>
  </si>
  <si>
    <t>թղթապանակ</t>
  </si>
  <si>
    <t>օֆսեթ տպագրության կաղապարներ</t>
  </si>
  <si>
    <t>ներկելու էքստրակտներ</t>
  </si>
  <si>
    <t>ներկի հեռացման լուծույթներ</t>
  </si>
  <si>
    <t>մետաղալարեր</t>
  </si>
  <si>
    <t>փողկապներ</t>
  </si>
  <si>
    <t>կիտել ― տաբատ</t>
  </si>
  <si>
    <t>սավաններ</t>
  </si>
  <si>
    <t>անջրանցիկ թիկնոցներ</t>
  </si>
  <si>
    <t>բաճկոն ― տաբատ</t>
  </si>
  <si>
    <t>կիսավերարկու</t>
  </si>
  <si>
    <t>անջրանցիկ վերարկու</t>
  </si>
  <si>
    <t>անջրանցիկ հագուստ</t>
  </si>
  <si>
    <t>գուլպաներ</t>
  </si>
  <si>
    <t>զույգ</t>
  </si>
  <si>
    <t>կիսավարտիքներ</t>
  </si>
  <si>
    <t>շապիկ ― վարտիք</t>
  </si>
  <si>
    <t>սրբիչ` վաֆլե, բամբակյա</t>
  </si>
  <si>
    <t>գոտիներ</t>
  </si>
  <si>
    <t>հաշվասարք, գրասենյակային</t>
  </si>
  <si>
    <t>օրացույց, սեղանի</t>
  </si>
  <si>
    <t>ամրակ, մեծ</t>
  </si>
  <si>
    <t>նամակի ծրար, A6 ձ―աչափի</t>
  </si>
  <si>
    <t>պատյաններ</t>
  </si>
  <si>
    <t>18441140/1</t>
  </si>
  <si>
    <t>պիլոտկա տեսակի գլխարկներ</t>
  </si>
  <si>
    <t>կիսաճտքավոր կոշիկներ</t>
  </si>
  <si>
    <t>բարձերեսներ</t>
  </si>
  <si>
    <t>ներքնակներ</t>
  </si>
  <si>
    <t>ձեռնոցներ</t>
  </si>
  <si>
    <t>կիտել ― կիսաշրջազգեստ</t>
  </si>
  <si>
    <t>ընտանի կենդանիների կեր</t>
  </si>
  <si>
    <t>խոտաբույսեր</t>
  </si>
  <si>
    <t>ցանցային բաժանարար</t>
  </si>
  <si>
    <t>ցանցային երթուղագծիչներ</t>
  </si>
  <si>
    <t>ԲՄ</t>
  </si>
  <si>
    <t>գրասեղաններ</t>
  </si>
  <si>
    <t>գրապահարաններ</t>
  </si>
  <si>
    <t>կախիչներ</t>
  </si>
  <si>
    <t>մոդուլային կահույք</t>
  </si>
  <si>
    <t>սեղան` համակարգչի</t>
  </si>
  <si>
    <t>աթոռակ` մետաղյա կարկասով</t>
  </si>
  <si>
    <t>շիթային տպիչներ</t>
  </si>
  <si>
    <t>լազերային տպիչներ</t>
  </si>
  <si>
    <t>պատճենահանման մեքենա</t>
  </si>
  <si>
    <t>բազկաթոռներ</t>
  </si>
  <si>
    <t>անձնական համակարգիչներ</t>
  </si>
  <si>
    <t>աթոռներ</t>
  </si>
  <si>
    <t>էկրաններ</t>
  </si>
  <si>
    <t>հակավիրուսային համակարգչային ծրագրային փաթեթներ</t>
  </si>
  <si>
    <t>50111260/502</t>
  </si>
  <si>
    <t>09321300/502</t>
  </si>
  <si>
    <t>50611200/502</t>
  </si>
  <si>
    <t>50531110/502</t>
  </si>
  <si>
    <t>50531140/501</t>
  </si>
  <si>
    <t>50711100/502</t>
  </si>
  <si>
    <t>80331100/502</t>
  </si>
  <si>
    <t>90921400/502</t>
  </si>
  <si>
    <t>77311500/502</t>
  </si>
  <si>
    <t>71421100/502</t>
  </si>
  <si>
    <t>90671100/502</t>
  </si>
  <si>
    <t>50511100/502</t>
  </si>
  <si>
    <t>էլեկտրական սարքերի վերանորոգման ծառայություններ</t>
  </si>
  <si>
    <t>տեղային (լոկալ) ջեռուցում</t>
  </si>
  <si>
    <t>կրակմարիչների վերալիցքավորման ծառայություններ</t>
  </si>
  <si>
    <t>կաթսաների վերանորոգման ― պահպանման ծառայություններ</t>
  </si>
  <si>
    <t>փորձաքննության ծառայություններ</t>
  </si>
  <si>
    <t>շենքերում տեղակայված էլեկտրական սարքերի վերանորոգման ― պահպանման ծառայություններ</t>
  </si>
  <si>
    <t>անվտանգության ուսուցման ծառայություններ</t>
  </si>
  <si>
    <t>ծխի միջոցով ախտահանման ծառայություններ</t>
  </si>
  <si>
    <t>այլ կանաչ տարածքների պահպանման ծառայություններ</t>
  </si>
  <si>
    <t>այգիների ձ―ավորման ծառայություններ</t>
  </si>
  <si>
    <t>ախտահանման ― մակաբույծների ոչնչացման ծառայություններ քաղաքային կամ գյուղական վայրերում</t>
  </si>
  <si>
    <t>պոմպերի վերանորոգման ― պահպանման ծառայություններ</t>
  </si>
  <si>
    <t>48211200/502</t>
  </si>
  <si>
    <t>48211200/504</t>
  </si>
  <si>
    <t>48761100/501</t>
  </si>
  <si>
    <t>լիցենզիաների կառավարման համակարգչային ծրագրային փաթեթներ</t>
  </si>
  <si>
    <t>22211300/511</t>
  </si>
  <si>
    <t>22211300/516</t>
  </si>
  <si>
    <t>22211300/519</t>
  </si>
  <si>
    <t>22211300/534</t>
  </si>
  <si>
    <t>22211300/508</t>
  </si>
  <si>
    <t>22211300/538</t>
  </si>
  <si>
    <t>22211300/537</t>
  </si>
  <si>
    <t>22211300/529</t>
  </si>
  <si>
    <t>22211300/540</t>
  </si>
  <si>
    <t>22211300/532</t>
  </si>
  <si>
    <t>22211300/524</t>
  </si>
  <si>
    <t>22211300/507</t>
  </si>
  <si>
    <t>22211300/513</t>
  </si>
  <si>
    <t>22211300/535</t>
  </si>
  <si>
    <t>22211300/510</t>
  </si>
  <si>
    <t>պարբերական մամուլ</t>
  </si>
  <si>
    <t>35821400/1</t>
  </si>
  <si>
    <t>39511190/1</t>
  </si>
  <si>
    <t>18311160/1</t>
  </si>
  <si>
    <t>18421170/1</t>
  </si>
  <si>
    <t>18411200/1</t>
  </si>
  <si>
    <t>18421100/1</t>
  </si>
  <si>
    <t>18331200/4</t>
  </si>
  <si>
    <t>18331200/1</t>
  </si>
  <si>
    <t>18331200/6</t>
  </si>
  <si>
    <t>19441200/501</t>
  </si>
  <si>
    <t>22811180/501</t>
  </si>
  <si>
    <t>30141200/501</t>
  </si>
  <si>
    <t>30192111/501</t>
  </si>
  <si>
    <t>30192128/501</t>
  </si>
  <si>
    <t>30192710/501</t>
  </si>
  <si>
    <t>30197231/501</t>
  </si>
  <si>
    <t>30197111/501</t>
  </si>
  <si>
    <t>39511110/1</t>
  </si>
  <si>
    <t>42111220/502</t>
  </si>
  <si>
    <t>22851500/503</t>
  </si>
  <si>
    <t>30192121/501</t>
  </si>
  <si>
    <t>30192114/501</t>
  </si>
  <si>
    <t>30192122/501</t>
  </si>
  <si>
    <t>30192720/502</t>
  </si>
  <si>
    <t>30192720/501</t>
  </si>
  <si>
    <t>30197233/501</t>
  </si>
  <si>
    <t>30197322/501</t>
  </si>
  <si>
    <t>35811160/522</t>
  </si>
  <si>
    <t>30197650/502</t>
  </si>
  <si>
    <t>30197650/505</t>
  </si>
  <si>
    <t>18341200/501</t>
  </si>
  <si>
    <t>35811160/510</t>
  </si>
  <si>
    <t>30197622/502</t>
  </si>
  <si>
    <t>30199430/502</t>
  </si>
  <si>
    <t>39263530/502</t>
  </si>
  <si>
    <t>18811230/501</t>
  </si>
  <si>
    <t>30197236/501</t>
  </si>
  <si>
    <t>18811230/502</t>
  </si>
  <si>
    <t>18931210/502</t>
  </si>
  <si>
    <t>30197331/501</t>
  </si>
  <si>
    <t>18931220/1</t>
  </si>
  <si>
    <t>35811160/521</t>
  </si>
  <si>
    <t>39511130/1</t>
  </si>
  <si>
    <t>18811190/1</t>
  </si>
  <si>
    <t>18231910/1</t>
  </si>
  <si>
    <t>18231210/2</t>
  </si>
  <si>
    <t>18331200/2</t>
  </si>
  <si>
    <t>18311210/1</t>
  </si>
  <si>
    <t>18421170/4</t>
  </si>
  <si>
    <t>18441100/4</t>
  </si>
  <si>
    <t>18441100/3</t>
  </si>
  <si>
    <t>18441100/1</t>
  </si>
  <si>
    <t>18421170/3</t>
  </si>
  <si>
    <t>18231410/2</t>
  </si>
  <si>
    <t>18221200/1</t>
  </si>
  <si>
    <t>39224470/1</t>
  </si>
  <si>
    <t>18221400/1</t>
  </si>
  <si>
    <t>18221200/2</t>
  </si>
  <si>
    <t>18211100/1</t>
  </si>
  <si>
    <t>18231210/1</t>
  </si>
  <si>
    <t>18421120/1</t>
  </si>
  <si>
    <t>18311160/2</t>
  </si>
  <si>
    <t>18331200/7</t>
  </si>
  <si>
    <t>39511170/1</t>
  </si>
  <si>
    <t>18331200/5</t>
  </si>
  <si>
    <t>18311120/1</t>
  </si>
  <si>
    <t>39141200/1</t>
  </si>
  <si>
    <t>18221100/1</t>
  </si>
  <si>
    <t>18811180/1</t>
  </si>
  <si>
    <t>18331200/3</t>
  </si>
  <si>
    <t>18441100/2</t>
  </si>
  <si>
    <t>18421130/3</t>
  </si>
  <si>
    <t>35811160/1</t>
  </si>
  <si>
    <t>18231410/1</t>
  </si>
  <si>
    <t>18421130/1</t>
  </si>
  <si>
    <t>39292510/501</t>
  </si>
  <si>
    <t>39263310/501</t>
  </si>
  <si>
    <t>39263320/501</t>
  </si>
  <si>
    <t>30199270/501</t>
  </si>
  <si>
    <t>39241141/501</t>
  </si>
  <si>
    <t>39263420/501</t>
  </si>
  <si>
    <t>39263510/501</t>
  </si>
  <si>
    <t>39263520/501</t>
  </si>
  <si>
    <t>30199260/501</t>
  </si>
  <si>
    <t>30199230/501</t>
  </si>
  <si>
    <t>30192160/501</t>
  </si>
  <si>
    <t>39263410/501</t>
  </si>
  <si>
    <t>39241210/501</t>
  </si>
  <si>
    <t>30192130/501</t>
  </si>
  <si>
    <t>39263310/502</t>
  </si>
  <si>
    <t>30199232/501</t>
  </si>
  <si>
    <t>30199430/503</t>
  </si>
  <si>
    <t>30199280/501</t>
  </si>
  <si>
    <t>30197650/501</t>
  </si>
  <si>
    <t>22451260/501</t>
  </si>
  <si>
    <t>22311100/502</t>
  </si>
  <si>
    <t>18931210/501</t>
  </si>
  <si>
    <t>22451190/501</t>
  </si>
  <si>
    <t>22451190/502</t>
  </si>
  <si>
    <t>22311100/501</t>
  </si>
  <si>
    <t>22811180/502</t>
  </si>
  <si>
    <t>22851300/501</t>
  </si>
  <si>
    <t>30199510/501</t>
  </si>
  <si>
    <t>18931200/501</t>
  </si>
  <si>
    <t>30199430/501</t>
  </si>
  <si>
    <t>22811130/502</t>
  </si>
  <si>
    <t>30197112/501</t>
  </si>
  <si>
    <t>39263510/502</t>
  </si>
  <si>
    <t>30197321/501</t>
  </si>
  <si>
    <t>39263530/501</t>
  </si>
  <si>
    <t>30199238/501</t>
  </si>
  <si>
    <t>22511100/501</t>
  </si>
  <si>
    <t>44831600/501</t>
  </si>
  <si>
    <t>30192760/501</t>
  </si>
  <si>
    <t>42991141/501</t>
  </si>
  <si>
    <t>44331300/502</t>
  </si>
  <si>
    <t>42111220/501</t>
  </si>
  <si>
    <t>24221100/502</t>
  </si>
  <si>
    <t>22851500/502</t>
  </si>
  <si>
    <t>30197230/501</t>
  </si>
  <si>
    <t>30199510/502</t>
  </si>
  <si>
    <t>30197232/501</t>
  </si>
  <si>
    <t>22851500/501</t>
  </si>
  <si>
    <t>22451280/502</t>
  </si>
  <si>
    <t>22811130/501</t>
  </si>
  <si>
    <t>18421200/1</t>
  </si>
  <si>
    <t>33761600/1</t>
  </si>
  <si>
    <t>սպորտային հագուստ</t>
  </si>
  <si>
    <t>թաշկինակներ</t>
  </si>
  <si>
    <t>վերնաշապիկներ</t>
  </si>
  <si>
    <t>դակիչ մեծ</t>
  </si>
  <si>
    <t>ձեռքի պայուսակներ</t>
  </si>
  <si>
    <t>ամենօրյա կոշկեղեն</t>
  </si>
  <si>
    <t>շշերի պատյաններ</t>
  </si>
  <si>
    <t>հողաթափեր</t>
  </si>
  <si>
    <t>հատուկ Ա5 ծրար</t>
  </si>
  <si>
    <t>հատուկ Ա4 ծրար</t>
  </si>
  <si>
    <t>մատիտներ</t>
  </si>
  <si>
    <t>հատուկ Ա6 ծրար</t>
  </si>
  <si>
    <t>կրծքանշանի գրքույկներ</t>
  </si>
  <si>
    <t>թղթերի պահոցներ</t>
  </si>
  <si>
    <t>15711300/2</t>
  </si>
  <si>
    <t>15872300/502</t>
  </si>
  <si>
    <t>09211160/501</t>
  </si>
  <si>
    <t>34351200/517</t>
  </si>
  <si>
    <t>34351200/516</t>
  </si>
  <si>
    <t>34351200/506</t>
  </si>
  <si>
    <t>34351200/504</t>
  </si>
  <si>
    <t>34351200/502</t>
  </si>
  <si>
    <t>34351200/507</t>
  </si>
  <si>
    <t>34351400/505</t>
  </si>
  <si>
    <t>34351400/503</t>
  </si>
  <si>
    <t>34351200/518</t>
  </si>
  <si>
    <t>34351500/502</t>
  </si>
  <si>
    <t>34351200/514</t>
  </si>
  <si>
    <t>34351200/508</t>
  </si>
  <si>
    <t>09211100/502</t>
  </si>
  <si>
    <t>34351200/511</t>
  </si>
  <si>
    <t>34351400/504</t>
  </si>
  <si>
    <t>34351200/505</t>
  </si>
  <si>
    <t>34351200/501</t>
  </si>
  <si>
    <t>34331300/321</t>
  </si>
  <si>
    <t>09211640/501</t>
  </si>
  <si>
    <t>09211150/502</t>
  </si>
  <si>
    <t>24951310/501</t>
  </si>
  <si>
    <t>09134100/501</t>
  </si>
  <si>
    <t>34351200/512</t>
  </si>
  <si>
    <t>34351200/509</t>
  </si>
  <si>
    <t>09211100/501</t>
  </si>
  <si>
    <t>09211100/503</t>
  </si>
  <si>
    <t>34351200/513</t>
  </si>
  <si>
    <t>34351400/502</t>
  </si>
  <si>
    <t>34351200/510</t>
  </si>
  <si>
    <t>34351200/503</t>
  </si>
  <si>
    <t>34351400/501</t>
  </si>
  <si>
    <t>34351200/515</t>
  </si>
  <si>
    <t>34331300/30</t>
  </si>
  <si>
    <t>34331300/19</t>
  </si>
  <si>
    <t>34331300/89</t>
  </si>
  <si>
    <t>34331300/17</t>
  </si>
  <si>
    <t>34331300/109</t>
  </si>
  <si>
    <t>34331300/32</t>
  </si>
  <si>
    <t>34331300/40</t>
  </si>
  <si>
    <t>34331300/12</t>
  </si>
  <si>
    <t>34331300/83</t>
  </si>
  <si>
    <t>34331300/35</t>
  </si>
  <si>
    <t>34331300/72</t>
  </si>
  <si>
    <t>34331300/86</t>
  </si>
  <si>
    <t>34331300/24</t>
  </si>
  <si>
    <t>34331300/51</t>
  </si>
  <si>
    <t>34331300/56</t>
  </si>
  <si>
    <t>34331300/36</t>
  </si>
  <si>
    <t>34331300/76</t>
  </si>
  <si>
    <t>34331300/93</t>
  </si>
  <si>
    <t>34331300/9</t>
  </si>
  <si>
    <t>34331300/39</t>
  </si>
  <si>
    <t>34331300/75</t>
  </si>
  <si>
    <t>34331300/48</t>
  </si>
  <si>
    <t>34331300/43</t>
  </si>
  <si>
    <t>34331300/11</t>
  </si>
  <si>
    <t>34331300/69</t>
  </si>
  <si>
    <t>34331300/74</t>
  </si>
  <si>
    <t>34331300/45</t>
  </si>
  <si>
    <t>34331300/46</t>
  </si>
  <si>
    <t>34331300/37</t>
  </si>
  <si>
    <t>34331300/78</t>
  </si>
  <si>
    <t>34331300/50</t>
  </si>
  <si>
    <t>34331300/44</t>
  </si>
  <si>
    <t>34331300/73</t>
  </si>
  <si>
    <t>34331300/65</t>
  </si>
  <si>
    <t>34331300/101</t>
  </si>
  <si>
    <t>34331300/94</t>
  </si>
  <si>
    <t>34331300/90</t>
  </si>
  <si>
    <t>31442160/501</t>
  </si>
  <si>
    <t>31442230/501</t>
  </si>
  <si>
    <t>31442180/501</t>
  </si>
  <si>
    <t>31442200/501</t>
  </si>
  <si>
    <t>34331300/107</t>
  </si>
  <si>
    <t>34331300/118</t>
  </si>
  <si>
    <t>34331300/42</t>
  </si>
  <si>
    <t>34331300/23</t>
  </si>
  <si>
    <t>34331300/18</t>
  </si>
  <si>
    <t>34331300/58</t>
  </si>
  <si>
    <t>34331300/38</t>
  </si>
  <si>
    <t>34331300/60</t>
  </si>
  <si>
    <t>34331300/108</t>
  </si>
  <si>
    <t>34331300/87</t>
  </si>
  <si>
    <t>34331300/59</t>
  </si>
  <si>
    <t>34331300/21</t>
  </si>
  <si>
    <t>34331300/20</t>
  </si>
  <si>
    <t>34331300/25</t>
  </si>
  <si>
    <t>34331300/15</t>
  </si>
  <si>
    <t>34331300/79</t>
  </si>
  <si>
    <t>34331300/41</t>
  </si>
  <si>
    <t>34331300/99</t>
  </si>
  <si>
    <t>34331300/70</t>
  </si>
  <si>
    <t>34331300/85</t>
  </si>
  <si>
    <t>34331300/67</t>
  </si>
  <si>
    <t>34331300/8</t>
  </si>
  <si>
    <t>34331300/28</t>
  </si>
  <si>
    <t>34331300/47</t>
  </si>
  <si>
    <t>34331300/26</t>
  </si>
  <si>
    <t>34331300/71</t>
  </si>
  <si>
    <t>34331300/63</t>
  </si>
  <si>
    <t>34331300/102</t>
  </si>
  <si>
    <t>34331300/103</t>
  </si>
  <si>
    <t>34331300/104</t>
  </si>
  <si>
    <t>34331300/97</t>
  </si>
  <si>
    <t>34331300/54</t>
  </si>
  <si>
    <t>34331300/33</t>
  </si>
  <si>
    <t>34331300/27</t>
  </si>
  <si>
    <t>34331300/106</t>
  </si>
  <si>
    <t>34331300/82</t>
  </si>
  <si>
    <t>34331300/53</t>
  </si>
  <si>
    <t>34331300/10</t>
  </si>
  <si>
    <t>34331300/113</t>
  </si>
  <si>
    <t>34331300/14</t>
  </si>
  <si>
    <t>34331300/88</t>
  </si>
  <si>
    <t>34331300/199</t>
  </si>
  <si>
    <t>34331300/140</t>
  </si>
  <si>
    <t>34331300/62</t>
  </si>
  <si>
    <t>34331300/154</t>
  </si>
  <si>
    <t>34331300/144</t>
  </si>
  <si>
    <t>34331300/91</t>
  </si>
  <si>
    <t>34331300/111</t>
  </si>
  <si>
    <t>34331300/191</t>
  </si>
  <si>
    <t>34331300/77</t>
  </si>
  <si>
    <t>34331300/128</t>
  </si>
  <si>
    <t>34331300/180</t>
  </si>
  <si>
    <t>34331300/171</t>
  </si>
  <si>
    <t>34331300/61</t>
  </si>
  <si>
    <t>34331300/55</t>
  </si>
  <si>
    <t>34331300/98</t>
  </si>
  <si>
    <t>34331300/96</t>
  </si>
  <si>
    <t>34331300/119</t>
  </si>
  <si>
    <t>34331300/161</t>
  </si>
  <si>
    <t>34331300/184</t>
  </si>
  <si>
    <t>34331300/164</t>
  </si>
  <si>
    <t>34331300/126</t>
  </si>
  <si>
    <t>34331300/197</t>
  </si>
  <si>
    <t>34331300/160</t>
  </si>
  <si>
    <t>34331300/162</t>
  </si>
  <si>
    <t>34331300/178</t>
  </si>
  <si>
    <t>34331300/169</t>
  </si>
  <si>
    <t>34331300/167</t>
  </si>
  <si>
    <t>34331300/166</t>
  </si>
  <si>
    <t>34331300/168</t>
  </si>
  <si>
    <t>34331300/163</t>
  </si>
  <si>
    <t>34331300/165</t>
  </si>
  <si>
    <t>34331300/217</t>
  </si>
  <si>
    <t>34331300/202</t>
  </si>
  <si>
    <t>34331300/203</t>
  </si>
  <si>
    <t>34331300/201</t>
  </si>
  <si>
    <t>34331300/132</t>
  </si>
  <si>
    <t>34331300/133</t>
  </si>
  <si>
    <t>34331300/134</t>
  </si>
  <si>
    <t>34331300/143</t>
  </si>
  <si>
    <t>34331300/141</t>
  </si>
  <si>
    <t>34331300/138</t>
  </si>
  <si>
    <t>34331300/145</t>
  </si>
  <si>
    <t>34331300/142</t>
  </si>
  <si>
    <t>34331300/139</t>
  </si>
  <si>
    <t>34331300/187</t>
  </si>
  <si>
    <t>34331300/189</t>
  </si>
  <si>
    <t>34331300/198</t>
  </si>
  <si>
    <t>34331300/200</t>
  </si>
  <si>
    <t>34331300/194</t>
  </si>
  <si>
    <t>34331300/117</t>
  </si>
  <si>
    <t>34331300/121</t>
  </si>
  <si>
    <t>34331300/114</t>
  </si>
  <si>
    <t>34331300/127</t>
  </si>
  <si>
    <t>34331300/131</t>
  </si>
  <si>
    <t>34331300/129</t>
  </si>
  <si>
    <t>34331300/130</t>
  </si>
  <si>
    <t>34331300/136</t>
  </si>
  <si>
    <t>34331300/158</t>
  </si>
  <si>
    <t>34331300/146</t>
  </si>
  <si>
    <t>34331300/179</t>
  </si>
  <si>
    <t>34331300/29</t>
  </si>
  <si>
    <t>34331300/105</t>
  </si>
  <si>
    <t>34331300/95</t>
  </si>
  <si>
    <t>34331300/100</t>
  </si>
  <si>
    <t>34331300/112</t>
  </si>
  <si>
    <t>34331300/66</t>
  </si>
  <si>
    <t>34331300/289</t>
  </si>
  <si>
    <t>34331300/234</t>
  </si>
  <si>
    <t>34331300/296</t>
  </si>
  <si>
    <t>34331300/314</t>
  </si>
  <si>
    <t>34331300/223</t>
  </si>
  <si>
    <t>34331300/260</t>
  </si>
  <si>
    <t>34331300/279</t>
  </si>
  <si>
    <t>34331300/288</t>
  </si>
  <si>
    <t>34331300/317</t>
  </si>
  <si>
    <t>34331300/31</t>
  </si>
  <si>
    <t>34331300/68</t>
  </si>
  <si>
    <t>34331300/81</t>
  </si>
  <si>
    <t>34331300/84</t>
  </si>
  <si>
    <t>34331300/52</t>
  </si>
  <si>
    <t>34331300/34</t>
  </si>
  <si>
    <t>34331300/110</t>
  </si>
  <si>
    <t>34331300/13</t>
  </si>
  <si>
    <t>34331300/64</t>
  </si>
  <si>
    <t>34331300/80</t>
  </si>
  <si>
    <t>34331300/57</t>
  </si>
  <si>
    <t>34331300/22</t>
  </si>
  <si>
    <t>09134200/502</t>
  </si>
  <si>
    <t>09132200/502</t>
  </si>
  <si>
    <t>34331300/152</t>
  </si>
  <si>
    <t>34331300/149</t>
  </si>
  <si>
    <t>34331300/188</t>
  </si>
  <si>
    <t>34331300/170</t>
  </si>
  <si>
    <t>34331300/195</t>
  </si>
  <si>
    <t>34331300/175</t>
  </si>
  <si>
    <t>34331300/196</t>
  </si>
  <si>
    <t>34331300/151</t>
  </si>
  <si>
    <t>34331300/120</t>
  </si>
  <si>
    <t>34331300/115</t>
  </si>
  <si>
    <t>34331300/192</t>
  </si>
  <si>
    <t>34331300/155</t>
  </si>
  <si>
    <t>34331300/172</t>
  </si>
  <si>
    <t>34331300/157</t>
  </si>
  <si>
    <t>34331300/153</t>
  </si>
  <si>
    <t>34331300/124</t>
  </si>
  <si>
    <t>34331300/173</t>
  </si>
  <si>
    <t>34331300/183</t>
  </si>
  <si>
    <t>34331300/137</t>
  </si>
  <si>
    <t>34331300/116</t>
  </si>
  <si>
    <t>34331300/156</t>
  </si>
  <si>
    <t>34331300/123</t>
  </si>
  <si>
    <t>34331300/148</t>
  </si>
  <si>
    <t>34331300/193</t>
  </si>
  <si>
    <t>34331300/176</t>
  </si>
  <si>
    <t>34331300/159</t>
  </si>
  <si>
    <t>34331300/181</t>
  </si>
  <si>
    <t>34331300/222</t>
  </si>
  <si>
    <t>34331300/122</t>
  </si>
  <si>
    <t>34331300/125</t>
  </si>
  <si>
    <t>34331300/174</t>
  </si>
  <si>
    <t>34331300/182</t>
  </si>
  <si>
    <t>34331300/303</t>
  </si>
  <si>
    <t>34331300/291</t>
  </si>
  <si>
    <t>34331300/316</t>
  </si>
  <si>
    <t>34331300/245</t>
  </si>
  <si>
    <t>34331300/283</t>
  </si>
  <si>
    <t>34331300/311</t>
  </si>
  <si>
    <t>34331300/310</t>
  </si>
  <si>
    <t>34331300/248</t>
  </si>
  <si>
    <t>34331300/257</t>
  </si>
  <si>
    <t>34331300/273</t>
  </si>
  <si>
    <t>34331300/228</t>
  </si>
  <si>
    <t>34331300/277</t>
  </si>
  <si>
    <t>34331300/258</t>
  </si>
  <si>
    <t>34331300/278</t>
  </si>
  <si>
    <t>34331300/237</t>
  </si>
  <si>
    <t>34331300/268</t>
  </si>
  <si>
    <t>34331300/281</t>
  </si>
  <si>
    <t>34331300/241</t>
  </si>
  <si>
    <t>34331300/249</t>
  </si>
  <si>
    <t>34331300/239</t>
  </si>
  <si>
    <t>34331300/244</t>
  </si>
  <si>
    <t>34331300/243</t>
  </si>
  <si>
    <t>34331300/307</t>
  </si>
  <si>
    <t>34331300/262</t>
  </si>
  <si>
    <t>34331300/320</t>
  </si>
  <si>
    <t>34331300/306</t>
  </si>
  <si>
    <t>34331300/297</t>
  </si>
  <si>
    <t>34331300/290</t>
  </si>
  <si>
    <t>34331300/280</t>
  </si>
  <si>
    <t>34331300/270</t>
  </si>
  <si>
    <t>34331300/226</t>
  </si>
  <si>
    <t>34331300/313</t>
  </si>
  <si>
    <t>34331300/271</t>
  </si>
  <si>
    <t>34331300/305</t>
  </si>
  <si>
    <t>34331300/323</t>
  </si>
  <si>
    <t>34331300/282</t>
  </si>
  <si>
    <t>34331300/309</t>
  </si>
  <si>
    <t>34331300/255</t>
  </si>
  <si>
    <t>34331300/298</t>
  </si>
  <si>
    <t>34331300/318</t>
  </si>
  <si>
    <t>34331300/238</t>
  </si>
  <si>
    <t>34331300/240</t>
  </si>
  <si>
    <t>34331300/266</t>
  </si>
  <si>
    <t>34331300/300</t>
  </si>
  <si>
    <t>34331300/285</t>
  </si>
  <si>
    <t>34331300/301</t>
  </si>
  <si>
    <t>34331300/253</t>
  </si>
  <si>
    <t>34331300/259</t>
  </si>
  <si>
    <t>34331300/231</t>
  </si>
  <si>
    <t>34331300/312</t>
  </si>
  <si>
    <t>34331300/232</t>
  </si>
  <si>
    <t>34331300/261</t>
  </si>
  <si>
    <t>34331300/286</t>
  </si>
  <si>
    <t>34331300/233</t>
  </si>
  <si>
    <t>34331300/251</t>
  </si>
  <si>
    <t>34331300/247</t>
  </si>
  <si>
    <t>34331300/302</t>
  </si>
  <si>
    <t>34331300/246</t>
  </si>
  <si>
    <t>34331300/263</t>
  </si>
  <si>
    <t>34331300/242</t>
  </si>
  <si>
    <t>34331300/315</t>
  </si>
  <si>
    <t>34331300/229</t>
  </si>
  <si>
    <t>34331300/295</t>
  </si>
  <si>
    <t>34331300/293</t>
  </si>
  <si>
    <t>34331300/225</t>
  </si>
  <si>
    <t>34331300/274</t>
  </si>
  <si>
    <t>34331300/319</t>
  </si>
  <si>
    <t>34331300/322</t>
  </si>
  <si>
    <t>34331300/254</t>
  </si>
  <si>
    <t>34331300/269</t>
  </si>
  <si>
    <t>34331300/236</t>
  </si>
  <si>
    <t>34331300/324</t>
  </si>
  <si>
    <t>34331300/272</t>
  </si>
  <si>
    <t>34331300/276</t>
  </si>
  <si>
    <t>34331300/304</t>
  </si>
  <si>
    <t>34331300/275</t>
  </si>
  <si>
    <t>34331300/299</t>
  </si>
  <si>
    <t>34331300/267</t>
  </si>
  <si>
    <t>34331300/292</t>
  </si>
  <si>
    <t>34331300/287</t>
  </si>
  <si>
    <t>34331300/294</t>
  </si>
  <si>
    <t>34331300/230</t>
  </si>
  <si>
    <t>34331300/224</t>
  </si>
  <si>
    <t>34331300/235</t>
  </si>
  <si>
    <t>34331300/252</t>
  </si>
  <si>
    <t>34331300/308</t>
  </si>
  <si>
    <t>34331300/284</t>
  </si>
  <si>
    <t>սոլիդոլ</t>
  </si>
  <si>
    <t>ավտոմեքենաների անիվներ</t>
  </si>
  <si>
    <t>բեռնատարների անիվներ</t>
  </si>
  <si>
    <t>ավտոբուսների անիվներ</t>
  </si>
  <si>
    <t>շարժիչի յուղեր</t>
  </si>
  <si>
    <t>ավտոմեքենաների պահեստամասեր</t>
  </si>
  <si>
    <t>էլեկտրամեկուսիչ յուղեր</t>
  </si>
  <si>
    <t>լիտոլ-24</t>
  </si>
  <si>
    <t>հակասառիչ հեղուկ` A դասի կոնցենտրանտ,  A-40 դասի` 40 C աստիճան սառման ջերմաստիճանով,A-65 դասի` 65 C սառման ջերմաստիճանով</t>
  </si>
  <si>
    <t>դիզելային յուղեր</t>
  </si>
  <si>
    <t>մարտկոց` ԿՄ 6ՍՏ-60</t>
  </si>
  <si>
    <t>կուտակիչ մարտկոց` ԿՄ 6ՍՏ-190</t>
  </si>
  <si>
    <t>մարտկոց` ԿՄ 6ՍՏ-75</t>
  </si>
  <si>
    <t>մարտկոց` ԿՄ 6ՍՏ-90</t>
  </si>
  <si>
    <t>դիզելային վառելիք, ամառային</t>
  </si>
  <si>
    <t>բենզին, ռեգուլյար</t>
  </si>
  <si>
    <t>15211110/4</t>
  </si>
  <si>
    <t>15431111/4</t>
  </si>
  <si>
    <t>15331151/5</t>
  </si>
  <si>
    <t>15898000/502</t>
  </si>
  <si>
    <t>55321100/3</t>
  </si>
  <si>
    <t>39831244/502</t>
  </si>
  <si>
    <t>39831240/503</t>
  </si>
  <si>
    <t>03142510/502</t>
  </si>
  <si>
    <t>15131632/501</t>
  </si>
  <si>
    <t>39831273/501</t>
  </si>
  <si>
    <t>15871200/501</t>
  </si>
  <si>
    <t>15872400/502</t>
  </si>
  <si>
    <t>15131631/501</t>
  </si>
  <si>
    <t>15331152/502</t>
  </si>
  <si>
    <t>15333100/502</t>
  </si>
  <si>
    <t>39831242/501</t>
  </si>
  <si>
    <t>15616000/4</t>
  </si>
  <si>
    <t>15831000/4</t>
  </si>
  <si>
    <t>15421100/4</t>
  </si>
  <si>
    <t>15851100/4</t>
  </si>
  <si>
    <t>15331153/4</t>
  </si>
  <si>
    <t>15331170/502</t>
  </si>
  <si>
    <t>15531100/501</t>
  </si>
  <si>
    <t>15614200/502</t>
  </si>
  <si>
    <t>15821500/504</t>
  </si>
  <si>
    <t>15842310/502</t>
  </si>
  <si>
    <t>15981500/502</t>
  </si>
  <si>
    <t>03142100/502</t>
  </si>
  <si>
    <t>39831273/503</t>
  </si>
  <si>
    <t>39831100/502</t>
  </si>
  <si>
    <t>39831100/501</t>
  </si>
  <si>
    <t>39831273/504</t>
  </si>
  <si>
    <t>39831247/501</t>
  </si>
  <si>
    <t>39513200/501</t>
  </si>
  <si>
    <t>39831243/502</t>
  </si>
  <si>
    <t>39831243/501</t>
  </si>
  <si>
    <t>39831241/501</t>
  </si>
  <si>
    <t>39831273/502</t>
  </si>
  <si>
    <t>39831240/501</t>
  </si>
  <si>
    <t>39831240/502</t>
  </si>
  <si>
    <t>15842110/502</t>
  </si>
  <si>
    <t>15131122/4</t>
  </si>
  <si>
    <t>15612160/2</t>
  </si>
  <si>
    <t>03222121/4</t>
  </si>
  <si>
    <t>ձկան պահածո</t>
  </si>
  <si>
    <t>մարգարին</t>
  </si>
  <si>
    <t>լոբի, հատիկավոր</t>
  </si>
  <si>
    <t>խմորիչ</t>
  </si>
  <si>
    <t>սննդի պատրաստման ծառայություններ</t>
  </si>
  <si>
    <t>օճառ, տնտեսական</t>
  </si>
  <si>
    <t>մաքրող նյութեր</t>
  </si>
  <si>
    <t>ձու, 01 կարգ</t>
  </si>
  <si>
    <t>մսաբուսական պահածոներ</t>
  </si>
  <si>
    <t>հատակի մաքրման նյութեր</t>
  </si>
  <si>
    <t>քացախ</t>
  </si>
  <si>
    <t>աղ, կերակրի, մանր</t>
  </si>
  <si>
    <t>մսի պահածո</t>
  </si>
  <si>
    <t>սիսեռ</t>
  </si>
  <si>
    <t>տոմատի մածուկ</t>
  </si>
  <si>
    <t>լվացքի փոշի ձեռքով լվանալու համար</t>
  </si>
  <si>
    <t>հնդկաձավար</t>
  </si>
  <si>
    <t>շաքարավազ սպիտակ</t>
  </si>
  <si>
    <t>մակարոն</t>
  </si>
  <si>
    <t>ոսպ</t>
  </si>
  <si>
    <t>տաքդեղ</t>
  </si>
  <si>
    <t>կարագ</t>
  </si>
  <si>
    <t>բրինձ</t>
  </si>
  <si>
    <t>թխվածքաբլիթներ</t>
  </si>
  <si>
    <t>կոնֆետ, կարամել</t>
  </si>
  <si>
    <t>զովացուցիչ ըմպելիքներ</t>
  </si>
  <si>
    <t>մեղր, բնական</t>
  </si>
  <si>
    <t>լվացող նյութեր</t>
  </si>
  <si>
    <t>ախտահանող հեղուկ` սանհանգույցի համար (խտանյութ)</t>
  </si>
  <si>
    <t>թղթե անձեռոցիկ, երկշերտ</t>
  </si>
  <si>
    <t>լվացքի փոշի ավտոմատ</t>
  </si>
  <si>
    <t>օճառ, ձեռքի</t>
  </si>
  <si>
    <t>կոնֆետ, շոկոլադապատ</t>
  </si>
  <si>
    <t>երշիկ, կիսաապխտած</t>
  </si>
  <si>
    <t>1-ին տեսակի ցորենի ալյուր</t>
  </si>
  <si>
    <t>մանդարին</t>
  </si>
  <si>
    <t>30121500/41</t>
  </si>
  <si>
    <t>18521100/501</t>
  </si>
  <si>
    <t>37451820/502</t>
  </si>
  <si>
    <t>37431282/501</t>
  </si>
  <si>
    <t>37451820/501</t>
  </si>
  <si>
    <t>30121500/40</t>
  </si>
  <si>
    <t>30232500/4</t>
  </si>
  <si>
    <t>30121500/576</t>
  </si>
  <si>
    <t>31221230/517</t>
  </si>
  <si>
    <t>30121500/44</t>
  </si>
  <si>
    <t>30121480/10</t>
  </si>
  <si>
    <t>30237411/504</t>
  </si>
  <si>
    <t>30237460/501</t>
  </si>
  <si>
    <t>30121500/557</t>
  </si>
  <si>
    <t>32421200/507</t>
  </si>
  <si>
    <t>32561200/506</t>
  </si>
  <si>
    <t>30121480/526</t>
  </si>
  <si>
    <t>30232480/503</t>
  </si>
  <si>
    <t>30121500/573</t>
  </si>
  <si>
    <t>44112190/501</t>
  </si>
  <si>
    <t>30232231/503</t>
  </si>
  <si>
    <t>30121450/515</t>
  </si>
  <si>
    <t>30192112/501</t>
  </si>
  <si>
    <t>38631600/504</t>
  </si>
  <si>
    <t>30236110/504</t>
  </si>
  <si>
    <t>30121480/527</t>
  </si>
  <si>
    <t>30121500/566</t>
  </si>
  <si>
    <t>30232480/504</t>
  </si>
  <si>
    <t>31421100/502</t>
  </si>
  <si>
    <t>30164000/502</t>
  </si>
  <si>
    <t>30232231/501</t>
  </si>
  <si>
    <t>30121500/553</t>
  </si>
  <si>
    <t>32561600/510</t>
  </si>
  <si>
    <t>30121480/512</t>
  </si>
  <si>
    <t>31221230/516</t>
  </si>
  <si>
    <t>30121500/559</t>
  </si>
  <si>
    <t>30232231/502</t>
  </si>
  <si>
    <t>30236110/502</t>
  </si>
  <si>
    <t>30121500/556</t>
  </si>
  <si>
    <t>32561600/512</t>
  </si>
  <si>
    <t>30121500/622</t>
  </si>
  <si>
    <t>32411160/507</t>
  </si>
  <si>
    <t>32561600/514</t>
  </si>
  <si>
    <t>31221230/503</t>
  </si>
  <si>
    <t>32421100/505</t>
  </si>
  <si>
    <t>31221230/513</t>
  </si>
  <si>
    <t>31221230/512</t>
  </si>
  <si>
    <t>30121500/563</t>
  </si>
  <si>
    <t>30121500/558</t>
  </si>
  <si>
    <t>30236110/505</t>
  </si>
  <si>
    <t>30232500/502</t>
  </si>
  <si>
    <t>30121500/619</t>
  </si>
  <si>
    <t>32561600/513</t>
  </si>
  <si>
    <t>30121450/513</t>
  </si>
  <si>
    <t>31221230/502</t>
  </si>
  <si>
    <t>31221230/515</t>
  </si>
  <si>
    <t>32421200/502</t>
  </si>
  <si>
    <t>31221230/505</t>
  </si>
  <si>
    <t>30121500/564</t>
  </si>
  <si>
    <t>30121500/561</t>
  </si>
  <si>
    <t>30121450/514</t>
  </si>
  <si>
    <t>30236110/501</t>
  </si>
  <si>
    <t>30121450/510</t>
  </si>
  <si>
    <t>30121450/512</t>
  </si>
  <si>
    <t>30121500/560</t>
  </si>
  <si>
    <t>30237140/501</t>
  </si>
  <si>
    <t>30232300/501</t>
  </si>
  <si>
    <t>30192112/502</t>
  </si>
  <si>
    <t>30237100/502</t>
  </si>
  <si>
    <t>32251200/501</t>
  </si>
  <si>
    <t>44112190/504</t>
  </si>
  <si>
    <t>30211160/504</t>
  </si>
  <si>
    <t>30192320/504</t>
  </si>
  <si>
    <t>31685000/506</t>
  </si>
  <si>
    <t>32561200/505</t>
  </si>
  <si>
    <t>32341110/501</t>
  </si>
  <si>
    <t>31211100/501</t>
  </si>
  <si>
    <t>44511100/501</t>
  </si>
  <si>
    <t>30121500/562</t>
  </si>
  <si>
    <t>30232500/3</t>
  </si>
  <si>
    <t>30121480/9</t>
  </si>
  <si>
    <t>30121500/45</t>
  </si>
  <si>
    <t>30237411/2</t>
  </si>
  <si>
    <t>44112190/503</t>
  </si>
  <si>
    <t>30237200/501</t>
  </si>
  <si>
    <t>30121500/625</t>
  </si>
  <si>
    <t>30121500/567</t>
  </si>
  <si>
    <t>30237110/502</t>
  </si>
  <si>
    <t>30121500/621</t>
  </si>
  <si>
    <t>30121450/511</t>
  </si>
  <si>
    <t>31221230/504</t>
  </si>
  <si>
    <t>44112190/502</t>
  </si>
  <si>
    <t>30236110/503</t>
  </si>
  <si>
    <t>32551160/508</t>
  </si>
  <si>
    <t>30121500/569</t>
  </si>
  <si>
    <t>30232231/504</t>
  </si>
  <si>
    <t>30121500/626</t>
  </si>
  <si>
    <t>32421200/503</t>
  </si>
  <si>
    <t>30232500/501</t>
  </si>
  <si>
    <t>30232480/501</t>
  </si>
  <si>
    <t>32421200/501</t>
  </si>
  <si>
    <t>30237137/501</t>
  </si>
  <si>
    <t>44511100/503</t>
  </si>
  <si>
    <t>31221230/514</t>
  </si>
  <si>
    <t>30164000/501</t>
  </si>
  <si>
    <t>32411160/502</t>
  </si>
  <si>
    <t>30121500/575</t>
  </si>
  <si>
    <t>31421100/504</t>
  </si>
  <si>
    <t>30121500/577</t>
  </si>
  <si>
    <t>31211400/502</t>
  </si>
  <si>
    <t>31211400/501</t>
  </si>
  <si>
    <t>31331130/501</t>
  </si>
  <si>
    <t>31521280/502</t>
  </si>
  <si>
    <t>31531300/506</t>
  </si>
  <si>
    <t>31531300/510</t>
  </si>
  <si>
    <t>31531300/508</t>
  </si>
  <si>
    <t>38341130/501</t>
  </si>
  <si>
    <t>38341130/502</t>
  </si>
  <si>
    <t>42141170/504</t>
  </si>
  <si>
    <t>18421160/502</t>
  </si>
  <si>
    <t>30192232/501</t>
  </si>
  <si>
    <t>19642000/501</t>
  </si>
  <si>
    <t>31221241/501</t>
  </si>
  <si>
    <t>39221290/502</t>
  </si>
  <si>
    <t>39221480/501</t>
  </si>
  <si>
    <t>44112170/501</t>
  </si>
  <si>
    <t>44411720/501</t>
  </si>
  <si>
    <t>42141170/502</t>
  </si>
  <si>
    <t>42131100/501</t>
  </si>
  <si>
    <t>31331140/502</t>
  </si>
  <si>
    <t>38551200/503</t>
  </si>
  <si>
    <t>42141170/501</t>
  </si>
  <si>
    <t>31588100/501</t>
  </si>
  <si>
    <t>42131100/507</t>
  </si>
  <si>
    <t>31588400/501</t>
  </si>
  <si>
    <t>44111413/501</t>
  </si>
  <si>
    <t>37521150/501</t>
  </si>
  <si>
    <t>39221490/501</t>
  </si>
  <si>
    <t>44163173/501</t>
  </si>
  <si>
    <t>31331192/501</t>
  </si>
  <si>
    <t>31512430/502</t>
  </si>
  <si>
    <t>31681600/502</t>
  </si>
  <si>
    <t>31531300/507</t>
  </si>
  <si>
    <t>31681600/508</t>
  </si>
  <si>
    <t>31681620/501</t>
  </si>
  <si>
    <t>31321280/501</t>
  </si>
  <si>
    <t>31531730/504</t>
  </si>
  <si>
    <t>31331200/501</t>
  </si>
  <si>
    <t>31531710/501</t>
  </si>
  <si>
    <t>31331150/501</t>
  </si>
  <si>
    <t>44511100/504</t>
  </si>
  <si>
    <t>44511100/506</t>
  </si>
  <si>
    <t>30121500/571</t>
  </si>
  <si>
    <t>31221220/504</t>
  </si>
  <si>
    <t>30237112/508</t>
  </si>
  <si>
    <t>30232480/502</t>
  </si>
  <si>
    <t>32551160/509</t>
  </si>
  <si>
    <t>32561200/507</t>
  </si>
  <si>
    <t>32561200/504</t>
  </si>
  <si>
    <t>32421100/506</t>
  </si>
  <si>
    <t>31221230/501</t>
  </si>
  <si>
    <t>31531730/505</t>
  </si>
  <si>
    <t>31588300/501</t>
  </si>
  <si>
    <t>31221180/501</t>
  </si>
  <si>
    <t>31531730/502</t>
  </si>
  <si>
    <t>31651400/501</t>
  </si>
  <si>
    <t>31681610/501</t>
  </si>
  <si>
    <t>31681600/506</t>
  </si>
  <si>
    <t>31681600/501</t>
  </si>
  <si>
    <t>31531730/501</t>
  </si>
  <si>
    <t>31685000/503</t>
  </si>
  <si>
    <t>31681640/501</t>
  </si>
  <si>
    <t>31686100/501</t>
  </si>
  <si>
    <t>31531300/509</t>
  </si>
  <si>
    <t>38551200/502</t>
  </si>
  <si>
    <t>44118400/501</t>
  </si>
  <si>
    <t>30192230/501</t>
  </si>
  <si>
    <t>44112252/501</t>
  </si>
  <si>
    <t>35111100/503</t>
  </si>
  <si>
    <t>42131100/506</t>
  </si>
  <si>
    <t>44111200/501</t>
  </si>
  <si>
    <t>44112730/501</t>
  </si>
  <si>
    <t>44192700/501</t>
  </si>
  <si>
    <t>44163172/502</t>
  </si>
  <si>
    <t>19641000/502</t>
  </si>
  <si>
    <t>39522330/501</t>
  </si>
  <si>
    <t>44161130/504</t>
  </si>
  <si>
    <t>44163170/502</t>
  </si>
  <si>
    <t>44161130/503</t>
  </si>
  <si>
    <t>44161230/503</t>
  </si>
  <si>
    <t>44521120/503</t>
  </si>
  <si>
    <t>39224341/501</t>
  </si>
  <si>
    <t>44163170/503</t>
  </si>
  <si>
    <t>44163170/501</t>
  </si>
  <si>
    <t>39831283/502</t>
  </si>
  <si>
    <t>39835000/502</t>
  </si>
  <si>
    <t>39831283/501</t>
  </si>
  <si>
    <t>39224331/501</t>
  </si>
  <si>
    <t>39839200/501</t>
  </si>
  <si>
    <t>39835000/501</t>
  </si>
  <si>
    <t>39836000/501</t>
  </si>
  <si>
    <t>18141100/501</t>
  </si>
  <si>
    <t>44531190/501</t>
  </si>
  <si>
    <t>44161230/504</t>
  </si>
  <si>
    <t>44161230/507</t>
  </si>
  <si>
    <t>44161230/501</t>
  </si>
  <si>
    <t>44161230/505</t>
  </si>
  <si>
    <t>44161230/506</t>
  </si>
  <si>
    <t>30121500/568</t>
  </si>
  <si>
    <t>38341200/1</t>
  </si>
  <si>
    <t>31221230/12</t>
  </si>
  <si>
    <t>30121500/39</t>
  </si>
  <si>
    <t>30121500/37</t>
  </si>
  <si>
    <t>30121500/42</t>
  </si>
  <si>
    <t>30121480/11</t>
  </si>
  <si>
    <t>30121500/38</t>
  </si>
  <si>
    <t>30237460/2</t>
  </si>
  <si>
    <t>քարտրիջներ</t>
  </si>
  <si>
    <t>ժամացույցներ</t>
  </si>
  <si>
    <t>մրցանակային գավաթ</t>
  </si>
  <si>
    <t>ծանրաձողեր</t>
  </si>
  <si>
    <t>օպտիկական սկավառակներ</t>
  </si>
  <si>
    <t>միացման մալուխներ</t>
  </si>
  <si>
    <t>լուսապատճենահանող սարքերի տոներ</t>
  </si>
  <si>
    <t>մկնիկ, համակարգչային, լարով</t>
  </si>
  <si>
    <t>համակարգչային ստեղնաշարեր</t>
  </si>
  <si>
    <t>ցանցային բաղադրիչներ</t>
  </si>
  <si>
    <t>մալուխներ օպտիկական մանրաթելից</t>
  </si>
  <si>
    <t>տեղեկությունների պահպանման կրիչներ</t>
  </si>
  <si>
    <t>բաժանարարներ</t>
  </si>
  <si>
    <t>համակարգչի կոշտ սկավառակ</t>
  </si>
  <si>
    <t>լուսապատճենահանող սարքավորումների մասեր ― պարագաներ</t>
  </si>
  <si>
    <t>թանաք տպագրական մեքենաների համար</t>
  </si>
  <si>
    <t>հատուկ օպտիկական գործիքներ</t>
  </si>
  <si>
    <t>օպերատիվ հիշողություն (ram)</t>
  </si>
  <si>
    <t>կապարային մարտկոցներ</t>
  </si>
  <si>
    <t>պլաստիկ քարտ</t>
  </si>
  <si>
    <t>օպտիկամանրաթելային փոխարկիչ</t>
  </si>
  <si>
    <t>ցանցային մալուխներ</t>
  </si>
  <si>
    <t>մայրական պլատաներ</t>
  </si>
  <si>
    <t>անկախ սկավառակների պահեստային զանգված (raid)</t>
  </si>
  <si>
    <t>համակարգիչների մասեր</t>
  </si>
  <si>
    <t>ականջակալներ խոսափողով</t>
  </si>
  <si>
    <t>կենտրոնական պրոցեսորներ (cpu) կամ պրոցեսորներ</t>
  </si>
  <si>
    <t>տպիչների ժապավեններ</t>
  </si>
  <si>
    <t>էլեկտրական երկարացման լար</t>
  </si>
  <si>
    <t>բարձրախոսներ</t>
  </si>
  <si>
    <t>էլեկտրական սարքավորումների վահանակներ</t>
  </si>
  <si>
    <t>ձեռքի գործիքներ</t>
  </si>
  <si>
    <t>համակարգիչների պարագաներ</t>
  </si>
  <si>
    <t>ցանցային միջերեսներ</t>
  </si>
  <si>
    <t>հեռախոսային սարքեր</t>
  </si>
  <si>
    <t>տեսաքարտեր</t>
  </si>
  <si>
    <t>անջատիչ-զատիչ</t>
  </si>
  <si>
    <t>էլեկտրական մալուխ` ԱՎՎԳ, 4x25 մմ2</t>
  </si>
  <si>
    <t>լամպ` գնդաձ―, շիկացման թելիկով, 60 Վտ, E-27, 220Վ</t>
  </si>
  <si>
    <t>տնտեսող լամպեր</t>
  </si>
  <si>
    <t>էլեկտրական պարամետրերի չափման գործիքներ</t>
  </si>
  <si>
    <t>կցորդիչներ</t>
  </si>
  <si>
    <t>երկար ձեռնոցներ</t>
  </si>
  <si>
    <t>սկոչ թղթի</t>
  </si>
  <si>
    <t>պոլիէթիլենային պարկ, սննդային</t>
  </si>
  <si>
    <t>դյուպել-պտուտակ</t>
  </si>
  <si>
    <t>թեյնիկ</t>
  </si>
  <si>
    <t>զուգարանի խոզանակներ</t>
  </si>
  <si>
    <t>լինոլեում</t>
  </si>
  <si>
    <t>սանհանգույցի ծածկեր</t>
  </si>
  <si>
    <t>փականներ` ըստ գործառույթների</t>
  </si>
  <si>
    <t>էլեկտրական մալուխ` ԱՎՎԳ, 4x35 մմ2</t>
  </si>
  <si>
    <t>էլեկտրոնային չափման սարքեր</t>
  </si>
  <si>
    <t>էլեկտրական վարդակ` միաբ―եռ, ներքին մոնտաժի-հողանցումով</t>
  </si>
  <si>
    <t>էլեկտրական վարդակ` միաբ―եռ, բաց մոնտաժի-հողանցումով</t>
  </si>
  <si>
    <t>յուղաներկ</t>
  </si>
  <si>
    <t>սեղանի խաղեր</t>
  </si>
  <si>
    <t>սպունգներ</t>
  </si>
  <si>
    <t>ռետինե խողովակ 3, 1'</t>
  </si>
  <si>
    <t>էլեկտրական մալուխ` ԱՎՎԳ</t>
  </si>
  <si>
    <t>շիկացման լամպեր</t>
  </si>
  <si>
    <t>էլեկտրական ապահովիչ</t>
  </si>
  <si>
    <t>էլեկտրական ապահովիչ, միաֆազ, 40Ա</t>
  </si>
  <si>
    <t>էլեկտրական լար` ԱՊՎ, 1x10 մմ2</t>
  </si>
  <si>
    <t>լուսամփոփներ</t>
  </si>
  <si>
    <t>էլեկտրական մալուխ` ԱՍԲ 10 կՎ, 3x70 մմ2</t>
  </si>
  <si>
    <t>լամպերի դրոսելներ</t>
  </si>
  <si>
    <t>էլեկտրական մալուխ` ԱՎՎԳ, 4x50 մմ2</t>
  </si>
  <si>
    <t>միացման տուփեր</t>
  </si>
  <si>
    <t>սնուցման բլոկ</t>
  </si>
  <si>
    <t>էլեկտրական վարդակ` երկբ―եռ, ներքին մոնտաժի-հողանցումով</t>
  </si>
  <si>
    <t>լամպերի կոթառներ</t>
  </si>
  <si>
    <t>մեկուսիչ ժապավեններ</t>
  </si>
  <si>
    <t>էլեկտրական ապահովիչ, միաֆազ, 32Ա</t>
  </si>
  <si>
    <t>էլեկտրական ապահովիչ, եռաֆազ, 100Ա</t>
  </si>
  <si>
    <t>էլեկտրական խրոց` միաբ―եռ, հողանցումով, -16Ա</t>
  </si>
  <si>
    <t>պրոֆնաստիլ</t>
  </si>
  <si>
    <t>սկոչ` երկկողմանի սոսնձված</t>
  </si>
  <si>
    <t>իզոգամ</t>
  </si>
  <si>
    <t>հակահրդեհային սարքեր</t>
  </si>
  <si>
    <t>ցեմենտ</t>
  </si>
  <si>
    <t>կտրող սկավառակ</t>
  </si>
  <si>
    <t>ներկագլանիկ, ներկարարական աշխատանքների համար</t>
  </si>
  <si>
    <t>ռետինե խողովակ 2, 3/4'</t>
  </si>
  <si>
    <t>պոլիէթիլենային պարկ, աղբի համար</t>
  </si>
  <si>
    <t>մաքրող կտորներ</t>
  </si>
  <si>
    <t>ջրատար խողովակաշարեր</t>
  </si>
  <si>
    <t>ռետինե խողովակ</t>
  </si>
  <si>
    <t>խողովակների պարագաներ</t>
  </si>
  <si>
    <t>դռան փականներ</t>
  </si>
  <si>
    <t>աղբարկղ, պլաստմասե</t>
  </si>
  <si>
    <t>հատակի լվացման լաթ</t>
  </si>
  <si>
    <t>հատակ մաքրելու ձող, պլաստմասե, փայտյա</t>
  </si>
  <si>
    <t>դույլ պլաստմասե</t>
  </si>
  <si>
    <t>գոգաթիակ, աղբը հավաքելու համար, հասարակ</t>
  </si>
  <si>
    <t>ավել, սովորական</t>
  </si>
  <si>
    <t>աշխատանքային ձեռնոցներ</t>
  </si>
  <si>
    <t>երկաթե կամ պողպատե պարուրակավոր ապրանքներ</t>
  </si>
  <si>
    <t>օսցիլոգրաֆներ</t>
  </si>
  <si>
    <t>մետր</t>
  </si>
  <si>
    <t>30232110/506</t>
  </si>
  <si>
    <t>32351120/2</t>
  </si>
  <si>
    <t>32541300/501</t>
  </si>
  <si>
    <t>32551160/507</t>
  </si>
  <si>
    <t>32421300/505</t>
  </si>
  <si>
    <t>30239100/501</t>
  </si>
  <si>
    <t>30211200/503</t>
  </si>
  <si>
    <t>32421300/501</t>
  </si>
  <si>
    <t>30232150/501</t>
  </si>
  <si>
    <t>30232110/3</t>
  </si>
  <si>
    <t>30211190/3</t>
  </si>
  <si>
    <t>39111270/501</t>
  </si>
  <si>
    <t>39121200/501</t>
  </si>
  <si>
    <t>39711120/502</t>
  </si>
  <si>
    <t>39711210/501</t>
  </si>
  <si>
    <t>30191400/501</t>
  </si>
  <si>
    <t>39121100/501</t>
  </si>
  <si>
    <t>39121100/502</t>
  </si>
  <si>
    <t>39111290/501</t>
  </si>
  <si>
    <t>39111190/501</t>
  </si>
  <si>
    <t>44482300/501</t>
  </si>
  <si>
    <t>39121520/501</t>
  </si>
  <si>
    <t>39151130/501</t>
  </si>
  <si>
    <t>39141310/501</t>
  </si>
  <si>
    <t>39111140/501</t>
  </si>
  <si>
    <t>39132220/501</t>
  </si>
  <si>
    <t>44482310/501</t>
  </si>
  <si>
    <t>39121410/501</t>
  </si>
  <si>
    <t>30211190/512</t>
  </si>
  <si>
    <t>32421300/6</t>
  </si>
  <si>
    <t>հեռախոսային կոմուտատորներ</t>
  </si>
  <si>
    <t>դյուրակիր համակարգիչներ</t>
  </si>
  <si>
    <t>աթոռակ` զինվորական</t>
  </si>
  <si>
    <t>սեղաններ</t>
  </si>
  <si>
    <t>սառցարաններ</t>
  </si>
  <si>
    <t>էլեկտրաջերմային տեխնիկա</t>
  </si>
  <si>
    <t>փաստաթղթերի ոչնչացման սարքեր</t>
  </si>
  <si>
    <t>կրակմարիչ</t>
  </si>
  <si>
    <t>ճաշասեղան` 4-տեղանի</t>
  </si>
  <si>
    <t>կրակմարիչ, փոշային</t>
  </si>
  <si>
    <t xml:space="preserve"> Շարունակական ծախսեր</t>
  </si>
  <si>
    <t xml:space="preserve"> - Կոմունալ ծառայություններ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</si>
  <si>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</si>
  <si>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</si>
  <si>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- Տեղեկատվական ծառայություններ</t>
  </si>
  <si>
    <t xml:space="preserve"> - Գյուղատնտեսական ապրանքներ</t>
  </si>
  <si>
    <t xml:space="preserve"> - Տրանսպորտային նյութեր</t>
  </si>
  <si>
    <t xml:space="preserve"> - Կենցաղային և հանրային սննդի նյութեր</t>
  </si>
  <si>
    <t>ճաշասեղան` 10-տեղանի</t>
  </si>
  <si>
    <t>էլեկտրական տաքացուցիչ` ջերմային կարգավորիչով</t>
  </si>
  <si>
    <t>շապիկ և վարտիք</t>
  </si>
  <si>
    <t>գլխարկանշան</t>
  </si>
  <si>
    <t>խոզանակ, կոշիկի</t>
  </si>
  <si>
    <t>խոզանակ, հագուստի</t>
  </si>
  <si>
    <t>ներքնակի հիմնամասեր</t>
  </si>
  <si>
    <t>էլեկտրական արդուկներ</t>
  </si>
  <si>
    <t xml:space="preserve"> -  Այլ մեքենաներ և սարքավորումներ</t>
  </si>
  <si>
    <t xml:space="preserve"> - Կենցաղային և հանրային սննդի ծառայություններ</t>
  </si>
  <si>
    <t>տեքստիլի մաքրման ծառայություններ</t>
  </si>
  <si>
    <t>Սննդի պատրաստման ծառայություններ</t>
  </si>
  <si>
    <t>18221200/501</t>
  </si>
  <si>
    <t>18311120/501</t>
  </si>
  <si>
    <t>18311160/501</t>
  </si>
  <si>
    <t>18311160/502</t>
  </si>
  <si>
    <t>18311210/501</t>
  </si>
  <si>
    <t>18341200/502</t>
  </si>
  <si>
    <t>18421100/501</t>
  </si>
  <si>
    <t>18421130/501</t>
  </si>
  <si>
    <t>18421130/502</t>
  </si>
  <si>
    <t>18421170/501</t>
  </si>
  <si>
    <t>18421170/502</t>
  </si>
  <si>
    <t>18421200/501</t>
  </si>
  <si>
    <t>18811180/501</t>
  </si>
  <si>
    <t>18811230/503</t>
  </si>
  <si>
    <t>18931110/501</t>
  </si>
  <si>
    <t>թիկնապայուսակ</t>
  </si>
  <si>
    <t>33761600/501</t>
  </si>
  <si>
    <t>35811160/501</t>
  </si>
  <si>
    <t>35811160/502</t>
  </si>
  <si>
    <t>35811210/501</t>
  </si>
  <si>
    <t>35821400/501</t>
  </si>
  <si>
    <t>39141190/501</t>
  </si>
  <si>
    <t>39224360/501</t>
  </si>
  <si>
    <t>39224370/501</t>
  </si>
  <si>
    <t>39713500/501</t>
  </si>
  <si>
    <t>55321100/504</t>
  </si>
  <si>
    <t>98311130/501</t>
  </si>
  <si>
    <t>03142510/501</t>
  </si>
  <si>
    <t>03221110/502</t>
  </si>
  <si>
    <t>գազար</t>
  </si>
  <si>
    <t>03221450/501</t>
  </si>
  <si>
    <t>կաղամբ, չմաքրած</t>
  </si>
  <si>
    <t>15131122/505</t>
  </si>
  <si>
    <t>15131631/502</t>
  </si>
  <si>
    <t>15131632/502</t>
  </si>
  <si>
    <t>15211110/505</t>
  </si>
  <si>
    <t>15311100/502</t>
  </si>
  <si>
    <t>կարտոֆիլ</t>
  </si>
  <si>
    <t>15331151/506</t>
  </si>
  <si>
    <t>15331152/501</t>
  </si>
  <si>
    <t>15331153/505</t>
  </si>
  <si>
    <t>15331154/501</t>
  </si>
  <si>
    <t>ոլոռ, ամբողջական</t>
  </si>
  <si>
    <t>15331161/501</t>
  </si>
  <si>
    <t>սոխ, գլուխ</t>
  </si>
  <si>
    <t>15331163/501</t>
  </si>
  <si>
    <t>ճակնդեղ</t>
  </si>
  <si>
    <t>15331165/501</t>
  </si>
  <si>
    <t>սխտոր, գլուխ</t>
  </si>
  <si>
    <t>15332290/502</t>
  </si>
  <si>
    <t>ջեմեր</t>
  </si>
  <si>
    <t>15421100/505</t>
  </si>
  <si>
    <t>15431111/505</t>
  </si>
  <si>
    <t>15531100/502</t>
  </si>
  <si>
    <t>15612160/503</t>
  </si>
  <si>
    <t>15614200/501</t>
  </si>
  <si>
    <t>15616000/505</t>
  </si>
  <si>
    <t>15619000/502</t>
  </si>
  <si>
    <t>հաճարաձավար</t>
  </si>
  <si>
    <t>15621700/501</t>
  </si>
  <si>
    <t>պտղաշաքարի օշարակ</t>
  </si>
  <si>
    <t>15831000/505</t>
  </si>
  <si>
    <t>15851100/505</t>
  </si>
  <si>
    <t>15863200/502</t>
  </si>
  <si>
    <t>15871200/502</t>
  </si>
  <si>
    <t>15898000/501</t>
  </si>
  <si>
    <t>39812220/501</t>
  </si>
  <si>
    <t>քսուք, կոշիկի փայլեցման համար</t>
  </si>
  <si>
    <t>39831240/505</t>
  </si>
  <si>
    <t>39831240/506</t>
  </si>
  <si>
    <t>39831241/503</t>
  </si>
  <si>
    <t>39831242/503</t>
  </si>
  <si>
    <t>39831243/503</t>
  </si>
  <si>
    <t>39831244/501</t>
  </si>
  <si>
    <t>թեյ, սև</t>
  </si>
  <si>
    <t>արևածաղկի ձեթ, ռաֆինացված, (զտած)</t>
  </si>
  <si>
    <t>39111270/502</t>
  </si>
  <si>
    <t>39141120/501</t>
  </si>
  <si>
    <t>դարակներով պահարաններ</t>
  </si>
  <si>
    <t>39141250/501</t>
  </si>
  <si>
    <t>զինվորական մահճակալ</t>
  </si>
  <si>
    <t>39141330/501</t>
  </si>
  <si>
    <t>44421300/505</t>
  </si>
  <si>
    <t>չհրկիզվող պահարաններ</t>
  </si>
  <si>
    <t>44421300/506</t>
  </si>
  <si>
    <t>44421300/507</t>
  </si>
  <si>
    <t>44421300/508</t>
  </si>
  <si>
    <t>39711140/501</t>
  </si>
  <si>
    <t>կենցաղային սառնարաններ</t>
  </si>
  <si>
    <t>42121190/501</t>
  </si>
  <si>
    <t>ջրի պոմպեր</t>
  </si>
  <si>
    <t>31171400/501</t>
  </si>
  <si>
    <t>սնուցման աղբյուրների փոխակերպիչներ</t>
  </si>
  <si>
    <t>32324900/501</t>
  </si>
  <si>
    <t>հեռուստացույցներ</t>
  </si>
  <si>
    <t>42941200/501</t>
  </si>
  <si>
    <t>բարձր ջերմաստիճանով աշխատող շրջանառու պոմպեր</t>
  </si>
  <si>
    <t>39721510/502</t>
  </si>
  <si>
    <t>ջրատաքացուցիչ</t>
  </si>
  <si>
    <t>31121140/501</t>
  </si>
  <si>
    <t>գեներացնող սարքեր էլեկտրական բռնկման կայծով շարժիչներով</t>
  </si>
  <si>
    <t>39714200/501</t>
  </si>
  <si>
    <t>օդորակիչ</t>
  </si>
  <si>
    <t>42711170/501</t>
  </si>
  <si>
    <t>լվացքի մեքենաներ</t>
  </si>
  <si>
    <t>31171400/502</t>
  </si>
  <si>
    <t>39714240/501</t>
  </si>
  <si>
    <t>օդորակիչ, 24000 BTU</t>
  </si>
  <si>
    <t>39721500/501</t>
  </si>
  <si>
    <t xml:space="preserve">«ՀԱՅԱՍՏԱՆԻ ՀԱՆՐԱՊԵՏՈՒԹՅԱՆ 2021 ԹՎԱԿԱՆԻ ՊԵՏԱԿԱՆ ԲՅՈՒՋԵԻ ՄԱՍԻՆ» ՀԱՅԱՍՏԱՆԻ ՀԱՆՐԱՊԵՏՈՒԹՅԱՆ 
ՕՐԵՆՔԻ N 1 ՀԱՎԵԼՎԱԾԻ N 3 ԱՂՅՈՒՍԱԿՈՒՄ ԿԱՏԱՐՎՈՂ ՓՈՓՈԽՈՒԹՅՈՒՆՆԵՐԸ </t>
  </si>
  <si>
    <t>ՀԱՅԱՍՏԱՆԻ ՀԱՆՐԱՊԵՏՈՒԹՅԱՆ ԿԱՌԱՎԱՐՈՒԹՅԱՆ 2020 ԹՎԱԿԱՆԻ ԴԵԿՏԵՄԲԵՐԻ 30-Ի N 2215-Ն ՈՐՈՇՄԱՆ N 10 ՀԱՎԵԼՎԱԾՈՒՄ ԿԱՏԱՐՎՈՂ ՓՈՓՈԽՈՒԹՅՈՒՆՆԵՐԸ</t>
  </si>
  <si>
    <t xml:space="preserve">ՀԱՅԱՍՏԱՆԻ ՀԱՆՐԱՊԵՏՈՒԹՅԱՆ ԿԱՌԱՎԱՐՈՒԹՅԱՆ 2020 ԹՎԱԿԱՆԻ ԴԵԿՏԵՄԲԵՐԻ 30-Ի N 2215-Ն ՈՐՈՇՄԱՆ N 9  ՀԱՎԵԼՎԱԾԻ N9.27 ԵՎ N9.47 ԱՂՅՈՒՍԱԿՆԵՐՈՒՄ ԿԱՏԱՐՎՈՂ ՓՈՓՈԽՈՒԹՅՈՒՆՆԵՐԸ 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</si>
  <si>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</t>
  </si>
  <si>
    <t xml:space="preserve">ՀԱՅԱՍՏԱՆԻ ՀԱՆՐԱՊԵՏՈՒԹՅԱՆ ԿԱՌԱՎԱՐՈՒԹՅԱՆ 2020 ԹՎԱԿԱՆԻ ԴԵԿՏԵՄԲԵՐԻ 30-Ի N 2215-Ն ՈՐՈՇՄԱՆ N 3 ԵՎ N 4 ՀԱՎԵԼՎԱԾՆԵՐՈՒՄ ԿԱՏԱՐՎՈՂ ՓՈՓՈԽՈՒԹՅՈՒՆՆԵՐԸ </t>
  </si>
  <si>
    <t xml:space="preserve"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N 2215-Ն ՈՐՈՇՄԱՆ N 5  ՀԱՎԵԼՎԱԾԻ N 1 ԱՂՅՈՒՍԱԿՈՒՄ ԿԱՏԱՐՎՈՂ ՓՈՓՈԽՈՒԹՅՈՒՆՆԵՐԸ </t>
  </si>
  <si>
    <t>Հավելված 9</t>
  </si>
  <si>
    <t>ՀԱՅԱՍՏԱՆԻ ՀԱՆՐԱՊԵՏՈՒԹՅԱՆ 2021 ԹՎԱԿԱՆԻ ՊԵՏԱԿԱՆ ԲՅՈՒՋԵՈՎ ՆԱԽԱՏԵՍՎԱԾ՝ ՀԱՅԱՍՏԱՆԻ ՀԱՆՐԱՊԵՏՈՒԹՅԱՆ
ԿԱՌԱՎԱՐՈՒԹՅԱՆ ՊԱՀՈՒՍՏԱՅԻՆ ՖՈՆԴԻՑ ՀԱՏԿԱՑՈՒՄՆԵՐ ԿԱՏԱՐԵԼՈՒ ՎԵՐԱԲԵՐՅԱԼ</t>
  </si>
  <si>
    <t>Ցուցանիշների փոփոխությունը (ավելացումները նշված են դրական նշանով, իսկ նվազեցումները` փակագծերում)</t>
  </si>
</sst>
</file>

<file path=xl/styles.xml><?xml version="1.0" encoding="utf-8"?>
<styleSheet xmlns="http://schemas.openxmlformats.org/spreadsheetml/2006/main">
  <numFmts count="12">
    <numFmt numFmtId="43" formatCode="_(* #,##0.00_);_(* \(#,##0.00\);_(* &quot;-&quot;??_);_(@_)"/>
    <numFmt numFmtId="164" formatCode="_-* #,##0.00\ _֏_-;\-* #,##0.00\ _֏_-;_-* &quot;-&quot;??\ _֏_-;_-@_-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_(* #,##0.0_);_(* \(#,##0.0\);_(* &quot;-&quot;??_);_(@_)"/>
    <numFmt numFmtId="171" formatCode="_(* #,##0_);_(* \(#,##0\);_(* &quot;-&quot;??_);_(@_)"/>
    <numFmt numFmtId="172" formatCode="_-* #,##0.0\ _֏_-;\-* #,##0.0\ _֏_-;_-* &quot;-&quot;??\ _֏_-;_-@_-"/>
    <numFmt numFmtId="173" formatCode="_-* #,##0\ _֏_-;\-* #,##0\ _֏_-;_-* &quot;-&quot;?\ _֏_-;_-@_-"/>
    <numFmt numFmtId="174" formatCode="_(* #,##0.000_);_(* \(#,##0.000\);_(* &quot;-&quot;??_);_(@_)"/>
  </numFmts>
  <fonts count="9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b/>
      <sz val="10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sz val="10"/>
      <color theme="1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</font>
    <font>
      <b/>
      <sz val="10"/>
      <name val="GHEA Grapalat"/>
    </font>
    <font>
      <b/>
      <sz val="10"/>
      <color rgb="FF00000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i/>
      <sz val="11"/>
      <name val="GHEA Grapalat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rgb="FF000000"/>
      <name val="GHEA Grapalat"/>
    </font>
    <font>
      <sz val="10"/>
      <color rgb="FF000000"/>
      <name val="GHEA Grapalat"/>
      <family val="3"/>
    </font>
    <font>
      <sz val="12"/>
      <color theme="1"/>
      <name val="GHEA Grapalat"/>
    </font>
    <font>
      <b/>
      <sz val="12"/>
      <color theme="1"/>
      <name val="GHEA Grapalat"/>
    </font>
    <font>
      <b/>
      <sz val="12"/>
      <color rgb="FF000000"/>
      <name val="GHEA Grapalat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3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5" applyNumberFormat="0" applyFont="0" applyAlignment="0" applyProtection="0"/>
    <xf numFmtId="0" fontId="5" fillId="0" borderId="0">
      <alignment horizontal="left" vertical="top" wrapText="1"/>
    </xf>
    <xf numFmtId="0" fontId="31" fillId="0" borderId="0" applyNumberFormat="0" applyFill="0" applyBorder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11" applyNumberFormat="0" applyAlignment="0" applyProtection="0"/>
    <xf numFmtId="0" fontId="39" fillId="6" borderId="12" applyNumberFormat="0" applyAlignment="0" applyProtection="0"/>
    <xf numFmtId="0" fontId="40" fillId="6" borderId="11" applyNumberFormat="0" applyAlignment="0" applyProtection="0"/>
    <xf numFmtId="0" fontId="41" fillId="0" borderId="13" applyNumberFormat="0" applyFill="0" applyAlignment="0" applyProtection="0"/>
    <xf numFmtId="0" fontId="42" fillId="7" borderId="14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6" applyNumberFormat="0" applyFill="0" applyAlignment="0" applyProtection="0"/>
    <xf numFmtId="0" fontId="46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6" fillId="32" borderId="0" applyNumberFormat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54" fillId="0" borderId="0"/>
    <xf numFmtId="0" fontId="54" fillId="0" borderId="0"/>
    <xf numFmtId="164" fontId="58" fillId="0" borderId="0" applyFont="0" applyFill="0" applyBorder="0" applyAlignment="0" applyProtection="0"/>
    <xf numFmtId="0" fontId="2" fillId="0" borderId="0"/>
    <xf numFmtId="0" fontId="60" fillId="4" borderId="0" applyNumberFormat="0" applyBorder="0" applyAlignment="0" applyProtection="0"/>
    <xf numFmtId="164" fontId="5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58" fillId="0" borderId="0"/>
    <xf numFmtId="164" fontId="58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59" fillId="0" borderId="0"/>
    <xf numFmtId="0" fontId="61" fillId="49" borderId="0" applyNumberFormat="0" applyBorder="0" applyAlignment="0" applyProtection="0"/>
    <xf numFmtId="0" fontId="57" fillId="43" borderId="0" applyNumberFormat="0" applyBorder="0" applyAlignment="0" applyProtection="0"/>
    <xf numFmtId="0" fontId="57" fillId="45" borderId="0" applyNumberFormat="0" applyBorder="0" applyAlignment="0" applyProtection="0"/>
    <xf numFmtId="0" fontId="61" fillId="47" borderId="0" applyNumberFormat="0" applyBorder="0" applyAlignment="0" applyProtection="0"/>
    <xf numFmtId="164" fontId="54" fillId="0" borderId="0" applyFont="0" applyFill="0" applyBorder="0" applyAlignment="0" applyProtection="0"/>
    <xf numFmtId="0" fontId="57" fillId="35" borderId="0" applyNumberFormat="0" applyBorder="0" applyAlignment="0" applyProtection="0"/>
    <xf numFmtId="0" fontId="57" fillId="38" borderId="0" applyNumberFormat="0" applyBorder="0" applyAlignment="0" applyProtection="0"/>
    <xf numFmtId="0" fontId="62" fillId="35" borderId="0" applyNumberFormat="0" applyBorder="0" applyAlignment="0" applyProtection="0"/>
    <xf numFmtId="0" fontId="3" fillId="0" borderId="0"/>
    <xf numFmtId="0" fontId="57" fillId="44" borderId="0" applyNumberFormat="0" applyBorder="0" applyAlignment="0" applyProtection="0"/>
    <xf numFmtId="0" fontId="57" fillId="42" borderId="0" applyNumberFormat="0" applyBorder="0" applyAlignment="0" applyProtection="0"/>
    <xf numFmtId="0" fontId="61" fillId="47" borderId="0" applyNumberFormat="0" applyBorder="0" applyAlignment="0" applyProtection="0"/>
    <xf numFmtId="0" fontId="54" fillId="0" borderId="0"/>
    <xf numFmtId="0" fontId="61" fillId="46" borderId="0" applyNumberFormat="0" applyBorder="0" applyAlignment="0" applyProtection="0"/>
    <xf numFmtId="0" fontId="57" fillId="34" borderId="0" applyNumberFormat="0" applyBorder="0" applyAlignment="0" applyProtection="0"/>
    <xf numFmtId="0" fontId="57" fillId="43" borderId="0" applyNumberFormat="0" applyBorder="0" applyAlignment="0" applyProtection="0"/>
    <xf numFmtId="164" fontId="2" fillId="0" borderId="0" applyFont="0" applyFill="0" applyBorder="0" applyAlignment="0" applyProtection="0"/>
    <xf numFmtId="0" fontId="61" fillId="44" borderId="0" applyNumberFormat="0" applyBorder="0" applyAlignment="0" applyProtection="0"/>
    <xf numFmtId="0" fontId="64" fillId="53" borderId="19" applyNumberFormat="0" applyAlignment="0" applyProtection="0"/>
    <xf numFmtId="0" fontId="57" fillId="41" borderId="0" applyNumberFormat="0" applyBorder="0" applyAlignment="0" applyProtection="0"/>
    <xf numFmtId="0" fontId="58" fillId="0" borderId="0"/>
    <xf numFmtId="0" fontId="61" fillId="50" borderId="0" applyNumberFormat="0" applyBorder="0" applyAlignment="0" applyProtection="0"/>
    <xf numFmtId="0" fontId="61" fillId="38" borderId="0" applyNumberFormat="0" applyBorder="0" applyAlignment="0" applyProtection="0"/>
    <xf numFmtId="0" fontId="61" fillId="39" borderId="0" applyNumberFormat="0" applyBorder="0" applyAlignment="0" applyProtection="0"/>
    <xf numFmtId="0" fontId="63" fillId="52" borderId="18" applyNumberFormat="0" applyAlignment="0" applyProtection="0"/>
    <xf numFmtId="0" fontId="61" fillId="51" borderId="0" applyNumberFormat="0" applyBorder="0" applyAlignment="0" applyProtection="0"/>
    <xf numFmtId="0" fontId="61" fillId="39" borderId="0" applyNumberFormat="0" applyBorder="0" applyAlignment="0" applyProtection="0"/>
    <xf numFmtId="0" fontId="57" fillId="36" borderId="0" applyNumberFormat="0" applyBorder="0" applyAlignment="0" applyProtection="0"/>
    <xf numFmtId="0" fontId="57" fillId="37" borderId="0" applyNumberFormat="0" applyBorder="0" applyAlignment="0" applyProtection="0"/>
    <xf numFmtId="0" fontId="61" fillId="40" borderId="0" applyNumberFormat="0" applyBorder="0" applyAlignment="0" applyProtection="0"/>
    <xf numFmtId="0" fontId="61" fillId="48" borderId="0" applyNumberFormat="0" applyBorder="0" applyAlignment="0" applyProtection="0"/>
    <xf numFmtId="0" fontId="57" fillId="37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6" fillId="36" borderId="0" applyNumberFormat="0" applyBorder="0" applyAlignment="0" applyProtection="0"/>
    <xf numFmtId="0" fontId="67" fillId="0" borderId="20" applyNumberFormat="0" applyFill="0" applyAlignment="0" applyProtection="0"/>
    <xf numFmtId="0" fontId="68" fillId="0" borderId="21" applyNumberFormat="0" applyFill="0" applyAlignment="0" applyProtection="0"/>
    <xf numFmtId="0" fontId="69" fillId="0" borderId="22" applyNumberFormat="0" applyFill="0" applyAlignment="0" applyProtection="0"/>
    <xf numFmtId="0" fontId="69" fillId="0" borderId="0" applyNumberFormat="0" applyFill="0" applyBorder="0" applyAlignment="0" applyProtection="0"/>
    <xf numFmtId="0" fontId="70" fillId="42" borderId="18" applyNumberFormat="0" applyAlignment="0" applyProtection="0"/>
    <xf numFmtId="0" fontId="71" fillId="0" borderId="23" applyNumberFormat="0" applyFill="0" applyAlignment="0" applyProtection="0"/>
    <xf numFmtId="0" fontId="72" fillId="54" borderId="0" applyNumberFormat="0" applyBorder="0" applyAlignment="0" applyProtection="0"/>
    <xf numFmtId="1" fontId="78" fillId="0" borderId="0"/>
    <xf numFmtId="1" fontId="78" fillId="0" borderId="0"/>
    <xf numFmtId="1" fontId="78" fillId="0" borderId="0"/>
    <xf numFmtId="0" fontId="2" fillId="0" borderId="0"/>
    <xf numFmtId="0" fontId="54" fillId="0" borderId="0"/>
    <xf numFmtId="0" fontId="54" fillId="0" borderId="0"/>
    <xf numFmtId="0" fontId="3" fillId="55" borderId="24" applyNumberFormat="0" applyFont="0" applyAlignment="0" applyProtection="0"/>
    <xf numFmtId="0" fontId="73" fillId="52" borderId="25" applyNumberFormat="0" applyAlignment="0" applyProtection="0"/>
    <xf numFmtId="0" fontId="77" fillId="0" borderId="0"/>
    <xf numFmtId="0" fontId="77" fillId="0" borderId="0"/>
    <xf numFmtId="0" fontId="77" fillId="0" borderId="0"/>
    <xf numFmtId="0" fontId="74" fillId="0" borderId="0" applyNumberFormat="0" applyFill="0" applyBorder="0" applyAlignment="0" applyProtection="0"/>
    <xf numFmtId="0" fontId="75" fillId="0" borderId="26" applyNumberFormat="0" applyFill="0" applyAlignment="0" applyProtection="0"/>
    <xf numFmtId="0" fontId="76" fillId="0" borderId="0" applyNumberFormat="0" applyFill="0" applyBorder="0" applyAlignment="0" applyProtection="0"/>
    <xf numFmtId="0" fontId="59" fillId="0" borderId="0"/>
    <xf numFmtId="1" fontId="78" fillId="0" borderId="0"/>
    <xf numFmtId="0" fontId="77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89" fillId="0" borderId="0"/>
  </cellStyleXfs>
  <cellXfs count="225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7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7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6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center" vertical="center"/>
    </xf>
    <xf numFmtId="166" fontId="8" fillId="0" borderId="1" xfId="0" applyNumberFormat="1" applyFont="1" applyFill="1" applyBorder="1"/>
    <xf numFmtId="168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21" fillId="0" borderId="0" xfId="6" applyFont="1" applyFill="1"/>
    <xf numFmtId="0" fontId="6" fillId="0" borderId="0" xfId="6" applyFont="1" applyFill="1"/>
    <xf numFmtId="0" fontId="24" fillId="0" borderId="1" xfId="6" applyFont="1" applyFill="1" applyBorder="1" applyAlignment="1">
      <alignment vertical="top" wrapText="1"/>
    </xf>
    <xf numFmtId="0" fontId="26" fillId="0" borderId="1" xfId="6" applyFont="1" applyFill="1" applyBorder="1" applyAlignment="1">
      <alignment horizontal="left" vertical="top" wrapText="1"/>
    </xf>
    <xf numFmtId="0" fontId="26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21" fillId="0" borderId="1" xfId="6" applyFont="1" applyFill="1" applyBorder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169" fontId="21" fillId="0" borderId="0" xfId="6" applyNumberFormat="1" applyFont="1" applyFill="1"/>
    <xf numFmtId="0" fontId="21" fillId="0" borderId="1" xfId="6" applyFont="1" applyFill="1" applyBorder="1" applyAlignment="1">
      <alignment horizontal="center" vertical="top" wrapText="1"/>
    </xf>
    <xf numFmtId="0" fontId="21" fillId="0" borderId="1" xfId="6" applyFont="1" applyFill="1" applyBorder="1" applyAlignment="1">
      <alignment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169" fontId="28" fillId="0" borderId="1" xfId="6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4" fillId="0" borderId="0" xfId="6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49" fontId="48" fillId="0" borderId="1" xfId="0" applyNumberFormat="1" applyFont="1" applyFill="1" applyBorder="1" applyAlignment="1">
      <alignment horizontal="center" vertical="center" textRotation="90" wrapText="1"/>
    </xf>
    <xf numFmtId="0" fontId="13" fillId="0" borderId="0" xfId="49" applyFont="1" applyAlignment="1">
      <alignment horizontal="center" vertical="center" wrapText="1"/>
    </xf>
    <xf numFmtId="169" fontId="50" fillId="0" borderId="3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vertical="center" wrapText="1"/>
    </xf>
    <xf numFmtId="0" fontId="30" fillId="0" borderId="1" xfId="0" applyNumberFormat="1" applyFont="1" applyFill="1" applyBorder="1" applyAlignment="1">
      <alignment horizontal="center" vertical="center" wrapText="1"/>
    </xf>
    <xf numFmtId="49" fontId="30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169" fontId="49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51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169" fontId="4" fillId="0" borderId="1" xfId="0" applyNumberFormat="1" applyFont="1" applyFill="1" applyBorder="1" applyAlignment="1">
      <alignment horizontal="center" vertical="center" wrapText="1"/>
    </xf>
    <xf numFmtId="0" fontId="52" fillId="0" borderId="0" xfId="0" applyFont="1" applyAlignment="1">
      <alignment horizontal="right" vertical="center" wrapText="1"/>
    </xf>
    <xf numFmtId="0" fontId="52" fillId="0" borderId="0" xfId="0" applyFont="1" applyAlignment="1">
      <alignment horizontal="center" vertical="center" wrapText="1"/>
    </xf>
    <xf numFmtId="0" fontId="13" fillId="0" borderId="0" xfId="49" applyFont="1" applyAlignment="1">
      <alignment vertical="center" wrapText="1"/>
    </xf>
    <xf numFmtId="43" fontId="4" fillId="0" borderId="0" xfId="1" applyNumberFormat="1" applyFont="1" applyFill="1" applyBorder="1" applyAlignment="1">
      <alignment horizontal="center" vertical="center" wrapText="1"/>
    </xf>
    <xf numFmtId="169" fontId="30" fillId="0" borderId="1" xfId="0" applyNumberFormat="1" applyFont="1" applyFill="1" applyBorder="1" applyAlignment="1">
      <alignment horizontal="center" vertical="center" wrapText="1"/>
    </xf>
    <xf numFmtId="43" fontId="19" fillId="0" borderId="0" xfId="1" applyNumberFormat="1" applyFont="1" applyFill="1" applyBorder="1" applyAlignment="1">
      <alignment horizontal="center" vertical="center" wrapText="1"/>
    </xf>
    <xf numFmtId="169" fontId="19" fillId="0" borderId="1" xfId="0" applyNumberFormat="1" applyFont="1" applyFill="1" applyBorder="1" applyAlignment="1">
      <alignment horizontal="center" vertical="center" wrapText="1"/>
    </xf>
    <xf numFmtId="169" fontId="29" fillId="0" borderId="1" xfId="0" applyNumberFormat="1" applyFont="1" applyFill="1" applyBorder="1" applyAlignment="1">
      <alignment horizontal="center" vertical="center" wrapText="1"/>
    </xf>
    <xf numFmtId="43" fontId="29" fillId="0" borderId="0" xfId="1" applyNumberFormat="1" applyFont="1" applyFill="1" applyBorder="1" applyAlignment="1">
      <alignment vertical="center" wrapText="1"/>
    </xf>
    <xf numFmtId="0" fontId="53" fillId="0" borderId="0" xfId="0" applyFont="1" applyFill="1" applyBorder="1" applyAlignment="1">
      <alignment vertical="center" wrapText="1"/>
    </xf>
    <xf numFmtId="43" fontId="53" fillId="0" borderId="0" xfId="1" applyNumberFormat="1" applyFont="1" applyFill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left" vertical="center" wrapText="1"/>
    </xf>
    <xf numFmtId="0" fontId="21" fillId="0" borderId="0" xfId="6" applyFont="1" applyFill="1" applyBorder="1" applyAlignment="1">
      <alignment horizontal="left" vertical="top"/>
    </xf>
    <xf numFmtId="169" fontId="28" fillId="0" borderId="0" xfId="6" applyNumberFormat="1" applyFont="1" applyFill="1" applyBorder="1" applyAlignment="1">
      <alignment horizontal="center" vertical="center" wrapText="1"/>
    </xf>
    <xf numFmtId="169" fontId="55" fillId="0" borderId="1" xfId="0" applyNumberFormat="1" applyFont="1" applyFill="1" applyBorder="1" applyAlignment="1">
      <alignment horizontal="center" vertical="center" wrapText="1"/>
    </xf>
    <xf numFmtId="169" fontId="56" fillId="0" borderId="1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8" fontId="9" fillId="0" borderId="1" xfId="0" applyNumberFormat="1" applyFont="1" applyBorder="1" applyAlignment="1">
      <alignment horizontal="left" vertical="top" wrapText="1"/>
    </xf>
    <xf numFmtId="168" fontId="16" fillId="0" borderId="1" xfId="0" applyNumberFormat="1" applyFont="1" applyBorder="1" applyAlignment="1">
      <alignment horizontal="left" vertical="top" wrapText="1"/>
    </xf>
    <xf numFmtId="168" fontId="14" fillId="0" borderId="1" xfId="0" applyNumberFormat="1" applyFont="1" applyBorder="1" applyAlignment="1">
      <alignment horizontal="left" vertical="center" wrapText="1"/>
    </xf>
    <xf numFmtId="168" fontId="9" fillId="0" borderId="1" xfId="0" applyNumberFormat="1" applyFont="1" applyFill="1" applyBorder="1" applyAlignment="1">
      <alignment horizontal="left" vertical="center" wrapText="1"/>
    </xf>
    <xf numFmtId="169" fontId="53" fillId="0" borderId="1" xfId="0" applyNumberFormat="1" applyFont="1" applyBorder="1" applyAlignment="1">
      <alignment horizontal="center" vertical="center" wrapText="1"/>
    </xf>
    <xf numFmtId="0" fontId="55" fillId="0" borderId="1" xfId="0" applyFont="1" applyBorder="1" applyAlignment="1">
      <alignment horizontal="left" vertical="top" wrapText="1"/>
    </xf>
    <xf numFmtId="0" fontId="79" fillId="0" borderId="1" xfId="0" applyFont="1" applyBorder="1" applyAlignment="1">
      <alignment horizontal="left" vertical="top" wrapText="1"/>
    </xf>
    <xf numFmtId="0" fontId="7" fillId="0" borderId="0" xfId="6" applyFont="1" applyFill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80" fillId="0" borderId="1" xfId="0" applyFont="1" applyBorder="1" applyAlignment="1">
      <alignment horizontal="left" vertical="top" wrapText="1"/>
    </xf>
    <xf numFmtId="0" fontId="29" fillId="0" borderId="1" xfId="58" applyFont="1" applyBorder="1" applyAlignment="1">
      <alignment horizontal="left" vertical="center" wrapText="1"/>
    </xf>
    <xf numFmtId="0" fontId="29" fillId="33" borderId="1" xfId="58" applyFont="1" applyFill="1" applyBorder="1" applyAlignment="1">
      <alignment horizontal="center" vertical="center" wrapText="1"/>
    </xf>
    <xf numFmtId="169" fontId="29" fillId="33" borderId="1" xfId="58" applyNumberFormat="1" applyFont="1" applyFill="1" applyBorder="1" applyAlignment="1">
      <alignment horizontal="center" vertical="center" wrapText="1"/>
    </xf>
    <xf numFmtId="0" fontId="29" fillId="0" borderId="1" xfId="58" applyFont="1" applyBorder="1" applyAlignment="1">
      <alignment horizontal="left" vertical="center" wrapText="1"/>
    </xf>
    <xf numFmtId="168" fontId="79" fillId="0" borderId="1" xfId="1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9" fillId="0" borderId="0" xfId="125" applyFont="1" applyAlignment="1">
      <alignment vertical="center" wrapText="1"/>
    </xf>
    <xf numFmtId="43" fontId="19" fillId="0" borderId="0" xfId="131" applyFont="1" applyFill="1"/>
    <xf numFmtId="43" fontId="19" fillId="0" borderId="0" xfId="131" applyFont="1" applyFill="1" applyAlignment="1">
      <alignment wrapText="1"/>
    </xf>
    <xf numFmtId="0" fontId="19" fillId="0" borderId="0" xfId="54" applyFont="1" applyAlignment="1">
      <alignment horizontal="right" vertical="center" wrapText="1"/>
    </xf>
    <xf numFmtId="43" fontId="19" fillId="0" borderId="0" xfId="131" applyFont="1" applyFill="1" applyAlignment="1">
      <alignment horizontal="center" wrapText="1"/>
    </xf>
    <xf numFmtId="170" fontId="19" fillId="0" borderId="0" xfId="131" applyNumberFormat="1" applyFont="1" applyFill="1" applyBorder="1"/>
    <xf numFmtId="43" fontId="29" fillId="0" borderId="4" xfId="131" applyFont="1" applyFill="1" applyBorder="1" applyAlignment="1">
      <alignment horizontal="center" vertical="center" wrapText="1"/>
    </xf>
    <xf numFmtId="170" fontId="29" fillId="0" borderId="1" xfId="131" applyNumberFormat="1" applyFont="1" applyFill="1" applyBorder="1" applyAlignment="1">
      <alignment horizontal="center" vertical="center"/>
    </xf>
    <xf numFmtId="43" fontId="19" fillId="0" borderId="0" xfId="131" applyFont="1" applyFill="1" applyAlignment="1">
      <alignment horizontal="center" vertical="center"/>
    </xf>
    <xf numFmtId="43" fontId="29" fillId="0" borderId="1" xfId="131" applyFont="1" applyFill="1" applyBorder="1" applyAlignment="1">
      <alignment wrapText="1"/>
    </xf>
    <xf numFmtId="170" fontId="29" fillId="0" borderId="3" xfId="131" applyNumberFormat="1" applyFont="1" applyFill="1" applyBorder="1" applyAlignment="1">
      <alignment horizontal="center" vertical="center"/>
    </xf>
    <xf numFmtId="43" fontId="19" fillId="0" borderId="1" xfId="131" applyFont="1" applyFill="1" applyBorder="1" applyAlignment="1">
      <alignment vertical="center" wrapText="1"/>
    </xf>
    <xf numFmtId="170" fontId="19" fillId="0" borderId="1" xfId="131" applyNumberFormat="1" applyFont="1" applyFill="1" applyBorder="1" applyAlignment="1">
      <alignment horizontal="center" vertical="center"/>
    </xf>
    <xf numFmtId="43" fontId="29" fillId="0" borderId="1" xfId="131" applyFont="1" applyFill="1" applyBorder="1" applyAlignment="1">
      <alignment vertical="center" wrapText="1"/>
    </xf>
    <xf numFmtId="170" fontId="29" fillId="0" borderId="1" xfId="131" applyNumberFormat="1" applyFont="1" applyFill="1" applyBorder="1" applyAlignment="1">
      <alignment horizontal="left" vertical="center"/>
    </xf>
    <xf numFmtId="170" fontId="19" fillId="0" borderId="1" xfId="131" applyNumberFormat="1" applyFont="1" applyFill="1" applyBorder="1" applyAlignment="1">
      <alignment horizontal="left" vertical="center"/>
    </xf>
    <xf numFmtId="170" fontId="19" fillId="0" borderId="4" xfId="131" applyNumberFormat="1" applyFont="1" applyFill="1" applyBorder="1" applyAlignment="1">
      <alignment vertical="center" wrapText="1"/>
    </xf>
    <xf numFmtId="43" fontId="14" fillId="0" borderId="1" xfId="131" applyFont="1" applyFill="1" applyBorder="1" applyAlignment="1">
      <alignment horizontal="left" vertical="center" wrapText="1"/>
    </xf>
    <xf numFmtId="43" fontId="19" fillId="0" borderId="0" xfId="131" applyFont="1" applyFill="1" applyBorder="1" applyAlignment="1">
      <alignment wrapText="1"/>
    </xf>
    <xf numFmtId="170" fontId="19" fillId="0" borderId="0" xfId="131" applyNumberFormat="1" applyFont="1" applyFill="1"/>
    <xf numFmtId="0" fontId="81" fillId="0" borderId="0" xfId="0" applyFont="1" applyAlignment="1">
      <alignment horizontal="right" vertical="center" wrapText="1"/>
    </xf>
    <xf numFmtId="0" fontId="81" fillId="0" borderId="0" xfId="0" applyFont="1" applyAlignment="1">
      <alignment vertical="center" wrapText="1"/>
    </xf>
    <xf numFmtId="170" fontId="81" fillId="0" borderId="0" xfId="1" applyNumberFormat="1" applyFont="1" applyAlignment="1">
      <alignment vertical="center" wrapText="1"/>
    </xf>
    <xf numFmtId="0" fontId="29" fillId="0" borderId="0" xfId="3" applyFont="1" applyAlignment="1">
      <alignment vertical="top" wrapText="1"/>
    </xf>
    <xf numFmtId="170" fontId="82" fillId="0" borderId="0" xfId="0" applyNumberFormat="1" applyFont="1" applyAlignment="1">
      <alignment horizontal="right" vertical="center" wrapText="1"/>
    </xf>
    <xf numFmtId="0" fontId="29" fillId="0" borderId="0" xfId="3" applyFont="1" applyAlignment="1">
      <alignment horizontal="left" vertical="top" wrapText="1"/>
    </xf>
    <xf numFmtId="170" fontId="82" fillId="0" borderId="1" xfId="1" applyNumberFormat="1" applyFont="1" applyBorder="1" applyAlignment="1">
      <alignment horizontal="center" vertical="center" wrapText="1"/>
    </xf>
    <xf numFmtId="0" fontId="82" fillId="0" borderId="0" xfId="0" applyFont="1" applyAlignment="1">
      <alignment vertical="center" wrapText="1"/>
    </xf>
    <xf numFmtId="0" fontId="83" fillId="0" borderId="1" xfId="0" applyFont="1" applyBorder="1" applyAlignment="1">
      <alignment horizontal="left" vertical="center" wrapText="1"/>
    </xf>
    <xf numFmtId="0" fontId="83" fillId="0" borderId="1" xfId="0" applyFont="1" applyBorder="1" applyAlignment="1">
      <alignment vertical="center" wrapText="1"/>
    </xf>
    <xf numFmtId="171" fontId="81" fillId="0" borderId="1" xfId="1" applyNumberFormat="1" applyFont="1" applyBorder="1" applyAlignment="1">
      <alignment horizontal="center" vertical="center" wrapText="1"/>
    </xf>
    <xf numFmtId="170" fontId="81" fillId="0" borderId="1" xfId="1" applyNumberFormat="1" applyFont="1" applyBorder="1" applyAlignment="1">
      <alignment horizontal="center" vertical="center" wrapText="1"/>
    </xf>
    <xf numFmtId="170" fontId="85" fillId="0" borderId="1" xfId="1" applyNumberFormat="1" applyFont="1" applyBorder="1" applyAlignment="1">
      <alignment horizontal="center" vertical="center" wrapText="1"/>
    </xf>
    <xf numFmtId="0" fontId="86" fillId="0" borderId="1" xfId="0" applyFont="1" applyBorder="1" applyAlignment="1">
      <alignment horizontal="center" vertical="center" wrapText="1"/>
    </xf>
    <xf numFmtId="0" fontId="84" fillId="0" borderId="1" xfId="0" applyFont="1" applyBorder="1" applyAlignment="1">
      <alignment horizontal="center" vertical="center" wrapText="1"/>
    </xf>
    <xf numFmtId="170" fontId="87" fillId="0" borderId="1" xfId="1" applyNumberFormat="1" applyFont="1" applyBorder="1" applyAlignment="1">
      <alignment horizontal="center" vertical="center" wrapText="1"/>
    </xf>
    <xf numFmtId="0" fontId="88" fillId="0" borderId="1" xfId="0" applyFont="1" applyBorder="1" applyAlignment="1">
      <alignment horizontal="right" vertical="center" wrapText="1"/>
    </xf>
    <xf numFmtId="0" fontId="83" fillId="0" borderId="1" xfId="0" applyFont="1" applyFill="1" applyBorder="1" applyAlignment="1">
      <alignment horizontal="left" vertical="center" wrapText="1"/>
    </xf>
    <xf numFmtId="0" fontId="83" fillId="0" borderId="1" xfId="0" applyFont="1" applyFill="1" applyBorder="1" applyAlignment="1">
      <alignment vertical="center" wrapText="1"/>
    </xf>
    <xf numFmtId="171" fontId="81" fillId="0" borderId="1" xfId="1" applyNumberFormat="1" applyFont="1" applyFill="1" applyBorder="1" applyAlignment="1">
      <alignment horizontal="center" vertical="center" wrapText="1"/>
    </xf>
    <xf numFmtId="170" fontId="81" fillId="0" borderId="1" xfId="1" applyNumberFormat="1" applyFont="1" applyFill="1" applyBorder="1" applyAlignment="1">
      <alignment horizontal="center" vertical="center" wrapText="1"/>
    </xf>
    <xf numFmtId="0" fontId="83" fillId="0" borderId="1" xfId="0" applyNumberFormat="1" applyFont="1" applyFill="1" applyBorder="1" applyAlignment="1">
      <alignment horizontal="left" vertical="center" wrapText="1"/>
    </xf>
    <xf numFmtId="172" fontId="81" fillId="0" borderId="1" xfId="1" applyNumberFormat="1" applyFont="1" applyFill="1" applyBorder="1" applyAlignment="1">
      <alignment horizontal="center" vertical="center" wrapText="1"/>
    </xf>
    <xf numFmtId="170" fontId="81" fillId="0" borderId="0" xfId="0" applyNumberFormat="1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173" fontId="81" fillId="0" borderId="0" xfId="0" applyNumberFormat="1" applyFont="1" applyAlignment="1">
      <alignment vertical="center" wrapText="1"/>
    </xf>
    <xf numFmtId="43" fontId="81" fillId="0" borderId="1" xfId="1" applyNumberFormat="1" applyFont="1" applyBorder="1" applyAlignment="1">
      <alignment horizontal="center" vertical="center" wrapText="1"/>
    </xf>
    <xf numFmtId="174" fontId="81" fillId="0" borderId="1" xfId="1" applyNumberFormat="1" applyFont="1" applyBorder="1" applyAlignment="1">
      <alignment horizontal="center" vertical="center" wrapText="1"/>
    </xf>
    <xf numFmtId="0" fontId="29" fillId="33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3" fillId="0" borderId="0" xfId="49" applyFont="1" applyAlignment="1">
      <alignment horizontal="center" vertical="center" wrapText="1"/>
    </xf>
    <xf numFmtId="169" fontId="47" fillId="0" borderId="0" xfId="0" applyNumberFormat="1" applyFont="1" applyFill="1" applyBorder="1" applyAlignment="1">
      <alignment horizontal="right" vertical="center" wrapText="1"/>
    </xf>
    <xf numFmtId="169" fontId="4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48" fillId="0" borderId="1" xfId="0" applyNumberFormat="1" applyFont="1" applyFill="1" applyBorder="1" applyAlignment="1">
      <alignment horizontal="center" vertical="center" wrapText="1"/>
    </xf>
    <xf numFmtId="169" fontId="49" fillId="0" borderId="1" xfId="0" applyNumberFormat="1" applyFont="1" applyFill="1" applyBorder="1" applyAlignment="1">
      <alignment horizontal="center" vertical="center" wrapText="1"/>
    </xf>
    <xf numFmtId="49" fontId="48" fillId="0" borderId="1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Alignment="1">
      <alignment horizontal="center" wrapText="1"/>
    </xf>
    <xf numFmtId="166" fontId="21" fillId="0" borderId="4" xfId="0" applyNumberFormat="1" applyFont="1" applyFill="1" applyBorder="1" applyAlignment="1">
      <alignment horizontal="center" vertical="center"/>
    </xf>
    <xf numFmtId="166" fontId="21" fillId="0" borderId="5" xfId="0" applyNumberFormat="1" applyFont="1" applyFill="1" applyBorder="1" applyAlignment="1">
      <alignment horizontal="center" vertical="center"/>
    </xf>
    <xf numFmtId="166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right" vertical="top"/>
    </xf>
    <xf numFmtId="0" fontId="10" fillId="0" borderId="0" xfId="0" applyFont="1" applyAlignment="1">
      <alignment horizontal="center" vertical="center" wrapText="1"/>
    </xf>
    <xf numFmtId="0" fontId="90" fillId="0" borderId="6" xfId="0" applyFont="1" applyBorder="1" applyAlignment="1">
      <alignment horizontal="center" vertical="top" wrapText="1"/>
    </xf>
    <xf numFmtId="0" fontId="21" fillId="0" borderId="2" xfId="6" applyFont="1" applyFill="1" applyBorder="1" applyAlignment="1">
      <alignment horizontal="center" vertical="top" wrapText="1"/>
    </xf>
    <xf numFmtId="0" fontId="21" fillId="0" borderId="7" xfId="6" applyFont="1" applyFill="1" applyBorder="1" applyAlignment="1">
      <alignment horizontal="center" vertical="top" wrapText="1"/>
    </xf>
    <xf numFmtId="0" fontId="21" fillId="0" borderId="3" xfId="6" applyFont="1" applyFill="1" applyBorder="1" applyAlignment="1">
      <alignment horizontal="center" vertical="top" wrapText="1"/>
    </xf>
    <xf numFmtId="0" fontId="21" fillId="0" borderId="4" xfId="6" applyFont="1" applyFill="1" applyBorder="1" applyAlignment="1">
      <alignment horizontal="center" vertical="top"/>
    </xf>
    <xf numFmtId="0" fontId="21" fillId="0" borderId="6" xfId="6" applyFont="1" applyFill="1" applyBorder="1" applyAlignment="1">
      <alignment horizontal="center" vertical="top"/>
    </xf>
    <xf numFmtId="0" fontId="21" fillId="0" borderId="4" xfId="6" applyFont="1" applyFill="1" applyBorder="1" applyAlignment="1">
      <alignment vertical="top"/>
    </xf>
    <xf numFmtId="0" fontId="21" fillId="0" borderId="6" xfId="6" applyFont="1" applyFill="1" applyBorder="1" applyAlignment="1">
      <alignment vertical="top"/>
    </xf>
    <xf numFmtId="0" fontId="25" fillId="0" borderId="0" xfId="6" applyFont="1" applyFill="1" applyAlignment="1">
      <alignment horizontal="center" vertical="center"/>
    </xf>
    <xf numFmtId="0" fontId="7" fillId="0" borderId="0" xfId="6" applyFont="1" applyFill="1" applyAlignment="1">
      <alignment horizontal="center" vertical="top" wrapText="1"/>
    </xf>
    <xf numFmtId="0" fontId="27" fillId="0" borderId="4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7" fillId="0" borderId="0" xfId="6" applyFont="1" applyFill="1" applyAlignment="1">
      <alignment horizontal="center" vertical="center" wrapText="1"/>
    </xf>
    <xf numFmtId="0" fontId="27" fillId="0" borderId="5" xfId="0" applyFont="1" applyBorder="1" applyAlignment="1">
      <alignment horizontal="center" vertical="top" wrapText="1"/>
    </xf>
    <xf numFmtId="0" fontId="88" fillId="56" borderId="4" xfId="0" applyFont="1" applyFill="1" applyBorder="1" applyAlignment="1">
      <alignment vertical="center" wrapText="1"/>
    </xf>
    <xf numFmtId="0" fontId="88" fillId="56" borderId="5" xfId="0" applyFont="1" applyFill="1" applyBorder="1" applyAlignment="1">
      <alignment vertical="center" wrapText="1"/>
    </xf>
    <xf numFmtId="0" fontId="88" fillId="56" borderId="6" xfId="0" applyFont="1" applyFill="1" applyBorder="1" applyAlignment="1">
      <alignment vertical="center" wrapText="1"/>
    </xf>
    <xf numFmtId="0" fontId="88" fillId="0" borderId="4" xfId="0" applyFont="1" applyBorder="1" applyAlignment="1">
      <alignment vertical="center" wrapText="1"/>
    </xf>
    <xf numFmtId="0" fontId="88" fillId="0" borderId="5" xfId="0" applyFont="1" applyBorder="1" applyAlignment="1">
      <alignment vertical="center" wrapText="1"/>
    </xf>
    <xf numFmtId="0" fontId="88" fillId="0" borderId="6" xfId="0" applyFont="1" applyBorder="1" applyAlignment="1">
      <alignment vertical="center" wrapText="1"/>
    </xf>
    <xf numFmtId="0" fontId="29" fillId="0" borderId="0" xfId="0" applyFont="1" applyFill="1" applyBorder="1" applyAlignment="1">
      <alignment horizontal="right" vertical="center"/>
    </xf>
    <xf numFmtId="0" fontId="82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right" vertical="center" wrapText="1"/>
    </xf>
    <xf numFmtId="0" fontId="10" fillId="0" borderId="3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0" fontId="10" fillId="0" borderId="2" xfId="1" applyNumberFormat="1" applyFont="1" applyBorder="1" applyAlignment="1">
      <alignment horizontal="center" vertical="center" wrapText="1"/>
    </xf>
    <xf numFmtId="170" fontId="10" fillId="0" borderId="3" xfId="1" applyNumberFormat="1" applyFont="1" applyBorder="1" applyAlignment="1">
      <alignment horizontal="center" vertical="center" wrapText="1"/>
    </xf>
    <xf numFmtId="170" fontId="85" fillId="0" borderId="4" xfId="1" applyNumberFormat="1" applyFont="1" applyBorder="1" applyAlignment="1">
      <alignment horizontal="center" vertical="center" wrapText="1"/>
    </xf>
    <xf numFmtId="170" fontId="85" fillId="0" borderId="6" xfId="1" applyNumberFormat="1" applyFont="1" applyBorder="1" applyAlignment="1">
      <alignment horizontal="center" vertical="center" wrapText="1"/>
    </xf>
    <xf numFmtId="0" fontId="29" fillId="0" borderId="0" xfId="0" applyFont="1" applyFill="1" applyAlignment="1">
      <alignment horizontal="right" vertical="center"/>
    </xf>
    <xf numFmtId="0" fontId="88" fillId="56" borderId="1" xfId="0" applyFont="1" applyFill="1" applyBorder="1" applyAlignment="1">
      <alignment vertical="center" wrapText="1"/>
    </xf>
    <xf numFmtId="0" fontId="30" fillId="0" borderId="4" xfId="0" applyFont="1" applyBorder="1" applyAlignment="1">
      <alignment vertical="center" wrapText="1"/>
    </xf>
    <xf numFmtId="0" fontId="30" fillId="0" borderId="5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84" fillId="0" borderId="4" xfId="0" applyFont="1" applyBorder="1" applyAlignment="1">
      <alignment horizontal="center" vertical="center" wrapText="1"/>
    </xf>
    <xf numFmtId="0" fontId="84" fillId="0" borderId="5" xfId="0" applyFont="1" applyBorder="1" applyAlignment="1">
      <alignment horizontal="center" vertical="center" wrapText="1"/>
    </xf>
    <xf numFmtId="0" fontId="84" fillId="0" borderId="6" xfId="0" applyFont="1" applyBorder="1" applyAlignment="1">
      <alignment horizontal="center" vertical="center" wrapText="1"/>
    </xf>
  </cellXfs>
  <cellStyles count="133">
    <cellStyle name="20% - Accent1 2" xfId="79"/>
    <cellStyle name="20% - Accent2 2" xfId="70"/>
    <cellStyle name="20% - Accent3 2" xfId="92"/>
    <cellStyle name="20% - Accent4 2" xfId="93"/>
    <cellStyle name="20% - Accent5 2" xfId="84"/>
    <cellStyle name="20% - Accent6 2" xfId="75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6"/>
    <cellStyle name="40% - Accent2 2" xfId="74"/>
    <cellStyle name="40% - Accent3 2" xfId="71"/>
    <cellStyle name="40% - Accent4 2" xfId="96"/>
    <cellStyle name="40% - Accent5 2" xfId="80"/>
    <cellStyle name="40% - Accent6 2" xfId="67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8"/>
    <cellStyle name="60% - Accent2 2" xfId="82"/>
    <cellStyle name="60% - Accent3 2" xfId="87"/>
    <cellStyle name="60% - Accent4 2" xfId="88"/>
    <cellStyle name="60% - Accent5 2" xfId="76"/>
    <cellStyle name="60% - Accent6 2" xfId="94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5"/>
    <cellStyle name="Accent2 2" xfId="65"/>
    <cellStyle name="Accent3 2" xfId="86"/>
    <cellStyle name="Accent4 2" xfId="91"/>
    <cellStyle name="Accent5 2" xfId="68"/>
    <cellStyle name="Accent6 2" xfId="90"/>
    <cellStyle name="Bad 2" xfId="72"/>
    <cellStyle name="Calculation 2" xfId="89"/>
    <cellStyle name="Check Cell 2" xfId="83"/>
    <cellStyle name="Comma 15" xfId="131"/>
    <cellStyle name="Comma 2" xfId="57"/>
    <cellStyle name="Comma 2 2" xfId="53"/>
    <cellStyle name="Comma 2 2 2" xfId="97"/>
    <cellStyle name="Comma 2 3" xfId="56"/>
    <cellStyle name="Comma 3" xfId="61"/>
    <cellStyle name="Comma 3 2" xfId="98"/>
    <cellStyle name="Comma 3 2 2" xfId="129"/>
    <cellStyle name="Comma 4" xfId="69"/>
    <cellStyle name="Comma 5" xfId="81"/>
    <cellStyle name="Comma 6" xfId="128"/>
    <cellStyle name="Explanatory Text 2" xfId="99"/>
    <cellStyle name="Good 2" xfId="100"/>
    <cellStyle name="Heading 1 2" xfId="101"/>
    <cellStyle name="Heading 2 2" xfId="102"/>
    <cellStyle name="Heading 3 2" xfId="103"/>
    <cellStyle name="Heading 4 2" xfId="104"/>
    <cellStyle name="Input 2" xfId="105"/>
    <cellStyle name="Linked Cell 2" xfId="106"/>
    <cellStyle name="Neutral 2" xfId="55"/>
    <cellStyle name="Neutral 3" xfId="107"/>
    <cellStyle name="Normal 10" xfId="126"/>
    <cellStyle name="Normal 11" xfId="127"/>
    <cellStyle name="Normal 2" xfId="6"/>
    <cellStyle name="Normal 2 2" xfId="108"/>
    <cellStyle name="Normal 2 3" xfId="109"/>
    <cellStyle name="Normal 2 4" xfId="62"/>
    <cellStyle name="Normal 3" xfId="51"/>
    <cellStyle name="Normal 3 2" xfId="64"/>
    <cellStyle name="Normal 3 2 2" xfId="110"/>
    <cellStyle name="Normal 3 3" xfId="60"/>
    <cellStyle name="Normal 3_HavelvacN2axjusakN3" xfId="85"/>
    <cellStyle name="Normal 4" xfId="52"/>
    <cellStyle name="Normal 4 2" xfId="73"/>
    <cellStyle name="Normal 5" xfId="2"/>
    <cellStyle name="Normal 5 2" xfId="111"/>
    <cellStyle name="Normal 5 2 2" xfId="130"/>
    <cellStyle name="Normal 5 3" xfId="77"/>
    <cellStyle name="Normal 6" xfId="112"/>
    <cellStyle name="Normal 7" xfId="113"/>
    <cellStyle name="Normal 8" xfId="3"/>
    <cellStyle name="Normal 8 2" xfId="54"/>
    <cellStyle name="Normal 9" xfId="125"/>
    <cellStyle name="Normal_General 17.02.04" xfId="49"/>
    <cellStyle name="Note 2" xfId="114"/>
    <cellStyle name="Output 2" xfId="115"/>
    <cellStyle name="Percent 2" xfId="59"/>
    <cellStyle name="SN_241" xfId="4"/>
    <cellStyle name="SN_b" xfId="5"/>
    <cellStyle name="Style 1" xfId="116"/>
    <cellStyle name="Style 1 2" xfId="117"/>
    <cellStyle name="Style 1 2 2" xfId="124"/>
    <cellStyle name="Style 1_verchnakan_ax21-25_2018" xfId="118"/>
    <cellStyle name="Title 2" xfId="119"/>
    <cellStyle name="Total 2" xfId="120"/>
    <cellStyle name="Warning Text 2" xfId="121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" xfId="0" builtinId="0"/>
    <cellStyle name="Обычный 2" xfId="8"/>
    <cellStyle name="Обычный 2 2" xfId="123"/>
    <cellStyle name="Обычный 2 3" xfId="122"/>
    <cellStyle name="Обычный 3" xfId="58"/>
    <cellStyle name="Обычный 4" xfId="132"/>
    <cellStyle name="Плохой 2" xfId="15"/>
    <cellStyle name="Пояснение 2" xfId="23"/>
    <cellStyle name="Примечание" xfId="7" builtinId="10" customBuiltin="1"/>
    <cellStyle name="Связанная ячейка 2" xfId="20"/>
    <cellStyle name="Текст предупреждения 2" xfId="22"/>
    <cellStyle name="Финансовый" xfId="1" builtinId="3"/>
    <cellStyle name="Финансовый 2" xfId="50"/>
    <cellStyle name="Финансовый 3" xfId="63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67"/>
  <sheetViews>
    <sheetView workbookViewId="0">
      <selection activeCell="D6" sqref="D6"/>
    </sheetView>
  </sheetViews>
  <sheetFormatPr defaultRowHeight="17.25"/>
  <cols>
    <col min="1" max="1" width="68.7109375" style="117" customWidth="1"/>
    <col min="2" max="2" width="17.140625" style="120" customWidth="1"/>
    <col min="3" max="3" width="15.7109375" style="120" customWidth="1"/>
    <col min="4" max="4" width="17.7109375" style="116" bestFit="1" customWidth="1"/>
    <col min="5" max="5" width="18.42578125" style="116" customWidth="1"/>
    <col min="6" max="6" width="13.7109375" style="116" customWidth="1"/>
    <col min="7" max="7" width="17.85546875" style="116" customWidth="1"/>
    <col min="8" max="16384" width="9.140625" style="116"/>
  </cols>
  <sheetData>
    <row r="1" spans="1:5" ht="22.5" customHeight="1">
      <c r="A1" s="1"/>
      <c r="B1" s="1"/>
      <c r="C1" s="52" t="s">
        <v>0</v>
      </c>
      <c r="D1" s="115"/>
      <c r="E1" s="115"/>
    </row>
    <row r="2" spans="1:5" ht="22.5" customHeight="1">
      <c r="B2" s="53"/>
      <c r="C2" s="113" t="s">
        <v>112</v>
      </c>
      <c r="D2" s="115"/>
      <c r="E2" s="115"/>
    </row>
    <row r="3" spans="1:5" ht="22.5" customHeight="1">
      <c r="B3" s="54"/>
      <c r="C3" s="114" t="s">
        <v>89</v>
      </c>
      <c r="D3" s="115"/>
      <c r="E3" s="115"/>
    </row>
    <row r="4" spans="1:5" ht="11.25" customHeight="1">
      <c r="A4" s="118"/>
      <c r="B4" s="118"/>
      <c r="C4" s="118"/>
      <c r="D4" s="115"/>
      <c r="E4" s="115"/>
    </row>
    <row r="5" spans="1:5" ht="64.5" customHeight="1">
      <c r="A5" s="163" t="s">
        <v>128</v>
      </c>
      <c r="B5" s="163"/>
      <c r="C5" s="163"/>
    </row>
    <row r="6" spans="1:5" ht="17.25" customHeight="1">
      <c r="A6" s="119"/>
      <c r="C6" s="5" t="s">
        <v>1</v>
      </c>
    </row>
    <row r="7" spans="1:5" s="123" customFormat="1" ht="40.5" customHeight="1">
      <c r="A7" s="121" t="s">
        <v>129</v>
      </c>
      <c r="B7" s="122" t="s">
        <v>108</v>
      </c>
      <c r="C7" s="122" t="s">
        <v>109</v>
      </c>
      <c r="D7" s="116"/>
    </row>
    <row r="8" spans="1:5" ht="25.5" customHeight="1">
      <c r="A8" s="124" t="s">
        <v>130</v>
      </c>
      <c r="B8" s="125">
        <f>B10</f>
        <v>361749.42204999999</v>
      </c>
      <c r="C8" s="125">
        <f>C10</f>
        <v>0</v>
      </c>
    </row>
    <row r="9" spans="1:5" ht="21.75" customHeight="1">
      <c r="A9" s="126" t="s">
        <v>96</v>
      </c>
      <c r="B9" s="127"/>
      <c r="C9" s="127"/>
    </row>
    <row r="10" spans="1:5" ht="28.5" customHeight="1">
      <c r="A10" s="126" t="s">
        <v>131</v>
      </c>
      <c r="B10" s="127">
        <f t="shared" ref="B10:C10" si="0">+B12</f>
        <v>361749.42204999999</v>
      </c>
      <c r="C10" s="127">
        <f t="shared" si="0"/>
        <v>0</v>
      </c>
    </row>
    <row r="11" spans="1:5" ht="33.75" customHeight="1">
      <c r="A11" s="126" t="s">
        <v>96</v>
      </c>
      <c r="B11" s="127"/>
      <c r="C11" s="127"/>
    </row>
    <row r="12" spans="1:5" ht="30" customHeight="1">
      <c r="A12" s="128" t="s">
        <v>132</v>
      </c>
      <c r="B12" s="129">
        <f t="shared" ref="B12:C12" si="1">B14</f>
        <v>361749.42204999999</v>
      </c>
      <c r="C12" s="129">
        <f t="shared" si="1"/>
        <v>0</v>
      </c>
    </row>
    <row r="13" spans="1:5" ht="22.5" customHeight="1">
      <c r="A13" s="126" t="s">
        <v>96</v>
      </c>
      <c r="B13" s="130"/>
      <c r="C13" s="130"/>
    </row>
    <row r="14" spans="1:5">
      <c r="A14" s="128" t="s">
        <v>133</v>
      </c>
      <c r="B14" s="131">
        <f>B15</f>
        <v>361749.42204999999</v>
      </c>
      <c r="C14" s="130">
        <f t="shared" ref="C14" si="2">C15</f>
        <v>0</v>
      </c>
    </row>
    <row r="15" spans="1:5" ht="28.5" customHeight="1">
      <c r="A15" s="132" t="s">
        <v>134</v>
      </c>
      <c r="B15" s="131">
        <v>361749.42204999999</v>
      </c>
      <c r="C15" s="130">
        <v>0</v>
      </c>
    </row>
    <row r="16" spans="1:5">
      <c r="A16" s="133"/>
    </row>
    <row r="17" spans="1:3">
      <c r="A17" s="133"/>
    </row>
    <row r="18" spans="1:3">
      <c r="A18" s="133"/>
    </row>
    <row r="19" spans="1:3">
      <c r="A19" s="133"/>
    </row>
    <row r="20" spans="1:3">
      <c r="A20" s="133"/>
    </row>
    <row r="21" spans="1:3">
      <c r="A21" s="133"/>
    </row>
    <row r="22" spans="1:3">
      <c r="A22" s="133"/>
    </row>
    <row r="23" spans="1:3">
      <c r="A23" s="133"/>
    </row>
    <row r="24" spans="1:3">
      <c r="A24" s="133"/>
      <c r="B24" s="134"/>
      <c r="C24" s="134"/>
    </row>
    <row r="25" spans="1:3">
      <c r="A25" s="133"/>
      <c r="B25" s="134"/>
      <c r="C25" s="134"/>
    </row>
    <row r="26" spans="1:3">
      <c r="A26" s="133"/>
      <c r="B26" s="134"/>
      <c r="C26" s="134"/>
    </row>
    <row r="27" spans="1:3">
      <c r="A27" s="133"/>
      <c r="B27" s="134"/>
      <c r="C27" s="134"/>
    </row>
    <row r="28" spans="1:3">
      <c r="A28" s="133"/>
      <c r="B28" s="134"/>
      <c r="C28" s="134"/>
    </row>
    <row r="29" spans="1:3">
      <c r="A29" s="133"/>
      <c r="B29" s="134"/>
      <c r="C29" s="134"/>
    </row>
    <row r="30" spans="1:3">
      <c r="A30" s="133"/>
      <c r="B30" s="134"/>
      <c r="C30" s="134"/>
    </row>
    <row r="31" spans="1:3">
      <c r="A31" s="133"/>
      <c r="B31" s="134"/>
      <c r="C31" s="134"/>
    </row>
    <row r="32" spans="1:3">
      <c r="A32" s="133"/>
      <c r="B32" s="134"/>
      <c r="C32" s="134"/>
    </row>
    <row r="33" spans="1:3">
      <c r="A33" s="133"/>
      <c r="B33" s="134"/>
      <c r="C33" s="134"/>
    </row>
    <row r="34" spans="1:3">
      <c r="A34" s="133"/>
      <c r="B34" s="134"/>
      <c r="C34" s="134"/>
    </row>
    <row r="35" spans="1:3">
      <c r="A35" s="133"/>
      <c r="B35" s="134"/>
      <c r="C35" s="134"/>
    </row>
    <row r="36" spans="1:3">
      <c r="A36" s="133"/>
      <c r="B36" s="134"/>
      <c r="C36" s="134"/>
    </row>
    <row r="37" spans="1:3">
      <c r="A37" s="133"/>
      <c r="B37" s="134"/>
      <c r="C37" s="134"/>
    </row>
    <row r="38" spans="1:3">
      <c r="A38" s="133"/>
      <c r="B38" s="134"/>
      <c r="C38" s="134"/>
    </row>
    <row r="39" spans="1:3">
      <c r="A39" s="133"/>
      <c r="B39" s="134"/>
      <c r="C39" s="134"/>
    </row>
    <row r="40" spans="1:3">
      <c r="A40" s="133"/>
      <c r="B40" s="134"/>
      <c r="C40" s="134"/>
    </row>
    <row r="41" spans="1:3">
      <c r="A41" s="133"/>
      <c r="B41" s="134"/>
      <c r="C41" s="134"/>
    </row>
    <row r="42" spans="1:3">
      <c r="A42" s="133"/>
      <c r="B42" s="134"/>
      <c r="C42" s="134"/>
    </row>
    <row r="43" spans="1:3">
      <c r="A43" s="133"/>
      <c r="B43" s="134"/>
      <c r="C43" s="134"/>
    </row>
    <row r="44" spans="1:3">
      <c r="A44" s="133"/>
      <c r="B44" s="134"/>
      <c r="C44" s="134"/>
    </row>
    <row r="45" spans="1:3">
      <c r="A45" s="133"/>
      <c r="B45" s="134"/>
      <c r="C45" s="134"/>
    </row>
    <row r="46" spans="1:3">
      <c r="A46" s="133"/>
      <c r="B46" s="134"/>
      <c r="C46" s="134"/>
    </row>
    <row r="47" spans="1:3">
      <c r="A47" s="133"/>
      <c r="B47" s="134"/>
      <c r="C47" s="134"/>
    </row>
    <row r="48" spans="1:3">
      <c r="A48" s="133"/>
      <c r="B48" s="134"/>
      <c r="C48" s="134"/>
    </row>
    <row r="49" spans="1:3">
      <c r="A49" s="133"/>
      <c r="B49" s="134"/>
      <c r="C49" s="134"/>
    </row>
    <row r="50" spans="1:3">
      <c r="A50" s="133"/>
      <c r="B50" s="134"/>
      <c r="C50" s="134"/>
    </row>
    <row r="51" spans="1:3">
      <c r="A51" s="133"/>
      <c r="B51" s="134"/>
      <c r="C51" s="134"/>
    </row>
    <row r="52" spans="1:3">
      <c r="A52" s="133"/>
      <c r="B52" s="134"/>
      <c r="C52" s="134"/>
    </row>
    <row r="53" spans="1:3">
      <c r="A53" s="133"/>
      <c r="B53" s="134"/>
      <c r="C53" s="134"/>
    </row>
    <row r="54" spans="1:3">
      <c r="A54" s="133"/>
      <c r="B54" s="134"/>
      <c r="C54" s="134"/>
    </row>
    <row r="55" spans="1:3">
      <c r="A55" s="133"/>
      <c r="B55" s="134"/>
      <c r="C55" s="134"/>
    </row>
    <row r="56" spans="1:3">
      <c r="A56" s="133"/>
      <c r="B56" s="134"/>
      <c r="C56" s="134"/>
    </row>
    <row r="57" spans="1:3">
      <c r="A57" s="133"/>
      <c r="B57" s="134"/>
      <c r="C57" s="134"/>
    </row>
    <row r="58" spans="1:3">
      <c r="A58" s="133"/>
      <c r="B58" s="134"/>
      <c r="C58" s="134"/>
    </row>
    <row r="59" spans="1:3">
      <c r="A59" s="133"/>
      <c r="B59" s="134"/>
      <c r="C59" s="134"/>
    </row>
    <row r="60" spans="1:3">
      <c r="A60" s="133"/>
      <c r="B60" s="134"/>
      <c r="C60" s="134"/>
    </row>
    <row r="61" spans="1:3">
      <c r="A61" s="133"/>
      <c r="B61" s="134"/>
      <c r="C61" s="134"/>
    </row>
    <row r="62" spans="1:3">
      <c r="A62" s="133"/>
      <c r="B62" s="134"/>
      <c r="C62" s="134"/>
    </row>
    <row r="63" spans="1:3">
      <c r="A63" s="133"/>
      <c r="B63" s="134"/>
      <c r="C63" s="134"/>
    </row>
    <row r="64" spans="1:3">
      <c r="A64" s="133"/>
      <c r="B64" s="134"/>
      <c r="C64" s="134"/>
    </row>
    <row r="65" spans="1:3">
      <c r="A65" s="133"/>
      <c r="B65" s="134"/>
      <c r="C65" s="134"/>
    </row>
    <row r="66" spans="1:3">
      <c r="A66" s="133"/>
      <c r="B66" s="134"/>
      <c r="C66" s="134"/>
    </row>
    <row r="67" spans="1:3">
      <c r="A67" s="133"/>
      <c r="B67" s="134"/>
      <c r="C67" s="134"/>
    </row>
    <row r="68" spans="1:3">
      <c r="A68" s="133"/>
      <c r="B68" s="134"/>
      <c r="C68" s="134"/>
    </row>
    <row r="69" spans="1:3">
      <c r="A69" s="133"/>
      <c r="B69" s="134"/>
      <c r="C69" s="134"/>
    </row>
    <row r="70" spans="1:3">
      <c r="A70" s="133"/>
      <c r="B70" s="134"/>
      <c r="C70" s="134"/>
    </row>
    <row r="71" spans="1:3">
      <c r="A71" s="133"/>
      <c r="B71" s="134"/>
      <c r="C71" s="134"/>
    </row>
    <row r="72" spans="1:3">
      <c r="A72" s="133"/>
      <c r="B72" s="134"/>
      <c r="C72" s="134"/>
    </row>
    <row r="73" spans="1:3">
      <c r="A73" s="133"/>
      <c r="B73" s="134"/>
      <c r="C73" s="134"/>
    </row>
    <row r="74" spans="1:3">
      <c r="A74" s="133"/>
      <c r="B74" s="134"/>
      <c r="C74" s="134"/>
    </row>
    <row r="75" spans="1:3">
      <c r="A75" s="133"/>
      <c r="B75" s="134"/>
      <c r="C75" s="134"/>
    </row>
    <row r="76" spans="1:3">
      <c r="A76" s="133"/>
      <c r="B76" s="134"/>
      <c r="C76" s="134"/>
    </row>
    <row r="77" spans="1:3">
      <c r="A77" s="133"/>
      <c r="B77" s="134"/>
      <c r="C77" s="134"/>
    </row>
    <row r="78" spans="1:3">
      <c r="A78" s="133"/>
      <c r="B78" s="134"/>
      <c r="C78" s="134"/>
    </row>
    <row r="79" spans="1:3">
      <c r="A79" s="133"/>
      <c r="B79" s="134"/>
      <c r="C79" s="134"/>
    </row>
    <row r="80" spans="1:3">
      <c r="A80" s="133"/>
      <c r="B80" s="134"/>
      <c r="C80" s="134"/>
    </row>
    <row r="81" spans="1:3">
      <c r="A81" s="133"/>
      <c r="B81" s="134"/>
      <c r="C81" s="134"/>
    </row>
    <row r="82" spans="1:3">
      <c r="A82" s="133"/>
      <c r="B82" s="134"/>
      <c r="C82" s="134"/>
    </row>
    <row r="83" spans="1:3">
      <c r="A83" s="133"/>
      <c r="B83" s="134"/>
      <c r="C83" s="134"/>
    </row>
    <row r="84" spans="1:3">
      <c r="A84" s="133"/>
      <c r="B84" s="134"/>
      <c r="C84" s="134"/>
    </row>
    <row r="85" spans="1:3">
      <c r="A85" s="133"/>
      <c r="B85" s="134"/>
      <c r="C85" s="134"/>
    </row>
    <row r="86" spans="1:3">
      <c r="A86" s="133"/>
      <c r="B86" s="134"/>
      <c r="C86" s="134"/>
    </row>
    <row r="87" spans="1:3">
      <c r="A87" s="133"/>
      <c r="B87" s="134"/>
      <c r="C87" s="134"/>
    </row>
    <row r="88" spans="1:3">
      <c r="A88" s="133"/>
      <c r="B88" s="134"/>
      <c r="C88" s="134"/>
    </row>
    <row r="89" spans="1:3">
      <c r="A89" s="133"/>
      <c r="B89" s="134"/>
      <c r="C89" s="134"/>
    </row>
    <row r="90" spans="1:3">
      <c r="A90" s="133"/>
      <c r="B90" s="134"/>
      <c r="C90" s="134"/>
    </row>
    <row r="91" spans="1:3">
      <c r="A91" s="133"/>
      <c r="B91" s="134"/>
      <c r="C91" s="134"/>
    </row>
    <row r="92" spans="1:3">
      <c r="A92" s="133"/>
      <c r="B92" s="134"/>
      <c r="C92" s="134"/>
    </row>
    <row r="93" spans="1:3">
      <c r="A93" s="133"/>
      <c r="B93" s="134"/>
      <c r="C93" s="134"/>
    </row>
    <row r="94" spans="1:3">
      <c r="A94" s="133"/>
      <c r="B94" s="134"/>
      <c r="C94" s="134"/>
    </row>
    <row r="95" spans="1:3">
      <c r="A95" s="133"/>
      <c r="B95" s="134"/>
      <c r="C95" s="134"/>
    </row>
    <row r="96" spans="1:3">
      <c r="A96" s="133"/>
      <c r="B96" s="134"/>
      <c r="C96" s="134"/>
    </row>
    <row r="97" spans="1:3">
      <c r="A97" s="133"/>
      <c r="B97" s="134"/>
      <c r="C97" s="134"/>
    </row>
    <row r="98" spans="1:3">
      <c r="A98" s="133"/>
      <c r="B98" s="134"/>
      <c r="C98" s="134"/>
    </row>
    <row r="99" spans="1:3">
      <c r="A99" s="133"/>
      <c r="B99" s="134"/>
      <c r="C99" s="134"/>
    </row>
    <row r="100" spans="1:3">
      <c r="A100" s="133"/>
      <c r="B100" s="134"/>
      <c r="C100" s="134"/>
    </row>
    <row r="101" spans="1:3">
      <c r="A101" s="133"/>
      <c r="B101" s="134"/>
      <c r="C101" s="134"/>
    </row>
    <row r="102" spans="1:3">
      <c r="A102" s="133"/>
      <c r="B102" s="134"/>
      <c r="C102" s="134"/>
    </row>
    <row r="103" spans="1:3">
      <c r="A103" s="133"/>
      <c r="B103" s="134"/>
      <c r="C103" s="134"/>
    </row>
    <row r="104" spans="1:3">
      <c r="A104" s="133"/>
      <c r="B104" s="134"/>
      <c r="C104" s="134"/>
    </row>
    <row r="105" spans="1:3">
      <c r="A105" s="133"/>
      <c r="B105" s="134"/>
      <c r="C105" s="134"/>
    </row>
    <row r="106" spans="1:3">
      <c r="A106" s="133"/>
      <c r="B106" s="134"/>
      <c r="C106" s="134"/>
    </row>
    <row r="107" spans="1:3">
      <c r="A107" s="133"/>
      <c r="B107" s="134"/>
      <c r="C107" s="134"/>
    </row>
    <row r="108" spans="1:3">
      <c r="A108" s="133"/>
      <c r="B108" s="134"/>
      <c r="C108" s="134"/>
    </row>
    <row r="109" spans="1:3">
      <c r="A109" s="133"/>
      <c r="B109" s="134"/>
      <c r="C109" s="134"/>
    </row>
    <row r="110" spans="1:3">
      <c r="A110" s="133"/>
      <c r="B110" s="134"/>
      <c r="C110" s="134"/>
    </row>
    <row r="111" spans="1:3">
      <c r="A111" s="133"/>
      <c r="B111" s="134"/>
      <c r="C111" s="134"/>
    </row>
    <row r="112" spans="1:3">
      <c r="A112" s="133"/>
      <c r="B112" s="134"/>
      <c r="C112" s="134"/>
    </row>
    <row r="113" spans="1:3">
      <c r="A113" s="133"/>
      <c r="B113" s="134"/>
      <c r="C113" s="134"/>
    </row>
    <row r="114" spans="1:3">
      <c r="A114" s="133"/>
      <c r="B114" s="134"/>
      <c r="C114" s="134"/>
    </row>
    <row r="115" spans="1:3">
      <c r="A115" s="133"/>
      <c r="B115" s="134"/>
      <c r="C115" s="134"/>
    </row>
    <row r="116" spans="1:3">
      <c r="A116" s="133"/>
      <c r="B116" s="134"/>
      <c r="C116" s="134"/>
    </row>
    <row r="117" spans="1:3">
      <c r="A117" s="133"/>
      <c r="B117" s="134"/>
      <c r="C117" s="134"/>
    </row>
    <row r="118" spans="1:3">
      <c r="A118" s="133"/>
      <c r="B118" s="134"/>
      <c r="C118" s="134"/>
    </row>
    <row r="119" spans="1:3">
      <c r="A119" s="133"/>
      <c r="B119" s="134"/>
      <c r="C119" s="134"/>
    </row>
    <row r="120" spans="1:3">
      <c r="A120" s="133"/>
      <c r="B120" s="134"/>
      <c r="C120" s="134"/>
    </row>
    <row r="121" spans="1:3">
      <c r="A121" s="133"/>
      <c r="B121" s="134"/>
      <c r="C121" s="134"/>
    </row>
    <row r="122" spans="1:3">
      <c r="A122" s="133"/>
      <c r="B122" s="134"/>
      <c r="C122" s="134"/>
    </row>
    <row r="123" spans="1:3">
      <c r="A123" s="133"/>
      <c r="B123" s="134"/>
      <c r="C123" s="134"/>
    </row>
    <row r="124" spans="1:3">
      <c r="A124" s="133"/>
      <c r="B124" s="134"/>
      <c r="C124" s="134"/>
    </row>
    <row r="125" spans="1:3">
      <c r="A125" s="133"/>
      <c r="B125" s="134"/>
      <c r="C125" s="134"/>
    </row>
    <row r="126" spans="1:3">
      <c r="A126" s="133"/>
      <c r="B126" s="134"/>
      <c r="C126" s="134"/>
    </row>
    <row r="127" spans="1:3">
      <c r="A127" s="133"/>
      <c r="B127" s="134"/>
      <c r="C127" s="134"/>
    </row>
    <row r="128" spans="1:3">
      <c r="A128" s="133"/>
      <c r="B128" s="134"/>
      <c r="C128" s="134"/>
    </row>
    <row r="129" spans="1:3">
      <c r="A129" s="133"/>
      <c r="B129" s="134"/>
      <c r="C129" s="134"/>
    </row>
    <row r="130" spans="1:3">
      <c r="A130" s="133"/>
      <c r="B130" s="134"/>
      <c r="C130" s="134"/>
    </row>
    <row r="131" spans="1:3">
      <c r="A131" s="133"/>
      <c r="B131" s="134"/>
      <c r="C131" s="134"/>
    </row>
    <row r="132" spans="1:3">
      <c r="A132" s="133"/>
      <c r="B132" s="134"/>
      <c r="C132" s="134"/>
    </row>
    <row r="133" spans="1:3">
      <c r="A133" s="133"/>
      <c r="B133" s="134"/>
      <c r="C133" s="134"/>
    </row>
    <row r="134" spans="1:3">
      <c r="A134" s="133"/>
      <c r="B134" s="134"/>
      <c r="C134" s="134"/>
    </row>
    <row r="135" spans="1:3">
      <c r="A135" s="133"/>
      <c r="B135" s="134"/>
      <c r="C135" s="134"/>
    </row>
    <row r="136" spans="1:3">
      <c r="A136" s="133"/>
      <c r="B136" s="134"/>
      <c r="C136" s="134"/>
    </row>
    <row r="137" spans="1:3">
      <c r="A137" s="133"/>
      <c r="B137" s="134"/>
      <c r="C137" s="134"/>
    </row>
    <row r="138" spans="1:3">
      <c r="A138" s="133"/>
      <c r="B138" s="134"/>
      <c r="C138" s="134"/>
    </row>
    <row r="139" spans="1:3">
      <c r="A139" s="133"/>
      <c r="B139" s="134"/>
      <c r="C139" s="134"/>
    </row>
    <row r="140" spans="1:3">
      <c r="A140" s="133"/>
      <c r="B140" s="134"/>
      <c r="C140" s="134"/>
    </row>
    <row r="141" spans="1:3">
      <c r="A141" s="133"/>
      <c r="B141" s="134"/>
      <c r="C141" s="134"/>
    </row>
    <row r="142" spans="1:3">
      <c r="A142" s="133"/>
      <c r="B142" s="134"/>
      <c r="C142" s="134"/>
    </row>
    <row r="143" spans="1:3">
      <c r="A143" s="133"/>
      <c r="B143" s="134"/>
      <c r="C143" s="134"/>
    </row>
    <row r="144" spans="1:3">
      <c r="A144" s="133"/>
      <c r="B144" s="134"/>
      <c r="C144" s="134"/>
    </row>
    <row r="145" spans="1:3">
      <c r="A145" s="133"/>
      <c r="B145" s="134"/>
      <c r="C145" s="134"/>
    </row>
    <row r="146" spans="1:3">
      <c r="A146" s="133"/>
      <c r="B146" s="134"/>
      <c r="C146" s="134"/>
    </row>
    <row r="147" spans="1:3">
      <c r="A147" s="133"/>
      <c r="B147" s="134"/>
      <c r="C147" s="134"/>
    </row>
    <row r="148" spans="1:3">
      <c r="A148" s="133"/>
      <c r="B148" s="134"/>
      <c r="C148" s="134"/>
    </row>
    <row r="149" spans="1:3">
      <c r="A149" s="133"/>
      <c r="B149" s="134"/>
      <c r="C149" s="134"/>
    </row>
    <row r="150" spans="1:3">
      <c r="A150" s="133"/>
      <c r="B150" s="134"/>
      <c r="C150" s="134"/>
    </row>
    <row r="151" spans="1:3">
      <c r="A151" s="133"/>
      <c r="B151" s="134"/>
      <c r="C151" s="134"/>
    </row>
    <row r="152" spans="1:3">
      <c r="A152" s="133"/>
      <c r="B152" s="134"/>
      <c r="C152" s="134"/>
    </row>
    <row r="153" spans="1:3">
      <c r="A153" s="133"/>
      <c r="B153" s="134"/>
      <c r="C153" s="134"/>
    </row>
    <row r="154" spans="1:3">
      <c r="A154" s="133"/>
      <c r="B154" s="134"/>
      <c r="C154" s="134"/>
    </row>
    <row r="155" spans="1:3">
      <c r="A155" s="133"/>
      <c r="B155" s="134"/>
      <c r="C155" s="134"/>
    </row>
    <row r="156" spans="1:3">
      <c r="A156" s="133"/>
      <c r="B156" s="134"/>
      <c r="C156" s="134"/>
    </row>
    <row r="157" spans="1:3">
      <c r="A157" s="133"/>
      <c r="B157" s="134"/>
      <c r="C157" s="134"/>
    </row>
    <row r="158" spans="1:3">
      <c r="A158" s="133"/>
      <c r="B158" s="134"/>
      <c r="C158" s="134"/>
    </row>
    <row r="159" spans="1:3">
      <c r="A159" s="133"/>
      <c r="B159" s="134"/>
      <c r="C159" s="134"/>
    </row>
    <row r="160" spans="1:3">
      <c r="A160" s="133"/>
      <c r="B160" s="134"/>
      <c r="C160" s="134"/>
    </row>
    <row r="161" spans="1:3">
      <c r="A161" s="133"/>
      <c r="B161" s="134"/>
      <c r="C161" s="134"/>
    </row>
    <row r="162" spans="1:3">
      <c r="A162" s="133"/>
      <c r="B162" s="134"/>
      <c r="C162" s="134"/>
    </row>
    <row r="163" spans="1:3">
      <c r="A163" s="133"/>
      <c r="B163" s="134"/>
      <c r="C163" s="134"/>
    </row>
    <row r="164" spans="1:3">
      <c r="A164" s="133"/>
      <c r="B164" s="134"/>
      <c r="C164" s="134"/>
    </row>
    <row r="165" spans="1:3">
      <c r="A165" s="133"/>
      <c r="B165" s="134"/>
      <c r="C165" s="134"/>
    </row>
    <row r="166" spans="1:3">
      <c r="A166" s="133"/>
      <c r="B166" s="134"/>
      <c r="C166" s="134"/>
    </row>
    <row r="167" spans="1:3">
      <c r="A167" s="133"/>
      <c r="B167" s="134"/>
      <c r="C167" s="134"/>
    </row>
    <row r="168" spans="1:3">
      <c r="A168" s="133"/>
      <c r="B168" s="134"/>
      <c r="C168" s="134"/>
    </row>
    <row r="169" spans="1:3">
      <c r="A169" s="133"/>
      <c r="B169" s="134"/>
      <c r="C169" s="134"/>
    </row>
    <row r="170" spans="1:3">
      <c r="A170" s="133"/>
      <c r="B170" s="134"/>
      <c r="C170" s="134"/>
    </row>
    <row r="171" spans="1:3">
      <c r="A171" s="133"/>
      <c r="B171" s="134"/>
      <c r="C171" s="134"/>
    </row>
    <row r="172" spans="1:3">
      <c r="A172" s="133"/>
      <c r="B172" s="134"/>
      <c r="C172" s="134"/>
    </row>
    <row r="173" spans="1:3">
      <c r="A173" s="133"/>
      <c r="B173" s="134"/>
      <c r="C173" s="134"/>
    </row>
    <row r="174" spans="1:3">
      <c r="A174" s="133"/>
      <c r="B174" s="134"/>
      <c r="C174" s="134"/>
    </row>
    <row r="175" spans="1:3">
      <c r="A175" s="133"/>
      <c r="B175" s="134"/>
      <c r="C175" s="134"/>
    </row>
    <row r="176" spans="1:3">
      <c r="A176" s="133"/>
      <c r="B176" s="134"/>
      <c r="C176" s="134"/>
    </row>
    <row r="177" spans="1:3">
      <c r="A177" s="133"/>
      <c r="B177" s="134"/>
      <c r="C177" s="134"/>
    </row>
    <row r="178" spans="1:3">
      <c r="A178" s="133"/>
      <c r="B178" s="134"/>
      <c r="C178" s="134"/>
    </row>
    <row r="179" spans="1:3">
      <c r="A179" s="133"/>
      <c r="B179" s="134"/>
      <c r="C179" s="134"/>
    </row>
    <row r="180" spans="1:3">
      <c r="A180" s="133"/>
      <c r="B180" s="134"/>
      <c r="C180" s="134"/>
    </row>
    <row r="181" spans="1:3">
      <c r="A181" s="133"/>
      <c r="B181" s="134"/>
      <c r="C181" s="134"/>
    </row>
    <row r="182" spans="1:3">
      <c r="A182" s="133"/>
      <c r="B182" s="134"/>
      <c r="C182" s="134"/>
    </row>
    <row r="183" spans="1:3">
      <c r="A183" s="133"/>
      <c r="B183" s="134"/>
      <c r="C183" s="134"/>
    </row>
    <row r="184" spans="1:3">
      <c r="A184" s="133"/>
      <c r="B184" s="134"/>
      <c r="C184" s="134"/>
    </row>
    <row r="185" spans="1:3">
      <c r="A185" s="133"/>
      <c r="B185" s="134"/>
      <c r="C185" s="134"/>
    </row>
    <row r="186" spans="1:3">
      <c r="A186" s="133"/>
      <c r="B186" s="134"/>
      <c r="C186" s="134"/>
    </row>
    <row r="187" spans="1:3">
      <c r="A187" s="133"/>
      <c r="B187" s="134"/>
      <c r="C187" s="134"/>
    </row>
    <row r="188" spans="1:3">
      <c r="A188" s="133"/>
      <c r="B188" s="134"/>
      <c r="C188" s="134"/>
    </row>
    <row r="189" spans="1:3">
      <c r="A189" s="133"/>
      <c r="B189" s="134"/>
      <c r="C189" s="134"/>
    </row>
    <row r="190" spans="1:3">
      <c r="A190" s="133"/>
      <c r="B190" s="134"/>
      <c r="C190" s="134"/>
    </row>
    <row r="191" spans="1:3">
      <c r="A191" s="133"/>
      <c r="B191" s="134"/>
      <c r="C191" s="134"/>
    </row>
    <row r="192" spans="1:3">
      <c r="A192" s="133"/>
      <c r="B192" s="134"/>
      <c r="C192" s="134"/>
    </row>
    <row r="193" spans="1:3">
      <c r="A193" s="133"/>
      <c r="B193" s="134"/>
      <c r="C193" s="134"/>
    </row>
    <row r="194" spans="1:3">
      <c r="A194" s="133"/>
      <c r="B194" s="134"/>
      <c r="C194" s="134"/>
    </row>
    <row r="195" spans="1:3">
      <c r="A195" s="133"/>
      <c r="B195" s="134"/>
      <c r="C195" s="134"/>
    </row>
    <row r="196" spans="1:3">
      <c r="A196" s="133"/>
      <c r="B196" s="134"/>
      <c r="C196" s="134"/>
    </row>
    <row r="197" spans="1:3">
      <c r="A197" s="133"/>
      <c r="B197" s="134"/>
      <c r="C197" s="134"/>
    </row>
    <row r="198" spans="1:3">
      <c r="A198" s="133"/>
      <c r="B198" s="134"/>
      <c r="C198" s="134"/>
    </row>
    <row r="199" spans="1:3">
      <c r="A199" s="133"/>
      <c r="B199" s="134"/>
      <c r="C199" s="134"/>
    </row>
    <row r="200" spans="1:3">
      <c r="A200" s="133"/>
      <c r="B200" s="134"/>
      <c r="C200" s="134"/>
    </row>
    <row r="201" spans="1:3">
      <c r="A201" s="133"/>
      <c r="B201" s="134"/>
      <c r="C201" s="134"/>
    </row>
    <row r="202" spans="1:3">
      <c r="A202" s="133"/>
      <c r="B202" s="134"/>
      <c r="C202" s="134"/>
    </row>
    <row r="203" spans="1:3">
      <c r="A203" s="133"/>
      <c r="B203" s="134"/>
      <c r="C203" s="134"/>
    </row>
    <row r="204" spans="1:3">
      <c r="A204" s="133"/>
      <c r="B204" s="134"/>
      <c r="C204" s="134"/>
    </row>
    <row r="205" spans="1:3">
      <c r="A205" s="133"/>
      <c r="B205" s="134"/>
      <c r="C205" s="134"/>
    </row>
    <row r="206" spans="1:3">
      <c r="A206" s="133"/>
      <c r="B206" s="134"/>
      <c r="C206" s="134"/>
    </row>
    <row r="207" spans="1:3">
      <c r="A207" s="133"/>
      <c r="B207" s="134"/>
      <c r="C207" s="134"/>
    </row>
    <row r="208" spans="1:3">
      <c r="A208" s="133"/>
      <c r="B208" s="134"/>
      <c r="C208" s="134"/>
    </row>
    <row r="209" spans="1:3">
      <c r="A209" s="133"/>
      <c r="B209" s="134"/>
      <c r="C209" s="134"/>
    </row>
    <row r="210" spans="1:3">
      <c r="A210" s="133"/>
      <c r="B210" s="134"/>
      <c r="C210" s="134"/>
    </row>
    <row r="211" spans="1:3">
      <c r="A211" s="133"/>
      <c r="B211" s="134"/>
      <c r="C211" s="134"/>
    </row>
    <row r="212" spans="1:3">
      <c r="A212" s="133"/>
      <c r="B212" s="134"/>
      <c r="C212" s="134"/>
    </row>
    <row r="213" spans="1:3">
      <c r="A213" s="133"/>
      <c r="B213" s="134"/>
      <c r="C213" s="134"/>
    </row>
    <row r="214" spans="1:3">
      <c r="A214" s="133"/>
      <c r="B214" s="134"/>
      <c r="C214" s="134"/>
    </row>
    <row r="215" spans="1:3">
      <c r="A215" s="133"/>
      <c r="B215" s="134"/>
      <c r="C215" s="134"/>
    </row>
    <row r="216" spans="1:3">
      <c r="A216" s="133"/>
      <c r="B216" s="134"/>
      <c r="C216" s="134"/>
    </row>
    <row r="217" spans="1:3">
      <c r="A217" s="133"/>
      <c r="B217" s="134"/>
      <c r="C217" s="134"/>
    </row>
    <row r="218" spans="1:3">
      <c r="A218" s="133"/>
      <c r="B218" s="134"/>
      <c r="C218" s="134"/>
    </row>
    <row r="219" spans="1:3">
      <c r="A219" s="133"/>
      <c r="B219" s="134"/>
      <c r="C219" s="134"/>
    </row>
    <row r="220" spans="1:3">
      <c r="A220" s="133"/>
      <c r="B220" s="134"/>
      <c r="C220" s="134"/>
    </row>
    <row r="221" spans="1:3">
      <c r="A221" s="133"/>
      <c r="B221" s="134"/>
      <c r="C221" s="134"/>
    </row>
    <row r="222" spans="1:3">
      <c r="A222" s="133"/>
      <c r="B222" s="134"/>
      <c r="C222" s="134"/>
    </row>
    <row r="223" spans="1:3">
      <c r="A223" s="133"/>
      <c r="B223" s="134"/>
      <c r="C223" s="134"/>
    </row>
    <row r="224" spans="1:3">
      <c r="A224" s="133"/>
      <c r="B224" s="134"/>
      <c r="C224" s="134"/>
    </row>
    <row r="225" spans="1:3">
      <c r="A225" s="133"/>
      <c r="B225" s="134"/>
      <c r="C225" s="134"/>
    </row>
    <row r="226" spans="1:3">
      <c r="A226" s="133"/>
      <c r="B226" s="134"/>
      <c r="C226" s="134"/>
    </row>
    <row r="227" spans="1:3">
      <c r="A227" s="133"/>
      <c r="B227" s="134"/>
      <c r="C227" s="134"/>
    </row>
    <row r="228" spans="1:3">
      <c r="A228" s="133"/>
      <c r="B228" s="134"/>
      <c r="C228" s="134"/>
    </row>
    <row r="229" spans="1:3">
      <c r="A229" s="133"/>
      <c r="B229" s="134"/>
      <c r="C229" s="134"/>
    </row>
    <row r="230" spans="1:3">
      <c r="A230" s="133"/>
      <c r="B230" s="134"/>
      <c r="C230" s="134"/>
    </row>
    <row r="231" spans="1:3">
      <c r="A231" s="133"/>
      <c r="B231" s="134"/>
      <c r="C231" s="134"/>
    </row>
    <row r="232" spans="1:3">
      <c r="A232" s="133"/>
      <c r="B232" s="134"/>
      <c r="C232" s="134"/>
    </row>
    <row r="233" spans="1:3">
      <c r="A233" s="133"/>
      <c r="B233" s="134"/>
      <c r="C233" s="134"/>
    </row>
    <row r="234" spans="1:3">
      <c r="A234" s="133"/>
      <c r="B234" s="134"/>
      <c r="C234" s="134"/>
    </row>
    <row r="235" spans="1:3">
      <c r="A235" s="133"/>
      <c r="B235" s="134"/>
      <c r="C235" s="134"/>
    </row>
    <row r="236" spans="1:3">
      <c r="A236" s="133"/>
      <c r="B236" s="134"/>
      <c r="C236" s="134"/>
    </row>
    <row r="237" spans="1:3">
      <c r="A237" s="133"/>
      <c r="B237" s="134"/>
      <c r="C237" s="134"/>
    </row>
    <row r="238" spans="1:3">
      <c r="A238" s="133"/>
      <c r="B238" s="134"/>
      <c r="C238" s="134"/>
    </row>
    <row r="239" spans="1:3">
      <c r="A239" s="133"/>
      <c r="B239" s="134"/>
      <c r="C239" s="134"/>
    </row>
    <row r="240" spans="1:3">
      <c r="A240" s="133"/>
      <c r="B240" s="134"/>
      <c r="C240" s="134"/>
    </row>
    <row r="241" spans="1:3">
      <c r="A241" s="133"/>
      <c r="B241" s="134"/>
      <c r="C241" s="134"/>
    </row>
    <row r="242" spans="1:3">
      <c r="A242" s="133"/>
      <c r="B242" s="134"/>
      <c r="C242" s="134"/>
    </row>
    <row r="243" spans="1:3">
      <c r="A243" s="133"/>
      <c r="B243" s="134"/>
      <c r="C243" s="134"/>
    </row>
    <row r="244" spans="1:3">
      <c r="A244" s="133"/>
      <c r="B244" s="134"/>
      <c r="C244" s="134"/>
    </row>
    <row r="245" spans="1:3">
      <c r="A245" s="133"/>
      <c r="B245" s="134"/>
      <c r="C245" s="134"/>
    </row>
    <row r="246" spans="1:3">
      <c r="A246" s="133"/>
      <c r="B246" s="134"/>
      <c r="C246" s="134"/>
    </row>
    <row r="247" spans="1:3">
      <c r="A247" s="133"/>
      <c r="B247" s="134"/>
      <c r="C247" s="134"/>
    </row>
    <row r="248" spans="1:3">
      <c r="A248" s="133"/>
      <c r="B248" s="134"/>
      <c r="C248" s="134"/>
    </row>
    <row r="249" spans="1:3">
      <c r="A249" s="133"/>
      <c r="B249" s="134"/>
      <c r="C249" s="134"/>
    </row>
    <row r="250" spans="1:3">
      <c r="A250" s="133"/>
      <c r="B250" s="134"/>
      <c r="C250" s="134"/>
    </row>
    <row r="251" spans="1:3">
      <c r="A251" s="133"/>
      <c r="B251" s="134"/>
      <c r="C251" s="134"/>
    </row>
    <row r="252" spans="1:3">
      <c r="A252" s="133"/>
      <c r="B252" s="134"/>
      <c r="C252" s="134"/>
    </row>
    <row r="253" spans="1:3">
      <c r="A253" s="133"/>
      <c r="B253" s="134"/>
      <c r="C253" s="134"/>
    </row>
    <row r="254" spans="1:3">
      <c r="A254" s="133"/>
      <c r="B254" s="134"/>
      <c r="C254" s="134"/>
    </row>
    <row r="255" spans="1:3">
      <c r="A255" s="133"/>
      <c r="B255" s="134"/>
      <c r="C255" s="134"/>
    </row>
    <row r="256" spans="1:3">
      <c r="A256" s="133"/>
      <c r="B256" s="134"/>
      <c r="C256" s="134"/>
    </row>
    <row r="257" spans="1:3">
      <c r="A257" s="133"/>
      <c r="B257" s="134"/>
      <c r="C257" s="134"/>
    </row>
    <row r="258" spans="1:3">
      <c r="A258" s="133"/>
      <c r="B258" s="134"/>
      <c r="C258" s="134"/>
    </row>
    <row r="259" spans="1:3">
      <c r="A259" s="133"/>
      <c r="B259" s="134"/>
      <c r="C259" s="134"/>
    </row>
    <row r="260" spans="1:3">
      <c r="A260" s="133"/>
      <c r="B260" s="134"/>
      <c r="C260" s="134"/>
    </row>
    <row r="261" spans="1:3">
      <c r="A261" s="133"/>
      <c r="B261" s="134"/>
      <c r="C261" s="134"/>
    </row>
    <row r="262" spans="1:3">
      <c r="A262" s="133"/>
      <c r="B262" s="134"/>
      <c r="C262" s="134"/>
    </row>
    <row r="263" spans="1:3">
      <c r="A263" s="133"/>
      <c r="B263" s="134"/>
      <c r="C263" s="134"/>
    </row>
    <row r="264" spans="1:3">
      <c r="A264" s="133"/>
      <c r="B264" s="134"/>
      <c r="C264" s="134"/>
    </row>
    <row r="265" spans="1:3">
      <c r="A265" s="133"/>
      <c r="B265" s="134"/>
      <c r="C265" s="134"/>
    </row>
    <row r="266" spans="1:3">
      <c r="A266" s="133"/>
      <c r="B266" s="134"/>
      <c r="C266" s="134"/>
    </row>
    <row r="267" spans="1:3">
      <c r="A267" s="133"/>
      <c r="B267" s="134"/>
      <c r="C267" s="134"/>
    </row>
    <row r="268" spans="1:3">
      <c r="A268" s="133"/>
      <c r="B268" s="134"/>
      <c r="C268" s="134"/>
    </row>
    <row r="269" spans="1:3">
      <c r="A269" s="133"/>
      <c r="B269" s="134"/>
      <c r="C269" s="134"/>
    </row>
    <row r="270" spans="1:3">
      <c r="A270" s="133"/>
      <c r="B270" s="134"/>
      <c r="C270" s="134"/>
    </row>
    <row r="271" spans="1:3">
      <c r="A271" s="133"/>
      <c r="B271" s="134"/>
      <c r="C271" s="134"/>
    </row>
    <row r="272" spans="1:3">
      <c r="A272" s="133"/>
      <c r="B272" s="134"/>
      <c r="C272" s="134"/>
    </row>
    <row r="273" spans="1:3">
      <c r="A273" s="133"/>
      <c r="B273" s="134"/>
      <c r="C273" s="134"/>
    </row>
    <row r="274" spans="1:3">
      <c r="A274" s="133"/>
      <c r="B274" s="134"/>
      <c r="C274" s="134"/>
    </row>
    <row r="275" spans="1:3">
      <c r="A275" s="133"/>
      <c r="B275" s="134"/>
      <c r="C275" s="134"/>
    </row>
    <row r="276" spans="1:3">
      <c r="A276" s="133"/>
      <c r="B276" s="134"/>
      <c r="C276" s="134"/>
    </row>
    <row r="277" spans="1:3">
      <c r="A277" s="133"/>
      <c r="B277" s="134"/>
      <c r="C277" s="134"/>
    </row>
    <row r="278" spans="1:3">
      <c r="A278" s="133"/>
      <c r="B278" s="134"/>
      <c r="C278" s="134"/>
    </row>
    <row r="279" spans="1:3">
      <c r="A279" s="133"/>
      <c r="B279" s="134"/>
      <c r="C279" s="134"/>
    </row>
    <row r="280" spans="1:3">
      <c r="A280" s="133"/>
      <c r="B280" s="134"/>
      <c r="C280" s="134"/>
    </row>
    <row r="281" spans="1:3">
      <c r="A281" s="133"/>
      <c r="B281" s="134"/>
      <c r="C281" s="134"/>
    </row>
    <row r="282" spans="1:3">
      <c r="A282" s="133"/>
      <c r="B282" s="134"/>
      <c r="C282" s="134"/>
    </row>
    <row r="283" spans="1:3">
      <c r="A283" s="133"/>
      <c r="B283" s="134"/>
      <c r="C283" s="134"/>
    </row>
    <row r="284" spans="1:3">
      <c r="A284" s="133"/>
      <c r="B284" s="134"/>
      <c r="C284" s="134"/>
    </row>
    <row r="285" spans="1:3">
      <c r="A285" s="133"/>
      <c r="B285" s="134"/>
      <c r="C285" s="134"/>
    </row>
    <row r="286" spans="1:3">
      <c r="A286" s="133"/>
      <c r="B286" s="134"/>
      <c r="C286" s="134"/>
    </row>
    <row r="287" spans="1:3">
      <c r="A287" s="133"/>
      <c r="B287" s="134"/>
      <c r="C287" s="134"/>
    </row>
    <row r="288" spans="1:3">
      <c r="A288" s="133"/>
      <c r="B288" s="134"/>
      <c r="C288" s="134"/>
    </row>
    <row r="289" spans="1:3">
      <c r="A289" s="133"/>
      <c r="B289" s="134"/>
      <c r="C289" s="134"/>
    </row>
    <row r="290" spans="1:3">
      <c r="A290" s="133"/>
      <c r="B290" s="134"/>
      <c r="C290" s="134"/>
    </row>
    <row r="291" spans="1:3">
      <c r="A291" s="133"/>
      <c r="B291" s="134"/>
      <c r="C291" s="134"/>
    </row>
    <row r="292" spans="1:3">
      <c r="A292" s="133"/>
      <c r="B292" s="134"/>
      <c r="C292" s="134"/>
    </row>
    <row r="293" spans="1:3">
      <c r="A293" s="133"/>
      <c r="B293" s="134"/>
      <c r="C293" s="134"/>
    </row>
    <row r="294" spans="1:3">
      <c r="A294" s="133"/>
      <c r="B294" s="134"/>
      <c r="C294" s="134"/>
    </row>
    <row r="295" spans="1:3">
      <c r="A295" s="133"/>
      <c r="B295" s="134"/>
      <c r="C295" s="134"/>
    </row>
    <row r="296" spans="1:3">
      <c r="A296" s="133"/>
      <c r="B296" s="134"/>
      <c r="C296" s="134"/>
    </row>
    <row r="297" spans="1:3">
      <c r="A297" s="133"/>
      <c r="B297" s="134"/>
      <c r="C297" s="134"/>
    </row>
    <row r="298" spans="1:3">
      <c r="A298" s="133"/>
      <c r="B298" s="134"/>
      <c r="C298" s="134"/>
    </row>
    <row r="299" spans="1:3">
      <c r="A299" s="133"/>
      <c r="B299" s="134"/>
      <c r="C299" s="134"/>
    </row>
    <row r="300" spans="1:3">
      <c r="A300" s="133"/>
      <c r="B300" s="134"/>
      <c r="C300" s="134"/>
    </row>
    <row r="301" spans="1:3">
      <c r="A301" s="133"/>
      <c r="B301" s="134"/>
      <c r="C301" s="134"/>
    </row>
    <row r="302" spans="1:3">
      <c r="A302" s="133"/>
      <c r="B302" s="134"/>
      <c r="C302" s="134"/>
    </row>
    <row r="303" spans="1:3">
      <c r="A303" s="133"/>
      <c r="B303" s="134"/>
      <c r="C303" s="134"/>
    </row>
    <row r="304" spans="1:3">
      <c r="A304" s="133"/>
      <c r="B304" s="134"/>
      <c r="C304" s="134"/>
    </row>
    <row r="305" spans="1:3">
      <c r="A305" s="133"/>
      <c r="B305" s="134"/>
      <c r="C305" s="134"/>
    </row>
    <row r="306" spans="1:3">
      <c r="A306" s="133"/>
      <c r="B306" s="134"/>
      <c r="C306" s="134"/>
    </row>
    <row r="307" spans="1:3">
      <c r="A307" s="133"/>
      <c r="B307" s="134"/>
      <c r="C307" s="134"/>
    </row>
    <row r="308" spans="1:3">
      <c r="A308" s="133"/>
      <c r="B308" s="134"/>
      <c r="C308" s="134"/>
    </row>
    <row r="309" spans="1:3">
      <c r="A309" s="133"/>
      <c r="B309" s="134"/>
      <c r="C309" s="134"/>
    </row>
    <row r="310" spans="1:3">
      <c r="A310" s="133"/>
      <c r="B310" s="134"/>
      <c r="C310" s="134"/>
    </row>
    <row r="311" spans="1:3">
      <c r="A311" s="133"/>
      <c r="B311" s="134"/>
      <c r="C311" s="134"/>
    </row>
    <row r="312" spans="1:3">
      <c r="A312" s="133"/>
      <c r="B312" s="134"/>
      <c r="C312" s="134"/>
    </row>
    <row r="313" spans="1:3">
      <c r="A313" s="133"/>
      <c r="B313" s="134"/>
      <c r="C313" s="134"/>
    </row>
    <row r="314" spans="1:3">
      <c r="A314" s="133"/>
      <c r="B314" s="134"/>
      <c r="C314" s="134"/>
    </row>
    <row r="315" spans="1:3">
      <c r="A315" s="133"/>
      <c r="B315" s="134"/>
      <c r="C315" s="134"/>
    </row>
    <row r="316" spans="1:3">
      <c r="A316" s="133"/>
      <c r="B316" s="134"/>
      <c r="C316" s="134"/>
    </row>
    <row r="317" spans="1:3">
      <c r="A317" s="133"/>
      <c r="B317" s="134"/>
      <c r="C317" s="134"/>
    </row>
    <row r="318" spans="1:3">
      <c r="A318" s="133"/>
      <c r="B318" s="134"/>
      <c r="C318" s="134"/>
    </row>
    <row r="319" spans="1:3">
      <c r="A319" s="133"/>
      <c r="B319" s="134"/>
      <c r="C319" s="134"/>
    </row>
    <row r="320" spans="1:3">
      <c r="A320" s="133"/>
      <c r="B320" s="134"/>
      <c r="C320" s="134"/>
    </row>
    <row r="321" spans="1:3">
      <c r="A321" s="133"/>
      <c r="B321" s="134"/>
      <c r="C321" s="134"/>
    </row>
    <row r="322" spans="1:3">
      <c r="A322" s="133"/>
      <c r="B322" s="134"/>
      <c r="C322" s="134"/>
    </row>
    <row r="323" spans="1:3">
      <c r="A323" s="133"/>
      <c r="B323" s="134"/>
      <c r="C323" s="134"/>
    </row>
    <row r="324" spans="1:3">
      <c r="A324" s="133"/>
      <c r="B324" s="134"/>
      <c r="C324" s="134"/>
    </row>
    <row r="325" spans="1:3">
      <c r="A325" s="133"/>
      <c r="B325" s="134"/>
      <c r="C325" s="134"/>
    </row>
    <row r="326" spans="1:3">
      <c r="A326" s="133"/>
      <c r="B326" s="134"/>
      <c r="C326" s="134"/>
    </row>
    <row r="327" spans="1:3">
      <c r="A327" s="133"/>
      <c r="B327" s="134"/>
      <c r="C327" s="134"/>
    </row>
    <row r="328" spans="1:3">
      <c r="A328" s="133"/>
      <c r="B328" s="134"/>
      <c r="C328" s="134"/>
    </row>
    <row r="329" spans="1:3">
      <c r="A329" s="133"/>
      <c r="B329" s="134"/>
      <c r="C329" s="134"/>
    </row>
    <row r="330" spans="1:3">
      <c r="A330" s="133"/>
      <c r="B330" s="134"/>
      <c r="C330" s="134"/>
    </row>
    <row r="331" spans="1:3">
      <c r="A331" s="133"/>
      <c r="B331" s="134"/>
      <c r="C331" s="134"/>
    </row>
    <row r="332" spans="1:3">
      <c r="A332" s="133"/>
      <c r="B332" s="134"/>
      <c r="C332" s="134"/>
    </row>
    <row r="333" spans="1:3">
      <c r="A333" s="133"/>
      <c r="B333" s="134"/>
      <c r="C333" s="134"/>
    </row>
    <row r="334" spans="1:3">
      <c r="A334" s="133"/>
      <c r="B334" s="134"/>
      <c r="C334" s="134"/>
    </row>
    <row r="335" spans="1:3">
      <c r="A335" s="133"/>
      <c r="B335" s="134"/>
      <c r="C335" s="134"/>
    </row>
    <row r="336" spans="1:3">
      <c r="A336" s="133"/>
      <c r="B336" s="134"/>
      <c r="C336" s="134"/>
    </row>
    <row r="337" spans="1:3">
      <c r="A337" s="133"/>
      <c r="B337" s="134"/>
      <c r="C337" s="134"/>
    </row>
    <row r="338" spans="1:3">
      <c r="A338" s="133"/>
      <c r="B338" s="134"/>
      <c r="C338" s="134"/>
    </row>
    <row r="339" spans="1:3">
      <c r="A339" s="133"/>
      <c r="B339" s="134"/>
      <c r="C339" s="134"/>
    </row>
    <row r="340" spans="1:3">
      <c r="A340" s="133"/>
      <c r="B340" s="134"/>
      <c r="C340" s="134"/>
    </row>
    <row r="341" spans="1:3">
      <c r="A341" s="133"/>
      <c r="B341" s="134"/>
      <c r="C341" s="134"/>
    </row>
    <row r="342" spans="1:3">
      <c r="A342" s="133"/>
      <c r="B342" s="134"/>
      <c r="C342" s="134"/>
    </row>
    <row r="343" spans="1:3">
      <c r="A343" s="133"/>
      <c r="B343" s="134"/>
      <c r="C343" s="134"/>
    </row>
    <row r="344" spans="1:3">
      <c r="A344" s="133"/>
      <c r="B344" s="134"/>
      <c r="C344" s="134"/>
    </row>
    <row r="345" spans="1:3">
      <c r="A345" s="133"/>
      <c r="B345" s="134"/>
      <c r="C345" s="134"/>
    </row>
    <row r="346" spans="1:3">
      <c r="A346" s="133"/>
      <c r="B346" s="134"/>
      <c r="C346" s="134"/>
    </row>
    <row r="347" spans="1:3">
      <c r="A347" s="133"/>
      <c r="B347" s="134"/>
      <c r="C347" s="134"/>
    </row>
    <row r="348" spans="1:3">
      <c r="A348" s="133"/>
      <c r="B348" s="134"/>
      <c r="C348" s="134"/>
    </row>
    <row r="349" spans="1:3">
      <c r="A349" s="133"/>
      <c r="B349" s="134"/>
      <c r="C349" s="134"/>
    </row>
    <row r="350" spans="1:3">
      <c r="A350" s="133"/>
      <c r="B350" s="134"/>
      <c r="C350" s="134"/>
    </row>
    <row r="351" spans="1:3">
      <c r="A351" s="133"/>
      <c r="B351" s="134"/>
      <c r="C351" s="134"/>
    </row>
    <row r="352" spans="1:3">
      <c r="A352" s="133"/>
      <c r="B352" s="134"/>
      <c r="C352" s="134"/>
    </row>
    <row r="353" spans="1:3">
      <c r="A353" s="133"/>
      <c r="B353" s="134"/>
      <c r="C353" s="134"/>
    </row>
    <row r="354" spans="1:3">
      <c r="A354" s="133"/>
      <c r="B354" s="134"/>
      <c r="C354" s="134"/>
    </row>
    <row r="355" spans="1:3">
      <c r="A355" s="133"/>
      <c r="B355" s="134"/>
      <c r="C355" s="134"/>
    </row>
    <row r="356" spans="1:3">
      <c r="A356" s="133"/>
      <c r="B356" s="134"/>
      <c r="C356" s="134"/>
    </row>
    <row r="357" spans="1:3">
      <c r="A357" s="133"/>
      <c r="B357" s="134"/>
      <c r="C357" s="134"/>
    </row>
    <row r="358" spans="1:3">
      <c r="A358" s="133"/>
      <c r="B358" s="134"/>
      <c r="C358" s="134"/>
    </row>
    <row r="359" spans="1:3">
      <c r="A359" s="133"/>
      <c r="B359" s="134"/>
      <c r="C359" s="134"/>
    </row>
    <row r="360" spans="1:3">
      <c r="A360" s="133"/>
      <c r="B360" s="134"/>
      <c r="C360" s="134"/>
    </row>
    <row r="361" spans="1:3">
      <c r="A361" s="133"/>
      <c r="B361" s="134"/>
      <c r="C361" s="134"/>
    </row>
    <row r="362" spans="1:3">
      <c r="A362" s="133"/>
      <c r="B362" s="134"/>
      <c r="C362" s="134"/>
    </row>
    <row r="363" spans="1:3">
      <c r="A363" s="133"/>
      <c r="B363" s="134"/>
      <c r="C363" s="134"/>
    </row>
    <row r="364" spans="1:3">
      <c r="A364" s="133"/>
      <c r="B364" s="134"/>
      <c r="C364" s="134"/>
    </row>
    <row r="365" spans="1:3">
      <c r="A365" s="133"/>
      <c r="B365" s="134"/>
      <c r="C365" s="134"/>
    </row>
    <row r="366" spans="1:3">
      <c r="A366" s="133"/>
      <c r="B366" s="134"/>
      <c r="C366" s="134"/>
    </row>
    <row r="367" spans="1:3">
      <c r="A367" s="133"/>
      <c r="B367" s="134"/>
      <c r="C367" s="134"/>
    </row>
    <row r="368" spans="1:3">
      <c r="A368" s="133"/>
      <c r="B368" s="134"/>
      <c r="C368" s="134"/>
    </row>
    <row r="369" spans="1:3">
      <c r="A369" s="133"/>
      <c r="B369" s="134"/>
      <c r="C369" s="134"/>
    </row>
    <row r="370" spans="1:3">
      <c r="A370" s="133"/>
      <c r="B370" s="134"/>
      <c r="C370" s="134"/>
    </row>
    <row r="371" spans="1:3">
      <c r="A371" s="133"/>
      <c r="B371" s="134"/>
      <c r="C371" s="134"/>
    </row>
    <row r="372" spans="1:3">
      <c r="A372" s="133"/>
      <c r="B372" s="134"/>
      <c r="C372" s="134"/>
    </row>
    <row r="373" spans="1:3">
      <c r="A373" s="133"/>
      <c r="B373" s="134"/>
      <c r="C373" s="134"/>
    </row>
    <row r="374" spans="1:3">
      <c r="A374" s="133"/>
      <c r="B374" s="134"/>
      <c r="C374" s="134"/>
    </row>
    <row r="375" spans="1:3">
      <c r="A375" s="133"/>
      <c r="B375" s="134"/>
      <c r="C375" s="134"/>
    </row>
    <row r="376" spans="1:3">
      <c r="A376" s="133"/>
      <c r="B376" s="134"/>
      <c r="C376" s="134"/>
    </row>
    <row r="377" spans="1:3">
      <c r="A377" s="133"/>
      <c r="B377" s="134"/>
      <c r="C377" s="134"/>
    </row>
    <row r="378" spans="1:3">
      <c r="A378" s="133"/>
      <c r="B378" s="134"/>
      <c r="C378" s="134"/>
    </row>
    <row r="379" spans="1:3">
      <c r="A379" s="133"/>
      <c r="B379" s="134"/>
      <c r="C379" s="134"/>
    </row>
    <row r="380" spans="1:3">
      <c r="A380" s="133"/>
      <c r="B380" s="134"/>
      <c r="C380" s="134"/>
    </row>
    <row r="381" spans="1:3">
      <c r="A381" s="133"/>
      <c r="B381" s="134"/>
      <c r="C381" s="134"/>
    </row>
    <row r="382" spans="1:3">
      <c r="A382" s="133"/>
      <c r="B382" s="134"/>
      <c r="C382" s="134"/>
    </row>
    <row r="383" spans="1:3">
      <c r="A383" s="133"/>
      <c r="B383" s="134"/>
      <c r="C383" s="134"/>
    </row>
    <row r="384" spans="1:3">
      <c r="A384" s="133"/>
      <c r="B384" s="134"/>
      <c r="C384" s="134"/>
    </row>
    <row r="385" spans="1:3">
      <c r="A385" s="133"/>
      <c r="B385" s="134"/>
      <c r="C385" s="134"/>
    </row>
    <row r="386" spans="1:3">
      <c r="A386" s="133"/>
      <c r="B386" s="134"/>
      <c r="C386" s="134"/>
    </row>
    <row r="387" spans="1:3">
      <c r="A387" s="133"/>
      <c r="B387" s="134"/>
      <c r="C387" s="134"/>
    </row>
    <row r="388" spans="1:3">
      <c r="A388" s="133"/>
      <c r="B388" s="134"/>
      <c r="C388" s="134"/>
    </row>
    <row r="389" spans="1:3">
      <c r="A389" s="133"/>
      <c r="B389" s="134"/>
      <c r="C389" s="134"/>
    </row>
    <row r="390" spans="1:3">
      <c r="A390" s="133"/>
      <c r="B390" s="134"/>
      <c r="C390" s="134"/>
    </row>
    <row r="391" spans="1:3">
      <c r="A391" s="133"/>
      <c r="B391" s="134"/>
      <c r="C391" s="134"/>
    </row>
    <row r="392" spans="1:3">
      <c r="A392" s="133"/>
      <c r="B392" s="134"/>
      <c r="C392" s="134"/>
    </row>
    <row r="393" spans="1:3">
      <c r="A393" s="133"/>
      <c r="B393" s="134"/>
      <c r="C393" s="134"/>
    </row>
    <row r="394" spans="1:3">
      <c r="A394" s="133"/>
      <c r="B394" s="134"/>
      <c r="C394" s="134"/>
    </row>
    <row r="395" spans="1:3">
      <c r="A395" s="133"/>
      <c r="B395" s="134"/>
      <c r="C395" s="134"/>
    </row>
    <row r="396" spans="1:3">
      <c r="A396" s="133"/>
      <c r="B396" s="134"/>
      <c r="C396" s="134"/>
    </row>
    <row r="397" spans="1:3">
      <c r="A397" s="133"/>
      <c r="B397" s="134"/>
      <c r="C397" s="134"/>
    </row>
    <row r="398" spans="1:3">
      <c r="A398" s="133"/>
      <c r="B398" s="134"/>
      <c r="C398" s="134"/>
    </row>
    <row r="399" spans="1:3">
      <c r="A399" s="133"/>
      <c r="B399" s="134"/>
      <c r="C399" s="134"/>
    </row>
    <row r="400" spans="1:3">
      <c r="A400" s="133"/>
      <c r="B400" s="134"/>
      <c r="C400" s="134"/>
    </row>
    <row r="401" spans="1:3">
      <c r="A401" s="133"/>
      <c r="B401" s="134"/>
      <c r="C401" s="134"/>
    </row>
    <row r="402" spans="1:3">
      <c r="A402" s="133"/>
      <c r="B402" s="134"/>
      <c r="C402" s="134"/>
    </row>
    <row r="403" spans="1:3">
      <c r="A403" s="133"/>
      <c r="B403" s="134"/>
      <c r="C403" s="134"/>
    </row>
    <row r="404" spans="1:3">
      <c r="A404" s="133"/>
      <c r="B404" s="134"/>
      <c r="C404" s="134"/>
    </row>
    <row r="405" spans="1:3">
      <c r="A405" s="133"/>
      <c r="B405" s="134"/>
      <c r="C405" s="134"/>
    </row>
    <row r="406" spans="1:3">
      <c r="A406" s="133"/>
      <c r="B406" s="134"/>
      <c r="C406" s="134"/>
    </row>
    <row r="407" spans="1:3">
      <c r="A407" s="133"/>
      <c r="B407" s="134"/>
      <c r="C407" s="134"/>
    </row>
    <row r="408" spans="1:3">
      <c r="A408" s="133"/>
      <c r="B408" s="134"/>
      <c r="C408" s="134"/>
    </row>
    <row r="409" spans="1:3">
      <c r="A409" s="133"/>
      <c r="B409" s="134"/>
      <c r="C409" s="134"/>
    </row>
    <row r="410" spans="1:3">
      <c r="A410" s="133"/>
      <c r="B410" s="134"/>
      <c r="C410" s="134"/>
    </row>
    <row r="411" spans="1:3">
      <c r="A411" s="133"/>
      <c r="B411" s="134"/>
      <c r="C411" s="134"/>
    </row>
    <row r="412" spans="1:3">
      <c r="A412" s="133"/>
      <c r="B412" s="134"/>
      <c r="C412" s="134"/>
    </row>
    <row r="413" spans="1:3">
      <c r="A413" s="133"/>
      <c r="B413" s="134"/>
      <c r="C413" s="134"/>
    </row>
    <row r="414" spans="1:3">
      <c r="A414" s="133"/>
      <c r="B414" s="134"/>
      <c r="C414" s="134"/>
    </row>
    <row r="415" spans="1:3">
      <c r="A415" s="133"/>
      <c r="B415" s="134"/>
      <c r="C415" s="134"/>
    </row>
    <row r="416" spans="1:3">
      <c r="A416" s="133"/>
      <c r="B416" s="134"/>
      <c r="C416" s="134"/>
    </row>
    <row r="417" spans="1:3">
      <c r="A417" s="133"/>
      <c r="B417" s="134"/>
      <c r="C417" s="134"/>
    </row>
    <row r="418" spans="1:3">
      <c r="A418" s="133"/>
      <c r="B418" s="134"/>
      <c r="C418" s="134"/>
    </row>
    <row r="419" spans="1:3">
      <c r="A419" s="133"/>
      <c r="B419" s="134"/>
      <c r="C419" s="134"/>
    </row>
    <row r="420" spans="1:3">
      <c r="A420" s="133"/>
      <c r="B420" s="134"/>
      <c r="C420" s="134"/>
    </row>
    <row r="421" spans="1:3">
      <c r="A421" s="133"/>
      <c r="B421" s="134"/>
      <c r="C421" s="134"/>
    </row>
    <row r="422" spans="1:3">
      <c r="A422" s="133"/>
      <c r="B422" s="134"/>
      <c r="C422" s="134"/>
    </row>
    <row r="423" spans="1:3">
      <c r="A423" s="133"/>
      <c r="B423" s="134"/>
      <c r="C423" s="134"/>
    </row>
    <row r="424" spans="1:3">
      <c r="A424" s="133"/>
      <c r="B424" s="134"/>
      <c r="C424" s="134"/>
    </row>
    <row r="425" spans="1:3">
      <c r="A425" s="133"/>
      <c r="B425" s="134"/>
      <c r="C425" s="134"/>
    </row>
    <row r="426" spans="1:3">
      <c r="A426" s="133"/>
      <c r="B426" s="134"/>
      <c r="C426" s="134"/>
    </row>
    <row r="427" spans="1:3">
      <c r="A427" s="133"/>
      <c r="B427" s="134"/>
      <c r="C427" s="134"/>
    </row>
    <row r="428" spans="1:3">
      <c r="A428" s="133"/>
      <c r="B428" s="134"/>
      <c r="C428" s="134"/>
    </row>
    <row r="429" spans="1:3">
      <c r="A429" s="133"/>
      <c r="B429" s="134"/>
      <c r="C429" s="134"/>
    </row>
    <row r="430" spans="1:3">
      <c r="A430" s="133"/>
      <c r="B430" s="134"/>
      <c r="C430" s="134"/>
    </row>
    <row r="431" spans="1:3">
      <c r="A431" s="133"/>
      <c r="B431" s="134"/>
      <c r="C431" s="134"/>
    </row>
    <row r="432" spans="1:3">
      <c r="A432" s="133"/>
      <c r="B432" s="134"/>
      <c r="C432" s="134"/>
    </row>
    <row r="433" spans="1:3">
      <c r="A433" s="133"/>
      <c r="B433" s="134"/>
      <c r="C433" s="134"/>
    </row>
    <row r="434" spans="1:3">
      <c r="A434" s="133"/>
      <c r="B434" s="134"/>
      <c r="C434" s="134"/>
    </row>
    <row r="435" spans="1:3">
      <c r="A435" s="133"/>
      <c r="B435" s="134"/>
      <c r="C435" s="134"/>
    </row>
    <row r="436" spans="1:3">
      <c r="A436" s="133"/>
      <c r="B436" s="134"/>
      <c r="C436" s="134"/>
    </row>
    <row r="437" spans="1:3">
      <c r="A437" s="133"/>
      <c r="B437" s="134"/>
      <c r="C437" s="134"/>
    </row>
    <row r="438" spans="1:3">
      <c r="A438" s="133"/>
      <c r="B438" s="134"/>
      <c r="C438" s="134"/>
    </row>
    <row r="439" spans="1:3">
      <c r="A439" s="133"/>
      <c r="B439" s="134"/>
      <c r="C439" s="134"/>
    </row>
    <row r="440" spans="1:3">
      <c r="A440" s="133"/>
      <c r="B440" s="134"/>
      <c r="C440" s="134"/>
    </row>
    <row r="441" spans="1:3">
      <c r="A441" s="133"/>
      <c r="B441" s="134"/>
      <c r="C441" s="134"/>
    </row>
    <row r="442" spans="1:3">
      <c r="A442" s="133"/>
      <c r="B442" s="134"/>
      <c r="C442" s="134"/>
    </row>
    <row r="443" spans="1:3">
      <c r="A443" s="133"/>
      <c r="B443" s="134"/>
      <c r="C443" s="134"/>
    </row>
    <row r="444" spans="1:3">
      <c r="A444" s="133"/>
      <c r="B444" s="134"/>
      <c r="C444" s="134"/>
    </row>
    <row r="445" spans="1:3">
      <c r="A445" s="133"/>
      <c r="B445" s="134"/>
      <c r="C445" s="134"/>
    </row>
    <row r="446" spans="1:3">
      <c r="A446" s="133"/>
      <c r="B446" s="134"/>
      <c r="C446" s="134"/>
    </row>
    <row r="447" spans="1:3">
      <c r="A447" s="133"/>
      <c r="B447" s="134"/>
      <c r="C447" s="134"/>
    </row>
    <row r="448" spans="1:3">
      <c r="A448" s="133"/>
      <c r="B448" s="134"/>
      <c r="C448" s="134"/>
    </row>
    <row r="449" spans="1:3">
      <c r="A449" s="133"/>
      <c r="B449" s="134"/>
      <c r="C449" s="134"/>
    </row>
    <row r="450" spans="1:3">
      <c r="A450" s="133"/>
      <c r="B450" s="134"/>
      <c r="C450" s="134"/>
    </row>
    <row r="451" spans="1:3">
      <c r="A451" s="133"/>
      <c r="B451" s="134"/>
      <c r="C451" s="134"/>
    </row>
    <row r="452" spans="1:3">
      <c r="A452" s="133"/>
      <c r="B452" s="134"/>
      <c r="C452" s="134"/>
    </row>
    <row r="453" spans="1:3">
      <c r="A453" s="133"/>
      <c r="B453" s="134"/>
      <c r="C453" s="134"/>
    </row>
    <row r="454" spans="1:3">
      <c r="A454" s="133"/>
      <c r="B454" s="134"/>
      <c r="C454" s="134"/>
    </row>
    <row r="455" spans="1:3">
      <c r="A455" s="133"/>
      <c r="B455" s="134"/>
      <c r="C455" s="134"/>
    </row>
    <row r="456" spans="1:3">
      <c r="A456" s="133"/>
      <c r="B456" s="134"/>
      <c r="C456" s="134"/>
    </row>
    <row r="457" spans="1:3">
      <c r="A457" s="133"/>
      <c r="B457" s="134"/>
      <c r="C457" s="134"/>
    </row>
    <row r="458" spans="1:3">
      <c r="A458" s="133"/>
      <c r="B458" s="134"/>
      <c r="C458" s="134"/>
    </row>
    <row r="459" spans="1:3">
      <c r="A459" s="133"/>
      <c r="B459" s="134"/>
      <c r="C459" s="134"/>
    </row>
    <row r="460" spans="1:3">
      <c r="A460" s="133"/>
      <c r="B460" s="134"/>
      <c r="C460" s="134"/>
    </row>
    <row r="461" spans="1:3">
      <c r="A461" s="133"/>
      <c r="B461" s="134"/>
      <c r="C461" s="134"/>
    </row>
    <row r="462" spans="1:3">
      <c r="A462" s="133"/>
      <c r="B462" s="134"/>
      <c r="C462" s="134"/>
    </row>
    <row r="463" spans="1:3">
      <c r="A463" s="133"/>
      <c r="B463" s="134"/>
      <c r="C463" s="134"/>
    </row>
    <row r="464" spans="1:3">
      <c r="A464" s="133"/>
      <c r="B464" s="134"/>
      <c r="C464" s="134"/>
    </row>
    <row r="465" spans="1:3">
      <c r="A465" s="133"/>
      <c r="B465" s="134"/>
      <c r="C465" s="134"/>
    </row>
    <row r="466" spans="1:3">
      <c r="A466" s="133"/>
      <c r="B466" s="134"/>
      <c r="C466" s="134"/>
    </row>
    <row r="467" spans="1:3">
      <c r="A467" s="133"/>
      <c r="B467" s="134"/>
      <c r="C467" s="134"/>
    </row>
    <row r="468" spans="1:3">
      <c r="A468" s="133"/>
      <c r="B468" s="134"/>
      <c r="C468" s="134"/>
    </row>
    <row r="469" spans="1:3">
      <c r="A469" s="133"/>
      <c r="B469" s="134"/>
      <c r="C469" s="134"/>
    </row>
    <row r="470" spans="1:3">
      <c r="A470" s="133"/>
      <c r="B470" s="134"/>
      <c r="C470" s="134"/>
    </row>
    <row r="471" spans="1:3">
      <c r="A471" s="133"/>
      <c r="B471" s="134"/>
      <c r="C471" s="134"/>
    </row>
    <row r="472" spans="1:3">
      <c r="A472" s="133"/>
      <c r="B472" s="134"/>
      <c r="C472" s="134"/>
    </row>
    <row r="473" spans="1:3">
      <c r="A473" s="133"/>
      <c r="B473" s="134"/>
      <c r="C473" s="134"/>
    </row>
    <row r="474" spans="1:3">
      <c r="A474" s="133"/>
      <c r="B474" s="134"/>
      <c r="C474" s="134"/>
    </row>
    <row r="475" spans="1:3">
      <c r="A475" s="133"/>
      <c r="B475" s="134"/>
      <c r="C475" s="134"/>
    </row>
    <row r="476" spans="1:3">
      <c r="A476" s="133"/>
      <c r="B476" s="134"/>
      <c r="C476" s="134"/>
    </row>
    <row r="477" spans="1:3">
      <c r="A477" s="133"/>
      <c r="B477" s="134"/>
      <c r="C477" s="134"/>
    </row>
    <row r="478" spans="1:3">
      <c r="A478" s="133"/>
      <c r="B478" s="134"/>
      <c r="C478" s="134"/>
    </row>
    <row r="479" spans="1:3">
      <c r="A479" s="133"/>
      <c r="B479" s="134"/>
      <c r="C479" s="134"/>
    </row>
    <row r="480" spans="1:3">
      <c r="A480" s="133"/>
      <c r="B480" s="134"/>
      <c r="C480" s="134"/>
    </row>
    <row r="481" spans="1:3">
      <c r="A481" s="133"/>
      <c r="B481" s="134"/>
      <c r="C481" s="134"/>
    </row>
    <row r="482" spans="1:3">
      <c r="A482" s="133"/>
      <c r="B482" s="134"/>
      <c r="C482" s="134"/>
    </row>
    <row r="483" spans="1:3">
      <c r="A483" s="133"/>
      <c r="B483" s="134"/>
      <c r="C483" s="134"/>
    </row>
    <row r="484" spans="1:3">
      <c r="A484" s="133"/>
      <c r="B484" s="134"/>
      <c r="C484" s="134"/>
    </row>
    <row r="485" spans="1:3">
      <c r="A485" s="133"/>
      <c r="B485" s="134"/>
      <c r="C485" s="134"/>
    </row>
    <row r="486" spans="1:3">
      <c r="A486" s="133"/>
      <c r="B486" s="134"/>
      <c r="C486" s="134"/>
    </row>
    <row r="487" spans="1:3">
      <c r="A487" s="133"/>
      <c r="B487" s="134"/>
      <c r="C487" s="134"/>
    </row>
    <row r="488" spans="1:3">
      <c r="A488" s="133"/>
      <c r="B488" s="134"/>
      <c r="C488" s="134"/>
    </row>
    <row r="489" spans="1:3">
      <c r="A489" s="133"/>
      <c r="B489" s="134"/>
      <c r="C489" s="134"/>
    </row>
    <row r="490" spans="1:3">
      <c r="A490" s="133"/>
      <c r="B490" s="134"/>
      <c r="C490" s="134"/>
    </row>
    <row r="491" spans="1:3">
      <c r="A491" s="133"/>
      <c r="B491" s="134"/>
      <c r="C491" s="134"/>
    </row>
    <row r="492" spans="1:3">
      <c r="A492" s="133"/>
      <c r="B492" s="134"/>
      <c r="C492" s="134"/>
    </row>
    <row r="493" spans="1:3">
      <c r="A493" s="133"/>
      <c r="B493" s="134"/>
      <c r="C493" s="134"/>
    </row>
    <row r="494" spans="1:3">
      <c r="A494" s="133"/>
      <c r="B494" s="134"/>
      <c r="C494" s="134"/>
    </row>
    <row r="495" spans="1:3">
      <c r="A495" s="133"/>
      <c r="B495" s="134"/>
      <c r="C495" s="134"/>
    </row>
    <row r="496" spans="1:3">
      <c r="A496" s="133"/>
      <c r="B496" s="134"/>
      <c r="C496" s="134"/>
    </row>
    <row r="497" spans="1:3">
      <c r="A497" s="133"/>
      <c r="B497" s="134"/>
      <c r="C497" s="134"/>
    </row>
    <row r="498" spans="1:3">
      <c r="A498" s="133"/>
      <c r="B498" s="134"/>
      <c r="C498" s="134"/>
    </row>
    <row r="499" spans="1:3">
      <c r="A499" s="133"/>
      <c r="B499" s="134"/>
      <c r="C499" s="134"/>
    </row>
    <row r="500" spans="1:3">
      <c r="A500" s="133"/>
      <c r="B500" s="134"/>
      <c r="C500" s="134"/>
    </row>
    <row r="501" spans="1:3">
      <c r="A501" s="133"/>
      <c r="B501" s="134"/>
      <c r="C501" s="134"/>
    </row>
    <row r="502" spans="1:3">
      <c r="A502" s="133"/>
      <c r="B502" s="134"/>
      <c r="C502" s="134"/>
    </row>
    <row r="503" spans="1:3">
      <c r="A503" s="133"/>
      <c r="B503" s="134"/>
      <c r="C503" s="134"/>
    </row>
    <row r="504" spans="1:3">
      <c r="A504" s="133"/>
      <c r="B504" s="134"/>
      <c r="C504" s="134"/>
    </row>
    <row r="505" spans="1:3">
      <c r="A505" s="133"/>
      <c r="B505" s="134"/>
      <c r="C505" s="134"/>
    </row>
    <row r="506" spans="1:3">
      <c r="A506" s="133"/>
      <c r="B506" s="134"/>
      <c r="C506" s="134"/>
    </row>
    <row r="507" spans="1:3">
      <c r="A507" s="133"/>
      <c r="B507" s="134"/>
      <c r="C507" s="134"/>
    </row>
    <row r="508" spans="1:3">
      <c r="A508" s="133"/>
      <c r="B508" s="134"/>
      <c r="C508" s="134"/>
    </row>
    <row r="509" spans="1:3">
      <c r="A509" s="133"/>
      <c r="B509" s="134"/>
      <c r="C509" s="134"/>
    </row>
    <row r="510" spans="1:3">
      <c r="A510" s="133"/>
      <c r="B510" s="134"/>
      <c r="C510" s="134"/>
    </row>
    <row r="511" spans="1:3">
      <c r="A511" s="133"/>
      <c r="B511" s="134"/>
      <c r="C511" s="134"/>
    </row>
    <row r="512" spans="1:3">
      <c r="A512" s="133"/>
      <c r="B512" s="134"/>
      <c r="C512" s="134"/>
    </row>
    <row r="513" spans="1:3">
      <c r="A513" s="133"/>
      <c r="B513" s="134"/>
      <c r="C513" s="134"/>
    </row>
    <row r="514" spans="1:3">
      <c r="A514" s="133"/>
      <c r="B514" s="134"/>
      <c r="C514" s="134"/>
    </row>
    <row r="515" spans="1:3">
      <c r="A515" s="133"/>
      <c r="B515" s="134"/>
      <c r="C515" s="134"/>
    </row>
    <row r="516" spans="1:3">
      <c r="A516" s="133"/>
      <c r="B516" s="134"/>
      <c r="C516" s="134"/>
    </row>
    <row r="517" spans="1:3">
      <c r="A517" s="133"/>
      <c r="B517" s="134"/>
      <c r="C517" s="134"/>
    </row>
    <row r="518" spans="1:3">
      <c r="A518" s="133"/>
      <c r="B518" s="134"/>
      <c r="C518" s="134"/>
    </row>
    <row r="519" spans="1:3">
      <c r="A519" s="133"/>
      <c r="B519" s="134"/>
      <c r="C519" s="134"/>
    </row>
    <row r="520" spans="1:3">
      <c r="A520" s="133"/>
      <c r="B520" s="134"/>
      <c r="C520" s="134"/>
    </row>
    <row r="521" spans="1:3">
      <c r="A521" s="133"/>
      <c r="B521" s="134"/>
      <c r="C521" s="134"/>
    </row>
    <row r="522" spans="1:3">
      <c r="A522" s="133"/>
      <c r="B522" s="134"/>
      <c r="C522" s="134"/>
    </row>
    <row r="523" spans="1:3">
      <c r="A523" s="133"/>
      <c r="B523" s="134"/>
      <c r="C523" s="134"/>
    </row>
    <row r="524" spans="1:3">
      <c r="A524" s="133"/>
      <c r="B524" s="134"/>
      <c r="C524" s="134"/>
    </row>
    <row r="525" spans="1:3">
      <c r="A525" s="133"/>
      <c r="B525" s="134"/>
      <c r="C525" s="134"/>
    </row>
    <row r="526" spans="1:3">
      <c r="A526" s="133"/>
      <c r="B526" s="134"/>
      <c r="C526" s="134"/>
    </row>
    <row r="527" spans="1:3">
      <c r="A527" s="133"/>
      <c r="B527" s="134"/>
      <c r="C527" s="134"/>
    </row>
    <row r="528" spans="1:3">
      <c r="A528" s="133"/>
      <c r="B528" s="134"/>
      <c r="C528" s="134"/>
    </row>
    <row r="529" spans="1:3">
      <c r="A529" s="133"/>
      <c r="B529" s="134"/>
      <c r="C529" s="134"/>
    </row>
    <row r="530" spans="1:3">
      <c r="A530" s="133"/>
      <c r="B530" s="134"/>
      <c r="C530" s="134"/>
    </row>
    <row r="531" spans="1:3">
      <c r="A531" s="133"/>
      <c r="B531" s="134"/>
      <c r="C531" s="134"/>
    </row>
    <row r="532" spans="1:3">
      <c r="A532" s="133"/>
      <c r="B532" s="134"/>
      <c r="C532" s="134"/>
    </row>
    <row r="533" spans="1:3">
      <c r="A533" s="133"/>
      <c r="B533" s="134"/>
      <c r="C533" s="134"/>
    </row>
    <row r="534" spans="1:3">
      <c r="A534" s="133"/>
      <c r="B534" s="134"/>
      <c r="C534" s="134"/>
    </row>
    <row r="535" spans="1:3">
      <c r="A535" s="133"/>
      <c r="B535" s="134"/>
      <c r="C535" s="134"/>
    </row>
    <row r="536" spans="1:3">
      <c r="A536" s="133"/>
      <c r="B536" s="134"/>
      <c r="C536" s="134"/>
    </row>
    <row r="537" spans="1:3">
      <c r="A537" s="133"/>
      <c r="B537" s="134"/>
      <c r="C537" s="134"/>
    </row>
    <row r="538" spans="1:3">
      <c r="A538" s="133"/>
      <c r="B538" s="134"/>
      <c r="C538" s="134"/>
    </row>
    <row r="539" spans="1:3">
      <c r="A539" s="133"/>
      <c r="B539" s="134"/>
      <c r="C539" s="134"/>
    </row>
    <row r="540" spans="1:3">
      <c r="A540" s="133"/>
      <c r="B540" s="134"/>
      <c r="C540" s="134"/>
    </row>
    <row r="541" spans="1:3">
      <c r="A541" s="133"/>
      <c r="B541" s="134"/>
      <c r="C541" s="134"/>
    </row>
    <row r="542" spans="1:3">
      <c r="A542" s="133"/>
      <c r="B542" s="134"/>
      <c r="C542" s="134"/>
    </row>
    <row r="543" spans="1:3">
      <c r="A543" s="133"/>
      <c r="B543" s="134"/>
      <c r="C543" s="134"/>
    </row>
    <row r="544" spans="1:3">
      <c r="A544" s="133"/>
      <c r="B544" s="134"/>
      <c r="C544" s="134"/>
    </row>
    <row r="545" spans="1:3">
      <c r="A545" s="133"/>
      <c r="B545" s="134"/>
      <c r="C545" s="134"/>
    </row>
    <row r="546" spans="1:3">
      <c r="A546" s="133"/>
      <c r="B546" s="134"/>
      <c r="C546" s="134"/>
    </row>
    <row r="547" spans="1:3">
      <c r="A547" s="133"/>
      <c r="B547" s="134"/>
      <c r="C547" s="134"/>
    </row>
    <row r="548" spans="1:3">
      <c r="A548" s="133"/>
      <c r="B548" s="134"/>
      <c r="C548" s="134"/>
    </row>
    <row r="549" spans="1:3">
      <c r="A549" s="133"/>
      <c r="B549" s="134"/>
      <c r="C549" s="134"/>
    </row>
    <row r="550" spans="1:3">
      <c r="A550" s="133"/>
      <c r="B550" s="134"/>
      <c r="C550" s="134"/>
    </row>
    <row r="551" spans="1:3">
      <c r="A551" s="133"/>
      <c r="B551" s="134"/>
      <c r="C551" s="134"/>
    </row>
    <row r="552" spans="1:3">
      <c r="A552" s="133"/>
      <c r="B552" s="134"/>
      <c r="C552" s="134"/>
    </row>
    <row r="553" spans="1:3">
      <c r="A553" s="133"/>
      <c r="B553" s="134"/>
      <c r="C553" s="134"/>
    </row>
    <row r="554" spans="1:3">
      <c r="A554" s="133"/>
      <c r="B554" s="134"/>
      <c r="C554" s="134"/>
    </row>
    <row r="555" spans="1:3">
      <c r="A555" s="133"/>
      <c r="B555" s="134"/>
      <c r="C555" s="134"/>
    </row>
    <row r="556" spans="1:3">
      <c r="A556" s="133"/>
      <c r="B556" s="134"/>
      <c r="C556" s="134"/>
    </row>
    <row r="557" spans="1:3">
      <c r="A557" s="133"/>
      <c r="B557" s="134"/>
      <c r="C557" s="134"/>
    </row>
    <row r="558" spans="1:3">
      <c r="A558" s="133"/>
      <c r="B558" s="134"/>
      <c r="C558" s="134"/>
    </row>
    <row r="559" spans="1:3">
      <c r="A559" s="133"/>
      <c r="B559" s="134"/>
      <c r="C559" s="134"/>
    </row>
    <row r="560" spans="1:3">
      <c r="A560" s="133"/>
      <c r="B560" s="134"/>
      <c r="C560" s="134"/>
    </row>
    <row r="561" spans="1:3">
      <c r="A561" s="133"/>
      <c r="B561" s="134"/>
      <c r="C561" s="134"/>
    </row>
    <row r="562" spans="1:3">
      <c r="A562" s="133"/>
      <c r="B562" s="134"/>
      <c r="C562" s="134"/>
    </row>
    <row r="563" spans="1:3">
      <c r="A563" s="133"/>
      <c r="B563" s="134"/>
      <c r="C563" s="134"/>
    </row>
    <row r="564" spans="1:3">
      <c r="A564" s="133"/>
      <c r="B564" s="134"/>
      <c r="C564" s="134"/>
    </row>
    <row r="565" spans="1:3">
      <c r="A565" s="133"/>
      <c r="B565" s="134"/>
      <c r="C565" s="134"/>
    </row>
    <row r="566" spans="1:3">
      <c r="A566" s="133"/>
      <c r="B566" s="134"/>
      <c r="C566" s="134"/>
    </row>
    <row r="567" spans="1:3">
      <c r="A567" s="133"/>
      <c r="B567" s="134"/>
      <c r="C567" s="134"/>
    </row>
    <row r="568" spans="1:3">
      <c r="A568" s="133"/>
      <c r="B568" s="134"/>
      <c r="C568" s="134"/>
    </row>
    <row r="569" spans="1:3">
      <c r="A569" s="133"/>
      <c r="B569" s="134"/>
      <c r="C569" s="134"/>
    </row>
    <row r="570" spans="1:3">
      <c r="A570" s="133"/>
      <c r="B570" s="134"/>
      <c r="C570" s="134"/>
    </row>
    <row r="571" spans="1:3">
      <c r="A571" s="133"/>
      <c r="B571" s="134"/>
      <c r="C571" s="134"/>
    </row>
    <row r="572" spans="1:3">
      <c r="A572" s="133"/>
      <c r="B572" s="134"/>
      <c r="C572" s="134"/>
    </row>
    <row r="573" spans="1:3">
      <c r="A573" s="133"/>
      <c r="B573" s="134"/>
      <c r="C573" s="134"/>
    </row>
    <row r="574" spans="1:3">
      <c r="A574" s="133"/>
      <c r="B574" s="134"/>
      <c r="C574" s="134"/>
    </row>
    <row r="575" spans="1:3">
      <c r="A575" s="133"/>
      <c r="B575" s="134"/>
      <c r="C575" s="134"/>
    </row>
    <row r="576" spans="1:3">
      <c r="A576" s="133"/>
      <c r="B576" s="134"/>
      <c r="C576" s="134"/>
    </row>
    <row r="577" spans="1:3">
      <c r="A577" s="133"/>
      <c r="B577" s="134"/>
      <c r="C577" s="134"/>
    </row>
    <row r="578" spans="1:3">
      <c r="A578" s="133"/>
      <c r="B578" s="134"/>
      <c r="C578" s="134"/>
    </row>
    <row r="579" spans="1:3">
      <c r="A579" s="133"/>
      <c r="B579" s="134"/>
      <c r="C579" s="134"/>
    </row>
    <row r="580" spans="1:3">
      <c r="A580" s="133"/>
      <c r="B580" s="134"/>
      <c r="C580" s="134"/>
    </row>
    <row r="581" spans="1:3">
      <c r="A581" s="133"/>
      <c r="B581" s="134"/>
      <c r="C581" s="134"/>
    </row>
    <row r="582" spans="1:3">
      <c r="A582" s="133"/>
      <c r="B582" s="134"/>
      <c r="C582" s="134"/>
    </row>
    <row r="583" spans="1:3">
      <c r="A583" s="133"/>
      <c r="B583" s="134"/>
      <c r="C583" s="134"/>
    </row>
    <row r="584" spans="1:3">
      <c r="A584" s="133"/>
      <c r="B584" s="134"/>
      <c r="C584" s="134"/>
    </row>
    <row r="585" spans="1:3">
      <c r="A585" s="133"/>
      <c r="B585" s="134"/>
      <c r="C585" s="134"/>
    </row>
    <row r="586" spans="1:3">
      <c r="A586" s="133"/>
      <c r="B586" s="134"/>
      <c r="C586" s="134"/>
    </row>
    <row r="587" spans="1:3">
      <c r="A587" s="133"/>
      <c r="B587" s="134"/>
      <c r="C587" s="134"/>
    </row>
    <row r="588" spans="1:3">
      <c r="A588" s="133"/>
      <c r="B588" s="134"/>
      <c r="C588" s="134"/>
    </row>
    <row r="589" spans="1:3">
      <c r="A589" s="133"/>
      <c r="B589" s="134"/>
      <c r="C589" s="134"/>
    </row>
    <row r="590" spans="1:3">
      <c r="A590" s="133"/>
      <c r="B590" s="134"/>
      <c r="C590" s="134"/>
    </row>
    <row r="591" spans="1:3">
      <c r="A591" s="133"/>
      <c r="B591" s="134"/>
      <c r="C591" s="134"/>
    </row>
    <row r="592" spans="1:3">
      <c r="A592" s="133"/>
      <c r="B592" s="134"/>
      <c r="C592" s="134"/>
    </row>
    <row r="593" spans="1:3">
      <c r="A593" s="133"/>
      <c r="B593" s="134"/>
      <c r="C593" s="134"/>
    </row>
    <row r="594" spans="1:3">
      <c r="A594" s="133"/>
      <c r="B594" s="134"/>
      <c r="C594" s="134"/>
    </row>
    <row r="595" spans="1:3">
      <c r="A595" s="133"/>
      <c r="B595" s="134"/>
      <c r="C595" s="134"/>
    </row>
    <row r="596" spans="1:3">
      <c r="A596" s="133"/>
      <c r="B596" s="134"/>
      <c r="C596" s="134"/>
    </row>
    <row r="597" spans="1:3">
      <c r="A597" s="133"/>
      <c r="B597" s="134"/>
      <c r="C597" s="134"/>
    </row>
    <row r="598" spans="1:3">
      <c r="A598" s="133"/>
      <c r="B598" s="134"/>
      <c r="C598" s="134"/>
    </row>
    <row r="599" spans="1:3">
      <c r="A599" s="133"/>
      <c r="B599" s="134"/>
      <c r="C599" s="134"/>
    </row>
    <row r="600" spans="1:3">
      <c r="A600" s="133"/>
      <c r="B600" s="134"/>
      <c r="C600" s="134"/>
    </row>
    <row r="601" spans="1:3">
      <c r="A601" s="133"/>
      <c r="B601" s="134"/>
      <c r="C601" s="134"/>
    </row>
    <row r="602" spans="1:3">
      <c r="A602" s="133"/>
      <c r="B602" s="134"/>
      <c r="C602" s="134"/>
    </row>
    <row r="603" spans="1:3">
      <c r="A603" s="133"/>
      <c r="B603" s="134"/>
      <c r="C603" s="134"/>
    </row>
    <row r="604" spans="1:3">
      <c r="A604" s="133"/>
      <c r="B604" s="134"/>
      <c r="C604" s="134"/>
    </row>
    <row r="605" spans="1:3">
      <c r="A605" s="133"/>
      <c r="B605" s="134"/>
      <c r="C605" s="134"/>
    </row>
    <row r="606" spans="1:3">
      <c r="A606" s="133"/>
      <c r="B606" s="134"/>
      <c r="C606" s="134"/>
    </row>
    <row r="607" spans="1:3">
      <c r="A607" s="133"/>
      <c r="B607" s="134"/>
      <c r="C607" s="134"/>
    </row>
    <row r="608" spans="1:3">
      <c r="A608" s="133"/>
      <c r="B608" s="134"/>
      <c r="C608" s="134"/>
    </row>
    <row r="609" spans="1:3">
      <c r="A609" s="133"/>
      <c r="B609" s="134"/>
      <c r="C609" s="134"/>
    </row>
    <row r="610" spans="1:3">
      <c r="A610" s="133"/>
      <c r="B610" s="134"/>
      <c r="C610" s="134"/>
    </row>
    <row r="611" spans="1:3">
      <c r="A611" s="133"/>
      <c r="B611" s="134"/>
      <c r="C611" s="134"/>
    </row>
    <row r="612" spans="1:3">
      <c r="A612" s="133"/>
      <c r="B612" s="134"/>
      <c r="C612" s="134"/>
    </row>
    <row r="613" spans="1:3">
      <c r="A613" s="133"/>
      <c r="B613" s="134"/>
      <c r="C613" s="134"/>
    </row>
    <row r="614" spans="1:3">
      <c r="A614" s="133"/>
      <c r="B614" s="134"/>
      <c r="C614" s="134"/>
    </row>
    <row r="615" spans="1:3">
      <c r="A615" s="133"/>
      <c r="B615" s="134"/>
      <c r="C615" s="134"/>
    </row>
    <row r="616" spans="1:3">
      <c r="A616" s="133"/>
      <c r="B616" s="134"/>
      <c r="C616" s="134"/>
    </row>
    <row r="617" spans="1:3">
      <c r="A617" s="133"/>
      <c r="B617" s="134"/>
      <c r="C617" s="134"/>
    </row>
    <row r="618" spans="1:3">
      <c r="A618" s="133"/>
      <c r="B618" s="134"/>
      <c r="C618" s="134"/>
    </row>
    <row r="619" spans="1:3">
      <c r="A619" s="133"/>
      <c r="B619" s="134"/>
      <c r="C619" s="134"/>
    </row>
    <row r="620" spans="1:3">
      <c r="A620" s="133"/>
      <c r="B620" s="134"/>
      <c r="C620" s="134"/>
    </row>
    <row r="621" spans="1:3">
      <c r="A621" s="133"/>
      <c r="B621" s="134"/>
      <c r="C621" s="134"/>
    </row>
    <row r="622" spans="1:3">
      <c r="A622" s="133"/>
      <c r="B622" s="134"/>
      <c r="C622" s="134"/>
    </row>
    <row r="623" spans="1:3">
      <c r="A623" s="133"/>
      <c r="B623" s="134"/>
      <c r="C623" s="134"/>
    </row>
    <row r="624" spans="1:3">
      <c r="A624" s="133"/>
      <c r="B624" s="134"/>
      <c r="C624" s="134"/>
    </row>
    <row r="625" spans="1:3">
      <c r="A625" s="133"/>
      <c r="B625" s="134"/>
      <c r="C625" s="134"/>
    </row>
    <row r="626" spans="1:3">
      <c r="A626" s="133"/>
      <c r="B626" s="134"/>
      <c r="C626" s="134"/>
    </row>
    <row r="627" spans="1:3">
      <c r="A627" s="133"/>
      <c r="B627" s="134"/>
      <c r="C627" s="134"/>
    </row>
    <row r="628" spans="1:3">
      <c r="A628" s="133"/>
      <c r="B628" s="134"/>
      <c r="C628" s="134"/>
    </row>
    <row r="629" spans="1:3">
      <c r="A629" s="133"/>
      <c r="B629" s="134"/>
      <c r="C629" s="134"/>
    </row>
    <row r="630" spans="1:3">
      <c r="A630" s="133"/>
      <c r="B630" s="134"/>
      <c r="C630" s="134"/>
    </row>
    <row r="631" spans="1:3">
      <c r="A631" s="133"/>
      <c r="B631" s="134"/>
      <c r="C631" s="134"/>
    </row>
    <row r="632" spans="1:3">
      <c r="A632" s="133"/>
      <c r="B632" s="134"/>
      <c r="C632" s="134"/>
    </row>
    <row r="633" spans="1:3">
      <c r="A633" s="133"/>
      <c r="B633" s="134"/>
      <c r="C633" s="134"/>
    </row>
    <row r="634" spans="1:3">
      <c r="A634" s="133"/>
      <c r="B634" s="134"/>
      <c r="C634" s="134"/>
    </row>
    <row r="635" spans="1:3">
      <c r="A635" s="133"/>
      <c r="B635" s="134"/>
      <c r="C635" s="134"/>
    </row>
    <row r="636" spans="1:3">
      <c r="A636" s="133"/>
      <c r="B636" s="134"/>
      <c r="C636" s="134"/>
    </row>
    <row r="637" spans="1:3">
      <c r="A637" s="133"/>
      <c r="B637" s="134"/>
      <c r="C637" s="134"/>
    </row>
    <row r="638" spans="1:3">
      <c r="A638" s="133"/>
      <c r="B638" s="134"/>
      <c r="C638" s="134"/>
    </row>
    <row r="639" spans="1:3">
      <c r="A639" s="133"/>
      <c r="B639" s="134"/>
      <c r="C639" s="134"/>
    </row>
    <row r="640" spans="1:3">
      <c r="A640" s="133"/>
      <c r="B640" s="134"/>
      <c r="C640" s="134"/>
    </row>
    <row r="641" spans="1:3">
      <c r="A641" s="133"/>
      <c r="B641" s="134"/>
      <c r="C641" s="134"/>
    </row>
    <row r="642" spans="1:3">
      <c r="A642" s="133"/>
      <c r="B642" s="134"/>
      <c r="C642" s="134"/>
    </row>
    <row r="643" spans="1:3">
      <c r="A643" s="133"/>
      <c r="B643" s="134"/>
      <c r="C643" s="134"/>
    </row>
    <row r="644" spans="1:3">
      <c r="A644" s="133"/>
      <c r="B644" s="134"/>
      <c r="C644" s="134"/>
    </row>
    <row r="645" spans="1:3">
      <c r="A645" s="133"/>
      <c r="B645" s="134"/>
      <c r="C645" s="134"/>
    </row>
    <row r="646" spans="1:3">
      <c r="A646" s="133"/>
      <c r="B646" s="134"/>
      <c r="C646" s="134"/>
    </row>
    <row r="647" spans="1:3">
      <c r="A647" s="133"/>
      <c r="B647" s="134"/>
      <c r="C647" s="134"/>
    </row>
    <row r="648" spans="1:3">
      <c r="A648" s="133"/>
      <c r="B648" s="134"/>
      <c r="C648" s="134"/>
    </row>
    <row r="649" spans="1:3">
      <c r="A649" s="133"/>
      <c r="B649" s="134"/>
      <c r="C649" s="134"/>
    </row>
    <row r="650" spans="1:3">
      <c r="A650" s="133"/>
      <c r="B650" s="134"/>
      <c r="C650" s="134"/>
    </row>
    <row r="651" spans="1:3">
      <c r="A651" s="133"/>
      <c r="B651" s="134"/>
      <c r="C651" s="134"/>
    </row>
    <row r="652" spans="1:3">
      <c r="A652" s="133"/>
      <c r="B652" s="134"/>
      <c r="C652" s="134"/>
    </row>
    <row r="653" spans="1:3">
      <c r="A653" s="133"/>
      <c r="B653" s="134"/>
      <c r="C653" s="134"/>
    </row>
    <row r="654" spans="1:3">
      <c r="A654" s="133"/>
      <c r="B654" s="134"/>
      <c r="C654" s="134"/>
    </row>
    <row r="655" spans="1:3">
      <c r="A655" s="133"/>
      <c r="B655" s="134"/>
      <c r="C655" s="134"/>
    </row>
    <row r="656" spans="1:3">
      <c r="A656" s="133"/>
      <c r="B656" s="134"/>
      <c r="C656" s="134"/>
    </row>
    <row r="657" spans="1:3">
      <c r="A657" s="133"/>
      <c r="B657" s="134"/>
      <c r="C657" s="134"/>
    </row>
    <row r="658" spans="1:3">
      <c r="A658" s="133"/>
      <c r="B658" s="134"/>
      <c r="C658" s="134"/>
    </row>
    <row r="659" spans="1:3">
      <c r="A659" s="133"/>
      <c r="B659" s="134"/>
      <c r="C659" s="134"/>
    </row>
    <row r="660" spans="1:3">
      <c r="A660" s="133"/>
      <c r="B660" s="134"/>
      <c r="C660" s="134"/>
    </row>
    <row r="661" spans="1:3">
      <c r="A661" s="133"/>
      <c r="B661" s="134"/>
      <c r="C661" s="134"/>
    </row>
    <row r="662" spans="1:3">
      <c r="A662" s="133"/>
      <c r="B662" s="134"/>
      <c r="C662" s="134"/>
    </row>
    <row r="663" spans="1:3">
      <c r="A663" s="133"/>
      <c r="B663" s="134"/>
      <c r="C663" s="134"/>
    </row>
    <row r="664" spans="1:3">
      <c r="A664" s="133"/>
      <c r="B664" s="134"/>
      <c r="C664" s="134"/>
    </row>
    <row r="665" spans="1:3">
      <c r="A665" s="133"/>
      <c r="B665" s="134"/>
      <c r="C665" s="134"/>
    </row>
    <row r="666" spans="1:3">
      <c r="A666" s="133"/>
      <c r="B666" s="134"/>
      <c r="C666" s="134"/>
    </row>
    <row r="667" spans="1:3">
      <c r="A667" s="133"/>
      <c r="B667" s="134"/>
      <c r="C667" s="134"/>
    </row>
    <row r="668" spans="1:3">
      <c r="A668" s="133"/>
      <c r="B668" s="134"/>
      <c r="C668" s="134"/>
    </row>
    <row r="669" spans="1:3">
      <c r="A669" s="133"/>
      <c r="B669" s="134"/>
      <c r="C669" s="134"/>
    </row>
    <row r="670" spans="1:3">
      <c r="A670" s="133"/>
      <c r="B670" s="134"/>
      <c r="C670" s="134"/>
    </row>
    <row r="671" spans="1:3">
      <c r="A671" s="133"/>
      <c r="B671" s="134"/>
      <c r="C671" s="134"/>
    </row>
    <row r="672" spans="1:3">
      <c r="A672" s="133"/>
      <c r="B672" s="134"/>
      <c r="C672" s="134"/>
    </row>
    <row r="673" spans="1:3">
      <c r="A673" s="133"/>
      <c r="B673" s="134"/>
      <c r="C673" s="134"/>
    </row>
    <row r="674" spans="1:3">
      <c r="A674" s="133"/>
      <c r="B674" s="134"/>
      <c r="C674" s="134"/>
    </row>
    <row r="675" spans="1:3">
      <c r="A675" s="133"/>
      <c r="B675" s="134"/>
      <c r="C675" s="134"/>
    </row>
    <row r="676" spans="1:3">
      <c r="A676" s="133"/>
      <c r="B676" s="134"/>
      <c r="C676" s="134"/>
    </row>
    <row r="677" spans="1:3">
      <c r="A677" s="133"/>
      <c r="B677" s="134"/>
      <c r="C677" s="134"/>
    </row>
    <row r="678" spans="1:3">
      <c r="A678" s="133"/>
      <c r="B678" s="134"/>
      <c r="C678" s="134"/>
    </row>
    <row r="679" spans="1:3">
      <c r="A679" s="133"/>
      <c r="B679" s="134"/>
      <c r="C679" s="134"/>
    </row>
    <row r="680" spans="1:3">
      <c r="A680" s="133"/>
      <c r="B680" s="134"/>
      <c r="C680" s="134"/>
    </row>
    <row r="681" spans="1:3">
      <c r="A681" s="133"/>
      <c r="B681" s="134"/>
      <c r="C681" s="134"/>
    </row>
    <row r="682" spans="1:3">
      <c r="A682" s="133"/>
      <c r="B682" s="134"/>
      <c r="C682" s="134"/>
    </row>
    <row r="683" spans="1:3">
      <c r="A683" s="133"/>
      <c r="B683" s="134"/>
      <c r="C683" s="134"/>
    </row>
    <row r="684" spans="1:3">
      <c r="A684" s="133"/>
      <c r="B684" s="134"/>
      <c r="C684" s="134"/>
    </row>
    <row r="685" spans="1:3">
      <c r="A685" s="133"/>
      <c r="B685" s="134"/>
      <c r="C685" s="134"/>
    </row>
    <row r="686" spans="1:3">
      <c r="A686" s="133"/>
      <c r="B686" s="134"/>
      <c r="C686" s="134"/>
    </row>
    <row r="687" spans="1:3">
      <c r="A687" s="133"/>
      <c r="B687" s="134"/>
      <c r="C687" s="134"/>
    </row>
    <row r="688" spans="1:3">
      <c r="A688" s="133"/>
      <c r="B688" s="134"/>
      <c r="C688" s="134"/>
    </row>
    <row r="689" spans="1:3">
      <c r="A689" s="133"/>
      <c r="B689" s="134"/>
      <c r="C689" s="134"/>
    </row>
    <row r="690" spans="1:3">
      <c r="A690" s="133"/>
      <c r="B690" s="134"/>
      <c r="C690" s="134"/>
    </row>
    <row r="691" spans="1:3">
      <c r="A691" s="133"/>
      <c r="B691" s="134"/>
      <c r="C691" s="134"/>
    </row>
    <row r="692" spans="1:3">
      <c r="A692" s="133"/>
      <c r="B692" s="134"/>
      <c r="C692" s="134"/>
    </row>
    <row r="693" spans="1:3">
      <c r="A693" s="133"/>
      <c r="B693" s="134"/>
      <c r="C693" s="134"/>
    </row>
    <row r="694" spans="1:3">
      <c r="A694" s="133"/>
      <c r="B694" s="134"/>
      <c r="C694" s="134"/>
    </row>
    <row r="695" spans="1:3">
      <c r="A695" s="133"/>
      <c r="B695" s="134"/>
      <c r="C695" s="134"/>
    </row>
    <row r="696" spans="1:3">
      <c r="A696" s="133"/>
      <c r="B696" s="134"/>
      <c r="C696" s="134"/>
    </row>
    <row r="697" spans="1:3">
      <c r="A697" s="133"/>
      <c r="B697" s="134"/>
      <c r="C697" s="134"/>
    </row>
    <row r="698" spans="1:3">
      <c r="A698" s="133"/>
      <c r="B698" s="134"/>
      <c r="C698" s="134"/>
    </row>
    <row r="699" spans="1:3">
      <c r="A699" s="133"/>
      <c r="B699" s="134"/>
      <c r="C699" s="134"/>
    </row>
    <row r="700" spans="1:3">
      <c r="A700" s="133"/>
      <c r="B700" s="134"/>
      <c r="C700" s="134"/>
    </row>
    <row r="701" spans="1:3">
      <c r="A701" s="133"/>
      <c r="B701" s="134"/>
      <c r="C701" s="134"/>
    </row>
    <row r="702" spans="1:3">
      <c r="A702" s="133"/>
      <c r="B702" s="134"/>
      <c r="C702" s="134"/>
    </row>
    <row r="703" spans="1:3">
      <c r="A703" s="133"/>
      <c r="B703" s="134"/>
      <c r="C703" s="134"/>
    </row>
    <row r="704" spans="1:3">
      <c r="A704" s="133"/>
      <c r="B704" s="134"/>
      <c r="C704" s="134"/>
    </row>
    <row r="705" spans="1:3">
      <c r="A705" s="133"/>
      <c r="B705" s="134"/>
      <c r="C705" s="134"/>
    </row>
    <row r="706" spans="1:3">
      <c r="A706" s="133"/>
      <c r="B706" s="134"/>
      <c r="C706" s="134"/>
    </row>
    <row r="707" spans="1:3">
      <c r="A707" s="133"/>
      <c r="B707" s="134"/>
      <c r="C707" s="134"/>
    </row>
    <row r="708" spans="1:3">
      <c r="A708" s="133"/>
      <c r="B708" s="134"/>
      <c r="C708" s="134"/>
    </row>
    <row r="709" spans="1:3">
      <c r="A709" s="133"/>
      <c r="B709" s="134"/>
      <c r="C709" s="134"/>
    </row>
    <row r="710" spans="1:3">
      <c r="A710" s="133"/>
      <c r="B710" s="134"/>
      <c r="C710" s="134"/>
    </row>
    <row r="711" spans="1:3">
      <c r="A711" s="133"/>
      <c r="B711" s="134"/>
      <c r="C711" s="134"/>
    </row>
    <row r="712" spans="1:3">
      <c r="A712" s="133"/>
      <c r="B712" s="134"/>
      <c r="C712" s="134"/>
    </row>
    <row r="713" spans="1:3">
      <c r="A713" s="133"/>
      <c r="B713" s="134"/>
      <c r="C713" s="134"/>
    </row>
    <row r="714" spans="1:3">
      <c r="A714" s="133"/>
      <c r="B714" s="134"/>
      <c r="C714" s="134"/>
    </row>
    <row r="715" spans="1:3">
      <c r="A715" s="133"/>
      <c r="B715" s="134"/>
      <c r="C715" s="134"/>
    </row>
    <row r="716" spans="1:3">
      <c r="A716" s="133"/>
      <c r="B716" s="134"/>
      <c r="C716" s="134"/>
    </row>
    <row r="717" spans="1:3">
      <c r="A717" s="133"/>
      <c r="B717" s="134"/>
      <c r="C717" s="134"/>
    </row>
    <row r="718" spans="1:3">
      <c r="A718" s="133"/>
      <c r="B718" s="134"/>
      <c r="C718" s="134"/>
    </row>
    <row r="719" spans="1:3">
      <c r="A719" s="133"/>
      <c r="B719" s="134"/>
      <c r="C719" s="134"/>
    </row>
    <row r="720" spans="1:3">
      <c r="A720" s="133"/>
      <c r="B720" s="134"/>
      <c r="C720" s="134"/>
    </row>
    <row r="721" spans="1:3">
      <c r="A721" s="133"/>
      <c r="B721" s="134"/>
      <c r="C721" s="134"/>
    </row>
    <row r="722" spans="1:3">
      <c r="A722" s="133"/>
      <c r="B722" s="134"/>
      <c r="C722" s="134"/>
    </row>
    <row r="723" spans="1:3">
      <c r="A723" s="133"/>
      <c r="B723" s="134"/>
      <c r="C723" s="134"/>
    </row>
    <row r="724" spans="1:3">
      <c r="A724" s="133"/>
      <c r="B724" s="134"/>
      <c r="C724" s="134"/>
    </row>
    <row r="725" spans="1:3">
      <c r="A725" s="133"/>
      <c r="B725" s="134"/>
      <c r="C725" s="134"/>
    </row>
    <row r="726" spans="1:3">
      <c r="A726" s="133"/>
      <c r="B726" s="134"/>
      <c r="C726" s="134"/>
    </row>
    <row r="727" spans="1:3">
      <c r="A727" s="133"/>
      <c r="B727" s="134"/>
      <c r="C727" s="134"/>
    </row>
    <row r="728" spans="1:3">
      <c r="A728" s="133"/>
      <c r="B728" s="134"/>
      <c r="C728" s="134"/>
    </row>
    <row r="729" spans="1:3">
      <c r="A729" s="133"/>
      <c r="B729" s="134"/>
      <c r="C729" s="134"/>
    </row>
    <row r="730" spans="1:3">
      <c r="A730" s="133"/>
      <c r="B730" s="134"/>
      <c r="C730" s="134"/>
    </row>
    <row r="731" spans="1:3">
      <c r="A731" s="133"/>
      <c r="B731" s="134"/>
      <c r="C731" s="134"/>
    </row>
    <row r="732" spans="1:3">
      <c r="A732" s="133"/>
      <c r="B732" s="134"/>
      <c r="C732" s="134"/>
    </row>
    <row r="733" spans="1:3">
      <c r="A733" s="133"/>
      <c r="B733" s="134"/>
      <c r="C733" s="134"/>
    </row>
    <row r="734" spans="1:3">
      <c r="A734" s="133"/>
      <c r="B734" s="134"/>
      <c r="C734" s="134"/>
    </row>
    <row r="735" spans="1:3">
      <c r="A735" s="133"/>
      <c r="B735" s="134"/>
      <c r="C735" s="134"/>
    </row>
    <row r="736" spans="1:3">
      <c r="A736" s="133"/>
      <c r="B736" s="134"/>
      <c r="C736" s="134"/>
    </row>
    <row r="737" spans="1:3">
      <c r="A737" s="133"/>
      <c r="B737" s="134"/>
      <c r="C737" s="134"/>
    </row>
    <row r="738" spans="1:3">
      <c r="A738" s="133"/>
      <c r="B738" s="134"/>
      <c r="C738" s="134"/>
    </row>
    <row r="739" spans="1:3">
      <c r="A739" s="133"/>
      <c r="B739" s="134"/>
      <c r="C739" s="134"/>
    </row>
    <row r="740" spans="1:3">
      <c r="A740" s="133"/>
      <c r="B740" s="134"/>
      <c r="C740" s="134"/>
    </row>
    <row r="741" spans="1:3">
      <c r="A741" s="133"/>
      <c r="B741" s="134"/>
      <c r="C741" s="134"/>
    </row>
    <row r="742" spans="1:3">
      <c r="A742" s="133"/>
      <c r="B742" s="134"/>
      <c r="C742" s="134"/>
    </row>
    <row r="743" spans="1:3">
      <c r="A743" s="133"/>
      <c r="B743" s="134"/>
      <c r="C743" s="134"/>
    </row>
    <row r="744" spans="1:3">
      <c r="A744" s="133"/>
      <c r="B744" s="134"/>
      <c r="C744" s="134"/>
    </row>
    <row r="745" spans="1:3">
      <c r="A745" s="133"/>
      <c r="B745" s="134"/>
      <c r="C745" s="134"/>
    </row>
    <row r="746" spans="1:3">
      <c r="A746" s="133"/>
      <c r="B746" s="134"/>
      <c r="C746" s="134"/>
    </row>
    <row r="747" spans="1:3">
      <c r="A747" s="133"/>
      <c r="B747" s="134"/>
      <c r="C747" s="134"/>
    </row>
    <row r="748" spans="1:3">
      <c r="A748" s="133"/>
      <c r="B748" s="134"/>
      <c r="C748" s="134"/>
    </row>
    <row r="749" spans="1:3">
      <c r="A749" s="133"/>
      <c r="B749" s="134"/>
      <c r="C749" s="134"/>
    </row>
    <row r="750" spans="1:3">
      <c r="A750" s="133"/>
      <c r="B750" s="134"/>
      <c r="C750" s="134"/>
    </row>
    <row r="751" spans="1:3">
      <c r="A751" s="133"/>
      <c r="B751" s="134"/>
      <c r="C751" s="134"/>
    </row>
    <row r="752" spans="1:3">
      <c r="A752" s="133"/>
      <c r="B752" s="134"/>
      <c r="C752" s="134"/>
    </row>
    <row r="753" spans="1:3">
      <c r="A753" s="133"/>
      <c r="B753" s="134"/>
      <c r="C753" s="134"/>
    </row>
    <row r="754" spans="1:3">
      <c r="A754" s="133"/>
      <c r="B754" s="134"/>
      <c r="C754" s="134"/>
    </row>
    <row r="755" spans="1:3">
      <c r="A755" s="133"/>
      <c r="B755" s="134"/>
      <c r="C755" s="134"/>
    </row>
    <row r="756" spans="1:3">
      <c r="A756" s="133"/>
      <c r="B756" s="134"/>
      <c r="C756" s="134"/>
    </row>
    <row r="757" spans="1:3">
      <c r="A757" s="133"/>
      <c r="B757" s="134"/>
      <c r="C757" s="134"/>
    </row>
    <row r="758" spans="1:3">
      <c r="A758" s="133"/>
      <c r="B758" s="134"/>
      <c r="C758" s="134"/>
    </row>
    <row r="759" spans="1:3">
      <c r="A759" s="133"/>
      <c r="B759" s="134"/>
      <c r="C759" s="134"/>
    </row>
    <row r="760" spans="1:3">
      <c r="A760" s="133"/>
      <c r="B760" s="134"/>
      <c r="C760" s="134"/>
    </row>
    <row r="761" spans="1:3">
      <c r="A761" s="133"/>
      <c r="B761" s="134"/>
      <c r="C761" s="134"/>
    </row>
    <row r="762" spans="1:3">
      <c r="A762" s="133"/>
      <c r="B762" s="134"/>
      <c r="C762" s="134"/>
    </row>
    <row r="763" spans="1:3">
      <c r="A763" s="133"/>
      <c r="B763" s="134"/>
      <c r="C763" s="134"/>
    </row>
    <row r="764" spans="1:3">
      <c r="A764" s="133"/>
      <c r="B764" s="134"/>
      <c r="C764" s="134"/>
    </row>
    <row r="765" spans="1:3">
      <c r="A765" s="133"/>
      <c r="B765" s="134"/>
      <c r="C765" s="134"/>
    </row>
    <row r="766" spans="1:3">
      <c r="A766" s="133"/>
      <c r="B766" s="134"/>
      <c r="C766" s="134"/>
    </row>
    <row r="767" spans="1:3">
      <c r="A767" s="133"/>
      <c r="B767" s="134"/>
      <c r="C767" s="134"/>
    </row>
    <row r="768" spans="1:3">
      <c r="A768" s="133"/>
      <c r="B768" s="134"/>
      <c r="C768" s="134"/>
    </row>
    <row r="769" spans="1:3">
      <c r="A769" s="133"/>
      <c r="B769" s="134"/>
      <c r="C769" s="134"/>
    </row>
    <row r="770" spans="1:3">
      <c r="A770" s="133"/>
      <c r="B770" s="134"/>
      <c r="C770" s="134"/>
    </row>
    <row r="771" spans="1:3">
      <c r="A771" s="133"/>
      <c r="B771" s="134"/>
      <c r="C771" s="134"/>
    </row>
    <row r="772" spans="1:3">
      <c r="A772" s="133"/>
      <c r="B772" s="134"/>
      <c r="C772" s="134"/>
    </row>
    <row r="773" spans="1:3">
      <c r="A773" s="133"/>
      <c r="B773" s="134"/>
      <c r="C773" s="134"/>
    </row>
    <row r="774" spans="1:3">
      <c r="A774" s="133"/>
      <c r="B774" s="134"/>
      <c r="C774" s="134"/>
    </row>
    <row r="775" spans="1:3">
      <c r="A775" s="133"/>
      <c r="B775" s="134"/>
      <c r="C775" s="134"/>
    </row>
    <row r="776" spans="1:3">
      <c r="A776" s="133"/>
      <c r="B776" s="134"/>
      <c r="C776" s="134"/>
    </row>
    <row r="777" spans="1:3">
      <c r="A777" s="133"/>
      <c r="B777" s="134"/>
      <c r="C777" s="134"/>
    </row>
    <row r="778" spans="1:3">
      <c r="A778" s="133"/>
      <c r="B778" s="134"/>
      <c r="C778" s="134"/>
    </row>
    <row r="779" spans="1:3">
      <c r="A779" s="133"/>
      <c r="B779" s="134"/>
      <c r="C779" s="134"/>
    </row>
    <row r="780" spans="1:3">
      <c r="A780" s="133"/>
      <c r="B780" s="134"/>
      <c r="C780" s="134"/>
    </row>
    <row r="781" spans="1:3">
      <c r="A781" s="133"/>
      <c r="B781" s="134"/>
      <c r="C781" s="134"/>
    </row>
    <row r="782" spans="1:3">
      <c r="A782" s="133"/>
      <c r="B782" s="134"/>
      <c r="C782" s="134"/>
    </row>
    <row r="783" spans="1:3">
      <c r="A783" s="133"/>
      <c r="B783" s="134"/>
      <c r="C783" s="134"/>
    </row>
    <row r="784" spans="1:3">
      <c r="A784" s="133"/>
      <c r="B784" s="134"/>
      <c r="C784" s="134"/>
    </row>
    <row r="785" spans="1:3">
      <c r="A785" s="133"/>
      <c r="B785" s="134"/>
      <c r="C785" s="134"/>
    </row>
    <row r="786" spans="1:3">
      <c r="A786" s="133"/>
      <c r="B786" s="134"/>
      <c r="C786" s="134"/>
    </row>
    <row r="787" spans="1:3">
      <c r="A787" s="133"/>
      <c r="B787" s="134"/>
      <c r="C787" s="134"/>
    </row>
    <row r="788" spans="1:3">
      <c r="A788" s="133"/>
      <c r="B788" s="134"/>
      <c r="C788" s="134"/>
    </row>
    <row r="789" spans="1:3">
      <c r="A789" s="133"/>
      <c r="B789" s="134"/>
      <c r="C789" s="134"/>
    </row>
    <row r="790" spans="1:3">
      <c r="A790" s="133"/>
      <c r="B790" s="134"/>
      <c r="C790" s="134"/>
    </row>
    <row r="791" spans="1:3">
      <c r="A791" s="133"/>
      <c r="B791" s="134"/>
      <c r="C791" s="134"/>
    </row>
    <row r="792" spans="1:3">
      <c r="A792" s="133"/>
      <c r="B792" s="134"/>
      <c r="C792" s="134"/>
    </row>
    <row r="793" spans="1:3">
      <c r="A793" s="133"/>
      <c r="B793" s="134"/>
      <c r="C793" s="134"/>
    </row>
    <row r="794" spans="1:3">
      <c r="A794" s="133"/>
      <c r="B794" s="134"/>
      <c r="C794" s="134"/>
    </row>
    <row r="795" spans="1:3">
      <c r="A795" s="133"/>
      <c r="B795" s="134"/>
      <c r="C795" s="134"/>
    </row>
    <row r="796" spans="1:3">
      <c r="A796" s="133"/>
      <c r="B796" s="134"/>
      <c r="C796" s="134"/>
    </row>
    <row r="797" spans="1:3">
      <c r="A797" s="133"/>
      <c r="B797" s="134"/>
      <c r="C797" s="134"/>
    </row>
    <row r="798" spans="1:3">
      <c r="A798" s="133"/>
      <c r="B798" s="134"/>
      <c r="C798" s="134"/>
    </row>
    <row r="799" spans="1:3">
      <c r="A799" s="133"/>
      <c r="B799" s="134"/>
      <c r="C799" s="134"/>
    </row>
    <row r="800" spans="1:3">
      <c r="A800" s="133"/>
      <c r="B800" s="134"/>
      <c r="C800" s="134"/>
    </row>
    <row r="801" spans="1:3">
      <c r="A801" s="133"/>
      <c r="B801" s="134"/>
      <c r="C801" s="134"/>
    </row>
    <row r="802" spans="1:3">
      <c r="A802" s="133"/>
      <c r="B802" s="134"/>
      <c r="C802" s="134"/>
    </row>
    <row r="803" spans="1:3">
      <c r="A803" s="133"/>
      <c r="B803" s="134"/>
      <c r="C803" s="134"/>
    </row>
    <row r="804" spans="1:3">
      <c r="A804" s="133"/>
      <c r="B804" s="134"/>
      <c r="C804" s="134"/>
    </row>
    <row r="805" spans="1:3">
      <c r="A805" s="133"/>
      <c r="B805" s="134"/>
      <c r="C805" s="134"/>
    </row>
    <row r="806" spans="1:3">
      <c r="A806" s="133"/>
      <c r="B806" s="134"/>
      <c r="C806" s="134"/>
    </row>
    <row r="807" spans="1:3">
      <c r="A807" s="133"/>
      <c r="B807" s="134"/>
      <c r="C807" s="134"/>
    </row>
    <row r="808" spans="1:3">
      <c r="A808" s="133"/>
      <c r="B808" s="134"/>
      <c r="C808" s="134"/>
    </row>
    <row r="809" spans="1:3">
      <c r="A809" s="133"/>
      <c r="B809" s="134"/>
      <c r="C809" s="134"/>
    </row>
    <row r="810" spans="1:3">
      <c r="A810" s="133"/>
      <c r="B810" s="134"/>
      <c r="C810" s="134"/>
    </row>
    <row r="811" spans="1:3">
      <c r="A811" s="133"/>
      <c r="B811" s="134"/>
      <c r="C811" s="134"/>
    </row>
    <row r="812" spans="1:3">
      <c r="A812" s="133"/>
      <c r="B812" s="134"/>
      <c r="C812" s="134"/>
    </row>
    <row r="813" spans="1:3">
      <c r="A813" s="133"/>
      <c r="B813" s="134"/>
      <c r="C813" s="134"/>
    </row>
    <row r="814" spans="1:3">
      <c r="A814" s="133"/>
      <c r="B814" s="134"/>
      <c r="C814" s="134"/>
    </row>
    <row r="815" spans="1:3">
      <c r="A815" s="133"/>
      <c r="B815" s="134"/>
      <c r="C815" s="134"/>
    </row>
    <row r="816" spans="1:3">
      <c r="A816" s="133"/>
      <c r="B816" s="134"/>
      <c r="C816" s="134"/>
    </row>
    <row r="817" spans="1:3">
      <c r="A817" s="133"/>
      <c r="B817" s="134"/>
      <c r="C817" s="134"/>
    </row>
    <row r="818" spans="1:3">
      <c r="A818" s="133"/>
      <c r="B818" s="134"/>
      <c r="C818" s="134"/>
    </row>
    <row r="819" spans="1:3">
      <c r="A819" s="133"/>
      <c r="B819" s="134"/>
      <c r="C819" s="134"/>
    </row>
    <row r="820" spans="1:3">
      <c r="A820" s="133"/>
      <c r="B820" s="134"/>
      <c r="C820" s="134"/>
    </row>
    <row r="821" spans="1:3">
      <c r="A821" s="133"/>
      <c r="B821" s="134"/>
      <c r="C821" s="134"/>
    </row>
    <row r="822" spans="1:3">
      <c r="A822" s="133"/>
      <c r="B822" s="134"/>
      <c r="C822" s="134"/>
    </row>
    <row r="823" spans="1:3">
      <c r="A823" s="133"/>
      <c r="B823" s="134"/>
      <c r="C823" s="134"/>
    </row>
    <row r="824" spans="1:3">
      <c r="A824" s="133"/>
      <c r="B824" s="134"/>
      <c r="C824" s="134"/>
    </row>
    <row r="825" spans="1:3">
      <c r="A825" s="133"/>
      <c r="B825" s="134"/>
      <c r="C825" s="134"/>
    </row>
    <row r="826" spans="1:3">
      <c r="A826" s="133"/>
      <c r="B826" s="134"/>
      <c r="C826" s="134"/>
    </row>
    <row r="827" spans="1:3">
      <c r="A827" s="133"/>
      <c r="B827" s="134"/>
      <c r="C827" s="134"/>
    </row>
    <row r="828" spans="1:3">
      <c r="A828" s="133"/>
      <c r="B828" s="134"/>
      <c r="C828" s="134"/>
    </row>
    <row r="829" spans="1:3">
      <c r="A829" s="133"/>
      <c r="B829" s="134"/>
      <c r="C829" s="134"/>
    </row>
    <row r="830" spans="1:3">
      <c r="A830" s="133"/>
      <c r="B830" s="134"/>
      <c r="C830" s="134"/>
    </row>
    <row r="831" spans="1:3">
      <c r="A831" s="133"/>
      <c r="B831" s="134"/>
      <c r="C831" s="134"/>
    </row>
    <row r="832" spans="1:3">
      <c r="A832" s="133"/>
      <c r="B832" s="134"/>
      <c r="C832" s="134"/>
    </row>
    <row r="833" spans="1:3">
      <c r="A833" s="133"/>
      <c r="B833" s="134"/>
      <c r="C833" s="134"/>
    </row>
    <row r="834" spans="1:3">
      <c r="A834" s="133"/>
      <c r="B834" s="134"/>
      <c r="C834" s="134"/>
    </row>
    <row r="835" spans="1:3">
      <c r="A835" s="133"/>
      <c r="B835" s="134"/>
      <c r="C835" s="134"/>
    </row>
    <row r="836" spans="1:3">
      <c r="A836" s="133"/>
      <c r="B836" s="134"/>
      <c r="C836" s="134"/>
    </row>
    <row r="837" spans="1:3">
      <c r="A837" s="133"/>
      <c r="B837" s="134"/>
      <c r="C837" s="134"/>
    </row>
    <row r="838" spans="1:3">
      <c r="A838" s="133"/>
      <c r="B838" s="134"/>
      <c r="C838" s="134"/>
    </row>
    <row r="839" spans="1:3">
      <c r="A839" s="133"/>
      <c r="B839" s="134"/>
      <c r="C839" s="134"/>
    </row>
    <row r="840" spans="1:3">
      <c r="A840" s="133"/>
      <c r="B840" s="134"/>
      <c r="C840" s="134"/>
    </row>
    <row r="841" spans="1:3">
      <c r="A841" s="133"/>
      <c r="B841" s="134"/>
      <c r="C841" s="134"/>
    </row>
    <row r="842" spans="1:3">
      <c r="A842" s="133"/>
      <c r="B842" s="134"/>
      <c r="C842" s="134"/>
    </row>
    <row r="843" spans="1:3">
      <c r="A843" s="133"/>
      <c r="B843" s="134"/>
      <c r="C843" s="134"/>
    </row>
    <row r="844" spans="1:3">
      <c r="A844" s="133"/>
      <c r="B844" s="134"/>
      <c r="C844" s="134"/>
    </row>
    <row r="845" spans="1:3">
      <c r="A845" s="133"/>
      <c r="B845" s="134"/>
      <c r="C845" s="134"/>
    </row>
    <row r="846" spans="1:3">
      <c r="A846" s="133"/>
      <c r="B846" s="134"/>
      <c r="C846" s="134"/>
    </row>
    <row r="847" spans="1:3">
      <c r="A847" s="133"/>
      <c r="B847" s="134"/>
      <c r="C847" s="134"/>
    </row>
    <row r="848" spans="1:3">
      <c r="A848" s="133"/>
      <c r="B848" s="134"/>
      <c r="C848" s="134"/>
    </row>
    <row r="849" spans="1:3">
      <c r="A849" s="133"/>
      <c r="B849" s="134"/>
      <c r="C849" s="134"/>
    </row>
    <row r="850" spans="1:3">
      <c r="A850" s="133"/>
      <c r="B850" s="134"/>
      <c r="C850" s="134"/>
    </row>
    <row r="851" spans="1:3">
      <c r="A851" s="133"/>
      <c r="B851" s="134"/>
      <c r="C851" s="134"/>
    </row>
    <row r="852" spans="1:3">
      <c r="A852" s="133"/>
      <c r="B852" s="134"/>
      <c r="C852" s="134"/>
    </row>
    <row r="853" spans="1:3">
      <c r="A853" s="133"/>
      <c r="B853" s="134"/>
      <c r="C853" s="134"/>
    </row>
    <row r="854" spans="1:3">
      <c r="A854" s="133"/>
      <c r="B854" s="134"/>
      <c r="C854" s="134"/>
    </row>
    <row r="855" spans="1:3">
      <c r="A855" s="133"/>
      <c r="B855" s="134"/>
      <c r="C855" s="134"/>
    </row>
    <row r="856" spans="1:3">
      <c r="A856" s="133"/>
      <c r="B856" s="134"/>
      <c r="C856" s="134"/>
    </row>
    <row r="857" spans="1:3">
      <c r="A857" s="133"/>
      <c r="B857" s="134"/>
      <c r="C857" s="134"/>
    </row>
    <row r="858" spans="1:3">
      <c r="A858" s="133"/>
      <c r="B858" s="134"/>
      <c r="C858" s="134"/>
    </row>
    <row r="859" spans="1:3">
      <c r="A859" s="133"/>
      <c r="B859" s="134"/>
      <c r="C859" s="134"/>
    </row>
    <row r="860" spans="1:3">
      <c r="A860" s="133"/>
      <c r="B860" s="134"/>
      <c r="C860" s="134"/>
    </row>
    <row r="861" spans="1:3">
      <c r="A861" s="133"/>
      <c r="B861" s="134"/>
      <c r="C861" s="134"/>
    </row>
    <row r="862" spans="1:3">
      <c r="A862" s="133"/>
      <c r="B862" s="134"/>
      <c r="C862" s="134"/>
    </row>
    <row r="863" spans="1:3">
      <c r="A863" s="133"/>
      <c r="B863" s="134"/>
      <c r="C863" s="134"/>
    </row>
    <row r="864" spans="1:3">
      <c r="A864" s="133"/>
      <c r="B864" s="134"/>
      <c r="C864" s="134"/>
    </row>
    <row r="865" spans="1:3">
      <c r="A865" s="133"/>
      <c r="B865" s="134"/>
      <c r="C865" s="134"/>
    </row>
    <row r="866" spans="1:3">
      <c r="A866" s="133"/>
      <c r="B866" s="134"/>
      <c r="C866" s="134"/>
    </row>
    <row r="867" spans="1:3">
      <c r="A867" s="133"/>
      <c r="B867" s="134"/>
      <c r="C867" s="134"/>
    </row>
    <row r="868" spans="1:3">
      <c r="A868" s="133"/>
      <c r="B868" s="134"/>
      <c r="C868" s="134"/>
    </row>
    <row r="869" spans="1:3">
      <c r="A869" s="133"/>
      <c r="B869" s="134"/>
      <c r="C869" s="134"/>
    </row>
    <row r="870" spans="1:3">
      <c r="A870" s="133"/>
      <c r="B870" s="134"/>
      <c r="C870" s="134"/>
    </row>
    <row r="871" spans="1:3">
      <c r="A871" s="133"/>
      <c r="B871" s="134"/>
      <c r="C871" s="134"/>
    </row>
    <row r="872" spans="1:3">
      <c r="A872" s="133"/>
      <c r="B872" s="134"/>
      <c r="C872" s="134"/>
    </row>
    <row r="873" spans="1:3">
      <c r="A873" s="133"/>
      <c r="B873" s="134"/>
      <c r="C873" s="134"/>
    </row>
    <row r="874" spans="1:3">
      <c r="A874" s="133"/>
      <c r="B874" s="134"/>
      <c r="C874" s="134"/>
    </row>
    <row r="875" spans="1:3">
      <c r="A875" s="133"/>
      <c r="B875" s="134"/>
      <c r="C875" s="134"/>
    </row>
    <row r="876" spans="1:3">
      <c r="A876" s="133"/>
      <c r="B876" s="134"/>
      <c r="C876" s="134"/>
    </row>
    <row r="877" spans="1:3">
      <c r="A877" s="133"/>
      <c r="B877" s="134"/>
      <c r="C877" s="134"/>
    </row>
    <row r="878" spans="1:3">
      <c r="A878" s="133"/>
      <c r="B878" s="134"/>
      <c r="C878" s="134"/>
    </row>
    <row r="879" spans="1:3">
      <c r="A879" s="133"/>
      <c r="B879" s="134"/>
      <c r="C879" s="134"/>
    </row>
    <row r="880" spans="1:3">
      <c r="A880" s="133"/>
      <c r="B880" s="134"/>
      <c r="C880" s="134"/>
    </row>
    <row r="881" spans="1:3">
      <c r="A881" s="133"/>
      <c r="B881" s="134"/>
      <c r="C881" s="134"/>
    </row>
    <row r="882" spans="1:3">
      <c r="A882" s="133"/>
      <c r="B882" s="134"/>
      <c r="C882" s="134"/>
    </row>
    <row r="883" spans="1:3">
      <c r="A883" s="133"/>
      <c r="B883" s="134"/>
      <c r="C883" s="134"/>
    </row>
    <row r="884" spans="1:3">
      <c r="A884" s="133"/>
      <c r="B884" s="134"/>
      <c r="C884" s="134"/>
    </row>
    <row r="885" spans="1:3">
      <c r="A885" s="133"/>
      <c r="B885" s="134"/>
      <c r="C885" s="134"/>
    </row>
    <row r="886" spans="1:3">
      <c r="A886" s="133"/>
      <c r="B886" s="134"/>
      <c r="C886" s="134"/>
    </row>
    <row r="887" spans="1:3">
      <c r="A887" s="133"/>
      <c r="B887" s="134"/>
      <c r="C887" s="134"/>
    </row>
    <row r="888" spans="1:3">
      <c r="A888" s="133"/>
      <c r="B888" s="134"/>
      <c r="C888" s="134"/>
    </row>
    <row r="889" spans="1:3">
      <c r="A889" s="133"/>
      <c r="B889" s="134"/>
      <c r="C889" s="134"/>
    </row>
    <row r="890" spans="1:3">
      <c r="A890" s="133"/>
      <c r="B890" s="134"/>
      <c r="C890" s="134"/>
    </row>
    <row r="891" spans="1:3">
      <c r="A891" s="133"/>
      <c r="B891" s="134"/>
      <c r="C891" s="134"/>
    </row>
    <row r="892" spans="1:3">
      <c r="A892" s="133"/>
      <c r="B892" s="134"/>
      <c r="C892" s="134"/>
    </row>
    <row r="893" spans="1:3">
      <c r="A893" s="133"/>
      <c r="B893" s="134"/>
      <c r="C893" s="134"/>
    </row>
    <row r="894" spans="1:3">
      <c r="A894" s="133"/>
      <c r="B894" s="134"/>
      <c r="C894" s="134"/>
    </row>
    <row r="895" spans="1:3">
      <c r="A895" s="133"/>
      <c r="B895" s="134"/>
      <c r="C895" s="134"/>
    </row>
    <row r="896" spans="1:3">
      <c r="A896" s="133"/>
      <c r="B896" s="134"/>
      <c r="C896" s="134"/>
    </row>
    <row r="897" spans="1:3">
      <c r="A897" s="133"/>
      <c r="B897" s="134"/>
      <c r="C897" s="134"/>
    </row>
    <row r="898" spans="1:3">
      <c r="A898" s="133"/>
      <c r="B898" s="134"/>
      <c r="C898" s="134"/>
    </row>
    <row r="899" spans="1:3">
      <c r="A899" s="133"/>
      <c r="B899" s="134"/>
      <c r="C899" s="134"/>
    </row>
    <row r="900" spans="1:3">
      <c r="A900" s="133"/>
      <c r="B900" s="134"/>
      <c r="C900" s="134"/>
    </row>
    <row r="901" spans="1:3">
      <c r="A901" s="133"/>
      <c r="B901" s="134"/>
      <c r="C901" s="134"/>
    </row>
    <row r="902" spans="1:3">
      <c r="A902" s="133"/>
      <c r="B902" s="134"/>
      <c r="C902" s="134"/>
    </row>
    <row r="903" spans="1:3">
      <c r="A903" s="133"/>
      <c r="B903" s="134"/>
      <c r="C903" s="134"/>
    </row>
    <row r="904" spans="1:3">
      <c r="A904" s="133"/>
      <c r="B904" s="134"/>
      <c r="C904" s="134"/>
    </row>
    <row r="905" spans="1:3">
      <c r="A905" s="133"/>
      <c r="B905" s="134"/>
      <c r="C905" s="134"/>
    </row>
    <row r="906" spans="1:3">
      <c r="A906" s="133"/>
      <c r="B906" s="134"/>
      <c r="C906" s="134"/>
    </row>
    <row r="907" spans="1:3">
      <c r="A907" s="133"/>
      <c r="B907" s="134"/>
      <c r="C907" s="134"/>
    </row>
    <row r="908" spans="1:3">
      <c r="A908" s="133"/>
      <c r="B908" s="134"/>
      <c r="C908" s="134"/>
    </row>
    <row r="909" spans="1:3">
      <c r="A909" s="133"/>
      <c r="B909" s="134"/>
      <c r="C909" s="134"/>
    </row>
    <row r="910" spans="1:3">
      <c r="A910" s="133"/>
      <c r="B910" s="134"/>
      <c r="C910" s="134"/>
    </row>
    <row r="911" spans="1:3">
      <c r="A911" s="133"/>
      <c r="B911" s="134"/>
      <c r="C911" s="134"/>
    </row>
    <row r="912" spans="1:3">
      <c r="A912" s="133"/>
      <c r="B912" s="134"/>
      <c r="C912" s="134"/>
    </row>
    <row r="913" spans="1:3">
      <c r="A913" s="133"/>
      <c r="B913" s="134"/>
      <c r="C913" s="134"/>
    </row>
    <row r="914" spans="1:3">
      <c r="A914" s="133"/>
      <c r="B914" s="134"/>
      <c r="C914" s="134"/>
    </row>
    <row r="915" spans="1:3">
      <c r="A915" s="133"/>
      <c r="B915" s="134"/>
      <c r="C915" s="134"/>
    </row>
    <row r="916" spans="1:3">
      <c r="A916" s="133"/>
      <c r="B916" s="134"/>
      <c r="C916" s="134"/>
    </row>
    <row r="917" spans="1:3">
      <c r="A917" s="133"/>
      <c r="B917" s="134"/>
      <c r="C917" s="134"/>
    </row>
    <row r="918" spans="1:3">
      <c r="A918" s="133"/>
      <c r="B918" s="134"/>
      <c r="C918" s="134"/>
    </row>
    <row r="919" spans="1:3">
      <c r="A919" s="133"/>
      <c r="B919" s="134"/>
      <c r="C919" s="134"/>
    </row>
    <row r="920" spans="1:3">
      <c r="A920" s="133"/>
      <c r="B920" s="134"/>
      <c r="C920" s="134"/>
    </row>
    <row r="921" spans="1:3">
      <c r="A921" s="133"/>
      <c r="B921" s="134"/>
      <c r="C921" s="134"/>
    </row>
    <row r="922" spans="1:3">
      <c r="A922" s="133"/>
      <c r="B922" s="134"/>
      <c r="C922" s="134"/>
    </row>
    <row r="923" spans="1:3">
      <c r="A923" s="133"/>
      <c r="B923" s="134"/>
      <c r="C923" s="134"/>
    </row>
    <row r="924" spans="1:3">
      <c r="A924" s="133"/>
      <c r="B924" s="134"/>
      <c r="C924" s="134"/>
    </row>
    <row r="925" spans="1:3">
      <c r="A925" s="133"/>
      <c r="B925" s="134"/>
      <c r="C925" s="134"/>
    </row>
    <row r="926" spans="1:3">
      <c r="A926" s="133"/>
      <c r="B926" s="134"/>
      <c r="C926" s="134"/>
    </row>
    <row r="927" spans="1:3">
      <c r="A927" s="133"/>
      <c r="B927" s="134"/>
      <c r="C927" s="134"/>
    </row>
    <row r="928" spans="1:3">
      <c r="A928" s="133"/>
      <c r="B928" s="134"/>
      <c r="C928" s="134"/>
    </row>
    <row r="929" spans="1:3">
      <c r="A929" s="133"/>
      <c r="B929" s="134"/>
      <c r="C929" s="134"/>
    </row>
    <row r="930" spans="1:3">
      <c r="A930" s="133"/>
      <c r="B930" s="134"/>
      <c r="C930" s="134"/>
    </row>
    <row r="931" spans="1:3">
      <c r="A931" s="133"/>
      <c r="B931" s="134"/>
      <c r="C931" s="134"/>
    </row>
    <row r="932" spans="1:3">
      <c r="A932" s="133"/>
      <c r="B932" s="134"/>
      <c r="C932" s="134"/>
    </row>
    <row r="933" spans="1:3">
      <c r="A933" s="133"/>
      <c r="B933" s="134"/>
      <c r="C933" s="134"/>
    </row>
    <row r="934" spans="1:3">
      <c r="A934" s="133"/>
      <c r="B934" s="134"/>
      <c r="C934" s="134"/>
    </row>
    <row r="935" spans="1:3">
      <c r="A935" s="133"/>
      <c r="B935" s="134"/>
      <c r="C935" s="134"/>
    </row>
    <row r="936" spans="1:3">
      <c r="A936" s="133"/>
      <c r="B936" s="134"/>
      <c r="C936" s="134"/>
    </row>
    <row r="937" spans="1:3">
      <c r="A937" s="133"/>
      <c r="B937" s="134"/>
      <c r="C937" s="134"/>
    </row>
    <row r="938" spans="1:3">
      <c r="A938" s="133"/>
      <c r="B938" s="134"/>
      <c r="C938" s="134"/>
    </row>
    <row r="939" spans="1:3">
      <c r="A939" s="133"/>
      <c r="B939" s="134"/>
      <c r="C939" s="134"/>
    </row>
    <row r="940" spans="1:3">
      <c r="A940" s="133"/>
      <c r="B940" s="134"/>
      <c r="C940" s="134"/>
    </row>
    <row r="941" spans="1:3">
      <c r="A941" s="133"/>
      <c r="B941" s="134"/>
      <c r="C941" s="134"/>
    </row>
    <row r="942" spans="1:3">
      <c r="A942" s="133"/>
      <c r="B942" s="134"/>
      <c r="C942" s="134"/>
    </row>
    <row r="943" spans="1:3">
      <c r="A943" s="133"/>
      <c r="B943" s="134"/>
      <c r="C943" s="134"/>
    </row>
    <row r="944" spans="1:3">
      <c r="A944" s="133"/>
      <c r="B944" s="134"/>
      <c r="C944" s="134"/>
    </row>
    <row r="945" spans="1:3">
      <c r="A945" s="133"/>
      <c r="B945" s="134"/>
      <c r="C945" s="134"/>
    </row>
    <row r="946" spans="1:3">
      <c r="A946" s="133"/>
      <c r="B946" s="134"/>
      <c r="C946" s="134"/>
    </row>
    <row r="947" spans="1:3">
      <c r="A947" s="133"/>
      <c r="B947" s="134"/>
      <c r="C947" s="134"/>
    </row>
    <row r="948" spans="1:3">
      <c r="A948" s="133"/>
      <c r="B948" s="134"/>
      <c r="C948" s="134"/>
    </row>
    <row r="949" spans="1:3">
      <c r="A949" s="133"/>
      <c r="B949" s="134"/>
      <c r="C949" s="134"/>
    </row>
    <row r="950" spans="1:3">
      <c r="A950" s="133"/>
      <c r="B950" s="134"/>
      <c r="C950" s="134"/>
    </row>
    <row r="951" spans="1:3">
      <c r="A951" s="133"/>
      <c r="B951" s="134"/>
      <c r="C951" s="134"/>
    </row>
    <row r="952" spans="1:3">
      <c r="A952" s="133"/>
      <c r="B952" s="134"/>
      <c r="C952" s="134"/>
    </row>
    <row r="953" spans="1:3">
      <c r="A953" s="133"/>
      <c r="B953" s="134"/>
      <c r="C953" s="134"/>
    </row>
    <row r="954" spans="1:3">
      <c r="A954" s="133"/>
      <c r="B954" s="134"/>
      <c r="C954" s="134"/>
    </row>
    <row r="955" spans="1:3">
      <c r="A955" s="133"/>
      <c r="B955" s="134"/>
      <c r="C955" s="134"/>
    </row>
    <row r="956" spans="1:3">
      <c r="A956" s="133"/>
      <c r="B956" s="134"/>
      <c r="C956" s="134"/>
    </row>
    <row r="957" spans="1:3">
      <c r="A957" s="133"/>
      <c r="B957" s="134"/>
      <c r="C957" s="134"/>
    </row>
    <row r="958" spans="1:3">
      <c r="A958" s="133"/>
      <c r="B958" s="134"/>
      <c r="C958" s="134"/>
    </row>
    <row r="959" spans="1:3">
      <c r="A959" s="133"/>
      <c r="B959" s="134"/>
      <c r="C959" s="134"/>
    </row>
    <row r="960" spans="1:3">
      <c r="A960" s="133"/>
      <c r="B960" s="134"/>
      <c r="C960" s="134"/>
    </row>
    <row r="961" spans="1:3">
      <c r="A961" s="133"/>
      <c r="B961" s="134"/>
      <c r="C961" s="134"/>
    </row>
    <row r="962" spans="1:3">
      <c r="A962" s="133"/>
      <c r="B962" s="134"/>
      <c r="C962" s="134"/>
    </row>
    <row r="963" spans="1:3">
      <c r="A963" s="133"/>
      <c r="B963" s="134"/>
      <c r="C963" s="134"/>
    </row>
    <row r="964" spans="1:3">
      <c r="A964" s="133"/>
      <c r="B964" s="134"/>
      <c r="C964" s="134"/>
    </row>
    <row r="965" spans="1:3">
      <c r="A965" s="133"/>
      <c r="B965" s="134"/>
      <c r="C965" s="134"/>
    </row>
    <row r="966" spans="1:3">
      <c r="A966" s="133"/>
      <c r="B966" s="134"/>
      <c r="C966" s="134"/>
    </row>
    <row r="967" spans="1:3">
      <c r="A967" s="133"/>
      <c r="B967" s="134"/>
      <c r="C967" s="134"/>
    </row>
    <row r="968" spans="1:3">
      <c r="A968" s="133"/>
      <c r="B968" s="134"/>
      <c r="C968" s="134"/>
    </row>
    <row r="969" spans="1:3">
      <c r="A969" s="133"/>
      <c r="B969" s="134"/>
      <c r="C969" s="134"/>
    </row>
    <row r="970" spans="1:3">
      <c r="A970" s="133"/>
      <c r="B970" s="134"/>
      <c r="C970" s="134"/>
    </row>
    <row r="971" spans="1:3">
      <c r="A971" s="133"/>
      <c r="B971" s="134"/>
      <c r="C971" s="134"/>
    </row>
    <row r="972" spans="1:3">
      <c r="A972" s="133"/>
      <c r="B972" s="134"/>
      <c r="C972" s="134"/>
    </row>
    <row r="973" spans="1:3">
      <c r="A973" s="133"/>
      <c r="B973" s="134"/>
      <c r="C973" s="134"/>
    </row>
    <row r="974" spans="1:3">
      <c r="A974" s="133"/>
      <c r="B974" s="134"/>
      <c r="C974" s="134"/>
    </row>
    <row r="975" spans="1:3">
      <c r="A975" s="133"/>
      <c r="B975" s="134"/>
      <c r="C975" s="134"/>
    </row>
    <row r="976" spans="1:3">
      <c r="A976" s="133"/>
      <c r="B976" s="134"/>
      <c r="C976" s="134"/>
    </row>
    <row r="977" spans="1:3">
      <c r="A977" s="133"/>
      <c r="B977" s="134"/>
      <c r="C977" s="134"/>
    </row>
    <row r="978" spans="1:3">
      <c r="A978" s="133"/>
      <c r="B978" s="134"/>
      <c r="C978" s="134"/>
    </row>
    <row r="979" spans="1:3">
      <c r="A979" s="133"/>
      <c r="B979" s="134"/>
      <c r="C979" s="134"/>
    </row>
    <row r="980" spans="1:3">
      <c r="A980" s="133"/>
      <c r="B980" s="134"/>
      <c r="C980" s="134"/>
    </row>
    <row r="981" spans="1:3">
      <c r="A981" s="133"/>
      <c r="B981" s="134"/>
      <c r="C981" s="134"/>
    </row>
    <row r="982" spans="1:3">
      <c r="A982" s="133"/>
      <c r="B982" s="134"/>
      <c r="C982" s="134"/>
    </row>
    <row r="983" spans="1:3">
      <c r="A983" s="133"/>
      <c r="B983" s="134"/>
      <c r="C983" s="134"/>
    </row>
    <row r="984" spans="1:3">
      <c r="A984" s="133"/>
      <c r="B984" s="134"/>
      <c r="C984" s="134"/>
    </row>
    <row r="985" spans="1:3">
      <c r="A985" s="133"/>
      <c r="B985" s="134"/>
      <c r="C985" s="134"/>
    </row>
    <row r="986" spans="1:3">
      <c r="A986" s="133"/>
      <c r="B986" s="134"/>
      <c r="C986" s="134"/>
    </row>
    <row r="987" spans="1:3">
      <c r="A987" s="133"/>
      <c r="B987" s="134"/>
      <c r="C987" s="134"/>
    </row>
    <row r="988" spans="1:3">
      <c r="A988" s="133"/>
      <c r="B988" s="134"/>
      <c r="C988" s="134"/>
    </row>
    <row r="989" spans="1:3">
      <c r="A989" s="133"/>
      <c r="B989" s="134"/>
      <c r="C989" s="134"/>
    </row>
    <row r="990" spans="1:3">
      <c r="A990" s="133"/>
      <c r="B990" s="134"/>
      <c r="C990" s="134"/>
    </row>
    <row r="991" spans="1:3">
      <c r="A991" s="133"/>
      <c r="B991" s="134"/>
      <c r="C991" s="134"/>
    </row>
    <row r="992" spans="1:3">
      <c r="A992" s="133"/>
      <c r="B992" s="134"/>
      <c r="C992" s="134"/>
    </row>
    <row r="993" spans="1:3">
      <c r="A993" s="133"/>
      <c r="B993" s="134"/>
      <c r="C993" s="134"/>
    </row>
    <row r="994" spans="1:3">
      <c r="A994" s="133"/>
      <c r="B994" s="134"/>
      <c r="C994" s="134"/>
    </row>
    <row r="995" spans="1:3">
      <c r="A995" s="133"/>
      <c r="B995" s="134"/>
      <c r="C995" s="134"/>
    </row>
    <row r="996" spans="1:3">
      <c r="A996" s="133"/>
      <c r="B996" s="134"/>
      <c r="C996" s="134"/>
    </row>
    <row r="997" spans="1:3">
      <c r="A997" s="133"/>
      <c r="B997" s="134"/>
      <c r="C997" s="134"/>
    </row>
    <row r="998" spans="1:3">
      <c r="A998" s="133"/>
      <c r="B998" s="134"/>
      <c r="C998" s="134"/>
    </row>
    <row r="999" spans="1:3">
      <c r="A999" s="133"/>
      <c r="B999" s="134"/>
      <c r="C999" s="134"/>
    </row>
    <row r="1000" spans="1:3">
      <c r="A1000" s="133"/>
      <c r="B1000" s="134"/>
      <c r="C1000" s="134"/>
    </row>
    <row r="1001" spans="1:3">
      <c r="A1001" s="133"/>
      <c r="B1001" s="134"/>
      <c r="C1001" s="134"/>
    </row>
    <row r="1002" spans="1:3">
      <c r="A1002" s="133"/>
      <c r="B1002" s="134"/>
      <c r="C1002" s="134"/>
    </row>
    <row r="1003" spans="1:3">
      <c r="A1003" s="133"/>
      <c r="B1003" s="134"/>
      <c r="C1003" s="134"/>
    </row>
    <row r="1004" spans="1:3">
      <c r="A1004" s="133"/>
      <c r="B1004" s="134"/>
      <c r="C1004" s="134"/>
    </row>
    <row r="1005" spans="1:3">
      <c r="A1005" s="133"/>
      <c r="B1005" s="134"/>
      <c r="C1005" s="134"/>
    </row>
    <row r="1006" spans="1:3">
      <c r="A1006" s="133"/>
      <c r="B1006" s="134"/>
      <c r="C1006" s="134"/>
    </row>
    <row r="1007" spans="1:3">
      <c r="A1007" s="133"/>
      <c r="B1007" s="134"/>
      <c r="C1007" s="134"/>
    </row>
    <row r="1008" spans="1:3">
      <c r="A1008" s="133"/>
      <c r="B1008" s="134"/>
      <c r="C1008" s="134"/>
    </row>
    <row r="1009" spans="1:3">
      <c r="A1009" s="133"/>
      <c r="B1009" s="134"/>
      <c r="C1009" s="134"/>
    </row>
    <row r="1010" spans="1:3">
      <c r="A1010" s="133"/>
      <c r="B1010" s="134"/>
      <c r="C1010" s="134"/>
    </row>
    <row r="1011" spans="1:3">
      <c r="A1011" s="133"/>
      <c r="B1011" s="134"/>
      <c r="C1011" s="134"/>
    </row>
    <row r="1012" spans="1:3">
      <c r="A1012" s="133"/>
      <c r="B1012" s="134"/>
      <c r="C1012" s="134"/>
    </row>
    <row r="1013" spans="1:3">
      <c r="A1013" s="133"/>
      <c r="B1013" s="134"/>
      <c r="C1013" s="134"/>
    </row>
    <row r="1014" spans="1:3">
      <c r="A1014" s="133"/>
      <c r="B1014" s="134"/>
      <c r="C1014" s="134"/>
    </row>
    <row r="1015" spans="1:3">
      <c r="A1015" s="133"/>
      <c r="B1015" s="134"/>
      <c r="C1015" s="134"/>
    </row>
    <row r="1016" spans="1:3">
      <c r="A1016" s="133"/>
      <c r="B1016" s="134"/>
      <c r="C1016" s="134"/>
    </row>
    <row r="1017" spans="1:3">
      <c r="A1017" s="133"/>
      <c r="B1017" s="134"/>
      <c r="C1017" s="134"/>
    </row>
    <row r="1018" spans="1:3">
      <c r="A1018" s="133"/>
      <c r="B1018" s="134"/>
      <c r="C1018" s="134"/>
    </row>
    <row r="1019" spans="1:3">
      <c r="A1019" s="133"/>
      <c r="B1019" s="134"/>
      <c r="C1019" s="134"/>
    </row>
    <row r="1020" spans="1:3">
      <c r="A1020" s="133"/>
      <c r="B1020" s="134"/>
      <c r="C1020" s="134"/>
    </row>
    <row r="1021" spans="1:3">
      <c r="A1021" s="133"/>
      <c r="B1021" s="134"/>
      <c r="C1021" s="134"/>
    </row>
    <row r="1022" spans="1:3">
      <c r="A1022" s="133"/>
      <c r="B1022" s="134"/>
      <c r="C1022" s="134"/>
    </row>
    <row r="1023" spans="1:3">
      <c r="A1023" s="133"/>
      <c r="B1023" s="134"/>
      <c r="C1023" s="134"/>
    </row>
    <row r="1024" spans="1:3">
      <c r="A1024" s="133"/>
      <c r="B1024" s="134"/>
      <c r="C1024" s="134"/>
    </row>
    <row r="1025" spans="1:3">
      <c r="A1025" s="133"/>
      <c r="B1025" s="134"/>
      <c r="C1025" s="134"/>
    </row>
    <row r="1026" spans="1:3">
      <c r="A1026" s="133"/>
      <c r="B1026" s="134"/>
      <c r="C1026" s="134"/>
    </row>
    <row r="1027" spans="1:3">
      <c r="A1027" s="133"/>
      <c r="B1027" s="134"/>
      <c r="C1027" s="134"/>
    </row>
    <row r="1028" spans="1:3">
      <c r="A1028" s="133"/>
      <c r="B1028" s="134"/>
      <c r="C1028" s="134"/>
    </row>
    <row r="1029" spans="1:3">
      <c r="A1029" s="133"/>
      <c r="B1029" s="134"/>
      <c r="C1029" s="134"/>
    </row>
    <row r="1030" spans="1:3">
      <c r="A1030" s="133"/>
      <c r="B1030" s="134"/>
      <c r="C1030" s="134"/>
    </row>
    <row r="1031" spans="1:3">
      <c r="A1031" s="133"/>
      <c r="B1031" s="134"/>
      <c r="C1031" s="134"/>
    </row>
    <row r="1032" spans="1:3">
      <c r="A1032" s="133"/>
      <c r="B1032" s="134"/>
      <c r="C1032" s="134"/>
    </row>
    <row r="1033" spans="1:3">
      <c r="A1033" s="133"/>
      <c r="B1033" s="134"/>
      <c r="C1033" s="134"/>
    </row>
    <row r="1034" spans="1:3">
      <c r="A1034" s="133"/>
      <c r="B1034" s="134"/>
      <c r="C1034" s="134"/>
    </row>
    <row r="1035" spans="1:3">
      <c r="A1035" s="133"/>
      <c r="B1035" s="134"/>
      <c r="C1035" s="134"/>
    </row>
    <row r="1036" spans="1:3">
      <c r="A1036" s="133"/>
      <c r="B1036" s="134"/>
      <c r="C1036" s="134"/>
    </row>
    <row r="1037" spans="1:3">
      <c r="A1037" s="133"/>
      <c r="B1037" s="134"/>
      <c r="C1037" s="134"/>
    </row>
    <row r="1038" spans="1:3">
      <c r="A1038" s="133"/>
      <c r="B1038" s="134"/>
      <c r="C1038" s="134"/>
    </row>
    <row r="1039" spans="1:3">
      <c r="A1039" s="133"/>
      <c r="B1039" s="134"/>
      <c r="C1039" s="134"/>
    </row>
    <row r="1040" spans="1:3">
      <c r="A1040" s="133"/>
      <c r="B1040" s="134"/>
      <c r="C1040" s="134"/>
    </row>
    <row r="1041" spans="1:3">
      <c r="A1041" s="133"/>
      <c r="B1041" s="134"/>
      <c r="C1041" s="134"/>
    </row>
    <row r="1042" spans="1:3">
      <c r="A1042" s="133"/>
      <c r="B1042" s="134"/>
      <c r="C1042" s="134"/>
    </row>
    <row r="1043" spans="1:3">
      <c r="A1043" s="133"/>
      <c r="B1043" s="134"/>
      <c r="C1043" s="134"/>
    </row>
    <row r="1044" spans="1:3">
      <c r="A1044" s="133"/>
      <c r="B1044" s="134"/>
      <c r="C1044" s="134"/>
    </row>
    <row r="1045" spans="1:3">
      <c r="A1045" s="133"/>
      <c r="B1045" s="134"/>
      <c r="C1045" s="134"/>
    </row>
    <row r="1046" spans="1:3">
      <c r="A1046" s="133"/>
      <c r="B1046" s="134"/>
      <c r="C1046" s="134"/>
    </row>
    <row r="1047" spans="1:3">
      <c r="A1047" s="133"/>
      <c r="B1047" s="134"/>
      <c r="C1047" s="134"/>
    </row>
    <row r="1048" spans="1:3">
      <c r="A1048" s="133"/>
      <c r="B1048" s="134"/>
      <c r="C1048" s="134"/>
    </row>
    <row r="1049" spans="1:3">
      <c r="A1049" s="133"/>
      <c r="B1049" s="134"/>
      <c r="C1049" s="134"/>
    </row>
    <row r="1050" spans="1:3">
      <c r="A1050" s="133"/>
      <c r="B1050" s="134"/>
      <c r="C1050" s="134"/>
    </row>
    <row r="1051" spans="1:3">
      <c r="A1051" s="133"/>
      <c r="B1051" s="134"/>
      <c r="C1051" s="134"/>
    </row>
    <row r="1052" spans="1:3">
      <c r="A1052" s="133"/>
      <c r="B1052" s="134"/>
      <c r="C1052" s="134"/>
    </row>
    <row r="1053" spans="1:3">
      <c r="A1053" s="133"/>
      <c r="B1053" s="134"/>
      <c r="C1053" s="134"/>
    </row>
    <row r="1054" spans="1:3">
      <c r="A1054" s="133"/>
      <c r="B1054" s="134"/>
      <c r="C1054" s="134"/>
    </row>
    <row r="1055" spans="1:3">
      <c r="A1055" s="133"/>
      <c r="B1055" s="134"/>
      <c r="C1055" s="134"/>
    </row>
    <row r="1056" spans="1:3">
      <c r="A1056" s="133"/>
      <c r="B1056" s="134"/>
      <c r="C1056" s="134"/>
    </row>
    <row r="1057" spans="1:3">
      <c r="A1057" s="133"/>
      <c r="B1057" s="134"/>
      <c r="C1057" s="134"/>
    </row>
    <row r="1058" spans="1:3">
      <c r="A1058" s="133"/>
      <c r="B1058" s="134"/>
      <c r="C1058" s="134"/>
    </row>
    <row r="1059" spans="1:3">
      <c r="A1059" s="133"/>
      <c r="B1059" s="134"/>
      <c r="C1059" s="134"/>
    </row>
    <row r="1060" spans="1:3">
      <c r="A1060" s="133"/>
      <c r="B1060" s="134"/>
      <c r="C1060" s="134"/>
    </row>
    <row r="1061" spans="1:3">
      <c r="A1061" s="133"/>
      <c r="B1061" s="134"/>
      <c r="C1061" s="134"/>
    </row>
    <row r="1062" spans="1:3">
      <c r="A1062" s="133"/>
      <c r="B1062" s="134"/>
      <c r="C1062" s="134"/>
    </row>
    <row r="1063" spans="1:3">
      <c r="A1063" s="133"/>
      <c r="B1063" s="134"/>
      <c r="C1063" s="134"/>
    </row>
    <row r="1064" spans="1:3">
      <c r="A1064" s="133"/>
      <c r="B1064" s="134"/>
      <c r="C1064" s="134"/>
    </row>
    <row r="1065" spans="1:3">
      <c r="A1065" s="133"/>
      <c r="B1065" s="134"/>
      <c r="C1065" s="134"/>
    </row>
    <row r="1066" spans="1:3">
      <c r="A1066" s="133"/>
      <c r="B1066" s="134"/>
      <c r="C1066" s="134"/>
    </row>
    <row r="1067" spans="1:3">
      <c r="A1067" s="133"/>
      <c r="B1067" s="134"/>
      <c r="C1067" s="134"/>
    </row>
    <row r="1068" spans="1:3">
      <c r="A1068" s="133"/>
      <c r="B1068" s="134"/>
      <c r="C1068" s="134"/>
    </row>
    <row r="1069" spans="1:3">
      <c r="A1069" s="133"/>
      <c r="B1069" s="134"/>
      <c r="C1069" s="134"/>
    </row>
    <row r="1070" spans="1:3">
      <c r="A1070" s="133"/>
      <c r="B1070" s="134"/>
      <c r="C1070" s="134"/>
    </row>
    <row r="1071" spans="1:3">
      <c r="A1071" s="133"/>
      <c r="B1071" s="134"/>
      <c r="C1071" s="134"/>
    </row>
    <row r="1072" spans="1:3">
      <c r="A1072" s="133"/>
      <c r="B1072" s="134"/>
      <c r="C1072" s="134"/>
    </row>
    <row r="1073" spans="1:3">
      <c r="A1073" s="133"/>
      <c r="B1073" s="134"/>
      <c r="C1073" s="134"/>
    </row>
    <row r="1074" spans="1:3">
      <c r="A1074" s="133"/>
      <c r="B1074" s="134"/>
      <c r="C1074" s="134"/>
    </row>
    <row r="1075" spans="1:3">
      <c r="A1075" s="133"/>
      <c r="B1075" s="134"/>
      <c r="C1075" s="134"/>
    </row>
    <row r="1076" spans="1:3">
      <c r="A1076" s="133"/>
      <c r="B1076" s="134"/>
      <c r="C1076" s="134"/>
    </row>
    <row r="1077" spans="1:3">
      <c r="A1077" s="133"/>
      <c r="B1077" s="134"/>
      <c r="C1077" s="134"/>
    </row>
    <row r="1078" spans="1:3">
      <c r="A1078" s="133"/>
      <c r="B1078" s="134"/>
      <c r="C1078" s="134"/>
    </row>
    <row r="1079" spans="1:3">
      <c r="A1079" s="133"/>
      <c r="B1079" s="134"/>
      <c r="C1079" s="134"/>
    </row>
    <row r="1080" spans="1:3">
      <c r="A1080" s="133"/>
      <c r="B1080" s="134"/>
      <c r="C1080" s="134"/>
    </row>
    <row r="1081" spans="1:3">
      <c r="A1081" s="133"/>
      <c r="B1081" s="134"/>
      <c r="C1081" s="134"/>
    </row>
    <row r="1082" spans="1:3">
      <c r="A1082" s="133"/>
      <c r="B1082" s="134"/>
      <c r="C1082" s="134"/>
    </row>
    <row r="1083" spans="1:3">
      <c r="A1083" s="133"/>
      <c r="B1083" s="134"/>
      <c r="C1083" s="134"/>
    </row>
    <row r="1084" spans="1:3">
      <c r="A1084" s="133"/>
      <c r="B1084" s="134"/>
      <c r="C1084" s="134"/>
    </row>
    <row r="1085" spans="1:3">
      <c r="A1085" s="133"/>
      <c r="B1085" s="134"/>
      <c r="C1085" s="134"/>
    </row>
    <row r="1086" spans="1:3">
      <c r="A1086" s="133"/>
      <c r="B1086" s="134"/>
      <c r="C1086" s="134"/>
    </row>
    <row r="1087" spans="1:3">
      <c r="A1087" s="133"/>
      <c r="B1087" s="134"/>
      <c r="C1087" s="134"/>
    </row>
    <row r="1088" spans="1:3">
      <c r="A1088" s="133"/>
      <c r="B1088" s="134"/>
      <c r="C1088" s="134"/>
    </row>
    <row r="1089" spans="1:3">
      <c r="A1089" s="133"/>
      <c r="B1089" s="134"/>
      <c r="C1089" s="134"/>
    </row>
    <row r="1090" spans="1:3">
      <c r="A1090" s="133"/>
      <c r="B1090" s="134"/>
      <c r="C1090" s="134"/>
    </row>
    <row r="1091" spans="1:3">
      <c r="A1091" s="133"/>
      <c r="B1091" s="134"/>
      <c r="C1091" s="134"/>
    </row>
    <row r="1092" spans="1:3">
      <c r="A1092" s="133"/>
      <c r="B1092" s="134"/>
      <c r="C1092" s="134"/>
    </row>
    <row r="1093" spans="1:3">
      <c r="A1093" s="133"/>
      <c r="B1093" s="134"/>
      <c r="C1093" s="134"/>
    </row>
    <row r="1094" spans="1:3">
      <c r="A1094" s="133"/>
      <c r="B1094" s="134"/>
      <c r="C1094" s="134"/>
    </row>
    <row r="1095" spans="1:3">
      <c r="A1095" s="133"/>
      <c r="B1095" s="134"/>
      <c r="C1095" s="134"/>
    </row>
    <row r="1096" spans="1:3">
      <c r="A1096" s="133"/>
      <c r="B1096" s="134"/>
      <c r="C1096" s="134"/>
    </row>
    <row r="1097" spans="1:3">
      <c r="A1097" s="133"/>
      <c r="B1097" s="134"/>
      <c r="C1097" s="134"/>
    </row>
    <row r="1098" spans="1:3">
      <c r="A1098" s="133"/>
      <c r="B1098" s="134"/>
      <c r="C1098" s="134"/>
    </row>
    <row r="1099" spans="1:3">
      <c r="A1099" s="133"/>
      <c r="B1099" s="134"/>
      <c r="C1099" s="134"/>
    </row>
    <row r="1100" spans="1:3">
      <c r="A1100" s="133"/>
      <c r="B1100" s="134"/>
      <c r="C1100" s="134"/>
    </row>
    <row r="1101" spans="1:3">
      <c r="A1101" s="133"/>
      <c r="B1101" s="134"/>
      <c r="C1101" s="134"/>
    </row>
    <row r="1102" spans="1:3">
      <c r="A1102" s="133"/>
      <c r="B1102" s="134"/>
      <c r="C1102" s="134"/>
    </row>
    <row r="1103" spans="1:3">
      <c r="A1103" s="133"/>
      <c r="B1103" s="134"/>
      <c r="C1103" s="134"/>
    </row>
    <row r="1104" spans="1:3">
      <c r="A1104" s="133"/>
      <c r="B1104" s="134"/>
      <c r="C1104" s="134"/>
    </row>
    <row r="1105" spans="1:3">
      <c r="A1105" s="133"/>
      <c r="B1105" s="134"/>
      <c r="C1105" s="134"/>
    </row>
    <row r="1106" spans="1:3">
      <c r="A1106" s="133"/>
      <c r="B1106" s="134"/>
      <c r="C1106" s="134"/>
    </row>
    <row r="1107" spans="1:3">
      <c r="A1107" s="133"/>
      <c r="B1107" s="134"/>
      <c r="C1107" s="134"/>
    </row>
    <row r="1108" spans="1:3">
      <c r="A1108" s="133"/>
      <c r="B1108" s="134"/>
      <c r="C1108" s="134"/>
    </row>
    <row r="1109" spans="1:3">
      <c r="A1109" s="133"/>
      <c r="B1109" s="134"/>
      <c r="C1109" s="134"/>
    </row>
    <row r="1110" spans="1:3">
      <c r="A1110" s="133"/>
      <c r="B1110" s="134"/>
      <c r="C1110" s="134"/>
    </row>
    <row r="1111" spans="1:3">
      <c r="A1111" s="133"/>
      <c r="B1111" s="134"/>
      <c r="C1111" s="134"/>
    </row>
    <row r="1112" spans="1:3">
      <c r="A1112" s="133"/>
      <c r="B1112" s="134"/>
      <c r="C1112" s="134"/>
    </row>
    <row r="1113" spans="1:3">
      <c r="A1113" s="133"/>
      <c r="B1113" s="134"/>
      <c r="C1113" s="134"/>
    </row>
    <row r="1114" spans="1:3">
      <c r="A1114" s="133"/>
      <c r="B1114" s="134"/>
      <c r="C1114" s="134"/>
    </row>
    <row r="1115" spans="1:3">
      <c r="A1115" s="133"/>
      <c r="B1115" s="134"/>
      <c r="C1115" s="134"/>
    </row>
    <row r="1116" spans="1:3">
      <c r="A1116" s="133"/>
      <c r="B1116" s="134"/>
      <c r="C1116" s="134"/>
    </row>
    <row r="1117" spans="1:3">
      <c r="A1117" s="133"/>
      <c r="B1117" s="134"/>
      <c r="C1117" s="134"/>
    </row>
    <row r="1118" spans="1:3">
      <c r="A1118" s="133"/>
      <c r="B1118" s="134"/>
      <c r="C1118" s="134"/>
    </row>
    <row r="1119" spans="1:3">
      <c r="A1119" s="133"/>
      <c r="B1119" s="134"/>
      <c r="C1119" s="134"/>
    </row>
    <row r="1120" spans="1:3">
      <c r="A1120" s="133"/>
      <c r="B1120" s="134"/>
      <c r="C1120" s="134"/>
    </row>
    <row r="1121" spans="1:3">
      <c r="A1121" s="133"/>
      <c r="B1121" s="134"/>
      <c r="C1121" s="134"/>
    </row>
    <row r="1122" spans="1:3">
      <c r="A1122" s="133"/>
      <c r="B1122" s="134"/>
      <c r="C1122" s="134"/>
    </row>
    <row r="1123" spans="1:3">
      <c r="A1123" s="133"/>
      <c r="B1123" s="134"/>
      <c r="C1123" s="134"/>
    </row>
    <row r="1124" spans="1:3">
      <c r="A1124" s="133"/>
      <c r="B1124" s="134"/>
      <c r="C1124" s="134"/>
    </row>
    <row r="1125" spans="1:3">
      <c r="A1125" s="133"/>
      <c r="B1125" s="134"/>
      <c r="C1125" s="134"/>
    </row>
    <row r="1126" spans="1:3">
      <c r="A1126" s="133"/>
      <c r="B1126" s="134"/>
      <c r="C1126" s="134"/>
    </row>
    <row r="1127" spans="1:3">
      <c r="A1127" s="133"/>
      <c r="B1127" s="134"/>
      <c r="C1127" s="134"/>
    </row>
    <row r="1128" spans="1:3">
      <c r="A1128" s="133"/>
      <c r="B1128" s="134"/>
      <c r="C1128" s="134"/>
    </row>
    <row r="1129" spans="1:3">
      <c r="A1129" s="133"/>
      <c r="B1129" s="134"/>
      <c r="C1129" s="134"/>
    </row>
    <row r="1130" spans="1:3">
      <c r="A1130" s="133"/>
      <c r="B1130" s="134"/>
      <c r="C1130" s="134"/>
    </row>
    <row r="1131" spans="1:3">
      <c r="A1131" s="133"/>
      <c r="B1131" s="134"/>
      <c r="C1131" s="134"/>
    </row>
    <row r="1132" spans="1:3">
      <c r="A1132" s="133"/>
      <c r="B1132" s="134"/>
      <c r="C1132" s="134"/>
    </row>
    <row r="1133" spans="1:3">
      <c r="A1133" s="133"/>
      <c r="B1133" s="134"/>
      <c r="C1133" s="134"/>
    </row>
    <row r="1134" spans="1:3">
      <c r="A1134" s="133"/>
      <c r="B1134" s="134"/>
      <c r="C1134" s="134"/>
    </row>
    <row r="1135" spans="1:3">
      <c r="A1135" s="133"/>
      <c r="B1135" s="134"/>
      <c r="C1135" s="134"/>
    </row>
    <row r="1136" spans="1:3">
      <c r="A1136" s="133"/>
      <c r="B1136" s="134"/>
      <c r="C1136" s="134"/>
    </row>
    <row r="1137" spans="1:3">
      <c r="A1137" s="133"/>
      <c r="B1137" s="134"/>
      <c r="C1137" s="134"/>
    </row>
    <row r="1138" spans="1:3">
      <c r="A1138" s="133"/>
      <c r="B1138" s="134"/>
      <c r="C1138" s="134"/>
    </row>
    <row r="1139" spans="1:3">
      <c r="A1139" s="133"/>
      <c r="B1139" s="134"/>
      <c r="C1139" s="134"/>
    </row>
    <row r="1140" spans="1:3">
      <c r="A1140" s="133"/>
      <c r="B1140" s="134"/>
      <c r="C1140" s="134"/>
    </row>
    <row r="1141" spans="1:3">
      <c r="A1141" s="133"/>
      <c r="B1141" s="134"/>
      <c r="C1141" s="134"/>
    </row>
    <row r="1142" spans="1:3">
      <c r="A1142" s="133"/>
      <c r="B1142" s="134"/>
      <c r="C1142" s="134"/>
    </row>
    <row r="1143" spans="1:3">
      <c r="A1143" s="133"/>
      <c r="B1143" s="134"/>
      <c r="C1143" s="134"/>
    </row>
    <row r="1144" spans="1:3">
      <c r="A1144" s="133"/>
      <c r="B1144" s="134"/>
      <c r="C1144" s="134"/>
    </row>
    <row r="1145" spans="1:3">
      <c r="A1145" s="133"/>
      <c r="B1145" s="134"/>
      <c r="C1145" s="134"/>
    </row>
    <row r="1146" spans="1:3">
      <c r="A1146" s="133"/>
      <c r="B1146" s="134"/>
      <c r="C1146" s="134"/>
    </row>
    <row r="1147" spans="1:3">
      <c r="A1147" s="133"/>
      <c r="B1147" s="134"/>
      <c r="C1147" s="134"/>
    </row>
    <row r="1148" spans="1:3">
      <c r="A1148" s="133"/>
      <c r="B1148" s="134"/>
      <c r="C1148" s="134"/>
    </row>
    <row r="1149" spans="1:3">
      <c r="A1149" s="133"/>
      <c r="B1149" s="134"/>
      <c r="C1149" s="134"/>
    </row>
    <row r="1150" spans="1:3">
      <c r="A1150" s="133"/>
      <c r="B1150" s="134"/>
      <c r="C1150" s="134"/>
    </row>
    <row r="1151" spans="1:3">
      <c r="A1151" s="133"/>
      <c r="B1151" s="134"/>
      <c r="C1151" s="134"/>
    </row>
    <row r="1152" spans="1:3">
      <c r="A1152" s="133"/>
      <c r="B1152" s="134"/>
      <c r="C1152" s="134"/>
    </row>
    <row r="1153" spans="1:3">
      <c r="A1153" s="133"/>
      <c r="B1153" s="134"/>
      <c r="C1153" s="134"/>
    </row>
    <row r="1154" spans="1:3">
      <c r="A1154" s="133"/>
      <c r="B1154" s="134"/>
      <c r="C1154" s="134"/>
    </row>
    <row r="1155" spans="1:3">
      <c r="A1155" s="133"/>
      <c r="B1155" s="134"/>
      <c r="C1155" s="134"/>
    </row>
    <row r="1156" spans="1:3">
      <c r="A1156" s="133"/>
      <c r="B1156" s="134"/>
      <c r="C1156" s="134"/>
    </row>
    <row r="1157" spans="1:3">
      <c r="A1157" s="133"/>
      <c r="B1157" s="134"/>
      <c r="C1157" s="134"/>
    </row>
    <row r="1158" spans="1:3">
      <c r="A1158" s="133"/>
      <c r="B1158" s="134"/>
      <c r="C1158" s="134"/>
    </row>
    <row r="1159" spans="1:3">
      <c r="A1159" s="133"/>
      <c r="B1159" s="134"/>
      <c r="C1159" s="134"/>
    </row>
    <row r="1160" spans="1:3">
      <c r="A1160" s="133"/>
      <c r="B1160" s="134"/>
      <c r="C1160" s="134"/>
    </row>
    <row r="1161" spans="1:3">
      <c r="A1161" s="133"/>
      <c r="B1161" s="134"/>
      <c r="C1161" s="134"/>
    </row>
    <row r="1162" spans="1:3">
      <c r="A1162" s="133"/>
      <c r="B1162" s="134"/>
      <c r="C1162" s="134"/>
    </row>
    <row r="1163" spans="1:3">
      <c r="A1163" s="133"/>
      <c r="B1163" s="134"/>
      <c r="C1163" s="134"/>
    </row>
    <row r="1164" spans="1:3">
      <c r="A1164" s="133"/>
      <c r="B1164" s="134"/>
      <c r="C1164" s="134"/>
    </row>
    <row r="1165" spans="1:3">
      <c r="A1165" s="133"/>
      <c r="B1165" s="134"/>
      <c r="C1165" s="134"/>
    </row>
    <row r="1166" spans="1:3">
      <c r="A1166" s="133"/>
      <c r="B1166" s="134"/>
      <c r="C1166" s="134"/>
    </row>
    <row r="1167" spans="1:3">
      <c r="A1167" s="133"/>
      <c r="B1167" s="134"/>
      <c r="C1167" s="134"/>
    </row>
    <row r="1168" spans="1:3">
      <c r="A1168" s="133"/>
      <c r="B1168" s="134"/>
      <c r="C1168" s="134"/>
    </row>
    <row r="1169" spans="1:3">
      <c r="A1169" s="133"/>
      <c r="B1169" s="134"/>
      <c r="C1169" s="134"/>
    </row>
    <row r="1170" spans="1:3">
      <c r="A1170" s="133"/>
      <c r="B1170" s="134"/>
      <c r="C1170" s="134"/>
    </row>
    <row r="1171" spans="1:3">
      <c r="A1171" s="133"/>
      <c r="B1171" s="134"/>
      <c r="C1171" s="134"/>
    </row>
    <row r="1172" spans="1:3">
      <c r="A1172" s="133"/>
      <c r="B1172" s="134"/>
      <c r="C1172" s="134"/>
    </row>
    <row r="1173" spans="1:3">
      <c r="A1173" s="133"/>
      <c r="B1173" s="134"/>
      <c r="C1173" s="134"/>
    </row>
    <row r="1174" spans="1:3">
      <c r="A1174" s="133"/>
      <c r="B1174" s="134"/>
      <c r="C1174" s="134"/>
    </row>
    <row r="1175" spans="1:3">
      <c r="A1175" s="133"/>
      <c r="B1175" s="134"/>
      <c r="C1175" s="134"/>
    </row>
    <row r="1176" spans="1:3">
      <c r="A1176" s="133"/>
      <c r="B1176" s="134"/>
      <c r="C1176" s="134"/>
    </row>
    <row r="1177" spans="1:3">
      <c r="A1177" s="133"/>
      <c r="B1177" s="134"/>
      <c r="C1177" s="134"/>
    </row>
    <row r="1178" spans="1:3">
      <c r="A1178" s="133"/>
      <c r="B1178" s="134"/>
      <c r="C1178" s="134"/>
    </row>
    <row r="1179" spans="1:3">
      <c r="A1179" s="133"/>
      <c r="B1179" s="134"/>
      <c r="C1179" s="134"/>
    </row>
    <row r="1180" spans="1:3">
      <c r="A1180" s="133"/>
      <c r="B1180" s="134"/>
      <c r="C1180" s="134"/>
    </row>
    <row r="1181" spans="1:3">
      <c r="A1181" s="133"/>
      <c r="B1181" s="134"/>
      <c r="C1181" s="134"/>
    </row>
    <row r="1182" spans="1:3">
      <c r="A1182" s="133"/>
      <c r="B1182" s="134"/>
      <c r="C1182" s="134"/>
    </row>
    <row r="1183" spans="1:3">
      <c r="A1183" s="133"/>
      <c r="B1183" s="134"/>
      <c r="C1183" s="134"/>
    </row>
    <row r="1184" spans="1:3">
      <c r="A1184" s="133"/>
      <c r="B1184" s="134"/>
      <c r="C1184" s="134"/>
    </row>
    <row r="1185" spans="1:3">
      <c r="A1185" s="133"/>
      <c r="B1185" s="134"/>
      <c r="C1185" s="134"/>
    </row>
    <row r="1186" spans="1:3">
      <c r="A1186" s="133"/>
      <c r="B1186" s="134"/>
      <c r="C1186" s="134"/>
    </row>
    <row r="1187" spans="1:3">
      <c r="A1187" s="133"/>
      <c r="B1187" s="134"/>
      <c r="C1187" s="134"/>
    </row>
    <row r="1188" spans="1:3">
      <c r="A1188" s="133"/>
      <c r="B1188" s="134"/>
      <c r="C1188" s="134"/>
    </row>
    <row r="1189" spans="1:3">
      <c r="A1189" s="133"/>
      <c r="B1189" s="134"/>
      <c r="C1189" s="134"/>
    </row>
    <row r="1190" spans="1:3">
      <c r="A1190" s="133"/>
      <c r="B1190" s="134"/>
      <c r="C1190" s="134"/>
    </row>
    <row r="1191" spans="1:3">
      <c r="A1191" s="133"/>
      <c r="B1191" s="134"/>
      <c r="C1191" s="134"/>
    </row>
    <row r="1192" spans="1:3">
      <c r="A1192" s="133"/>
      <c r="B1192" s="134"/>
      <c r="C1192" s="134"/>
    </row>
    <row r="1193" spans="1:3">
      <c r="A1193" s="133"/>
      <c r="B1193" s="134"/>
      <c r="C1193" s="134"/>
    </row>
    <row r="1194" spans="1:3">
      <c r="A1194" s="133"/>
      <c r="B1194" s="134"/>
      <c r="C1194" s="134"/>
    </row>
    <row r="1195" spans="1:3">
      <c r="A1195" s="133"/>
      <c r="B1195" s="134"/>
      <c r="C1195" s="134"/>
    </row>
    <row r="1196" spans="1:3">
      <c r="A1196" s="133"/>
      <c r="B1196" s="134"/>
      <c r="C1196" s="134"/>
    </row>
    <row r="1197" spans="1:3">
      <c r="A1197" s="133"/>
      <c r="B1197" s="134"/>
      <c r="C1197" s="134"/>
    </row>
    <row r="1198" spans="1:3">
      <c r="A1198" s="133"/>
      <c r="B1198" s="134"/>
      <c r="C1198" s="134"/>
    </row>
    <row r="1199" spans="1:3">
      <c r="A1199" s="133"/>
      <c r="B1199" s="134"/>
      <c r="C1199" s="134"/>
    </row>
    <row r="1200" spans="1:3">
      <c r="A1200" s="133"/>
      <c r="B1200" s="134"/>
      <c r="C1200" s="134"/>
    </row>
    <row r="1201" spans="1:3">
      <c r="A1201" s="133"/>
      <c r="B1201" s="134"/>
      <c r="C1201" s="134"/>
    </row>
    <row r="1202" spans="1:3">
      <c r="A1202" s="133"/>
      <c r="B1202" s="134"/>
      <c r="C1202" s="134"/>
    </row>
    <row r="1203" spans="1:3">
      <c r="A1203" s="133"/>
      <c r="B1203" s="134"/>
      <c r="C1203" s="134"/>
    </row>
    <row r="1204" spans="1:3">
      <c r="A1204" s="133"/>
      <c r="B1204" s="134"/>
      <c r="C1204" s="134"/>
    </row>
    <row r="1205" spans="1:3">
      <c r="A1205" s="133"/>
      <c r="B1205" s="134"/>
      <c r="C1205" s="134"/>
    </row>
    <row r="1206" spans="1:3">
      <c r="A1206" s="133"/>
      <c r="B1206" s="134"/>
      <c r="C1206" s="134"/>
    </row>
    <row r="1207" spans="1:3">
      <c r="A1207" s="133"/>
      <c r="B1207" s="134"/>
      <c r="C1207" s="134"/>
    </row>
    <row r="1208" spans="1:3">
      <c r="A1208" s="133"/>
      <c r="B1208" s="134"/>
      <c r="C1208" s="134"/>
    </row>
    <row r="1209" spans="1:3">
      <c r="A1209" s="133"/>
      <c r="B1209" s="134"/>
      <c r="C1209" s="134"/>
    </row>
    <row r="1210" spans="1:3">
      <c r="A1210" s="133"/>
      <c r="B1210" s="134"/>
      <c r="C1210" s="134"/>
    </row>
    <row r="1211" spans="1:3">
      <c r="A1211" s="133"/>
      <c r="B1211" s="134"/>
      <c r="C1211" s="134"/>
    </row>
    <row r="1212" spans="1:3">
      <c r="A1212" s="133"/>
      <c r="B1212" s="134"/>
      <c r="C1212" s="134"/>
    </row>
    <row r="1213" spans="1:3">
      <c r="A1213" s="133"/>
      <c r="B1213" s="134"/>
      <c r="C1213" s="134"/>
    </row>
    <row r="1214" spans="1:3">
      <c r="A1214" s="133"/>
      <c r="B1214" s="134"/>
      <c r="C1214" s="134"/>
    </row>
    <row r="1215" spans="1:3">
      <c r="A1215" s="133"/>
      <c r="B1215" s="134"/>
      <c r="C1215" s="134"/>
    </row>
    <row r="1216" spans="1:3">
      <c r="A1216" s="133"/>
      <c r="B1216" s="134"/>
      <c r="C1216" s="134"/>
    </row>
    <row r="1217" spans="1:3">
      <c r="A1217" s="133"/>
      <c r="B1217" s="134"/>
      <c r="C1217" s="134"/>
    </row>
    <row r="1218" spans="1:3">
      <c r="A1218" s="133"/>
      <c r="B1218" s="134"/>
      <c r="C1218" s="134"/>
    </row>
    <row r="1219" spans="1:3">
      <c r="A1219" s="133"/>
      <c r="B1219" s="134"/>
      <c r="C1219" s="134"/>
    </row>
    <row r="1220" spans="1:3">
      <c r="A1220" s="133"/>
      <c r="B1220" s="134"/>
      <c r="C1220" s="134"/>
    </row>
    <row r="1221" spans="1:3">
      <c r="A1221" s="133"/>
      <c r="B1221" s="134"/>
      <c r="C1221" s="134"/>
    </row>
    <row r="1222" spans="1:3">
      <c r="A1222" s="133"/>
      <c r="B1222" s="134"/>
      <c r="C1222" s="134"/>
    </row>
    <row r="1223" spans="1:3">
      <c r="A1223" s="133"/>
      <c r="B1223" s="134"/>
      <c r="C1223" s="134"/>
    </row>
    <row r="1224" spans="1:3">
      <c r="A1224" s="133"/>
      <c r="B1224" s="134"/>
      <c r="C1224" s="134"/>
    </row>
    <row r="1225" spans="1:3">
      <c r="A1225" s="133"/>
      <c r="B1225" s="134"/>
      <c r="C1225" s="134"/>
    </row>
    <row r="1226" spans="1:3">
      <c r="A1226" s="133"/>
      <c r="B1226" s="134"/>
      <c r="C1226" s="134"/>
    </row>
    <row r="1227" spans="1:3">
      <c r="A1227" s="133"/>
      <c r="B1227" s="134"/>
      <c r="C1227" s="134"/>
    </row>
    <row r="1228" spans="1:3">
      <c r="A1228" s="133"/>
      <c r="B1228" s="134"/>
      <c r="C1228" s="134"/>
    </row>
    <row r="1229" spans="1:3">
      <c r="A1229" s="133"/>
      <c r="B1229" s="134"/>
      <c r="C1229" s="134"/>
    </row>
    <row r="1230" spans="1:3">
      <c r="A1230" s="133"/>
      <c r="B1230" s="134"/>
      <c r="C1230" s="134"/>
    </row>
    <row r="1231" spans="1:3">
      <c r="A1231" s="133"/>
      <c r="B1231" s="134"/>
      <c r="C1231" s="134"/>
    </row>
    <row r="1232" spans="1:3">
      <c r="A1232" s="133"/>
      <c r="B1232" s="134"/>
      <c r="C1232" s="134"/>
    </row>
    <row r="1233" spans="1:3">
      <c r="A1233" s="133"/>
      <c r="B1233" s="134"/>
      <c r="C1233" s="134"/>
    </row>
    <row r="1234" spans="1:3">
      <c r="A1234" s="133"/>
      <c r="B1234" s="134"/>
      <c r="C1234" s="134"/>
    </row>
    <row r="1235" spans="1:3">
      <c r="A1235" s="133"/>
      <c r="B1235" s="134"/>
      <c r="C1235" s="134"/>
    </row>
    <row r="1236" spans="1:3">
      <c r="A1236" s="133"/>
      <c r="B1236" s="134"/>
      <c r="C1236" s="134"/>
    </row>
    <row r="1237" spans="1:3">
      <c r="A1237" s="133"/>
      <c r="B1237" s="134"/>
      <c r="C1237" s="134"/>
    </row>
    <row r="1238" spans="1:3">
      <c r="A1238" s="133"/>
      <c r="B1238" s="134"/>
      <c r="C1238" s="134"/>
    </row>
    <row r="1239" spans="1:3">
      <c r="A1239" s="133"/>
      <c r="B1239" s="134"/>
      <c r="C1239" s="134"/>
    </row>
    <row r="1240" spans="1:3">
      <c r="A1240" s="133"/>
      <c r="B1240" s="134"/>
      <c r="C1240" s="134"/>
    </row>
    <row r="1241" spans="1:3">
      <c r="A1241" s="133"/>
      <c r="B1241" s="134"/>
      <c r="C1241" s="134"/>
    </row>
    <row r="1242" spans="1:3">
      <c r="A1242" s="133"/>
      <c r="B1242" s="134"/>
      <c r="C1242" s="134"/>
    </row>
    <row r="1243" spans="1:3">
      <c r="A1243" s="133"/>
      <c r="B1243" s="134"/>
      <c r="C1243" s="134"/>
    </row>
    <row r="1244" spans="1:3">
      <c r="A1244" s="133"/>
      <c r="B1244" s="134"/>
      <c r="C1244" s="134"/>
    </row>
    <row r="1245" spans="1:3">
      <c r="A1245" s="133"/>
      <c r="B1245" s="134"/>
      <c r="C1245" s="134"/>
    </row>
    <row r="1246" spans="1:3">
      <c r="A1246" s="133"/>
      <c r="B1246" s="134"/>
      <c r="C1246" s="134"/>
    </row>
    <row r="1247" spans="1:3">
      <c r="A1247" s="133"/>
      <c r="B1247" s="134"/>
      <c r="C1247" s="134"/>
    </row>
    <row r="1248" spans="1:3">
      <c r="A1248" s="133"/>
      <c r="B1248" s="134"/>
      <c r="C1248" s="134"/>
    </row>
    <row r="1249" spans="1:3">
      <c r="A1249" s="133"/>
      <c r="B1249" s="134"/>
      <c r="C1249" s="134"/>
    </row>
    <row r="1250" spans="1:3">
      <c r="A1250" s="133"/>
      <c r="B1250" s="134"/>
      <c r="C1250" s="134"/>
    </row>
    <row r="1251" spans="1:3">
      <c r="A1251" s="133"/>
      <c r="B1251" s="134"/>
      <c r="C1251" s="134"/>
    </row>
    <row r="1252" spans="1:3">
      <c r="A1252" s="133"/>
      <c r="B1252" s="134"/>
      <c r="C1252" s="134"/>
    </row>
    <row r="1253" spans="1:3">
      <c r="A1253" s="133"/>
      <c r="B1253" s="134"/>
      <c r="C1253" s="134"/>
    </row>
    <row r="1254" spans="1:3">
      <c r="A1254" s="133"/>
      <c r="B1254" s="134"/>
      <c r="C1254" s="134"/>
    </row>
    <row r="1255" spans="1:3">
      <c r="A1255" s="133"/>
      <c r="B1255" s="134"/>
      <c r="C1255" s="134"/>
    </row>
    <row r="1256" spans="1:3">
      <c r="A1256" s="133"/>
      <c r="B1256" s="134"/>
      <c r="C1256" s="134"/>
    </row>
    <row r="1257" spans="1:3">
      <c r="A1257" s="133"/>
      <c r="B1257" s="134"/>
      <c r="C1257" s="134"/>
    </row>
    <row r="1258" spans="1:3">
      <c r="A1258" s="133"/>
      <c r="B1258" s="134"/>
      <c r="C1258" s="134"/>
    </row>
    <row r="1259" spans="1:3">
      <c r="A1259" s="133"/>
      <c r="B1259" s="134"/>
      <c r="C1259" s="134"/>
    </row>
    <row r="1260" spans="1:3">
      <c r="A1260" s="133"/>
      <c r="B1260" s="134"/>
      <c r="C1260" s="134"/>
    </row>
    <row r="1261" spans="1:3">
      <c r="A1261" s="133"/>
      <c r="B1261" s="134"/>
      <c r="C1261" s="134"/>
    </row>
    <row r="1262" spans="1:3">
      <c r="A1262" s="133"/>
      <c r="B1262" s="134"/>
      <c r="C1262" s="134"/>
    </row>
    <row r="1263" spans="1:3">
      <c r="A1263" s="133"/>
      <c r="B1263" s="134"/>
      <c r="C1263" s="134"/>
    </row>
    <row r="1264" spans="1:3">
      <c r="A1264" s="133"/>
      <c r="B1264" s="134"/>
      <c r="C1264" s="134"/>
    </row>
    <row r="1265" spans="1:3">
      <c r="A1265" s="133"/>
      <c r="B1265" s="134"/>
      <c r="C1265" s="134"/>
    </row>
    <row r="1266" spans="1:3">
      <c r="A1266" s="133"/>
      <c r="B1266" s="134"/>
      <c r="C1266" s="134"/>
    </row>
    <row r="1267" spans="1:3">
      <c r="A1267" s="133"/>
      <c r="B1267" s="134"/>
      <c r="C1267" s="134"/>
    </row>
    <row r="1268" spans="1:3">
      <c r="A1268" s="133"/>
      <c r="B1268" s="134"/>
      <c r="C1268" s="134"/>
    </row>
    <row r="1269" spans="1:3">
      <c r="A1269" s="133"/>
      <c r="B1269" s="134"/>
      <c r="C1269" s="134"/>
    </row>
    <row r="1270" spans="1:3">
      <c r="A1270" s="133"/>
      <c r="B1270" s="134"/>
      <c r="C1270" s="134"/>
    </row>
    <row r="1271" spans="1:3">
      <c r="A1271" s="133"/>
      <c r="B1271" s="134"/>
      <c r="C1271" s="134"/>
    </row>
    <row r="1272" spans="1:3">
      <c r="A1272" s="133"/>
      <c r="B1272" s="134"/>
      <c r="C1272" s="134"/>
    </row>
    <row r="1273" spans="1:3">
      <c r="A1273" s="133"/>
      <c r="B1273" s="134"/>
      <c r="C1273" s="134"/>
    </row>
    <row r="1274" spans="1:3">
      <c r="A1274" s="133"/>
      <c r="B1274" s="134"/>
      <c r="C1274" s="134"/>
    </row>
    <row r="1275" spans="1:3">
      <c r="A1275" s="133"/>
      <c r="B1275" s="134"/>
      <c r="C1275" s="134"/>
    </row>
    <row r="1276" spans="1:3">
      <c r="A1276" s="133"/>
      <c r="B1276" s="134"/>
      <c r="C1276" s="134"/>
    </row>
    <row r="1277" spans="1:3">
      <c r="A1277" s="133"/>
      <c r="B1277" s="134"/>
      <c r="C1277" s="134"/>
    </row>
    <row r="1278" spans="1:3">
      <c r="A1278" s="133"/>
      <c r="B1278" s="134"/>
      <c r="C1278" s="134"/>
    </row>
    <row r="1279" spans="1:3">
      <c r="A1279" s="133"/>
      <c r="B1279" s="134"/>
      <c r="C1279" s="134"/>
    </row>
    <row r="1280" spans="1:3">
      <c r="A1280" s="133"/>
      <c r="B1280" s="134"/>
      <c r="C1280" s="134"/>
    </row>
    <row r="1281" spans="1:3">
      <c r="A1281" s="133"/>
      <c r="B1281" s="134"/>
      <c r="C1281" s="134"/>
    </row>
    <row r="1282" spans="1:3">
      <c r="A1282" s="133"/>
      <c r="B1282" s="134"/>
      <c r="C1282" s="134"/>
    </row>
    <row r="1283" spans="1:3">
      <c r="A1283" s="133"/>
      <c r="B1283" s="134"/>
      <c r="C1283" s="134"/>
    </row>
    <row r="1284" spans="1:3">
      <c r="A1284" s="133"/>
      <c r="B1284" s="134"/>
      <c r="C1284" s="134"/>
    </row>
    <row r="1285" spans="1:3">
      <c r="A1285" s="133"/>
      <c r="B1285" s="134"/>
      <c r="C1285" s="134"/>
    </row>
    <row r="1286" spans="1:3">
      <c r="A1286" s="133"/>
      <c r="B1286" s="134"/>
      <c r="C1286" s="134"/>
    </row>
    <row r="1287" spans="1:3">
      <c r="A1287" s="133"/>
      <c r="B1287" s="134"/>
      <c r="C1287" s="134"/>
    </row>
    <row r="1288" spans="1:3">
      <c r="A1288" s="133"/>
      <c r="B1288" s="134"/>
      <c r="C1288" s="134"/>
    </row>
    <row r="1289" spans="1:3">
      <c r="A1289" s="133"/>
      <c r="B1289" s="134"/>
      <c r="C1289" s="134"/>
    </row>
    <row r="1290" spans="1:3">
      <c r="A1290" s="133"/>
      <c r="B1290" s="134"/>
      <c r="C1290" s="134"/>
    </row>
    <row r="1291" spans="1:3">
      <c r="A1291" s="133"/>
      <c r="B1291" s="134"/>
      <c r="C1291" s="134"/>
    </row>
    <row r="1292" spans="1:3">
      <c r="A1292" s="133"/>
      <c r="B1292" s="134"/>
      <c r="C1292" s="134"/>
    </row>
    <row r="1293" spans="1:3">
      <c r="A1293" s="133"/>
      <c r="B1293" s="134"/>
      <c r="C1293" s="134"/>
    </row>
    <row r="1294" spans="1:3">
      <c r="A1294" s="133"/>
      <c r="B1294" s="134"/>
      <c r="C1294" s="134"/>
    </row>
    <row r="1295" spans="1:3">
      <c r="A1295" s="133"/>
      <c r="B1295" s="134"/>
      <c r="C1295" s="134"/>
    </row>
    <row r="1296" spans="1:3">
      <c r="A1296" s="133"/>
      <c r="B1296" s="134"/>
      <c r="C1296" s="134"/>
    </row>
    <row r="1297" spans="1:3">
      <c r="A1297" s="133"/>
      <c r="B1297" s="134"/>
      <c r="C1297" s="134"/>
    </row>
    <row r="1298" spans="1:3">
      <c r="A1298" s="133"/>
      <c r="B1298" s="134"/>
      <c r="C1298" s="134"/>
    </row>
    <row r="1299" spans="1:3">
      <c r="A1299" s="133"/>
      <c r="B1299" s="134"/>
      <c r="C1299" s="134"/>
    </row>
    <row r="1300" spans="1:3">
      <c r="A1300" s="133"/>
      <c r="B1300" s="134"/>
      <c r="C1300" s="134"/>
    </row>
    <row r="1301" spans="1:3">
      <c r="A1301" s="133"/>
      <c r="B1301" s="134"/>
      <c r="C1301" s="134"/>
    </row>
    <row r="1302" spans="1:3">
      <c r="A1302" s="133"/>
      <c r="B1302" s="134"/>
      <c r="C1302" s="134"/>
    </row>
    <row r="1303" spans="1:3">
      <c r="A1303" s="133"/>
      <c r="B1303" s="134"/>
      <c r="C1303" s="134"/>
    </row>
    <row r="1304" spans="1:3">
      <c r="A1304" s="133"/>
      <c r="B1304" s="134"/>
      <c r="C1304" s="134"/>
    </row>
    <row r="1305" spans="1:3">
      <c r="A1305" s="133"/>
      <c r="B1305" s="134"/>
      <c r="C1305" s="134"/>
    </row>
    <row r="1306" spans="1:3">
      <c r="A1306" s="133"/>
      <c r="B1306" s="134"/>
      <c r="C1306" s="134"/>
    </row>
    <row r="1307" spans="1:3">
      <c r="A1307" s="133"/>
      <c r="B1307" s="134"/>
      <c r="C1307" s="134"/>
    </row>
    <row r="1308" spans="1:3">
      <c r="A1308" s="133"/>
      <c r="B1308" s="134"/>
      <c r="C1308" s="134"/>
    </row>
    <row r="1309" spans="1:3">
      <c r="A1309" s="133"/>
      <c r="B1309" s="134"/>
      <c r="C1309" s="134"/>
    </row>
    <row r="1310" spans="1:3">
      <c r="A1310" s="133"/>
      <c r="B1310" s="134"/>
      <c r="C1310" s="134"/>
    </row>
    <row r="1311" spans="1:3">
      <c r="A1311" s="133"/>
      <c r="B1311" s="134"/>
      <c r="C1311" s="134"/>
    </row>
    <row r="1312" spans="1:3">
      <c r="A1312" s="133"/>
      <c r="B1312" s="134"/>
      <c r="C1312" s="134"/>
    </row>
    <row r="1313" spans="1:3">
      <c r="A1313" s="133"/>
      <c r="B1313" s="134"/>
      <c r="C1313" s="134"/>
    </row>
    <row r="1314" spans="1:3">
      <c r="A1314" s="133"/>
      <c r="B1314" s="134"/>
      <c r="C1314" s="134"/>
    </row>
    <row r="1315" spans="1:3">
      <c r="A1315" s="133"/>
      <c r="B1315" s="134"/>
      <c r="C1315" s="134"/>
    </row>
    <row r="1316" spans="1:3">
      <c r="A1316" s="133"/>
      <c r="B1316" s="134"/>
      <c r="C1316" s="134"/>
    </row>
    <row r="1317" spans="1:3">
      <c r="A1317" s="133"/>
      <c r="B1317" s="134"/>
      <c r="C1317" s="134"/>
    </row>
    <row r="1318" spans="1:3">
      <c r="A1318" s="133"/>
      <c r="B1318" s="134"/>
      <c r="C1318" s="134"/>
    </row>
    <row r="1319" spans="1:3">
      <c r="A1319" s="133"/>
      <c r="B1319" s="134"/>
      <c r="C1319" s="134"/>
    </row>
    <row r="1320" spans="1:3">
      <c r="A1320" s="133"/>
      <c r="B1320" s="134"/>
      <c r="C1320" s="134"/>
    </row>
    <row r="1321" spans="1:3">
      <c r="A1321" s="133"/>
      <c r="B1321" s="134"/>
      <c r="C1321" s="134"/>
    </row>
    <row r="1322" spans="1:3">
      <c r="A1322" s="133"/>
      <c r="B1322" s="134"/>
      <c r="C1322" s="134"/>
    </row>
    <row r="1323" spans="1:3">
      <c r="A1323" s="133"/>
      <c r="B1323" s="134"/>
      <c r="C1323" s="134"/>
    </row>
    <row r="1324" spans="1:3">
      <c r="A1324" s="133"/>
      <c r="B1324" s="134"/>
      <c r="C1324" s="134"/>
    </row>
    <row r="1325" spans="1:3">
      <c r="A1325" s="133"/>
      <c r="B1325" s="134"/>
      <c r="C1325" s="134"/>
    </row>
    <row r="1326" spans="1:3">
      <c r="A1326" s="133"/>
      <c r="B1326" s="134"/>
      <c r="C1326" s="134"/>
    </row>
    <row r="1327" spans="1:3">
      <c r="A1327" s="133"/>
      <c r="B1327" s="134"/>
      <c r="C1327" s="134"/>
    </row>
    <row r="1328" spans="1:3">
      <c r="A1328" s="133"/>
      <c r="B1328" s="134"/>
      <c r="C1328" s="134"/>
    </row>
    <row r="1329" spans="1:3">
      <c r="A1329" s="133"/>
      <c r="B1329" s="134"/>
      <c r="C1329" s="134"/>
    </row>
    <row r="1330" spans="1:3">
      <c r="A1330" s="133"/>
      <c r="B1330" s="134"/>
      <c r="C1330" s="134"/>
    </row>
    <row r="1331" spans="1:3">
      <c r="A1331" s="133"/>
      <c r="B1331" s="134"/>
      <c r="C1331" s="134"/>
    </row>
    <row r="1332" spans="1:3">
      <c r="A1332" s="133"/>
      <c r="B1332" s="134"/>
      <c r="C1332" s="134"/>
    </row>
    <row r="1333" spans="1:3">
      <c r="A1333" s="133"/>
      <c r="B1333" s="134"/>
      <c r="C1333" s="134"/>
    </row>
    <row r="1334" spans="1:3">
      <c r="A1334" s="133"/>
      <c r="B1334" s="134"/>
      <c r="C1334" s="134"/>
    </row>
    <row r="1335" spans="1:3">
      <c r="A1335" s="133"/>
      <c r="B1335" s="134"/>
      <c r="C1335" s="134"/>
    </row>
    <row r="1336" spans="1:3">
      <c r="A1336" s="133"/>
      <c r="B1336" s="134"/>
      <c r="C1336" s="134"/>
    </row>
    <row r="1337" spans="1:3">
      <c r="A1337" s="133"/>
      <c r="B1337" s="134"/>
      <c r="C1337" s="134"/>
    </row>
    <row r="1338" spans="1:3">
      <c r="A1338" s="133"/>
      <c r="B1338" s="134"/>
      <c r="C1338" s="134"/>
    </row>
    <row r="1339" spans="1:3">
      <c r="A1339" s="133"/>
      <c r="B1339" s="134"/>
      <c r="C1339" s="134"/>
    </row>
    <row r="1340" spans="1:3">
      <c r="A1340" s="133"/>
      <c r="B1340" s="134"/>
      <c r="C1340" s="134"/>
    </row>
    <row r="1341" spans="1:3">
      <c r="A1341" s="133"/>
      <c r="B1341" s="134"/>
      <c r="C1341" s="134"/>
    </row>
    <row r="1342" spans="1:3">
      <c r="A1342" s="133"/>
      <c r="B1342" s="134"/>
      <c r="C1342" s="134"/>
    </row>
    <row r="1343" spans="1:3">
      <c r="A1343" s="133"/>
      <c r="B1343" s="134"/>
      <c r="C1343" s="134"/>
    </row>
    <row r="1344" spans="1:3">
      <c r="A1344" s="133"/>
      <c r="B1344" s="134"/>
      <c r="C1344" s="134"/>
    </row>
    <row r="1345" spans="1:3">
      <c r="A1345" s="133"/>
      <c r="B1345" s="134"/>
      <c r="C1345" s="134"/>
    </row>
    <row r="1346" spans="1:3">
      <c r="A1346" s="133"/>
      <c r="B1346" s="134"/>
      <c r="C1346" s="134"/>
    </row>
    <row r="1347" spans="1:3">
      <c r="A1347" s="133"/>
      <c r="B1347" s="134"/>
      <c r="C1347" s="134"/>
    </row>
    <row r="1348" spans="1:3">
      <c r="A1348" s="133"/>
      <c r="B1348" s="134"/>
      <c r="C1348" s="134"/>
    </row>
    <row r="1349" spans="1:3">
      <c r="A1349" s="133"/>
      <c r="B1349" s="134"/>
      <c r="C1349" s="134"/>
    </row>
    <row r="1350" spans="1:3">
      <c r="A1350" s="133"/>
      <c r="B1350" s="134"/>
      <c r="C1350" s="134"/>
    </row>
    <row r="1351" spans="1:3">
      <c r="A1351" s="133"/>
      <c r="B1351" s="134"/>
      <c r="C1351" s="134"/>
    </row>
    <row r="1352" spans="1:3">
      <c r="A1352" s="133"/>
      <c r="B1352" s="134"/>
      <c r="C1352" s="134"/>
    </row>
    <row r="1353" spans="1:3">
      <c r="A1353" s="133"/>
      <c r="B1353" s="134"/>
      <c r="C1353" s="134"/>
    </row>
    <row r="1354" spans="1:3">
      <c r="A1354" s="133"/>
      <c r="B1354" s="134"/>
      <c r="C1354" s="134"/>
    </row>
    <row r="1355" spans="1:3">
      <c r="A1355" s="133"/>
      <c r="B1355" s="134"/>
      <c r="C1355" s="134"/>
    </row>
    <row r="1356" spans="1:3">
      <c r="A1356" s="133"/>
      <c r="B1356" s="134"/>
      <c r="C1356" s="134"/>
    </row>
    <row r="1357" spans="1:3">
      <c r="A1357" s="133"/>
      <c r="B1357" s="134"/>
      <c r="C1357" s="134"/>
    </row>
    <row r="1358" spans="1:3">
      <c r="A1358" s="133"/>
      <c r="B1358" s="134"/>
      <c r="C1358" s="134"/>
    </row>
    <row r="1359" spans="1:3">
      <c r="A1359" s="133"/>
      <c r="B1359" s="134"/>
      <c r="C1359" s="134"/>
    </row>
    <row r="1360" spans="1:3">
      <c r="A1360" s="133"/>
      <c r="B1360" s="134"/>
      <c r="C1360" s="134"/>
    </row>
    <row r="1361" spans="1:3">
      <c r="A1361" s="133"/>
      <c r="B1361" s="134"/>
      <c r="C1361" s="134"/>
    </row>
    <row r="1362" spans="1:3">
      <c r="A1362" s="133"/>
      <c r="B1362" s="134"/>
      <c r="C1362" s="134"/>
    </row>
    <row r="1363" spans="1:3">
      <c r="A1363" s="133"/>
      <c r="B1363" s="134"/>
      <c r="C1363" s="134"/>
    </row>
    <row r="1364" spans="1:3">
      <c r="A1364" s="133"/>
      <c r="B1364" s="134"/>
      <c r="C1364" s="134"/>
    </row>
    <row r="1365" spans="1:3">
      <c r="A1365" s="133"/>
      <c r="B1365" s="134"/>
      <c r="C1365" s="134"/>
    </row>
    <row r="1366" spans="1:3">
      <c r="A1366" s="133"/>
      <c r="B1366" s="134"/>
      <c r="C1366" s="134"/>
    </row>
    <row r="1367" spans="1:3">
      <c r="A1367" s="133"/>
      <c r="B1367" s="134"/>
      <c r="C1367" s="134"/>
    </row>
    <row r="1368" spans="1:3">
      <c r="A1368" s="133"/>
      <c r="B1368" s="134"/>
      <c r="C1368" s="134"/>
    </row>
    <row r="1369" spans="1:3">
      <c r="A1369" s="133"/>
      <c r="B1369" s="134"/>
      <c r="C1369" s="134"/>
    </row>
    <row r="1370" spans="1:3">
      <c r="A1370" s="133"/>
      <c r="B1370" s="134"/>
      <c r="C1370" s="134"/>
    </row>
    <row r="1371" spans="1:3">
      <c r="A1371" s="133"/>
      <c r="B1371" s="134"/>
      <c r="C1371" s="134"/>
    </row>
    <row r="1372" spans="1:3">
      <c r="A1372" s="133"/>
      <c r="B1372" s="134"/>
      <c r="C1372" s="134"/>
    </row>
    <row r="1373" spans="1:3">
      <c r="A1373" s="133"/>
      <c r="B1373" s="134"/>
      <c r="C1373" s="134"/>
    </row>
    <row r="1374" spans="1:3">
      <c r="A1374" s="133"/>
      <c r="B1374" s="134"/>
      <c r="C1374" s="134"/>
    </row>
    <row r="1375" spans="1:3">
      <c r="A1375" s="133"/>
      <c r="B1375" s="134"/>
      <c r="C1375" s="134"/>
    </row>
    <row r="1376" spans="1:3">
      <c r="A1376" s="133"/>
      <c r="B1376" s="134"/>
      <c r="C1376" s="134"/>
    </row>
    <row r="1377" spans="1:3">
      <c r="A1377" s="133"/>
      <c r="B1377" s="134"/>
      <c r="C1377" s="134"/>
    </row>
    <row r="1378" spans="1:3">
      <c r="A1378" s="133"/>
      <c r="B1378" s="134"/>
      <c r="C1378" s="134"/>
    </row>
    <row r="1379" spans="1:3">
      <c r="A1379" s="133"/>
      <c r="B1379" s="134"/>
      <c r="C1379" s="134"/>
    </row>
    <row r="1380" spans="1:3">
      <c r="A1380" s="133"/>
      <c r="B1380" s="134"/>
      <c r="C1380" s="134"/>
    </row>
    <row r="1381" spans="1:3">
      <c r="A1381" s="133"/>
      <c r="B1381" s="134"/>
      <c r="C1381" s="134"/>
    </row>
    <row r="1382" spans="1:3">
      <c r="A1382" s="133"/>
      <c r="B1382" s="134"/>
      <c r="C1382" s="134"/>
    </row>
    <row r="1383" spans="1:3">
      <c r="A1383" s="133"/>
      <c r="B1383" s="134"/>
      <c r="C1383" s="134"/>
    </row>
    <row r="1384" spans="1:3">
      <c r="A1384" s="133"/>
      <c r="B1384" s="134"/>
      <c r="C1384" s="134"/>
    </row>
    <row r="1385" spans="1:3">
      <c r="A1385" s="133"/>
      <c r="B1385" s="134"/>
      <c r="C1385" s="134"/>
    </row>
    <row r="1386" spans="1:3">
      <c r="A1386" s="133"/>
      <c r="B1386" s="134"/>
      <c r="C1386" s="134"/>
    </row>
    <row r="1387" spans="1:3">
      <c r="A1387" s="133"/>
      <c r="B1387" s="134"/>
      <c r="C1387" s="134"/>
    </row>
    <row r="1388" spans="1:3">
      <c r="A1388" s="133"/>
      <c r="B1388" s="134"/>
      <c r="C1388" s="134"/>
    </row>
    <row r="1389" spans="1:3">
      <c r="A1389" s="133"/>
      <c r="B1389" s="134"/>
      <c r="C1389" s="134"/>
    </row>
    <row r="1390" spans="1:3">
      <c r="A1390" s="133"/>
      <c r="B1390" s="134"/>
      <c r="C1390" s="134"/>
    </row>
    <row r="1391" spans="1:3">
      <c r="A1391" s="133"/>
      <c r="B1391" s="134"/>
      <c r="C1391" s="134"/>
    </row>
    <row r="1392" spans="1:3">
      <c r="A1392" s="133"/>
      <c r="B1392" s="134"/>
      <c r="C1392" s="134"/>
    </row>
    <row r="1393" spans="1:3">
      <c r="A1393" s="133"/>
      <c r="B1393" s="134"/>
      <c r="C1393" s="134"/>
    </row>
    <row r="1394" spans="1:3">
      <c r="A1394" s="133"/>
      <c r="B1394" s="134"/>
      <c r="C1394" s="134"/>
    </row>
    <row r="1395" spans="1:3">
      <c r="A1395" s="133"/>
      <c r="B1395" s="134"/>
      <c r="C1395" s="134"/>
    </row>
    <row r="1396" spans="1:3">
      <c r="A1396" s="133"/>
      <c r="B1396" s="134"/>
      <c r="C1396" s="134"/>
    </row>
    <row r="1397" spans="1:3">
      <c r="A1397" s="133"/>
      <c r="B1397" s="134"/>
      <c r="C1397" s="134"/>
    </row>
    <row r="1398" spans="1:3">
      <c r="A1398" s="133"/>
      <c r="B1398" s="134"/>
      <c r="C1398" s="134"/>
    </row>
    <row r="1399" spans="1:3">
      <c r="A1399" s="133"/>
      <c r="B1399" s="134"/>
      <c r="C1399" s="134"/>
    </row>
    <row r="1400" spans="1:3">
      <c r="A1400" s="133"/>
      <c r="B1400" s="134"/>
      <c r="C1400" s="134"/>
    </row>
    <row r="1401" spans="1:3">
      <c r="A1401" s="133"/>
      <c r="B1401" s="134"/>
      <c r="C1401" s="134"/>
    </row>
    <row r="1402" spans="1:3">
      <c r="A1402" s="133"/>
      <c r="B1402" s="134"/>
      <c r="C1402" s="134"/>
    </row>
    <row r="1403" spans="1:3">
      <c r="A1403" s="133"/>
      <c r="B1403" s="134"/>
      <c r="C1403" s="134"/>
    </row>
    <row r="1404" spans="1:3">
      <c r="A1404" s="133"/>
      <c r="B1404" s="134"/>
      <c r="C1404" s="134"/>
    </row>
    <row r="1405" spans="1:3">
      <c r="A1405" s="133"/>
      <c r="B1405" s="134"/>
      <c r="C1405" s="134"/>
    </row>
    <row r="1406" spans="1:3">
      <c r="A1406" s="133"/>
      <c r="B1406" s="134"/>
      <c r="C1406" s="134"/>
    </row>
    <row r="1407" spans="1:3">
      <c r="A1407" s="133"/>
      <c r="B1407" s="134"/>
      <c r="C1407" s="134"/>
    </row>
    <row r="1408" spans="1:3">
      <c r="A1408" s="133"/>
      <c r="B1408" s="134"/>
      <c r="C1408" s="134"/>
    </row>
    <row r="1409" spans="1:3">
      <c r="A1409" s="133"/>
      <c r="B1409" s="134"/>
      <c r="C1409" s="134"/>
    </row>
    <row r="1410" spans="1:3">
      <c r="A1410" s="133"/>
      <c r="B1410" s="134"/>
      <c r="C1410" s="134"/>
    </row>
    <row r="1411" spans="1:3">
      <c r="A1411" s="133"/>
      <c r="B1411" s="134"/>
      <c r="C1411" s="134"/>
    </row>
    <row r="1412" spans="1:3">
      <c r="A1412" s="133"/>
      <c r="B1412" s="134"/>
      <c r="C1412" s="134"/>
    </row>
    <row r="1413" spans="1:3">
      <c r="A1413" s="133"/>
      <c r="B1413" s="134"/>
      <c r="C1413" s="134"/>
    </row>
    <row r="1414" spans="1:3">
      <c r="A1414" s="133"/>
      <c r="B1414" s="134"/>
      <c r="C1414" s="134"/>
    </row>
    <row r="1415" spans="1:3">
      <c r="A1415" s="133"/>
      <c r="B1415" s="134"/>
      <c r="C1415" s="134"/>
    </row>
    <row r="1416" spans="1:3">
      <c r="A1416" s="133"/>
      <c r="B1416" s="134"/>
      <c r="C1416" s="134"/>
    </row>
    <row r="1417" spans="1:3">
      <c r="A1417" s="133"/>
      <c r="B1417" s="134"/>
      <c r="C1417" s="134"/>
    </row>
    <row r="1418" spans="1:3">
      <c r="A1418" s="133"/>
      <c r="B1418" s="134"/>
      <c r="C1418" s="134"/>
    </row>
    <row r="1419" spans="1:3">
      <c r="A1419" s="133"/>
      <c r="B1419" s="134"/>
      <c r="C1419" s="134"/>
    </row>
    <row r="1420" spans="1:3">
      <c r="A1420" s="133"/>
      <c r="B1420" s="134"/>
      <c r="C1420" s="134"/>
    </row>
    <row r="1421" spans="1:3">
      <c r="A1421" s="133"/>
      <c r="B1421" s="134"/>
      <c r="C1421" s="134"/>
    </row>
    <row r="1422" spans="1:3">
      <c r="A1422" s="133"/>
      <c r="B1422" s="134"/>
      <c r="C1422" s="134"/>
    </row>
    <row r="1423" spans="1:3">
      <c r="A1423" s="133"/>
      <c r="B1423" s="134"/>
      <c r="C1423" s="134"/>
    </row>
    <row r="1424" spans="1:3">
      <c r="A1424" s="133"/>
      <c r="B1424" s="134"/>
      <c r="C1424" s="134"/>
    </row>
    <row r="1425" spans="1:3">
      <c r="A1425" s="133"/>
      <c r="B1425" s="134"/>
      <c r="C1425" s="134"/>
    </row>
    <row r="1426" spans="1:3">
      <c r="A1426" s="133"/>
      <c r="B1426" s="134"/>
      <c r="C1426" s="134"/>
    </row>
    <row r="1427" spans="1:3">
      <c r="A1427" s="133"/>
      <c r="B1427" s="134"/>
      <c r="C1427" s="134"/>
    </row>
    <row r="1428" spans="1:3">
      <c r="A1428" s="133"/>
      <c r="B1428" s="134"/>
      <c r="C1428" s="134"/>
    </row>
    <row r="1429" spans="1:3">
      <c r="A1429" s="133"/>
      <c r="B1429" s="134"/>
      <c r="C1429" s="134"/>
    </row>
    <row r="1430" spans="1:3">
      <c r="A1430" s="133"/>
      <c r="B1430" s="134"/>
      <c r="C1430" s="134"/>
    </row>
    <row r="1431" spans="1:3">
      <c r="A1431" s="133"/>
      <c r="B1431" s="134"/>
      <c r="C1431" s="134"/>
    </row>
    <row r="1432" spans="1:3">
      <c r="A1432" s="133"/>
      <c r="B1432" s="134"/>
      <c r="C1432" s="134"/>
    </row>
    <row r="1433" spans="1:3">
      <c r="A1433" s="133"/>
      <c r="B1433" s="134"/>
      <c r="C1433" s="134"/>
    </row>
    <row r="1434" spans="1:3">
      <c r="A1434" s="133"/>
      <c r="B1434" s="134"/>
      <c r="C1434" s="134"/>
    </row>
    <row r="1435" spans="1:3">
      <c r="A1435" s="133"/>
      <c r="B1435" s="134"/>
      <c r="C1435" s="134"/>
    </row>
    <row r="1436" spans="1:3">
      <c r="A1436" s="133"/>
      <c r="B1436" s="134"/>
      <c r="C1436" s="134"/>
    </row>
    <row r="1437" spans="1:3">
      <c r="A1437" s="133"/>
      <c r="B1437" s="134"/>
      <c r="C1437" s="134"/>
    </row>
    <row r="1438" spans="1:3">
      <c r="A1438" s="133"/>
      <c r="B1438" s="134"/>
      <c r="C1438" s="134"/>
    </row>
    <row r="1439" spans="1:3">
      <c r="A1439" s="133"/>
      <c r="B1439" s="134"/>
      <c r="C1439" s="134"/>
    </row>
    <row r="1440" spans="1:3">
      <c r="A1440" s="133"/>
      <c r="B1440" s="134"/>
      <c r="C1440" s="134"/>
    </row>
    <row r="1441" spans="1:3">
      <c r="A1441" s="133"/>
      <c r="B1441" s="134"/>
      <c r="C1441" s="134"/>
    </row>
    <row r="1442" spans="1:3">
      <c r="A1442" s="133"/>
      <c r="B1442" s="134"/>
      <c r="C1442" s="134"/>
    </row>
    <row r="1443" spans="1:3">
      <c r="A1443" s="133"/>
      <c r="B1443" s="134"/>
      <c r="C1443" s="134"/>
    </row>
    <row r="1444" spans="1:3">
      <c r="A1444" s="133"/>
      <c r="B1444" s="134"/>
      <c r="C1444" s="134"/>
    </row>
    <row r="1445" spans="1:3">
      <c r="A1445" s="133"/>
      <c r="B1445" s="134"/>
      <c r="C1445" s="134"/>
    </row>
    <row r="1446" spans="1:3">
      <c r="A1446" s="133"/>
      <c r="B1446" s="134"/>
      <c r="C1446" s="134"/>
    </row>
    <row r="1447" spans="1:3">
      <c r="A1447" s="133"/>
      <c r="B1447" s="134"/>
      <c r="C1447" s="134"/>
    </row>
    <row r="1448" spans="1:3">
      <c r="A1448" s="133"/>
      <c r="B1448" s="134"/>
      <c r="C1448" s="134"/>
    </row>
    <row r="1449" spans="1:3">
      <c r="A1449" s="133"/>
      <c r="B1449" s="134"/>
      <c r="C1449" s="134"/>
    </row>
    <row r="1450" spans="1:3">
      <c r="A1450" s="133"/>
      <c r="B1450" s="134"/>
      <c r="C1450" s="134"/>
    </row>
    <row r="1451" spans="1:3">
      <c r="A1451" s="133"/>
      <c r="B1451" s="134"/>
      <c r="C1451" s="134"/>
    </row>
    <row r="1452" spans="1:3">
      <c r="A1452" s="133"/>
      <c r="B1452" s="134"/>
      <c r="C1452" s="134"/>
    </row>
    <row r="1453" spans="1:3">
      <c r="A1453" s="133"/>
      <c r="B1453" s="134"/>
      <c r="C1453" s="134"/>
    </row>
    <row r="1454" spans="1:3">
      <c r="A1454" s="133"/>
      <c r="B1454" s="134"/>
      <c r="C1454" s="134"/>
    </row>
    <row r="1455" spans="1:3">
      <c r="A1455" s="133"/>
      <c r="B1455" s="134"/>
      <c r="C1455" s="134"/>
    </row>
    <row r="1456" spans="1:3">
      <c r="A1456" s="133"/>
      <c r="B1456" s="134"/>
      <c r="C1456" s="134"/>
    </row>
    <row r="1457" spans="1:3">
      <c r="A1457" s="133"/>
      <c r="B1457" s="134"/>
      <c r="C1457" s="134"/>
    </row>
    <row r="1458" spans="1:3">
      <c r="A1458" s="133"/>
      <c r="B1458" s="134"/>
      <c r="C1458" s="134"/>
    </row>
    <row r="1459" spans="1:3">
      <c r="A1459" s="133"/>
      <c r="B1459" s="134"/>
      <c r="C1459" s="134"/>
    </row>
    <row r="1460" spans="1:3">
      <c r="A1460" s="133"/>
      <c r="B1460" s="134"/>
      <c r="C1460" s="134"/>
    </row>
    <row r="1461" spans="1:3">
      <c r="A1461" s="133"/>
      <c r="B1461" s="134"/>
      <c r="C1461" s="134"/>
    </row>
    <row r="1462" spans="1:3">
      <c r="A1462" s="133"/>
      <c r="B1462" s="134"/>
      <c r="C1462" s="134"/>
    </row>
    <row r="1463" spans="1:3">
      <c r="A1463" s="133"/>
      <c r="B1463" s="134"/>
      <c r="C1463" s="134"/>
    </row>
    <row r="1464" spans="1:3">
      <c r="A1464" s="133"/>
      <c r="B1464" s="134"/>
      <c r="C1464" s="134"/>
    </row>
    <row r="1465" spans="1:3">
      <c r="A1465" s="133"/>
      <c r="B1465" s="134"/>
      <c r="C1465" s="134"/>
    </row>
    <row r="1466" spans="1:3">
      <c r="A1466" s="133"/>
      <c r="B1466" s="134"/>
      <c r="C1466" s="134"/>
    </row>
    <row r="1467" spans="1:3">
      <c r="A1467" s="133"/>
      <c r="B1467" s="134"/>
      <c r="C1467" s="134"/>
    </row>
    <row r="1468" spans="1:3">
      <c r="A1468" s="133"/>
      <c r="B1468" s="134"/>
      <c r="C1468" s="134"/>
    </row>
    <row r="1469" spans="1:3">
      <c r="A1469" s="133"/>
      <c r="B1469" s="134"/>
      <c r="C1469" s="134"/>
    </row>
    <row r="1470" spans="1:3">
      <c r="A1470" s="133"/>
      <c r="B1470" s="134"/>
      <c r="C1470" s="134"/>
    </row>
    <row r="1471" spans="1:3">
      <c r="A1471" s="133"/>
      <c r="B1471" s="134"/>
      <c r="C1471" s="134"/>
    </row>
    <row r="1472" spans="1:3">
      <c r="A1472" s="133"/>
      <c r="B1472" s="134"/>
      <c r="C1472" s="134"/>
    </row>
    <row r="1473" spans="1:3">
      <c r="A1473" s="133"/>
      <c r="B1473" s="134"/>
      <c r="C1473" s="134"/>
    </row>
    <row r="1474" spans="1:3">
      <c r="A1474" s="133"/>
      <c r="B1474" s="134"/>
      <c r="C1474" s="134"/>
    </row>
    <row r="1475" spans="1:3">
      <c r="A1475" s="133"/>
      <c r="B1475" s="134"/>
      <c r="C1475" s="134"/>
    </row>
    <row r="1476" spans="1:3">
      <c r="A1476" s="133"/>
      <c r="B1476" s="134"/>
      <c r="C1476" s="134"/>
    </row>
    <row r="1477" spans="1:3">
      <c r="A1477" s="133"/>
      <c r="B1477" s="134"/>
      <c r="C1477" s="134"/>
    </row>
    <row r="1478" spans="1:3">
      <c r="A1478" s="133"/>
      <c r="B1478" s="134"/>
      <c r="C1478" s="134"/>
    </row>
    <row r="1479" spans="1:3">
      <c r="A1479" s="133"/>
      <c r="B1479" s="134"/>
      <c r="C1479" s="134"/>
    </row>
    <row r="1480" spans="1:3">
      <c r="A1480" s="133"/>
      <c r="B1480" s="134"/>
      <c r="C1480" s="134"/>
    </row>
    <row r="1481" spans="1:3">
      <c r="A1481" s="133"/>
      <c r="B1481" s="134"/>
      <c r="C1481" s="134"/>
    </row>
    <row r="1482" spans="1:3">
      <c r="A1482" s="133"/>
      <c r="B1482" s="134"/>
      <c r="C1482" s="134"/>
    </row>
    <row r="1483" spans="1:3">
      <c r="A1483" s="133"/>
      <c r="B1483" s="134"/>
      <c r="C1483" s="134"/>
    </row>
    <row r="1484" spans="1:3">
      <c r="A1484" s="133"/>
      <c r="B1484" s="134"/>
      <c r="C1484" s="134"/>
    </row>
    <row r="1485" spans="1:3">
      <c r="A1485" s="133"/>
      <c r="B1485" s="134"/>
      <c r="C1485" s="134"/>
    </row>
    <row r="1486" spans="1:3">
      <c r="A1486" s="133"/>
      <c r="B1486" s="134"/>
      <c r="C1486" s="134"/>
    </row>
    <row r="1487" spans="1:3">
      <c r="A1487" s="133"/>
      <c r="B1487" s="134"/>
      <c r="C1487" s="134"/>
    </row>
    <row r="1488" spans="1:3">
      <c r="A1488" s="133"/>
      <c r="B1488" s="134"/>
      <c r="C1488" s="134"/>
    </row>
    <row r="1489" spans="1:3">
      <c r="A1489" s="133"/>
      <c r="B1489" s="134"/>
      <c r="C1489" s="134"/>
    </row>
    <row r="1490" spans="1:3">
      <c r="A1490" s="133"/>
      <c r="B1490" s="134"/>
      <c r="C1490" s="134"/>
    </row>
    <row r="1491" spans="1:3">
      <c r="A1491" s="133"/>
      <c r="B1491" s="134"/>
      <c r="C1491" s="134"/>
    </row>
    <row r="1492" spans="1:3">
      <c r="A1492" s="133"/>
      <c r="B1492" s="134"/>
      <c r="C1492" s="134"/>
    </row>
    <row r="1493" spans="1:3">
      <c r="A1493" s="133"/>
      <c r="B1493" s="134"/>
      <c r="C1493" s="134"/>
    </row>
    <row r="1494" spans="1:3">
      <c r="A1494" s="133"/>
      <c r="B1494" s="134"/>
      <c r="C1494" s="134"/>
    </row>
    <row r="1495" spans="1:3">
      <c r="A1495" s="133"/>
      <c r="B1495" s="134"/>
      <c r="C1495" s="134"/>
    </row>
    <row r="1496" spans="1:3">
      <c r="A1496" s="133"/>
      <c r="B1496" s="134"/>
      <c r="C1496" s="134"/>
    </row>
    <row r="1497" spans="1:3">
      <c r="A1497" s="133"/>
      <c r="B1497" s="134"/>
      <c r="C1497" s="134"/>
    </row>
    <row r="1498" spans="1:3">
      <c r="A1498" s="133"/>
      <c r="B1498" s="134"/>
      <c r="C1498" s="134"/>
    </row>
    <row r="1499" spans="1:3">
      <c r="A1499" s="133"/>
      <c r="B1499" s="134"/>
      <c r="C1499" s="134"/>
    </row>
    <row r="1500" spans="1:3">
      <c r="A1500" s="133"/>
      <c r="B1500" s="134"/>
      <c r="C1500" s="134"/>
    </row>
    <row r="1501" spans="1:3">
      <c r="A1501" s="133"/>
      <c r="B1501" s="134"/>
      <c r="C1501" s="134"/>
    </row>
    <row r="1502" spans="1:3">
      <c r="A1502" s="133"/>
      <c r="B1502" s="134"/>
      <c r="C1502" s="134"/>
    </row>
    <row r="1503" spans="1:3">
      <c r="A1503" s="133"/>
      <c r="B1503" s="134"/>
      <c r="C1503" s="134"/>
    </row>
    <row r="1504" spans="1:3">
      <c r="A1504" s="133"/>
      <c r="B1504" s="134"/>
      <c r="C1504" s="134"/>
    </row>
    <row r="1505" spans="1:3">
      <c r="A1505" s="133"/>
      <c r="B1505" s="134"/>
      <c r="C1505" s="134"/>
    </row>
    <row r="1506" spans="1:3">
      <c r="A1506" s="133"/>
      <c r="B1506" s="134"/>
      <c r="C1506" s="134"/>
    </row>
    <row r="1507" spans="1:3">
      <c r="A1507" s="133"/>
      <c r="B1507" s="134"/>
      <c r="C1507" s="134"/>
    </row>
    <row r="1508" spans="1:3">
      <c r="A1508" s="133"/>
      <c r="B1508" s="134"/>
      <c r="C1508" s="134"/>
    </row>
    <row r="1509" spans="1:3">
      <c r="A1509" s="133"/>
      <c r="B1509" s="134"/>
      <c r="C1509" s="134"/>
    </row>
    <row r="1510" spans="1:3">
      <c r="A1510" s="133"/>
      <c r="B1510" s="134"/>
      <c r="C1510" s="134"/>
    </row>
    <row r="1511" spans="1:3">
      <c r="A1511" s="133"/>
      <c r="B1511" s="134"/>
      <c r="C1511" s="134"/>
    </row>
    <row r="1512" spans="1:3">
      <c r="A1512" s="133"/>
      <c r="B1512" s="134"/>
      <c r="C1512" s="134"/>
    </row>
    <row r="1513" spans="1:3">
      <c r="A1513" s="133"/>
      <c r="B1513" s="134"/>
      <c r="C1513" s="134"/>
    </row>
    <row r="1514" spans="1:3">
      <c r="A1514" s="133"/>
      <c r="B1514" s="134"/>
      <c r="C1514" s="134"/>
    </row>
    <row r="1515" spans="1:3">
      <c r="A1515" s="133"/>
      <c r="B1515" s="134"/>
      <c r="C1515" s="134"/>
    </row>
    <row r="1516" spans="1:3">
      <c r="A1516" s="133"/>
      <c r="B1516" s="134"/>
      <c r="C1516" s="134"/>
    </row>
    <row r="1517" spans="1:3">
      <c r="A1517" s="133"/>
      <c r="B1517" s="134"/>
      <c r="C1517" s="134"/>
    </row>
    <row r="1518" spans="1:3">
      <c r="A1518" s="133"/>
      <c r="B1518" s="134"/>
      <c r="C1518" s="134"/>
    </row>
    <row r="1519" spans="1:3">
      <c r="A1519" s="133"/>
      <c r="B1519" s="134"/>
      <c r="C1519" s="134"/>
    </row>
    <row r="1520" spans="1:3">
      <c r="A1520" s="133"/>
      <c r="B1520" s="134"/>
      <c r="C1520" s="134"/>
    </row>
    <row r="1521" spans="1:3">
      <c r="A1521" s="133"/>
      <c r="B1521" s="134"/>
      <c r="C1521" s="134"/>
    </row>
    <row r="1522" spans="1:3">
      <c r="A1522" s="133"/>
      <c r="B1522" s="134"/>
      <c r="C1522" s="134"/>
    </row>
    <row r="1523" spans="1:3">
      <c r="A1523" s="133"/>
      <c r="B1523" s="134"/>
      <c r="C1523" s="134"/>
    </row>
    <row r="1524" spans="1:3">
      <c r="A1524" s="133"/>
      <c r="B1524" s="134"/>
      <c r="C1524" s="134"/>
    </row>
    <row r="1525" spans="1:3">
      <c r="A1525" s="133"/>
      <c r="B1525" s="134"/>
      <c r="C1525" s="134"/>
    </row>
    <row r="1526" spans="1:3">
      <c r="A1526" s="133"/>
      <c r="B1526" s="134"/>
      <c r="C1526" s="134"/>
    </row>
    <row r="1527" spans="1:3">
      <c r="A1527" s="133"/>
      <c r="B1527" s="134"/>
      <c r="C1527" s="134"/>
    </row>
    <row r="1528" spans="1:3">
      <c r="A1528" s="133"/>
      <c r="B1528" s="134"/>
      <c r="C1528" s="134"/>
    </row>
    <row r="1529" spans="1:3">
      <c r="A1529" s="133"/>
      <c r="B1529" s="134"/>
      <c r="C1529" s="134"/>
    </row>
    <row r="1530" spans="1:3">
      <c r="A1530" s="133"/>
      <c r="B1530" s="134"/>
      <c r="C1530" s="134"/>
    </row>
    <row r="1531" spans="1:3">
      <c r="A1531" s="133"/>
      <c r="B1531" s="134"/>
      <c r="C1531" s="134"/>
    </row>
    <row r="1532" spans="1:3">
      <c r="A1532" s="133"/>
      <c r="B1532" s="134"/>
      <c r="C1532" s="134"/>
    </row>
    <row r="1533" spans="1:3">
      <c r="A1533" s="133"/>
      <c r="B1533" s="134"/>
      <c r="C1533" s="134"/>
    </row>
    <row r="1534" spans="1:3">
      <c r="A1534" s="133"/>
      <c r="B1534" s="134"/>
      <c r="C1534" s="134"/>
    </row>
    <row r="1535" spans="1:3">
      <c r="A1535" s="133"/>
      <c r="B1535" s="134"/>
      <c r="C1535" s="134"/>
    </row>
    <row r="1536" spans="1:3">
      <c r="A1536" s="133"/>
      <c r="B1536" s="134"/>
      <c r="C1536" s="134"/>
    </row>
    <row r="1537" spans="1:3">
      <c r="A1537" s="133"/>
      <c r="B1537" s="134"/>
      <c r="C1537" s="134"/>
    </row>
    <row r="1538" spans="1:3">
      <c r="A1538" s="133"/>
      <c r="B1538" s="134"/>
      <c r="C1538" s="134"/>
    </row>
    <row r="1539" spans="1:3">
      <c r="A1539" s="133"/>
      <c r="B1539" s="134"/>
      <c r="C1539" s="134"/>
    </row>
    <row r="1540" spans="1:3">
      <c r="A1540" s="133"/>
      <c r="B1540" s="134"/>
      <c r="C1540" s="134"/>
    </row>
    <row r="1541" spans="1:3">
      <c r="A1541" s="133"/>
      <c r="B1541" s="134"/>
      <c r="C1541" s="134"/>
    </row>
    <row r="1542" spans="1:3">
      <c r="A1542" s="133"/>
      <c r="B1542" s="134"/>
      <c r="C1542" s="134"/>
    </row>
    <row r="1543" spans="1:3">
      <c r="A1543" s="133"/>
      <c r="B1543" s="134"/>
      <c r="C1543" s="134"/>
    </row>
    <row r="1544" spans="1:3">
      <c r="A1544" s="133"/>
      <c r="B1544" s="134"/>
      <c r="C1544" s="134"/>
    </row>
    <row r="1545" spans="1:3">
      <c r="A1545" s="133"/>
      <c r="B1545" s="134"/>
      <c r="C1545" s="134"/>
    </row>
    <row r="1546" spans="1:3">
      <c r="A1546" s="133"/>
      <c r="B1546" s="134"/>
      <c r="C1546" s="134"/>
    </row>
    <row r="1547" spans="1:3">
      <c r="A1547" s="133"/>
      <c r="B1547" s="134"/>
      <c r="C1547" s="134"/>
    </row>
    <row r="1548" spans="1:3">
      <c r="A1548" s="133"/>
      <c r="B1548" s="134"/>
      <c r="C1548" s="134"/>
    </row>
    <row r="1549" spans="1:3">
      <c r="A1549" s="133"/>
      <c r="B1549" s="134"/>
      <c r="C1549" s="134"/>
    </row>
    <row r="1550" spans="1:3">
      <c r="A1550" s="133"/>
      <c r="B1550" s="134"/>
      <c r="C1550" s="134"/>
    </row>
    <row r="1551" spans="1:3">
      <c r="A1551" s="133"/>
      <c r="B1551" s="134"/>
      <c r="C1551" s="134"/>
    </row>
    <row r="1552" spans="1:3">
      <c r="A1552" s="133"/>
      <c r="B1552" s="134"/>
      <c r="C1552" s="134"/>
    </row>
    <row r="1553" spans="1:3">
      <c r="A1553" s="133"/>
      <c r="B1553" s="134"/>
      <c r="C1553" s="134"/>
    </row>
    <row r="1554" spans="1:3">
      <c r="A1554" s="133"/>
      <c r="B1554" s="134"/>
      <c r="C1554" s="134"/>
    </row>
    <row r="1555" spans="1:3">
      <c r="A1555" s="133"/>
      <c r="B1555" s="134"/>
      <c r="C1555" s="134"/>
    </row>
    <row r="1556" spans="1:3">
      <c r="A1556" s="133"/>
      <c r="B1556" s="134"/>
      <c r="C1556" s="134"/>
    </row>
    <row r="1557" spans="1:3">
      <c r="A1557" s="133"/>
      <c r="B1557" s="134"/>
      <c r="C1557" s="134"/>
    </row>
    <row r="1558" spans="1:3">
      <c r="A1558" s="133"/>
      <c r="B1558" s="134"/>
      <c r="C1558" s="134"/>
    </row>
    <row r="1559" spans="1:3">
      <c r="A1559" s="133"/>
      <c r="B1559" s="134"/>
      <c r="C1559" s="134"/>
    </row>
    <row r="1560" spans="1:3">
      <c r="A1560" s="133"/>
      <c r="B1560" s="134"/>
      <c r="C1560" s="134"/>
    </row>
    <row r="1561" spans="1:3">
      <c r="A1561" s="133"/>
      <c r="B1561" s="134"/>
      <c r="C1561" s="134"/>
    </row>
    <row r="1562" spans="1:3">
      <c r="A1562" s="133"/>
      <c r="B1562" s="134"/>
      <c r="C1562" s="134"/>
    </row>
    <row r="1563" spans="1:3">
      <c r="A1563" s="133"/>
      <c r="B1563" s="134"/>
      <c r="C1563" s="134"/>
    </row>
    <row r="1564" spans="1:3">
      <c r="A1564" s="133"/>
      <c r="B1564" s="134"/>
      <c r="C1564" s="134"/>
    </row>
    <row r="1565" spans="1:3">
      <c r="A1565" s="133"/>
      <c r="B1565" s="134"/>
      <c r="C1565" s="134"/>
    </row>
    <row r="1566" spans="1:3">
      <c r="A1566" s="133"/>
      <c r="B1566" s="134"/>
      <c r="C1566" s="134"/>
    </row>
    <row r="1567" spans="1:3">
      <c r="A1567" s="133"/>
      <c r="B1567" s="134"/>
      <c r="C1567" s="134"/>
    </row>
    <row r="1568" spans="1:3">
      <c r="A1568" s="133"/>
      <c r="B1568" s="134"/>
      <c r="C1568" s="134"/>
    </row>
    <row r="1569" spans="1:3">
      <c r="A1569" s="133"/>
      <c r="B1569" s="134"/>
      <c r="C1569" s="134"/>
    </row>
    <row r="1570" spans="1:3">
      <c r="A1570" s="133"/>
      <c r="B1570" s="134"/>
      <c r="C1570" s="134"/>
    </row>
    <row r="1571" spans="1:3">
      <c r="A1571" s="133"/>
      <c r="B1571" s="134"/>
      <c r="C1571" s="134"/>
    </row>
    <row r="1572" spans="1:3">
      <c r="A1572" s="133"/>
      <c r="B1572" s="134"/>
      <c r="C1572" s="134"/>
    </row>
    <row r="1573" spans="1:3">
      <c r="A1573" s="133"/>
      <c r="B1573" s="134"/>
      <c r="C1573" s="134"/>
    </row>
    <row r="1574" spans="1:3">
      <c r="A1574" s="133"/>
      <c r="B1574" s="134"/>
      <c r="C1574" s="134"/>
    </row>
    <row r="1575" spans="1:3">
      <c r="A1575" s="133"/>
      <c r="B1575" s="134"/>
      <c r="C1575" s="134"/>
    </row>
    <row r="1576" spans="1:3">
      <c r="A1576" s="133"/>
      <c r="B1576" s="134"/>
      <c r="C1576" s="134"/>
    </row>
    <row r="1577" spans="1:3">
      <c r="A1577" s="133"/>
      <c r="B1577" s="134"/>
      <c r="C1577" s="134"/>
    </row>
    <row r="1578" spans="1:3">
      <c r="A1578" s="133"/>
      <c r="B1578" s="134"/>
      <c r="C1578" s="134"/>
    </row>
    <row r="1579" spans="1:3">
      <c r="A1579" s="133"/>
      <c r="B1579" s="134"/>
      <c r="C1579" s="134"/>
    </row>
    <row r="1580" spans="1:3">
      <c r="A1580" s="133"/>
      <c r="B1580" s="134"/>
      <c r="C1580" s="134"/>
    </row>
    <row r="1581" spans="1:3">
      <c r="A1581" s="133"/>
      <c r="B1581" s="134"/>
      <c r="C1581" s="134"/>
    </row>
    <row r="1582" spans="1:3">
      <c r="A1582" s="133"/>
      <c r="B1582" s="134"/>
      <c r="C1582" s="134"/>
    </row>
    <row r="1583" spans="1:3">
      <c r="A1583" s="133"/>
      <c r="B1583" s="134"/>
      <c r="C1583" s="134"/>
    </row>
    <row r="1584" spans="1:3">
      <c r="A1584" s="133"/>
      <c r="B1584" s="134"/>
      <c r="C1584" s="134"/>
    </row>
    <row r="1585" spans="1:3">
      <c r="A1585" s="133"/>
      <c r="B1585" s="134"/>
      <c r="C1585" s="134"/>
    </row>
    <row r="1586" spans="1:3">
      <c r="A1586" s="133"/>
      <c r="B1586" s="134"/>
      <c r="C1586" s="134"/>
    </row>
    <row r="1587" spans="1:3">
      <c r="A1587" s="133"/>
      <c r="B1587" s="134"/>
      <c r="C1587" s="134"/>
    </row>
    <row r="1588" spans="1:3">
      <c r="A1588" s="133"/>
      <c r="B1588" s="134"/>
      <c r="C1588" s="134"/>
    </row>
    <row r="1589" spans="1:3">
      <c r="A1589" s="133"/>
      <c r="B1589" s="134"/>
      <c r="C1589" s="134"/>
    </row>
    <row r="1590" spans="1:3">
      <c r="A1590" s="133"/>
      <c r="B1590" s="134"/>
      <c r="C1590" s="134"/>
    </row>
    <row r="1591" spans="1:3">
      <c r="A1591" s="133"/>
      <c r="B1591" s="134"/>
      <c r="C1591" s="134"/>
    </row>
    <row r="1592" spans="1:3">
      <c r="A1592" s="133"/>
      <c r="B1592" s="134"/>
      <c r="C1592" s="134"/>
    </row>
    <row r="1593" spans="1:3">
      <c r="A1593" s="133"/>
      <c r="B1593" s="134"/>
      <c r="C1593" s="134"/>
    </row>
    <row r="1594" spans="1:3">
      <c r="A1594" s="133"/>
      <c r="B1594" s="134"/>
      <c r="C1594" s="134"/>
    </row>
    <row r="1595" spans="1:3">
      <c r="A1595" s="133"/>
      <c r="B1595" s="134"/>
      <c r="C1595" s="134"/>
    </row>
    <row r="1596" spans="1:3">
      <c r="A1596" s="133"/>
      <c r="B1596" s="134"/>
      <c r="C1596" s="134"/>
    </row>
    <row r="1597" spans="1:3">
      <c r="A1597" s="133"/>
      <c r="B1597" s="134"/>
      <c r="C1597" s="134"/>
    </row>
    <row r="1598" spans="1:3">
      <c r="A1598" s="133"/>
      <c r="B1598" s="134"/>
      <c r="C1598" s="134"/>
    </row>
    <row r="1599" spans="1:3">
      <c r="A1599" s="133"/>
      <c r="B1599" s="134"/>
      <c r="C1599" s="134"/>
    </row>
    <row r="1600" spans="1:3">
      <c r="A1600" s="133"/>
      <c r="B1600" s="134"/>
      <c r="C1600" s="134"/>
    </row>
    <row r="1601" spans="1:3">
      <c r="A1601" s="133"/>
      <c r="B1601" s="134"/>
      <c r="C1601" s="134"/>
    </row>
    <row r="1602" spans="1:3">
      <c r="A1602" s="133"/>
      <c r="B1602" s="134"/>
      <c r="C1602" s="134"/>
    </row>
    <row r="1603" spans="1:3">
      <c r="A1603" s="133"/>
      <c r="B1603" s="134"/>
      <c r="C1603" s="134"/>
    </row>
    <row r="1604" spans="1:3">
      <c r="A1604" s="133"/>
      <c r="B1604" s="134"/>
      <c r="C1604" s="134"/>
    </row>
    <row r="1605" spans="1:3">
      <c r="A1605" s="133"/>
      <c r="B1605" s="134"/>
      <c r="C1605" s="134"/>
    </row>
    <row r="1606" spans="1:3">
      <c r="A1606" s="133"/>
      <c r="B1606" s="134"/>
      <c r="C1606" s="134"/>
    </row>
    <row r="1607" spans="1:3">
      <c r="A1607" s="133"/>
      <c r="B1607" s="134"/>
      <c r="C1607" s="134"/>
    </row>
    <row r="1608" spans="1:3">
      <c r="A1608" s="133"/>
      <c r="B1608" s="134"/>
      <c r="C1608" s="134"/>
    </row>
    <row r="1609" spans="1:3">
      <c r="A1609" s="133"/>
      <c r="B1609" s="134"/>
      <c r="C1609" s="134"/>
    </row>
    <row r="1610" spans="1:3">
      <c r="A1610" s="133"/>
      <c r="B1610" s="134"/>
      <c r="C1610" s="134"/>
    </row>
    <row r="1611" spans="1:3">
      <c r="A1611" s="133"/>
      <c r="B1611" s="134"/>
      <c r="C1611" s="134"/>
    </row>
    <row r="1612" spans="1:3">
      <c r="A1612" s="133"/>
      <c r="B1612" s="134"/>
      <c r="C1612" s="134"/>
    </row>
    <row r="1613" spans="1:3">
      <c r="A1613" s="133"/>
      <c r="B1613" s="134"/>
      <c r="C1613" s="134"/>
    </row>
    <row r="1614" spans="1:3">
      <c r="A1614" s="133"/>
      <c r="B1614" s="134"/>
      <c r="C1614" s="134"/>
    </row>
    <row r="1615" spans="1:3">
      <c r="A1615" s="133"/>
      <c r="B1615" s="134"/>
      <c r="C1615" s="134"/>
    </row>
    <row r="1616" spans="1:3">
      <c r="A1616" s="133"/>
      <c r="B1616" s="134"/>
      <c r="C1616" s="134"/>
    </row>
    <row r="1617" spans="1:3">
      <c r="A1617" s="133"/>
      <c r="B1617" s="134"/>
      <c r="C1617" s="134"/>
    </row>
    <row r="1618" spans="1:3">
      <c r="A1618" s="133"/>
      <c r="B1618" s="134"/>
      <c r="C1618" s="134"/>
    </row>
    <row r="1619" spans="1:3">
      <c r="A1619" s="133"/>
      <c r="B1619" s="134"/>
      <c r="C1619" s="134"/>
    </row>
    <row r="1620" spans="1:3">
      <c r="A1620" s="133"/>
      <c r="B1620" s="134"/>
      <c r="C1620" s="134"/>
    </row>
    <row r="1621" spans="1:3">
      <c r="A1621" s="133"/>
      <c r="B1621" s="134"/>
      <c r="C1621" s="134"/>
    </row>
    <row r="1622" spans="1:3">
      <c r="A1622" s="133"/>
      <c r="B1622" s="134"/>
      <c r="C1622" s="134"/>
    </row>
    <row r="1623" spans="1:3">
      <c r="A1623" s="133"/>
      <c r="B1623" s="134"/>
      <c r="C1623" s="134"/>
    </row>
    <row r="1624" spans="1:3">
      <c r="A1624" s="133"/>
      <c r="B1624" s="134"/>
      <c r="C1624" s="134"/>
    </row>
    <row r="1625" spans="1:3">
      <c r="A1625" s="133"/>
      <c r="B1625" s="134"/>
      <c r="C1625" s="134"/>
    </row>
    <row r="1626" spans="1:3">
      <c r="A1626" s="133"/>
      <c r="B1626" s="134"/>
      <c r="C1626" s="134"/>
    </row>
    <row r="1627" spans="1:3">
      <c r="A1627" s="133"/>
      <c r="B1627" s="134"/>
      <c r="C1627" s="134"/>
    </row>
    <row r="1628" spans="1:3">
      <c r="A1628" s="133"/>
      <c r="B1628" s="134"/>
      <c r="C1628" s="134"/>
    </row>
    <row r="1629" spans="1:3">
      <c r="A1629" s="133"/>
      <c r="B1629" s="134"/>
      <c r="C1629" s="134"/>
    </row>
    <row r="1630" spans="1:3">
      <c r="A1630" s="133"/>
      <c r="B1630" s="134"/>
      <c r="C1630" s="134"/>
    </row>
    <row r="1631" spans="1:3">
      <c r="A1631" s="133"/>
      <c r="B1631" s="134"/>
      <c r="C1631" s="134"/>
    </row>
    <row r="1632" spans="1:3">
      <c r="A1632" s="133"/>
      <c r="B1632" s="134"/>
      <c r="C1632" s="134"/>
    </row>
    <row r="1633" spans="1:3">
      <c r="A1633" s="133"/>
      <c r="B1633" s="134"/>
      <c r="C1633" s="134"/>
    </row>
    <row r="1634" spans="1:3">
      <c r="A1634" s="133"/>
      <c r="B1634" s="134"/>
      <c r="C1634" s="134"/>
    </row>
    <row r="1635" spans="1:3">
      <c r="A1635" s="133"/>
      <c r="B1635" s="134"/>
      <c r="C1635" s="134"/>
    </row>
    <row r="1636" spans="1:3">
      <c r="A1636" s="133"/>
      <c r="B1636" s="134"/>
      <c r="C1636" s="134"/>
    </row>
    <row r="1637" spans="1:3">
      <c r="A1637" s="133"/>
      <c r="B1637" s="134"/>
      <c r="C1637" s="134"/>
    </row>
    <row r="1638" spans="1:3">
      <c r="A1638" s="133"/>
      <c r="B1638" s="134"/>
      <c r="C1638" s="134"/>
    </row>
    <row r="1639" spans="1:3">
      <c r="A1639" s="133"/>
      <c r="B1639" s="134"/>
      <c r="C1639" s="134"/>
    </row>
    <row r="1640" spans="1:3">
      <c r="A1640" s="133"/>
      <c r="B1640" s="134"/>
      <c r="C1640" s="134"/>
    </row>
    <row r="1641" spans="1:3">
      <c r="A1641" s="133"/>
      <c r="B1641" s="134"/>
      <c r="C1641" s="134"/>
    </row>
    <row r="1642" spans="1:3">
      <c r="A1642" s="133"/>
      <c r="B1642" s="134"/>
      <c r="C1642" s="134"/>
    </row>
    <row r="1643" spans="1:3">
      <c r="A1643" s="133"/>
      <c r="B1643" s="134"/>
      <c r="C1643" s="134"/>
    </row>
    <row r="1644" spans="1:3">
      <c r="A1644" s="133"/>
      <c r="B1644" s="134"/>
      <c r="C1644" s="134"/>
    </row>
    <row r="1645" spans="1:3">
      <c r="A1645" s="133"/>
      <c r="B1645" s="134"/>
      <c r="C1645" s="134"/>
    </row>
    <row r="1646" spans="1:3">
      <c r="A1646" s="133"/>
      <c r="B1646" s="134"/>
      <c r="C1646" s="134"/>
    </row>
    <row r="1647" spans="1:3">
      <c r="A1647" s="133"/>
      <c r="B1647" s="134"/>
      <c r="C1647" s="134"/>
    </row>
    <row r="1648" spans="1:3">
      <c r="A1648" s="133"/>
      <c r="B1648" s="134"/>
      <c r="C1648" s="134"/>
    </row>
    <row r="1649" spans="1:3">
      <c r="A1649" s="133"/>
      <c r="B1649" s="134"/>
      <c r="C1649" s="134"/>
    </row>
    <row r="1650" spans="1:3">
      <c r="A1650" s="133"/>
      <c r="B1650" s="134"/>
      <c r="C1650" s="134"/>
    </row>
    <row r="1651" spans="1:3">
      <c r="A1651" s="133"/>
      <c r="B1651" s="134"/>
      <c r="C1651" s="134"/>
    </row>
    <row r="1652" spans="1:3">
      <c r="A1652" s="133"/>
      <c r="B1652" s="134"/>
      <c r="C1652" s="134"/>
    </row>
    <row r="1653" spans="1:3">
      <c r="A1653" s="133"/>
      <c r="B1653" s="134"/>
      <c r="C1653" s="134"/>
    </row>
    <row r="1654" spans="1:3">
      <c r="A1654" s="133"/>
      <c r="B1654" s="134"/>
      <c r="C1654" s="134"/>
    </row>
    <row r="1655" spans="1:3">
      <c r="A1655" s="133"/>
      <c r="B1655" s="134"/>
      <c r="C1655" s="134"/>
    </row>
    <row r="1656" spans="1:3">
      <c r="A1656" s="133"/>
      <c r="B1656" s="134"/>
      <c r="C1656" s="134"/>
    </row>
    <row r="1657" spans="1:3">
      <c r="A1657" s="133"/>
      <c r="B1657" s="134"/>
      <c r="C1657" s="134"/>
    </row>
    <row r="1658" spans="1:3">
      <c r="A1658" s="133"/>
      <c r="B1658" s="134"/>
      <c r="C1658" s="134"/>
    </row>
    <row r="1659" spans="1:3">
      <c r="A1659" s="133"/>
      <c r="B1659" s="134"/>
      <c r="C1659" s="134"/>
    </row>
    <row r="1660" spans="1:3">
      <c r="A1660" s="133"/>
      <c r="B1660" s="134"/>
      <c r="C1660" s="134"/>
    </row>
    <row r="1661" spans="1:3">
      <c r="A1661" s="133"/>
      <c r="B1661" s="134"/>
      <c r="C1661" s="134"/>
    </row>
    <row r="1662" spans="1:3">
      <c r="A1662" s="133"/>
      <c r="B1662" s="134"/>
      <c r="C1662" s="134"/>
    </row>
    <row r="1663" spans="1:3">
      <c r="A1663" s="133"/>
      <c r="B1663" s="134"/>
      <c r="C1663" s="134"/>
    </row>
    <row r="1664" spans="1:3">
      <c r="A1664" s="133"/>
      <c r="B1664" s="134"/>
      <c r="C1664" s="134"/>
    </row>
    <row r="1665" spans="1:3">
      <c r="A1665" s="133"/>
      <c r="B1665" s="134"/>
      <c r="C1665" s="134"/>
    </row>
    <row r="1666" spans="1:3">
      <c r="A1666" s="133"/>
      <c r="B1666" s="134"/>
      <c r="C1666" s="134"/>
    </row>
    <row r="1667" spans="1:3">
      <c r="A1667" s="133"/>
      <c r="B1667" s="134"/>
      <c r="C1667" s="134"/>
    </row>
    <row r="1668" spans="1:3">
      <c r="A1668" s="133"/>
      <c r="B1668" s="134"/>
      <c r="C1668" s="134"/>
    </row>
    <row r="1669" spans="1:3">
      <c r="A1669" s="133"/>
      <c r="B1669" s="134"/>
      <c r="C1669" s="134"/>
    </row>
    <row r="1670" spans="1:3">
      <c r="A1670" s="133"/>
      <c r="B1670" s="134"/>
      <c r="C1670" s="134"/>
    </row>
    <row r="1671" spans="1:3">
      <c r="A1671" s="133"/>
      <c r="B1671" s="134"/>
      <c r="C1671" s="134"/>
    </row>
    <row r="1672" spans="1:3">
      <c r="A1672" s="133"/>
      <c r="B1672" s="134"/>
      <c r="C1672" s="134"/>
    </row>
    <row r="1673" spans="1:3">
      <c r="A1673" s="133"/>
      <c r="B1673" s="134"/>
      <c r="C1673" s="134"/>
    </row>
    <row r="1674" spans="1:3">
      <c r="A1674" s="133"/>
      <c r="B1674" s="134"/>
      <c r="C1674" s="134"/>
    </row>
    <row r="1675" spans="1:3">
      <c r="A1675" s="133"/>
      <c r="B1675" s="134"/>
      <c r="C1675" s="134"/>
    </row>
    <row r="1676" spans="1:3">
      <c r="A1676" s="133"/>
      <c r="B1676" s="134"/>
      <c r="C1676" s="134"/>
    </row>
    <row r="1677" spans="1:3">
      <c r="A1677" s="133"/>
      <c r="B1677" s="134"/>
      <c r="C1677" s="134"/>
    </row>
    <row r="1678" spans="1:3">
      <c r="A1678" s="133"/>
      <c r="B1678" s="134"/>
      <c r="C1678" s="134"/>
    </row>
    <row r="1679" spans="1:3">
      <c r="A1679" s="133"/>
      <c r="B1679" s="134"/>
      <c r="C1679" s="134"/>
    </row>
    <row r="1680" spans="1:3">
      <c r="A1680" s="133"/>
      <c r="B1680" s="134"/>
      <c r="C1680" s="134"/>
    </row>
    <row r="1681" spans="1:3">
      <c r="A1681" s="133"/>
      <c r="B1681" s="134"/>
      <c r="C1681" s="134"/>
    </row>
    <row r="1682" spans="1:3">
      <c r="A1682" s="133"/>
      <c r="B1682" s="134"/>
      <c r="C1682" s="134"/>
    </row>
    <row r="1683" spans="1:3">
      <c r="A1683" s="133"/>
      <c r="B1683" s="134"/>
      <c r="C1683" s="134"/>
    </row>
    <row r="1684" spans="1:3">
      <c r="A1684" s="133"/>
      <c r="B1684" s="134"/>
      <c r="C1684" s="134"/>
    </row>
    <row r="1685" spans="1:3">
      <c r="A1685" s="133"/>
      <c r="B1685" s="134"/>
      <c r="C1685" s="134"/>
    </row>
    <row r="1686" spans="1:3">
      <c r="A1686" s="133"/>
      <c r="B1686" s="134"/>
      <c r="C1686" s="134"/>
    </row>
    <row r="1687" spans="1:3">
      <c r="A1687" s="133"/>
      <c r="B1687" s="134"/>
      <c r="C1687" s="134"/>
    </row>
    <row r="1688" spans="1:3">
      <c r="A1688" s="133"/>
      <c r="B1688" s="134"/>
      <c r="C1688" s="134"/>
    </row>
    <row r="1689" spans="1:3">
      <c r="A1689" s="133"/>
      <c r="B1689" s="134"/>
      <c r="C1689" s="134"/>
    </row>
    <row r="1690" spans="1:3">
      <c r="A1690" s="133"/>
      <c r="B1690" s="134"/>
      <c r="C1690" s="134"/>
    </row>
    <row r="1691" spans="1:3">
      <c r="A1691" s="133"/>
      <c r="B1691" s="134"/>
      <c r="C1691" s="134"/>
    </row>
    <row r="1692" spans="1:3">
      <c r="A1692" s="133"/>
      <c r="B1692" s="134"/>
      <c r="C1692" s="134"/>
    </row>
    <row r="1693" spans="1:3">
      <c r="A1693" s="133"/>
      <c r="B1693" s="134"/>
      <c r="C1693" s="134"/>
    </row>
    <row r="1694" spans="1:3">
      <c r="A1694" s="133"/>
      <c r="B1694" s="134"/>
      <c r="C1694" s="134"/>
    </row>
    <row r="1695" spans="1:3">
      <c r="A1695" s="133"/>
      <c r="B1695" s="134"/>
      <c r="C1695" s="134"/>
    </row>
    <row r="1696" spans="1:3">
      <c r="A1696" s="133"/>
      <c r="B1696" s="134"/>
      <c r="C1696" s="134"/>
    </row>
    <row r="1697" spans="1:3">
      <c r="A1697" s="133"/>
      <c r="B1697" s="134"/>
      <c r="C1697" s="134"/>
    </row>
    <row r="1698" spans="1:3">
      <c r="A1698" s="133"/>
      <c r="B1698" s="134"/>
      <c r="C1698" s="134"/>
    </row>
    <row r="1699" spans="1:3">
      <c r="A1699" s="133"/>
      <c r="B1699" s="134"/>
      <c r="C1699" s="134"/>
    </row>
    <row r="1700" spans="1:3">
      <c r="A1700" s="133"/>
      <c r="B1700" s="134"/>
      <c r="C1700" s="134"/>
    </row>
    <row r="1701" spans="1:3">
      <c r="A1701" s="133"/>
      <c r="B1701" s="134"/>
      <c r="C1701" s="134"/>
    </row>
    <row r="1702" spans="1:3">
      <c r="A1702" s="133"/>
      <c r="B1702" s="134"/>
      <c r="C1702" s="134"/>
    </row>
    <row r="1703" spans="1:3">
      <c r="A1703" s="133"/>
      <c r="B1703" s="134"/>
      <c r="C1703" s="134"/>
    </row>
    <row r="1704" spans="1:3">
      <c r="A1704" s="133"/>
      <c r="B1704" s="134"/>
      <c r="C1704" s="134"/>
    </row>
    <row r="1705" spans="1:3">
      <c r="A1705" s="133"/>
      <c r="B1705" s="134"/>
      <c r="C1705" s="134"/>
    </row>
    <row r="1706" spans="1:3">
      <c r="A1706" s="133"/>
      <c r="B1706" s="134"/>
      <c r="C1706" s="134"/>
    </row>
    <row r="1707" spans="1:3">
      <c r="A1707" s="133"/>
      <c r="B1707" s="134"/>
      <c r="C1707" s="134"/>
    </row>
    <row r="1708" spans="1:3">
      <c r="A1708" s="133"/>
      <c r="B1708" s="134"/>
      <c r="C1708" s="134"/>
    </row>
    <row r="1709" spans="1:3">
      <c r="A1709" s="133"/>
      <c r="B1709" s="134"/>
      <c r="C1709" s="134"/>
    </row>
    <row r="1710" spans="1:3">
      <c r="A1710" s="133"/>
      <c r="B1710" s="134"/>
      <c r="C1710" s="134"/>
    </row>
    <row r="1711" spans="1:3">
      <c r="A1711" s="133"/>
      <c r="B1711" s="134"/>
      <c r="C1711" s="134"/>
    </row>
    <row r="1712" spans="1:3">
      <c r="A1712" s="133"/>
      <c r="B1712" s="134"/>
      <c r="C1712" s="134"/>
    </row>
    <row r="1713" spans="1:3">
      <c r="A1713" s="133"/>
      <c r="B1713" s="134"/>
      <c r="C1713" s="134"/>
    </row>
    <row r="1714" spans="1:3">
      <c r="A1714" s="133"/>
      <c r="B1714" s="134"/>
      <c r="C1714" s="134"/>
    </row>
    <row r="1715" spans="1:3">
      <c r="A1715" s="133"/>
      <c r="B1715" s="134"/>
      <c r="C1715" s="134"/>
    </row>
    <row r="1716" spans="1:3">
      <c r="A1716" s="133"/>
      <c r="B1716" s="134"/>
      <c r="C1716" s="134"/>
    </row>
    <row r="1717" spans="1:3">
      <c r="A1717" s="133"/>
      <c r="B1717" s="134"/>
      <c r="C1717" s="134"/>
    </row>
    <row r="1718" spans="1:3">
      <c r="A1718" s="133"/>
      <c r="B1718" s="134"/>
      <c r="C1718" s="134"/>
    </row>
    <row r="1719" spans="1:3">
      <c r="A1719" s="133"/>
      <c r="B1719" s="134"/>
      <c r="C1719" s="134"/>
    </row>
    <row r="1720" spans="1:3">
      <c r="A1720" s="133"/>
      <c r="B1720" s="134"/>
      <c r="C1720" s="134"/>
    </row>
    <row r="1721" spans="1:3">
      <c r="A1721" s="133"/>
      <c r="B1721" s="134"/>
      <c r="C1721" s="134"/>
    </row>
    <row r="1722" spans="1:3">
      <c r="A1722" s="133"/>
      <c r="B1722" s="134"/>
      <c r="C1722" s="134"/>
    </row>
    <row r="1723" spans="1:3">
      <c r="A1723" s="133"/>
      <c r="B1723" s="134"/>
      <c r="C1723" s="134"/>
    </row>
    <row r="1724" spans="1:3">
      <c r="A1724" s="133"/>
      <c r="B1724" s="134"/>
      <c r="C1724" s="134"/>
    </row>
    <row r="1725" spans="1:3">
      <c r="A1725" s="133"/>
      <c r="B1725" s="134"/>
      <c r="C1725" s="134"/>
    </row>
    <row r="1726" spans="1:3">
      <c r="A1726" s="133"/>
      <c r="B1726" s="134"/>
      <c r="C1726" s="134"/>
    </row>
    <row r="1727" spans="1:3">
      <c r="A1727" s="133"/>
      <c r="B1727" s="134"/>
      <c r="C1727" s="134"/>
    </row>
    <row r="1728" spans="1:3">
      <c r="A1728" s="133"/>
      <c r="B1728" s="134"/>
      <c r="C1728" s="134"/>
    </row>
    <row r="1729" spans="1:3">
      <c r="A1729" s="133"/>
      <c r="B1729" s="134"/>
      <c r="C1729" s="134"/>
    </row>
    <row r="1730" spans="1:3">
      <c r="A1730" s="133"/>
      <c r="B1730" s="134"/>
      <c r="C1730" s="134"/>
    </row>
    <row r="1731" spans="1:3">
      <c r="A1731" s="133"/>
      <c r="B1731" s="134"/>
      <c r="C1731" s="134"/>
    </row>
    <row r="1732" spans="1:3">
      <c r="A1732" s="133"/>
      <c r="B1732" s="134"/>
      <c r="C1732" s="134"/>
    </row>
    <row r="1733" spans="1:3">
      <c r="A1733" s="133"/>
      <c r="B1733" s="134"/>
      <c r="C1733" s="134"/>
    </row>
    <row r="1734" spans="1:3">
      <c r="A1734" s="133"/>
      <c r="B1734" s="134"/>
      <c r="C1734" s="134"/>
    </row>
    <row r="1735" spans="1:3">
      <c r="A1735" s="133"/>
      <c r="B1735" s="134"/>
      <c r="C1735" s="134"/>
    </row>
    <row r="1736" spans="1:3">
      <c r="A1736" s="133"/>
      <c r="B1736" s="134"/>
      <c r="C1736" s="134"/>
    </row>
    <row r="1737" spans="1:3">
      <c r="A1737" s="133"/>
      <c r="B1737" s="134"/>
      <c r="C1737" s="134"/>
    </row>
    <row r="1738" spans="1:3">
      <c r="A1738" s="133"/>
      <c r="B1738" s="134"/>
      <c r="C1738" s="134"/>
    </row>
    <row r="1739" spans="1:3">
      <c r="A1739" s="133"/>
      <c r="B1739" s="134"/>
      <c r="C1739" s="134"/>
    </row>
    <row r="1740" spans="1:3">
      <c r="A1740" s="133"/>
      <c r="B1740" s="134"/>
      <c r="C1740" s="134"/>
    </row>
    <row r="1741" spans="1:3">
      <c r="A1741" s="133"/>
      <c r="B1741" s="134"/>
      <c r="C1741" s="134"/>
    </row>
    <row r="1742" spans="1:3">
      <c r="A1742" s="133"/>
      <c r="B1742" s="134"/>
      <c r="C1742" s="134"/>
    </row>
    <row r="1743" spans="1:3">
      <c r="A1743" s="133"/>
      <c r="B1743" s="134"/>
      <c r="C1743" s="134"/>
    </row>
    <row r="1744" spans="1:3">
      <c r="A1744" s="133"/>
      <c r="B1744" s="134"/>
      <c r="C1744" s="134"/>
    </row>
    <row r="1745" spans="1:3">
      <c r="A1745" s="133"/>
      <c r="B1745" s="134"/>
      <c r="C1745" s="134"/>
    </row>
    <row r="1746" spans="1:3">
      <c r="A1746" s="133"/>
      <c r="B1746" s="134"/>
      <c r="C1746" s="134"/>
    </row>
    <row r="1747" spans="1:3">
      <c r="A1747" s="133"/>
      <c r="B1747" s="134"/>
      <c r="C1747" s="134"/>
    </row>
    <row r="1748" spans="1:3">
      <c r="A1748" s="133"/>
      <c r="B1748" s="134"/>
      <c r="C1748" s="134"/>
    </row>
    <row r="1749" spans="1:3">
      <c r="A1749" s="133"/>
      <c r="B1749" s="134"/>
      <c r="C1749" s="134"/>
    </row>
    <row r="1750" spans="1:3">
      <c r="A1750" s="133"/>
      <c r="B1750" s="134"/>
      <c r="C1750" s="134"/>
    </row>
    <row r="1751" spans="1:3">
      <c r="A1751" s="133"/>
      <c r="B1751" s="134"/>
      <c r="C1751" s="134"/>
    </row>
    <row r="1752" spans="1:3">
      <c r="A1752" s="133"/>
      <c r="B1752" s="134"/>
      <c r="C1752" s="134"/>
    </row>
    <row r="1753" spans="1:3">
      <c r="A1753" s="133"/>
      <c r="B1753" s="134"/>
      <c r="C1753" s="134"/>
    </row>
    <row r="1754" spans="1:3">
      <c r="A1754" s="133"/>
      <c r="B1754" s="134"/>
      <c r="C1754" s="134"/>
    </row>
    <row r="1755" spans="1:3">
      <c r="A1755" s="133"/>
      <c r="B1755" s="134"/>
      <c r="C1755" s="134"/>
    </row>
    <row r="1756" spans="1:3">
      <c r="A1756" s="133"/>
      <c r="B1756" s="134"/>
      <c r="C1756" s="134"/>
    </row>
    <row r="1757" spans="1:3">
      <c r="A1757" s="133"/>
      <c r="B1757" s="134"/>
      <c r="C1757" s="134"/>
    </row>
    <row r="1758" spans="1:3">
      <c r="A1758" s="133"/>
      <c r="B1758" s="134"/>
      <c r="C1758" s="134"/>
    </row>
    <row r="1759" spans="1:3">
      <c r="A1759" s="133"/>
      <c r="B1759" s="134"/>
      <c r="C1759" s="134"/>
    </row>
    <row r="1760" spans="1:3">
      <c r="A1760" s="133"/>
      <c r="B1760" s="134"/>
      <c r="C1760" s="134"/>
    </row>
    <row r="1761" spans="1:3">
      <c r="A1761" s="133"/>
      <c r="B1761" s="134"/>
      <c r="C1761" s="134"/>
    </row>
    <row r="1762" spans="1:3">
      <c r="A1762" s="133"/>
      <c r="B1762" s="134"/>
      <c r="C1762" s="134"/>
    </row>
    <row r="1763" spans="1:3">
      <c r="A1763" s="133"/>
      <c r="B1763" s="134"/>
      <c r="C1763" s="134"/>
    </row>
    <row r="1764" spans="1:3">
      <c r="A1764" s="133"/>
      <c r="B1764" s="134"/>
      <c r="C1764" s="134"/>
    </row>
    <row r="1765" spans="1:3">
      <c r="A1765" s="133"/>
      <c r="B1765" s="134"/>
      <c r="C1765" s="134"/>
    </row>
    <row r="1766" spans="1:3">
      <c r="A1766" s="133"/>
      <c r="B1766" s="134"/>
      <c r="C1766" s="134"/>
    </row>
    <row r="1767" spans="1:3">
      <c r="A1767" s="133"/>
      <c r="B1767" s="134"/>
      <c r="C1767" s="134"/>
    </row>
    <row r="1768" spans="1:3">
      <c r="A1768" s="133"/>
      <c r="B1768" s="134"/>
      <c r="C1768" s="134"/>
    </row>
    <row r="1769" spans="1:3">
      <c r="A1769" s="133"/>
      <c r="B1769" s="134"/>
      <c r="C1769" s="134"/>
    </row>
    <row r="1770" spans="1:3">
      <c r="A1770" s="133"/>
      <c r="B1770" s="134"/>
      <c r="C1770" s="134"/>
    </row>
    <row r="1771" spans="1:3">
      <c r="A1771" s="133"/>
      <c r="B1771" s="134"/>
      <c r="C1771" s="134"/>
    </row>
    <row r="1772" spans="1:3">
      <c r="A1772" s="133"/>
      <c r="B1772" s="134"/>
      <c r="C1772" s="134"/>
    </row>
    <row r="1773" spans="1:3">
      <c r="A1773" s="133"/>
      <c r="B1773" s="134"/>
      <c r="C1773" s="134"/>
    </row>
    <row r="1774" spans="1:3">
      <c r="A1774" s="133"/>
      <c r="B1774" s="134"/>
      <c r="C1774" s="134"/>
    </row>
    <row r="1775" spans="1:3">
      <c r="A1775" s="133"/>
      <c r="B1775" s="134"/>
      <c r="C1775" s="134"/>
    </row>
    <row r="1776" spans="1:3">
      <c r="A1776" s="133"/>
      <c r="B1776" s="134"/>
      <c r="C1776" s="134"/>
    </row>
    <row r="1777" spans="1:3">
      <c r="A1777" s="133"/>
      <c r="B1777" s="134"/>
      <c r="C1777" s="134"/>
    </row>
    <row r="1778" spans="1:3">
      <c r="A1778" s="133"/>
      <c r="B1778" s="134"/>
      <c r="C1778" s="134"/>
    </row>
    <row r="1779" spans="1:3">
      <c r="A1779" s="133"/>
      <c r="B1779" s="134"/>
      <c r="C1779" s="134"/>
    </row>
    <row r="1780" spans="1:3">
      <c r="A1780" s="133"/>
      <c r="B1780" s="134"/>
      <c r="C1780" s="134"/>
    </row>
    <row r="1781" spans="1:3">
      <c r="A1781" s="133"/>
      <c r="B1781" s="134"/>
      <c r="C1781" s="134"/>
    </row>
    <row r="1782" spans="1:3">
      <c r="A1782" s="133"/>
      <c r="B1782" s="134"/>
      <c r="C1782" s="134"/>
    </row>
    <row r="1783" spans="1:3">
      <c r="A1783" s="133"/>
      <c r="B1783" s="134"/>
      <c r="C1783" s="134"/>
    </row>
    <row r="1784" spans="1:3">
      <c r="A1784" s="133"/>
      <c r="B1784" s="134"/>
      <c r="C1784" s="134"/>
    </row>
    <row r="1785" spans="1:3">
      <c r="A1785" s="133"/>
      <c r="B1785" s="134"/>
      <c r="C1785" s="134"/>
    </row>
    <row r="1786" spans="1:3">
      <c r="A1786" s="133"/>
      <c r="B1786" s="134"/>
      <c r="C1786" s="134"/>
    </row>
    <row r="1787" spans="1:3">
      <c r="A1787" s="133"/>
      <c r="B1787" s="134"/>
      <c r="C1787" s="134"/>
    </row>
    <row r="1788" spans="1:3">
      <c r="A1788" s="133"/>
      <c r="B1788" s="134"/>
      <c r="C1788" s="134"/>
    </row>
    <row r="1789" spans="1:3">
      <c r="A1789" s="133"/>
      <c r="B1789" s="134"/>
      <c r="C1789" s="134"/>
    </row>
    <row r="1790" spans="1:3">
      <c r="A1790" s="133"/>
      <c r="B1790" s="134"/>
      <c r="C1790" s="134"/>
    </row>
    <row r="1791" spans="1:3">
      <c r="A1791" s="133"/>
      <c r="B1791" s="134"/>
      <c r="C1791" s="134"/>
    </row>
    <row r="1792" spans="1:3">
      <c r="A1792" s="133"/>
      <c r="B1792" s="134"/>
      <c r="C1792" s="134"/>
    </row>
    <row r="1793" spans="1:3">
      <c r="A1793" s="133"/>
      <c r="B1793" s="134"/>
      <c r="C1793" s="134"/>
    </row>
    <row r="1794" spans="1:3">
      <c r="A1794" s="133"/>
      <c r="B1794" s="134"/>
      <c r="C1794" s="134"/>
    </row>
    <row r="1795" spans="1:3">
      <c r="A1795" s="133"/>
      <c r="B1795" s="134"/>
      <c r="C1795" s="134"/>
    </row>
    <row r="1796" spans="1:3">
      <c r="A1796" s="133"/>
      <c r="B1796" s="134"/>
      <c r="C1796" s="134"/>
    </row>
    <row r="1797" spans="1:3">
      <c r="A1797" s="133"/>
      <c r="B1797" s="134"/>
      <c r="C1797" s="134"/>
    </row>
    <row r="1798" spans="1:3">
      <c r="A1798" s="133"/>
      <c r="B1798" s="134"/>
      <c r="C1798" s="134"/>
    </row>
    <row r="1799" spans="1:3">
      <c r="A1799" s="133"/>
      <c r="B1799" s="134"/>
      <c r="C1799" s="134"/>
    </row>
    <row r="1800" spans="1:3">
      <c r="A1800" s="133"/>
      <c r="B1800" s="134"/>
      <c r="C1800" s="134"/>
    </row>
    <row r="1801" spans="1:3">
      <c r="A1801" s="133"/>
      <c r="B1801" s="134"/>
      <c r="C1801" s="134"/>
    </row>
    <row r="1802" spans="1:3">
      <c r="A1802" s="133"/>
      <c r="B1802" s="134"/>
      <c r="C1802" s="134"/>
    </row>
    <row r="1803" spans="1:3">
      <c r="A1803" s="133"/>
      <c r="B1803" s="134"/>
      <c r="C1803" s="134"/>
    </row>
    <row r="1804" spans="1:3">
      <c r="A1804" s="133"/>
      <c r="B1804" s="134"/>
      <c r="C1804" s="134"/>
    </row>
    <row r="1805" spans="1:3">
      <c r="A1805" s="133"/>
      <c r="B1805" s="134"/>
      <c r="C1805" s="134"/>
    </row>
    <row r="1806" spans="1:3">
      <c r="A1806" s="133"/>
      <c r="B1806" s="134"/>
      <c r="C1806" s="134"/>
    </row>
    <row r="1807" spans="1:3">
      <c r="A1807" s="133"/>
      <c r="B1807" s="134"/>
      <c r="C1807" s="134"/>
    </row>
    <row r="1808" spans="1:3">
      <c r="A1808" s="133"/>
      <c r="B1808" s="134"/>
      <c r="C1808" s="134"/>
    </row>
    <row r="1809" spans="1:3">
      <c r="A1809" s="133"/>
      <c r="B1809" s="134"/>
      <c r="C1809" s="134"/>
    </row>
    <row r="1810" spans="1:3">
      <c r="A1810" s="133"/>
      <c r="B1810" s="134"/>
      <c r="C1810" s="134"/>
    </row>
    <row r="1811" spans="1:3">
      <c r="A1811" s="133"/>
      <c r="B1811" s="134"/>
      <c r="C1811" s="134"/>
    </row>
    <row r="1812" spans="1:3">
      <c r="A1812" s="133"/>
      <c r="B1812" s="134"/>
      <c r="C1812" s="134"/>
    </row>
    <row r="1813" spans="1:3">
      <c r="A1813" s="133"/>
      <c r="B1813" s="134"/>
      <c r="C1813" s="134"/>
    </row>
    <row r="1814" spans="1:3">
      <c r="A1814" s="133"/>
      <c r="B1814" s="134"/>
      <c r="C1814" s="134"/>
    </row>
    <row r="1815" spans="1:3">
      <c r="A1815" s="133"/>
      <c r="B1815" s="134"/>
      <c r="C1815" s="134"/>
    </row>
    <row r="1816" spans="1:3">
      <c r="A1816" s="133"/>
      <c r="B1816" s="134"/>
      <c r="C1816" s="134"/>
    </row>
    <row r="1817" spans="1:3">
      <c r="A1817" s="133"/>
      <c r="B1817" s="134"/>
      <c r="C1817" s="134"/>
    </row>
    <row r="1818" spans="1:3">
      <c r="A1818" s="133"/>
      <c r="B1818" s="134"/>
      <c r="C1818" s="134"/>
    </row>
    <row r="1819" spans="1:3">
      <c r="A1819" s="133"/>
      <c r="B1819" s="134"/>
      <c r="C1819" s="134"/>
    </row>
    <row r="1820" spans="1:3">
      <c r="A1820" s="133"/>
      <c r="B1820" s="134"/>
      <c r="C1820" s="134"/>
    </row>
    <row r="1821" spans="1:3">
      <c r="A1821" s="133"/>
      <c r="B1821" s="134"/>
      <c r="C1821" s="134"/>
    </row>
    <row r="1822" spans="1:3">
      <c r="A1822" s="133"/>
      <c r="B1822" s="134"/>
      <c r="C1822" s="134"/>
    </row>
    <row r="1823" spans="1:3">
      <c r="A1823" s="133"/>
      <c r="B1823" s="134"/>
      <c r="C1823" s="134"/>
    </row>
    <row r="1824" spans="1:3">
      <c r="A1824" s="133"/>
      <c r="B1824" s="134"/>
      <c r="C1824" s="134"/>
    </row>
    <row r="1825" spans="1:3">
      <c r="A1825" s="133"/>
      <c r="B1825" s="134"/>
      <c r="C1825" s="134"/>
    </row>
    <row r="1826" spans="1:3">
      <c r="A1826" s="133"/>
      <c r="B1826" s="134"/>
      <c r="C1826" s="134"/>
    </row>
    <row r="1827" spans="1:3">
      <c r="A1827" s="133"/>
      <c r="B1827" s="134"/>
      <c r="C1827" s="134"/>
    </row>
    <row r="1828" spans="1:3">
      <c r="A1828" s="133"/>
      <c r="B1828" s="134"/>
      <c r="C1828" s="134"/>
    </row>
    <row r="1829" spans="1:3">
      <c r="A1829" s="133"/>
      <c r="B1829" s="134"/>
      <c r="C1829" s="134"/>
    </row>
    <row r="1830" spans="1:3">
      <c r="A1830" s="133"/>
      <c r="B1830" s="134"/>
      <c r="C1830" s="134"/>
    </row>
    <row r="1831" spans="1:3">
      <c r="A1831" s="133"/>
      <c r="B1831" s="134"/>
      <c r="C1831" s="134"/>
    </row>
    <row r="1832" spans="1:3">
      <c r="A1832" s="133"/>
      <c r="B1832" s="134"/>
      <c r="C1832" s="134"/>
    </row>
    <row r="1833" spans="1:3">
      <c r="A1833" s="133"/>
      <c r="B1833" s="134"/>
      <c r="C1833" s="134"/>
    </row>
    <row r="1834" spans="1:3">
      <c r="A1834" s="133"/>
      <c r="B1834" s="134"/>
      <c r="C1834" s="134"/>
    </row>
    <row r="1835" spans="1:3">
      <c r="A1835" s="133"/>
      <c r="B1835" s="134"/>
      <c r="C1835" s="134"/>
    </row>
    <row r="1836" spans="1:3">
      <c r="A1836" s="133"/>
      <c r="B1836" s="134"/>
      <c r="C1836" s="134"/>
    </row>
    <row r="1837" spans="1:3">
      <c r="A1837" s="133"/>
      <c r="B1837" s="134"/>
      <c r="C1837" s="134"/>
    </row>
    <row r="1838" spans="1:3">
      <c r="A1838" s="133"/>
      <c r="B1838" s="134"/>
      <c r="C1838" s="134"/>
    </row>
    <row r="1839" spans="1:3">
      <c r="A1839" s="133"/>
      <c r="B1839" s="134"/>
      <c r="C1839" s="134"/>
    </row>
    <row r="1840" spans="1:3">
      <c r="A1840" s="133"/>
      <c r="B1840" s="134"/>
      <c r="C1840" s="134"/>
    </row>
    <row r="1841" spans="1:3">
      <c r="A1841" s="133"/>
      <c r="B1841" s="134"/>
      <c r="C1841" s="134"/>
    </row>
    <row r="1842" spans="1:3">
      <c r="A1842" s="133"/>
      <c r="B1842" s="134"/>
      <c r="C1842" s="134"/>
    </row>
    <row r="1843" spans="1:3">
      <c r="A1843" s="133"/>
      <c r="B1843" s="134"/>
      <c r="C1843" s="134"/>
    </row>
    <row r="1844" spans="1:3">
      <c r="A1844" s="133"/>
      <c r="B1844" s="134"/>
      <c r="C1844" s="134"/>
    </row>
    <row r="1845" spans="1:3">
      <c r="A1845" s="133"/>
      <c r="B1845" s="134"/>
      <c r="C1845" s="134"/>
    </row>
    <row r="1846" spans="1:3">
      <c r="A1846" s="133"/>
      <c r="B1846" s="134"/>
      <c r="C1846" s="134"/>
    </row>
    <row r="1847" spans="1:3">
      <c r="A1847" s="133"/>
      <c r="B1847" s="134"/>
      <c r="C1847" s="134"/>
    </row>
    <row r="1848" spans="1:3">
      <c r="A1848" s="133"/>
      <c r="B1848" s="134"/>
      <c r="C1848" s="134"/>
    </row>
    <row r="1849" spans="1:3">
      <c r="A1849" s="133"/>
      <c r="B1849" s="134"/>
      <c r="C1849" s="134"/>
    </row>
    <row r="1850" spans="1:3">
      <c r="A1850" s="133"/>
      <c r="B1850" s="134"/>
      <c r="C1850" s="134"/>
    </row>
    <row r="1851" spans="1:3">
      <c r="A1851" s="133"/>
      <c r="B1851" s="134"/>
      <c r="C1851" s="134"/>
    </row>
    <row r="1852" spans="1:3">
      <c r="A1852" s="133"/>
      <c r="B1852" s="134"/>
      <c r="C1852" s="134"/>
    </row>
    <row r="1853" spans="1:3">
      <c r="A1853" s="133"/>
      <c r="B1853" s="134"/>
      <c r="C1853" s="134"/>
    </row>
    <row r="1854" spans="1:3">
      <c r="A1854" s="133"/>
      <c r="B1854" s="134"/>
      <c r="C1854" s="134"/>
    </row>
    <row r="1855" spans="1:3">
      <c r="A1855" s="133"/>
      <c r="B1855" s="134"/>
      <c r="C1855" s="134"/>
    </row>
    <row r="1856" spans="1:3">
      <c r="A1856" s="133"/>
      <c r="B1856" s="134"/>
      <c r="C1856" s="134"/>
    </row>
    <row r="1857" spans="1:3">
      <c r="A1857" s="133"/>
      <c r="B1857" s="134"/>
      <c r="C1857" s="134"/>
    </row>
    <row r="1858" spans="1:3">
      <c r="A1858" s="133"/>
      <c r="B1858" s="134"/>
      <c r="C1858" s="134"/>
    </row>
    <row r="1859" spans="1:3">
      <c r="A1859" s="133"/>
      <c r="B1859" s="134"/>
      <c r="C1859" s="134"/>
    </row>
    <row r="1860" spans="1:3">
      <c r="A1860" s="133"/>
      <c r="B1860" s="134"/>
      <c r="C1860" s="134"/>
    </row>
    <row r="1861" spans="1:3">
      <c r="A1861" s="133"/>
      <c r="B1861" s="134"/>
      <c r="C1861" s="134"/>
    </row>
    <row r="1862" spans="1:3">
      <c r="A1862" s="133"/>
      <c r="B1862" s="134"/>
      <c r="C1862" s="134"/>
    </row>
    <row r="1863" spans="1:3">
      <c r="A1863" s="133"/>
      <c r="B1863" s="134"/>
      <c r="C1863" s="134"/>
    </row>
    <row r="1864" spans="1:3">
      <c r="A1864" s="133"/>
      <c r="B1864" s="134"/>
      <c r="C1864" s="134"/>
    </row>
    <row r="1865" spans="1:3">
      <c r="A1865" s="133"/>
      <c r="B1865" s="134"/>
      <c r="C1865" s="134"/>
    </row>
    <row r="1866" spans="1:3">
      <c r="A1866" s="133"/>
      <c r="B1866" s="134"/>
      <c r="C1866" s="134"/>
    </row>
    <row r="1867" spans="1:3">
      <c r="A1867" s="133"/>
      <c r="B1867" s="134"/>
      <c r="C1867" s="134"/>
    </row>
    <row r="1868" spans="1:3">
      <c r="A1868" s="133"/>
      <c r="B1868" s="134"/>
      <c r="C1868" s="134"/>
    </row>
    <row r="1869" spans="1:3">
      <c r="A1869" s="133"/>
      <c r="B1869" s="134"/>
      <c r="C1869" s="134"/>
    </row>
    <row r="1870" spans="1:3">
      <c r="A1870" s="133"/>
      <c r="B1870" s="134"/>
      <c r="C1870" s="134"/>
    </row>
    <row r="1871" spans="1:3">
      <c r="A1871" s="133"/>
      <c r="B1871" s="134"/>
      <c r="C1871" s="134"/>
    </row>
    <row r="1872" spans="1:3">
      <c r="A1872" s="133"/>
      <c r="B1872" s="134"/>
      <c r="C1872" s="134"/>
    </row>
    <row r="1873" spans="1:3">
      <c r="A1873" s="133"/>
      <c r="B1873" s="134"/>
      <c r="C1873" s="134"/>
    </row>
    <row r="1874" spans="1:3">
      <c r="A1874" s="133"/>
      <c r="B1874" s="134"/>
      <c r="C1874" s="134"/>
    </row>
    <row r="1875" spans="1:3">
      <c r="A1875" s="133"/>
      <c r="B1875" s="134"/>
      <c r="C1875" s="134"/>
    </row>
    <row r="1876" spans="1:3">
      <c r="A1876" s="133"/>
      <c r="B1876" s="134"/>
      <c r="C1876" s="134"/>
    </row>
    <row r="1877" spans="1:3">
      <c r="A1877" s="133"/>
      <c r="B1877" s="134"/>
      <c r="C1877" s="134"/>
    </row>
    <row r="1878" spans="1:3">
      <c r="A1878" s="133"/>
      <c r="B1878" s="134"/>
      <c r="C1878" s="134"/>
    </row>
    <row r="1879" spans="1:3">
      <c r="A1879" s="133"/>
      <c r="B1879" s="134"/>
      <c r="C1879" s="134"/>
    </row>
    <row r="1880" spans="1:3">
      <c r="A1880" s="133"/>
      <c r="B1880" s="134"/>
      <c r="C1880" s="134"/>
    </row>
    <row r="1881" spans="1:3">
      <c r="A1881" s="133"/>
      <c r="B1881" s="134"/>
      <c r="C1881" s="134"/>
    </row>
    <row r="1882" spans="1:3">
      <c r="A1882" s="133"/>
      <c r="B1882" s="134"/>
      <c r="C1882" s="134"/>
    </row>
    <row r="1883" spans="1:3">
      <c r="A1883" s="133"/>
      <c r="B1883" s="134"/>
      <c r="C1883" s="134"/>
    </row>
    <row r="1884" spans="1:3">
      <c r="A1884" s="133"/>
      <c r="B1884" s="134"/>
      <c r="C1884" s="134"/>
    </row>
    <row r="1885" spans="1:3">
      <c r="A1885" s="133"/>
      <c r="B1885" s="134"/>
      <c r="C1885" s="134"/>
    </row>
    <row r="1886" spans="1:3">
      <c r="A1886" s="133"/>
      <c r="B1886" s="134"/>
      <c r="C1886" s="134"/>
    </row>
    <row r="1887" spans="1:3">
      <c r="A1887" s="133"/>
      <c r="B1887" s="134"/>
      <c r="C1887" s="134"/>
    </row>
    <row r="1888" spans="1:3">
      <c r="A1888" s="133"/>
      <c r="B1888" s="134"/>
      <c r="C1888" s="134"/>
    </row>
    <row r="1889" spans="1:3">
      <c r="A1889" s="133"/>
      <c r="B1889" s="134"/>
      <c r="C1889" s="134"/>
    </row>
    <row r="1890" spans="1:3">
      <c r="A1890" s="133"/>
      <c r="B1890" s="134"/>
      <c r="C1890" s="134"/>
    </row>
    <row r="1891" spans="1:3">
      <c r="A1891" s="133"/>
      <c r="B1891" s="134"/>
      <c r="C1891" s="134"/>
    </row>
    <row r="1892" spans="1:3">
      <c r="A1892" s="133"/>
      <c r="B1892" s="134"/>
      <c r="C1892" s="134"/>
    </row>
    <row r="1893" spans="1:3">
      <c r="A1893" s="133"/>
      <c r="B1893" s="134"/>
      <c r="C1893" s="134"/>
    </row>
    <row r="1894" spans="1:3">
      <c r="A1894" s="133"/>
      <c r="B1894" s="134"/>
      <c r="C1894" s="134"/>
    </row>
    <row r="1895" spans="1:3">
      <c r="A1895" s="133"/>
      <c r="B1895" s="134"/>
      <c r="C1895" s="134"/>
    </row>
    <row r="1896" spans="1:3">
      <c r="A1896" s="133"/>
      <c r="B1896" s="134"/>
      <c r="C1896" s="134"/>
    </row>
    <row r="1897" spans="1:3">
      <c r="A1897" s="133"/>
      <c r="B1897" s="134"/>
      <c r="C1897" s="134"/>
    </row>
    <row r="1898" spans="1:3">
      <c r="A1898" s="133"/>
      <c r="B1898" s="134"/>
      <c r="C1898" s="134"/>
    </row>
    <row r="1899" spans="1:3">
      <c r="A1899" s="133"/>
      <c r="B1899" s="134"/>
      <c r="C1899" s="134"/>
    </row>
    <row r="1900" spans="1:3">
      <c r="A1900" s="133"/>
      <c r="B1900" s="134"/>
      <c r="C1900" s="134"/>
    </row>
    <row r="1901" spans="1:3">
      <c r="A1901" s="133"/>
      <c r="B1901" s="134"/>
      <c r="C1901" s="134"/>
    </row>
    <row r="1902" spans="1:3">
      <c r="A1902" s="133"/>
      <c r="B1902" s="134"/>
      <c r="C1902" s="134"/>
    </row>
    <row r="1903" spans="1:3">
      <c r="A1903" s="133"/>
      <c r="B1903" s="134"/>
      <c r="C1903" s="134"/>
    </row>
    <row r="1904" spans="1:3">
      <c r="A1904" s="133"/>
      <c r="B1904" s="134"/>
      <c r="C1904" s="134"/>
    </row>
    <row r="1905" spans="1:3">
      <c r="A1905" s="133"/>
      <c r="B1905" s="134"/>
      <c r="C1905" s="134"/>
    </row>
    <row r="1906" spans="1:3">
      <c r="A1906" s="133"/>
      <c r="B1906" s="134"/>
      <c r="C1906" s="134"/>
    </row>
    <row r="1907" spans="1:3">
      <c r="A1907" s="133"/>
      <c r="B1907" s="134"/>
      <c r="C1907" s="134"/>
    </row>
    <row r="1908" spans="1:3">
      <c r="A1908" s="133"/>
      <c r="B1908" s="134"/>
      <c r="C1908" s="134"/>
    </row>
    <row r="1909" spans="1:3">
      <c r="A1909" s="133"/>
      <c r="B1909" s="134"/>
      <c r="C1909" s="134"/>
    </row>
    <row r="1910" spans="1:3">
      <c r="A1910" s="133"/>
      <c r="B1910" s="134"/>
      <c r="C1910" s="134"/>
    </row>
    <row r="1911" spans="1:3">
      <c r="A1911" s="133"/>
      <c r="B1911" s="134"/>
      <c r="C1911" s="134"/>
    </row>
    <row r="1912" spans="1:3">
      <c r="A1912" s="133"/>
      <c r="B1912" s="134"/>
      <c r="C1912" s="134"/>
    </row>
    <row r="1913" spans="1:3">
      <c r="A1913" s="133"/>
      <c r="B1913" s="134"/>
      <c r="C1913" s="134"/>
    </row>
    <row r="1914" spans="1:3">
      <c r="A1914" s="133"/>
      <c r="B1914" s="134"/>
      <c r="C1914" s="134"/>
    </row>
    <row r="1915" spans="1:3">
      <c r="A1915" s="133"/>
      <c r="B1915" s="134"/>
      <c r="C1915" s="134"/>
    </row>
    <row r="1916" spans="1:3">
      <c r="A1916" s="133"/>
      <c r="B1916" s="134"/>
      <c r="C1916" s="134"/>
    </row>
    <row r="1917" spans="1:3">
      <c r="A1917" s="133"/>
      <c r="B1917" s="134"/>
      <c r="C1917" s="134"/>
    </row>
    <row r="1918" spans="1:3">
      <c r="A1918" s="133"/>
      <c r="B1918" s="134"/>
      <c r="C1918" s="134"/>
    </row>
    <row r="1919" spans="1:3">
      <c r="A1919" s="133"/>
      <c r="B1919" s="134"/>
      <c r="C1919" s="134"/>
    </row>
    <row r="1920" spans="1:3">
      <c r="A1920" s="133"/>
      <c r="B1920" s="134"/>
      <c r="C1920" s="134"/>
    </row>
    <row r="1921" spans="1:3">
      <c r="A1921" s="133"/>
      <c r="B1921" s="134"/>
      <c r="C1921" s="134"/>
    </row>
    <row r="1922" spans="1:3">
      <c r="A1922" s="133"/>
      <c r="B1922" s="134"/>
      <c r="C1922" s="134"/>
    </row>
    <row r="1923" spans="1:3">
      <c r="A1923" s="133"/>
      <c r="B1923" s="134"/>
      <c r="C1923" s="134"/>
    </row>
    <row r="1924" spans="1:3">
      <c r="A1924" s="133"/>
      <c r="B1924" s="134"/>
      <c r="C1924" s="134"/>
    </row>
    <row r="1925" spans="1:3">
      <c r="A1925" s="133"/>
      <c r="B1925" s="134"/>
      <c r="C1925" s="134"/>
    </row>
    <row r="1926" spans="1:3">
      <c r="A1926" s="133"/>
      <c r="B1926" s="134"/>
      <c r="C1926" s="134"/>
    </row>
    <row r="1927" spans="1:3">
      <c r="A1927" s="133"/>
      <c r="B1927" s="134"/>
      <c r="C1927" s="134"/>
    </row>
    <row r="1928" spans="1:3">
      <c r="A1928" s="133"/>
      <c r="B1928" s="134"/>
      <c r="C1928" s="134"/>
    </row>
    <row r="1929" spans="1:3">
      <c r="A1929" s="133"/>
      <c r="B1929" s="134"/>
      <c r="C1929" s="134"/>
    </row>
    <row r="1930" spans="1:3">
      <c r="A1930" s="133"/>
      <c r="B1930" s="134"/>
      <c r="C1930" s="134"/>
    </row>
    <row r="1931" spans="1:3">
      <c r="A1931" s="133"/>
      <c r="B1931" s="134"/>
      <c r="C1931" s="134"/>
    </row>
    <row r="1932" spans="1:3">
      <c r="A1932" s="133"/>
      <c r="B1932" s="134"/>
      <c r="C1932" s="134"/>
    </row>
    <row r="1933" spans="1:3">
      <c r="A1933" s="133"/>
      <c r="B1933" s="134"/>
      <c r="C1933" s="134"/>
    </row>
    <row r="1934" spans="1:3">
      <c r="A1934" s="133"/>
      <c r="B1934" s="134"/>
      <c r="C1934" s="134"/>
    </row>
    <row r="1935" spans="1:3">
      <c r="A1935" s="133"/>
      <c r="B1935" s="134"/>
      <c r="C1935" s="134"/>
    </row>
    <row r="1936" spans="1:3">
      <c r="A1936" s="133"/>
      <c r="B1936" s="134"/>
      <c r="C1936" s="134"/>
    </row>
    <row r="1937" spans="1:3">
      <c r="A1937" s="133"/>
      <c r="B1937" s="134"/>
      <c r="C1937" s="134"/>
    </row>
    <row r="1938" spans="1:3">
      <c r="A1938" s="133"/>
      <c r="B1938" s="134"/>
      <c r="C1938" s="134"/>
    </row>
    <row r="1939" spans="1:3">
      <c r="A1939" s="133"/>
      <c r="B1939" s="134"/>
      <c r="C1939" s="134"/>
    </row>
    <row r="1940" spans="1:3">
      <c r="A1940" s="133"/>
      <c r="B1940" s="134"/>
      <c r="C1940" s="134"/>
    </row>
    <row r="1941" spans="1:3">
      <c r="A1941" s="133"/>
      <c r="B1941" s="134"/>
      <c r="C1941" s="134"/>
    </row>
    <row r="1942" spans="1:3">
      <c r="A1942" s="133"/>
      <c r="B1942" s="134"/>
      <c r="C1942" s="134"/>
    </row>
    <row r="1943" spans="1:3">
      <c r="A1943" s="133"/>
      <c r="B1943" s="134"/>
      <c r="C1943" s="134"/>
    </row>
    <row r="1944" spans="1:3">
      <c r="A1944" s="133"/>
      <c r="B1944" s="134"/>
      <c r="C1944" s="134"/>
    </row>
    <row r="1945" spans="1:3">
      <c r="A1945" s="133"/>
      <c r="B1945" s="134"/>
      <c r="C1945" s="134"/>
    </row>
    <row r="1946" spans="1:3">
      <c r="A1946" s="133"/>
      <c r="B1946" s="134"/>
      <c r="C1946" s="134"/>
    </row>
    <row r="1947" spans="1:3">
      <c r="A1947" s="133"/>
      <c r="B1947" s="134"/>
      <c r="C1947" s="134"/>
    </row>
    <row r="1948" spans="1:3">
      <c r="A1948" s="133"/>
      <c r="B1948" s="134"/>
      <c r="C1948" s="134"/>
    </row>
    <row r="1949" spans="1:3">
      <c r="A1949" s="133"/>
      <c r="B1949" s="134"/>
      <c r="C1949" s="134"/>
    </row>
    <row r="1950" spans="1:3">
      <c r="A1950" s="133"/>
      <c r="B1950" s="134"/>
      <c r="C1950" s="134"/>
    </row>
    <row r="1951" spans="1:3">
      <c r="A1951" s="133"/>
      <c r="B1951" s="134"/>
      <c r="C1951" s="134"/>
    </row>
    <row r="1952" spans="1:3">
      <c r="A1952" s="133"/>
      <c r="B1952" s="134"/>
      <c r="C1952" s="134"/>
    </row>
    <row r="1953" spans="1:3">
      <c r="A1953" s="133"/>
      <c r="B1953" s="134"/>
      <c r="C1953" s="134"/>
    </row>
    <row r="1954" spans="1:3">
      <c r="A1954" s="133"/>
      <c r="B1954" s="134"/>
      <c r="C1954" s="134"/>
    </row>
    <row r="1955" spans="1:3">
      <c r="A1955" s="133"/>
      <c r="B1955" s="134"/>
      <c r="C1955" s="134"/>
    </row>
    <row r="1956" spans="1:3">
      <c r="A1956" s="133"/>
      <c r="B1956" s="134"/>
      <c r="C1956" s="134"/>
    </row>
    <row r="1957" spans="1:3">
      <c r="A1957" s="133"/>
      <c r="B1957" s="134"/>
      <c r="C1957" s="134"/>
    </row>
    <row r="1958" spans="1:3">
      <c r="A1958" s="133"/>
      <c r="B1958" s="134"/>
      <c r="C1958" s="134"/>
    </row>
    <row r="1959" spans="1:3">
      <c r="A1959" s="133"/>
      <c r="B1959" s="134"/>
      <c r="C1959" s="134"/>
    </row>
    <row r="1960" spans="1:3">
      <c r="A1960" s="133"/>
      <c r="B1960" s="134"/>
      <c r="C1960" s="134"/>
    </row>
    <row r="1961" spans="1:3">
      <c r="A1961" s="133"/>
      <c r="B1961" s="134"/>
      <c r="C1961" s="134"/>
    </row>
    <row r="1962" spans="1:3">
      <c r="A1962" s="133"/>
      <c r="B1962" s="134"/>
      <c r="C1962" s="134"/>
    </row>
    <row r="1963" spans="1:3">
      <c r="A1963" s="133"/>
      <c r="B1963" s="134"/>
      <c r="C1963" s="134"/>
    </row>
    <row r="1964" spans="1:3">
      <c r="A1964" s="133"/>
      <c r="B1964" s="134"/>
      <c r="C1964" s="134"/>
    </row>
    <row r="1965" spans="1:3">
      <c r="A1965" s="133"/>
      <c r="B1965" s="134"/>
      <c r="C1965" s="134"/>
    </row>
    <row r="1966" spans="1:3">
      <c r="A1966" s="133"/>
      <c r="B1966" s="134"/>
      <c r="C1966" s="134"/>
    </row>
    <row r="1967" spans="1:3">
      <c r="A1967" s="133"/>
      <c r="B1967" s="134"/>
      <c r="C1967" s="134"/>
    </row>
  </sheetData>
  <mergeCells count="1">
    <mergeCell ref="A5:C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0"/>
  <sheetViews>
    <sheetView topLeftCell="A40" zoomScaleNormal="100" zoomScaleSheetLayoutView="100" workbookViewId="0">
      <selection activeCell="D6" sqref="D6"/>
    </sheetView>
  </sheetViews>
  <sheetFormatPr defaultRowHeight="17.25"/>
  <cols>
    <col min="1" max="1" width="8.140625" style="17" customWidth="1"/>
    <col min="2" max="2" width="9.28515625" style="17" customWidth="1"/>
    <col min="3" max="3" width="52.28515625" style="17" customWidth="1"/>
    <col min="4" max="4" width="16.85546875" style="17" customWidth="1"/>
    <col min="5" max="5" width="21" style="17" customWidth="1"/>
    <col min="6" max="6" width="11.5703125" style="17" bestFit="1" customWidth="1"/>
    <col min="7" max="7" width="12.42578125" style="17" bestFit="1" customWidth="1"/>
    <col min="8" max="8" width="12.140625" style="17" bestFit="1" customWidth="1"/>
    <col min="9" max="9" width="11.85546875" style="17" bestFit="1" customWidth="1"/>
    <col min="10" max="16384" width="9.140625" style="17"/>
  </cols>
  <sheetData>
    <row r="1" spans="1:5" s="1" customFormat="1" ht="16.5" customHeight="1">
      <c r="E1" s="52" t="s">
        <v>25</v>
      </c>
    </row>
    <row r="2" spans="1:5" s="1" customFormat="1" ht="16.5" customHeight="1">
      <c r="D2" s="53"/>
      <c r="E2" s="102" t="s">
        <v>112</v>
      </c>
    </row>
    <row r="3" spans="1:5" s="1" customFormat="1" ht="17.25" customHeight="1">
      <c r="D3" s="54"/>
      <c r="E3" s="103" t="s">
        <v>89</v>
      </c>
    </row>
    <row r="4" spans="1:5" s="2" customFormat="1" ht="99" customHeight="1">
      <c r="A4" s="164" t="s">
        <v>1358</v>
      </c>
      <c r="B4" s="164"/>
      <c r="C4" s="164"/>
      <c r="D4" s="164"/>
      <c r="E4" s="164"/>
    </row>
    <row r="5" spans="1:5" s="2" customFormat="1">
      <c r="A5" s="3"/>
    </row>
    <row r="6" spans="1:5" s="2" customFormat="1">
      <c r="A6" s="4"/>
      <c r="B6" s="4"/>
      <c r="C6" s="4"/>
      <c r="D6" s="4"/>
      <c r="E6" s="5" t="s">
        <v>1</v>
      </c>
    </row>
    <row r="7" spans="1:5" s="2" customFormat="1" ht="60.75" customHeight="1">
      <c r="A7" s="165" t="s">
        <v>2</v>
      </c>
      <c r="B7" s="165"/>
      <c r="C7" s="166" t="s">
        <v>3</v>
      </c>
      <c r="D7" s="169" t="s">
        <v>88</v>
      </c>
      <c r="E7" s="170"/>
    </row>
    <row r="8" spans="1:5" s="2" customFormat="1" ht="39.75" customHeight="1">
      <c r="A8" s="104" t="s">
        <v>5</v>
      </c>
      <c r="B8" s="104" t="s">
        <v>116</v>
      </c>
      <c r="C8" s="167"/>
      <c r="D8" s="168" t="s">
        <v>32</v>
      </c>
      <c r="E8" s="168" t="s">
        <v>33</v>
      </c>
    </row>
    <row r="9" spans="1:5" s="8" customFormat="1" ht="13.5" customHeight="1">
      <c r="A9" s="6"/>
      <c r="B9" s="6"/>
      <c r="C9" s="7"/>
      <c r="D9" s="168"/>
      <c r="E9" s="168"/>
    </row>
    <row r="10" spans="1:5" s="2" customFormat="1">
      <c r="A10" s="9"/>
      <c r="B10" s="9"/>
      <c r="C10" s="9" t="s">
        <v>9</v>
      </c>
      <c r="D10" s="10">
        <f>D11+D31</f>
        <v>361749.42204999999</v>
      </c>
      <c r="E10" s="10">
        <f>E11+E31</f>
        <v>0</v>
      </c>
    </row>
    <row r="11" spans="1:5" s="2" customFormat="1">
      <c r="A11" s="11"/>
      <c r="B11" s="11"/>
      <c r="C11" s="9" t="s">
        <v>60</v>
      </c>
      <c r="D11" s="12">
        <f>+D12</f>
        <v>361749.42204999999</v>
      </c>
      <c r="E11" s="12">
        <f>+E12</f>
        <v>361749.42204999999</v>
      </c>
    </row>
    <row r="12" spans="1:5" s="2" customFormat="1">
      <c r="A12" s="11">
        <v>1138</v>
      </c>
      <c r="B12" s="11"/>
      <c r="C12" s="107" t="s">
        <v>10</v>
      </c>
      <c r="D12" s="12">
        <f>D19+D25</f>
        <v>361749.42204999999</v>
      </c>
      <c r="E12" s="12">
        <f>E19+E25</f>
        <v>361749.42204999999</v>
      </c>
    </row>
    <row r="13" spans="1:5" s="2" customFormat="1">
      <c r="A13" s="11"/>
      <c r="B13" s="11"/>
      <c r="C13" s="15" t="s">
        <v>61</v>
      </c>
      <c r="D13" s="11"/>
      <c r="E13" s="11"/>
    </row>
    <row r="14" spans="1:5" s="2" customFormat="1">
      <c r="A14" s="11"/>
      <c r="B14" s="11"/>
      <c r="C14" s="13" t="s">
        <v>11</v>
      </c>
      <c r="D14" s="13"/>
      <c r="E14" s="11"/>
    </row>
    <row r="15" spans="1:5" s="2" customFormat="1" ht="54.75" customHeight="1">
      <c r="A15" s="11"/>
      <c r="B15" s="11"/>
      <c r="C15" s="15" t="s">
        <v>62</v>
      </c>
      <c r="D15" s="11"/>
      <c r="E15" s="11"/>
    </row>
    <row r="16" spans="1:5" s="2" customFormat="1">
      <c r="A16" s="11"/>
      <c r="B16" s="11"/>
      <c r="C16" s="13" t="s">
        <v>12</v>
      </c>
      <c r="D16" s="13"/>
      <c r="E16" s="11"/>
    </row>
    <row r="17" spans="1:5" s="2" customFormat="1" ht="75" customHeight="1">
      <c r="A17" s="11"/>
      <c r="B17" s="11"/>
      <c r="C17" s="15" t="s">
        <v>63</v>
      </c>
      <c r="D17" s="11"/>
      <c r="E17" s="11"/>
    </row>
    <row r="18" spans="1:5" s="2" customFormat="1" ht="17.25" customHeight="1">
      <c r="A18" s="89" t="s">
        <v>13</v>
      </c>
      <c r="B18" s="90"/>
      <c r="C18" s="1" t="s">
        <v>13</v>
      </c>
      <c r="D18" s="90"/>
      <c r="E18" s="91"/>
    </row>
    <row r="19" spans="1:5" s="2" customFormat="1">
      <c r="A19" s="11"/>
      <c r="B19" s="11" t="s">
        <v>14</v>
      </c>
      <c r="C19" s="107" t="s">
        <v>15</v>
      </c>
      <c r="D19" s="14">
        <f>-202819.0859+4800+51834+476542.658</f>
        <v>330357.57209999999</v>
      </c>
      <c r="E19" s="14">
        <f>-202819.0859+4800+51834+476542.658</f>
        <v>330357.57209999999</v>
      </c>
    </row>
    <row r="20" spans="1:5" s="2" customFormat="1" ht="90.75" customHeight="1">
      <c r="A20" s="11"/>
      <c r="B20" s="11"/>
      <c r="C20" s="15" t="s">
        <v>64</v>
      </c>
      <c r="D20" s="11"/>
      <c r="E20" s="11"/>
    </row>
    <row r="21" spans="1:5" s="2" customFormat="1">
      <c r="A21" s="11"/>
      <c r="B21" s="11"/>
      <c r="C21" s="107" t="s">
        <v>16</v>
      </c>
      <c r="D21" s="11"/>
      <c r="E21" s="11"/>
    </row>
    <row r="22" spans="1:5" s="2" customFormat="1" ht="90.75" customHeight="1">
      <c r="A22" s="11"/>
      <c r="B22" s="11"/>
      <c r="C22" s="15" t="s">
        <v>65</v>
      </c>
      <c r="D22" s="11"/>
      <c r="E22" s="11"/>
    </row>
    <row r="23" spans="1:5" s="2" customFormat="1">
      <c r="A23" s="11"/>
      <c r="B23" s="11"/>
      <c r="C23" s="107" t="s">
        <v>17</v>
      </c>
      <c r="D23" s="11"/>
      <c r="E23" s="11"/>
    </row>
    <row r="24" spans="1:5" s="2" customFormat="1">
      <c r="A24" s="11"/>
      <c r="B24" s="11"/>
      <c r="C24" s="11" t="s">
        <v>18</v>
      </c>
      <c r="D24" s="11"/>
      <c r="E24" s="11"/>
    </row>
    <row r="25" spans="1:5" s="2" customFormat="1">
      <c r="A25" s="11"/>
      <c r="B25" s="11">
        <v>31001</v>
      </c>
      <c r="C25" s="107" t="s">
        <v>15</v>
      </c>
      <c r="D25" s="14">
        <f>-6410.05005+15815.4+21986.5</f>
        <v>31391.84995</v>
      </c>
      <c r="E25" s="14">
        <f>-6410.05005+15815.4+21986.5</f>
        <v>31391.84995</v>
      </c>
    </row>
    <row r="26" spans="1:5" s="2" customFormat="1" ht="33">
      <c r="A26" s="11"/>
      <c r="B26" s="11"/>
      <c r="C26" s="15" t="s">
        <v>114</v>
      </c>
      <c r="D26" s="11"/>
      <c r="E26" s="11"/>
    </row>
    <row r="27" spans="1:5" s="2" customFormat="1">
      <c r="A27" s="11"/>
      <c r="B27" s="11"/>
      <c r="C27" s="107" t="s">
        <v>16</v>
      </c>
      <c r="D27" s="11"/>
      <c r="E27" s="11"/>
    </row>
    <row r="28" spans="1:5" s="2" customFormat="1" ht="52.5" customHeight="1">
      <c r="A28" s="11"/>
      <c r="B28" s="11"/>
      <c r="C28" s="15" t="s">
        <v>115</v>
      </c>
      <c r="D28" s="11"/>
      <c r="E28" s="11"/>
    </row>
    <row r="29" spans="1:5" s="2" customFormat="1">
      <c r="A29" s="11"/>
      <c r="B29" s="11"/>
      <c r="C29" s="107" t="s">
        <v>17</v>
      </c>
      <c r="D29" s="11"/>
      <c r="E29" s="11"/>
    </row>
    <row r="30" spans="1:5" s="2" customFormat="1" ht="57" customHeight="1">
      <c r="A30" s="11"/>
      <c r="B30" s="11"/>
      <c r="C30" s="11" t="s">
        <v>90</v>
      </c>
      <c r="D30" s="11"/>
      <c r="E30" s="11"/>
    </row>
    <row r="31" spans="1:5">
      <c r="A31" s="15"/>
      <c r="B31" s="15"/>
      <c r="C31" s="16" t="s">
        <v>19</v>
      </c>
      <c r="D31" s="14">
        <f>D32</f>
        <v>0</v>
      </c>
      <c r="E31" s="14">
        <f>E32</f>
        <v>-361749.42204999999</v>
      </c>
    </row>
    <row r="32" spans="1:5">
      <c r="A32" s="15" t="s">
        <v>20</v>
      </c>
      <c r="B32" s="15"/>
      <c r="C32" s="18" t="s">
        <v>10</v>
      </c>
      <c r="D32" s="14">
        <f>D39+D45</f>
        <v>0</v>
      </c>
      <c r="E32" s="14">
        <f>E39+E45</f>
        <v>-361749.42204999999</v>
      </c>
    </row>
    <row r="33" spans="1:5">
      <c r="A33" s="15"/>
      <c r="B33" s="15"/>
      <c r="C33" s="15" t="s">
        <v>21</v>
      </c>
      <c r="D33" s="11"/>
      <c r="E33" s="11"/>
    </row>
    <row r="34" spans="1:5">
      <c r="A34" s="15"/>
      <c r="B34" s="15"/>
      <c r="C34" s="18" t="s">
        <v>11</v>
      </c>
      <c r="D34" s="11"/>
      <c r="E34" s="11"/>
    </row>
    <row r="35" spans="1:5" ht="56.25" customHeight="1">
      <c r="A35" s="15"/>
      <c r="B35" s="15"/>
      <c r="C35" s="15" t="s">
        <v>22</v>
      </c>
      <c r="D35" s="11"/>
      <c r="E35" s="11"/>
    </row>
    <row r="36" spans="1:5">
      <c r="A36" s="15"/>
      <c r="B36" s="15"/>
      <c r="C36" s="18" t="s">
        <v>12</v>
      </c>
      <c r="D36" s="11"/>
      <c r="E36" s="11"/>
    </row>
    <row r="37" spans="1:5" ht="54" customHeight="1">
      <c r="A37" s="15"/>
      <c r="B37" s="15"/>
      <c r="C37" s="15" t="s">
        <v>23</v>
      </c>
      <c r="D37" s="11"/>
      <c r="E37" s="11"/>
    </row>
    <row r="38" spans="1:5" s="2" customFormat="1" ht="16.5" customHeight="1">
      <c r="A38" s="92"/>
      <c r="B38" s="92"/>
      <c r="C38" s="1" t="s">
        <v>13</v>
      </c>
      <c r="D38" s="92"/>
      <c r="E38" s="92"/>
    </row>
    <row r="39" spans="1:5">
      <c r="A39" s="15"/>
      <c r="B39" s="15" t="s">
        <v>14</v>
      </c>
      <c r="C39" s="18" t="s">
        <v>15</v>
      </c>
      <c r="D39" s="14">
        <f>-D45</f>
        <v>-361749.42204999999</v>
      </c>
      <c r="E39" s="14">
        <f>D39</f>
        <v>-361749.42204999999</v>
      </c>
    </row>
    <row r="40" spans="1:5">
      <c r="A40" s="15"/>
      <c r="B40" s="15"/>
      <c r="C40" s="15" t="s">
        <v>21</v>
      </c>
      <c r="D40" s="11"/>
      <c r="E40" s="11"/>
    </row>
    <row r="41" spans="1:5">
      <c r="A41" s="15"/>
      <c r="B41" s="15"/>
      <c r="C41" s="18" t="s">
        <v>16</v>
      </c>
      <c r="D41" s="11"/>
      <c r="E41" s="11"/>
    </row>
    <row r="42" spans="1:5" ht="90.75" customHeight="1">
      <c r="A42" s="15"/>
      <c r="B42" s="15"/>
      <c r="C42" s="15" t="s">
        <v>24</v>
      </c>
      <c r="D42" s="11"/>
      <c r="E42" s="11"/>
    </row>
    <row r="43" spans="1:5">
      <c r="A43" s="15"/>
      <c r="B43" s="15"/>
      <c r="C43" s="18" t="s">
        <v>17</v>
      </c>
      <c r="D43" s="11"/>
      <c r="E43" s="11"/>
    </row>
    <row r="44" spans="1:5">
      <c r="A44" s="15"/>
      <c r="B44" s="15"/>
      <c r="C44" s="15" t="s">
        <v>18</v>
      </c>
      <c r="D44" s="11"/>
      <c r="E44" s="11"/>
    </row>
    <row r="45" spans="1:5">
      <c r="A45" s="15"/>
      <c r="B45" s="15" t="s">
        <v>14</v>
      </c>
      <c r="C45" s="18" t="s">
        <v>15</v>
      </c>
      <c r="D45" s="14">
        <f>'Հավելված 1'!B15</f>
        <v>361749.42204999999</v>
      </c>
      <c r="E45" s="14">
        <f>'Հավելված 1'!C15</f>
        <v>0</v>
      </c>
    </row>
    <row r="46" spans="1:5">
      <c r="A46" s="15"/>
      <c r="B46" s="15"/>
      <c r="C46" s="15" t="s">
        <v>21</v>
      </c>
      <c r="D46" s="11"/>
      <c r="E46" s="11"/>
    </row>
    <row r="47" spans="1:5">
      <c r="A47" s="15"/>
      <c r="B47" s="15"/>
      <c r="C47" s="18" t="s">
        <v>16</v>
      </c>
      <c r="D47" s="11"/>
      <c r="E47" s="11"/>
    </row>
    <row r="48" spans="1:5" ht="90.75" customHeight="1">
      <c r="A48" s="15"/>
      <c r="B48" s="15"/>
      <c r="C48" s="15" t="s">
        <v>24</v>
      </c>
      <c r="D48" s="11"/>
      <c r="E48" s="11"/>
    </row>
    <row r="49" spans="1:5">
      <c r="A49" s="15"/>
      <c r="B49" s="15"/>
      <c r="C49" s="18" t="s">
        <v>17</v>
      </c>
      <c r="D49" s="11"/>
      <c r="E49" s="11"/>
    </row>
    <row r="50" spans="1:5">
      <c r="A50" s="15"/>
      <c r="B50" s="15"/>
      <c r="C50" s="15" t="s">
        <v>18</v>
      </c>
      <c r="D50" s="11"/>
      <c r="E50" s="11"/>
    </row>
  </sheetData>
  <mergeCells count="6">
    <mergeCell ref="A4:E4"/>
    <mergeCell ref="A7:B7"/>
    <mergeCell ref="C7:C8"/>
    <mergeCell ref="D8:D9"/>
    <mergeCell ref="E8:E9"/>
    <mergeCell ref="D7:E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4"/>
  <sheetViews>
    <sheetView zoomScaleNormal="100" zoomScaleSheetLayoutView="100" workbookViewId="0">
      <selection activeCell="D6" sqref="D6"/>
    </sheetView>
  </sheetViews>
  <sheetFormatPr defaultRowHeight="15"/>
  <cols>
    <col min="1" max="2" width="6.42578125" customWidth="1"/>
    <col min="3" max="3" width="46.140625" customWidth="1"/>
    <col min="4" max="4" width="12.85546875" bestFit="1" customWidth="1"/>
    <col min="5" max="5" width="15.140625" customWidth="1"/>
    <col min="6" max="6" width="15.28515625" customWidth="1"/>
    <col min="7" max="7" width="16" customWidth="1"/>
    <col min="8" max="8" width="14.5703125" customWidth="1"/>
    <col min="9" max="10" width="14.140625" customWidth="1"/>
  </cols>
  <sheetData>
    <row r="1" spans="1:10" ht="24.75" customHeight="1">
      <c r="F1" s="66"/>
      <c r="G1" s="66"/>
      <c r="H1" s="55" t="s">
        <v>73</v>
      </c>
    </row>
    <row r="2" spans="1:10" ht="16.5">
      <c r="F2" s="171" t="s">
        <v>112</v>
      </c>
      <c r="G2" s="171"/>
      <c r="H2" s="171"/>
      <c r="I2" s="58"/>
      <c r="J2" s="58"/>
    </row>
    <row r="3" spans="1:10" ht="16.5">
      <c r="F3" s="172" t="s">
        <v>89</v>
      </c>
      <c r="G3" s="172"/>
      <c r="H3" s="172"/>
      <c r="I3" s="58"/>
      <c r="J3" s="58"/>
    </row>
    <row r="4" spans="1:10" ht="16.5">
      <c r="I4" s="58"/>
      <c r="J4" s="58"/>
    </row>
    <row r="5" spans="1:10" ht="43.5" customHeight="1">
      <c r="A5" s="173" t="s">
        <v>1353</v>
      </c>
      <c r="B5" s="173"/>
      <c r="C5" s="173"/>
      <c r="D5" s="173"/>
      <c r="E5" s="173"/>
      <c r="F5" s="173"/>
      <c r="G5" s="173"/>
      <c r="H5" s="173"/>
    </row>
    <row r="6" spans="1:10">
      <c r="G6" s="174" t="s">
        <v>1</v>
      </c>
      <c r="H6" s="174"/>
      <c r="I6" s="56"/>
      <c r="J6" s="56"/>
    </row>
    <row r="7" spans="1:10" ht="37.5" customHeight="1">
      <c r="A7" s="179" t="s">
        <v>93</v>
      </c>
      <c r="B7" s="179"/>
      <c r="C7" s="177" t="s">
        <v>94</v>
      </c>
      <c r="D7" s="178" t="s">
        <v>95</v>
      </c>
      <c r="E7" s="176" t="s">
        <v>4</v>
      </c>
      <c r="F7" s="176"/>
      <c r="G7" s="176"/>
      <c r="H7" s="176"/>
      <c r="I7" s="56"/>
      <c r="J7" s="56"/>
    </row>
    <row r="8" spans="1:10" s="56" customFormat="1" ht="31.5" customHeight="1">
      <c r="A8" s="179"/>
      <c r="B8" s="179"/>
      <c r="C8" s="177"/>
      <c r="D8" s="178"/>
      <c r="E8" s="175" t="s">
        <v>96</v>
      </c>
      <c r="F8" s="175"/>
      <c r="G8" s="175"/>
      <c r="H8" s="175"/>
    </row>
    <row r="9" spans="1:10" s="56" customFormat="1" ht="76.5">
      <c r="A9" s="57" t="s">
        <v>97</v>
      </c>
      <c r="B9" s="57" t="s">
        <v>98</v>
      </c>
      <c r="C9" s="177"/>
      <c r="D9" s="178"/>
      <c r="E9" s="65" t="s">
        <v>99</v>
      </c>
      <c r="F9" s="65" t="s">
        <v>100</v>
      </c>
      <c r="G9" s="65" t="s">
        <v>101</v>
      </c>
      <c r="H9" s="65" t="s">
        <v>102</v>
      </c>
      <c r="I9" s="64"/>
      <c r="J9" s="64"/>
    </row>
    <row r="10" spans="1:10" s="64" customFormat="1" ht="17.25">
      <c r="A10" s="62"/>
      <c r="B10" s="62"/>
      <c r="C10" s="61" t="s">
        <v>103</v>
      </c>
      <c r="D10" s="59">
        <f>D12</f>
        <v>31391.84995</v>
      </c>
      <c r="E10" s="59">
        <f>E12</f>
        <v>0</v>
      </c>
      <c r="F10" s="59">
        <f>F12</f>
        <v>0</v>
      </c>
      <c r="G10" s="59">
        <f>G12</f>
        <v>0</v>
      </c>
      <c r="H10" s="59">
        <f>H12</f>
        <v>31391.84995</v>
      </c>
      <c r="I10" s="69"/>
      <c r="J10" s="69"/>
    </row>
    <row r="11" spans="1:10" s="69" customFormat="1" ht="17.25">
      <c r="A11" s="62"/>
      <c r="B11" s="62"/>
      <c r="C11" s="61" t="s">
        <v>104</v>
      </c>
      <c r="D11" s="59"/>
      <c r="E11" s="59"/>
      <c r="F11" s="59"/>
      <c r="G11" s="59"/>
      <c r="H11" s="59"/>
      <c r="I11"/>
      <c r="J11"/>
    </row>
    <row r="12" spans="1:10" s="64" customFormat="1" ht="34.5">
      <c r="A12" s="68"/>
      <c r="B12" s="67"/>
      <c r="C12" s="67" t="s">
        <v>105</v>
      </c>
      <c r="D12" s="88">
        <f>D14</f>
        <v>31391.84995</v>
      </c>
      <c r="E12" s="88">
        <f>E14</f>
        <v>0</v>
      </c>
      <c r="F12" s="88">
        <f t="shared" ref="F12:H12" si="0">F14</f>
        <v>0</v>
      </c>
      <c r="G12" s="88">
        <f t="shared" si="0"/>
        <v>0</v>
      </c>
      <c r="H12" s="88">
        <f t="shared" si="0"/>
        <v>31391.84995</v>
      </c>
    </row>
    <row r="13" spans="1:10" s="64" customFormat="1" ht="17.25">
      <c r="A13" s="68"/>
      <c r="B13" s="68"/>
      <c r="C13" s="68" t="s">
        <v>106</v>
      </c>
      <c r="D13" s="70"/>
      <c r="E13" s="70"/>
      <c r="F13" s="70"/>
      <c r="G13" s="70"/>
      <c r="H13" s="70"/>
    </row>
    <row r="14" spans="1:10" s="60" customFormat="1" ht="51.75">
      <c r="A14" s="63">
        <v>1138</v>
      </c>
      <c r="B14" s="63">
        <v>31001</v>
      </c>
      <c r="C14" s="108" t="s">
        <v>117</v>
      </c>
      <c r="D14" s="87">
        <f>E14+F14+G14+H14</f>
        <v>31391.84995</v>
      </c>
      <c r="E14" s="87">
        <v>0</v>
      </c>
      <c r="F14" s="87">
        <v>0</v>
      </c>
      <c r="G14" s="87">
        <v>0</v>
      </c>
      <c r="H14" s="87">
        <f>'Հավելված 2'!D25</f>
        <v>31391.84995</v>
      </c>
    </row>
  </sheetData>
  <mergeCells count="9">
    <mergeCell ref="F2:H2"/>
    <mergeCell ref="F3:H3"/>
    <mergeCell ref="A5:H5"/>
    <mergeCell ref="G6:H6"/>
    <mergeCell ref="E8:H8"/>
    <mergeCell ref="E7:H7"/>
    <mergeCell ref="C7:C9"/>
    <mergeCell ref="D7:D9"/>
    <mergeCell ref="A7:B8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75"/>
  <sheetViews>
    <sheetView zoomScaleNormal="100" zoomScaleSheetLayoutView="100" workbookViewId="0">
      <selection activeCell="G8" sqref="G8:H8"/>
    </sheetView>
  </sheetViews>
  <sheetFormatPr defaultRowHeight="15.75"/>
  <cols>
    <col min="1" max="1" width="7.28515625" style="33" customWidth="1"/>
    <col min="2" max="2" width="6.85546875" style="33" customWidth="1"/>
    <col min="3" max="3" width="6.28515625" style="33" customWidth="1"/>
    <col min="4" max="4" width="8.28515625" style="33" customWidth="1"/>
    <col min="5" max="5" width="7.140625" style="33" customWidth="1"/>
    <col min="6" max="6" width="46" style="33" customWidth="1"/>
    <col min="7" max="7" width="22.28515625" style="33" customWidth="1"/>
    <col min="8" max="8" width="21" style="33" customWidth="1"/>
    <col min="9" max="16384" width="9.140625" style="33"/>
  </cols>
  <sheetData>
    <row r="1" spans="1:8" s="1" customFormat="1" ht="16.5" customHeight="1">
      <c r="A1" s="19"/>
      <c r="B1" s="19"/>
      <c r="C1" s="19"/>
      <c r="D1" s="19"/>
      <c r="H1" s="52" t="s">
        <v>74</v>
      </c>
    </row>
    <row r="2" spans="1:8" s="1" customFormat="1" ht="16.5" customHeight="1">
      <c r="A2" s="19"/>
      <c r="B2" s="19"/>
      <c r="C2" s="19"/>
      <c r="D2" s="19"/>
      <c r="G2" s="53" t="s">
        <v>112</v>
      </c>
      <c r="H2" s="53"/>
    </row>
    <row r="3" spans="1:8" s="1" customFormat="1" ht="16.5" customHeight="1">
      <c r="A3" s="19"/>
      <c r="B3" s="19"/>
      <c r="C3" s="19"/>
      <c r="D3" s="19"/>
      <c r="G3" s="54" t="s">
        <v>89</v>
      </c>
      <c r="H3" s="54"/>
    </row>
    <row r="4" spans="1:8" s="1" customFormat="1" ht="16.5" customHeight="1">
      <c r="A4" s="19"/>
      <c r="B4" s="19"/>
      <c r="C4" s="19"/>
      <c r="D4" s="19"/>
      <c r="E4" s="20"/>
    </row>
    <row r="5" spans="1:8" s="2" customFormat="1" ht="45" customHeight="1">
      <c r="A5" s="180" t="s">
        <v>1357</v>
      </c>
      <c r="B5" s="180"/>
      <c r="C5" s="180"/>
      <c r="D5" s="180"/>
      <c r="E5" s="180"/>
      <c r="F5" s="180"/>
      <c r="G5" s="180"/>
      <c r="H5" s="180"/>
    </row>
    <row r="6" spans="1:8" s="2" customFormat="1" ht="17.25">
      <c r="D6" s="3"/>
    </row>
    <row r="7" spans="1:8" s="2" customFormat="1" ht="17.25">
      <c r="D7" s="4"/>
      <c r="E7" s="4"/>
      <c r="F7" s="4"/>
      <c r="G7" s="185" t="s">
        <v>1</v>
      </c>
      <c r="H7" s="185"/>
    </row>
    <row r="8" spans="1:8" s="2" customFormat="1" ht="47.25" customHeight="1">
      <c r="A8" s="181" t="s">
        <v>26</v>
      </c>
      <c r="B8" s="182"/>
      <c r="C8" s="183"/>
      <c r="D8" s="184" t="s">
        <v>2</v>
      </c>
      <c r="E8" s="184"/>
      <c r="F8" s="165" t="s">
        <v>27</v>
      </c>
      <c r="G8" s="169" t="s">
        <v>1361</v>
      </c>
      <c r="H8" s="170"/>
    </row>
    <row r="9" spans="1:8" s="2" customFormat="1" ht="33" customHeight="1">
      <c r="A9" s="21" t="s">
        <v>29</v>
      </c>
      <c r="B9" s="21" t="s">
        <v>30</v>
      </c>
      <c r="C9" s="21" t="s">
        <v>31</v>
      </c>
      <c r="D9" s="22" t="s">
        <v>5</v>
      </c>
      <c r="E9" s="101" t="s">
        <v>6</v>
      </c>
      <c r="F9" s="165"/>
      <c r="G9" s="168" t="s">
        <v>32</v>
      </c>
      <c r="H9" s="168" t="s">
        <v>33</v>
      </c>
    </row>
    <row r="10" spans="1:8" s="8" customFormat="1" ht="13.5" customHeight="1">
      <c r="A10" s="6"/>
      <c r="B10" s="6"/>
      <c r="C10" s="7"/>
      <c r="D10" s="6"/>
      <c r="E10" s="6"/>
      <c r="F10" s="6"/>
      <c r="G10" s="168"/>
      <c r="H10" s="168"/>
    </row>
    <row r="11" spans="1:8" s="2" customFormat="1" ht="17.25">
      <c r="A11" s="23"/>
      <c r="B11" s="23"/>
      <c r="C11" s="23"/>
      <c r="D11" s="24"/>
      <c r="E11" s="24"/>
      <c r="F11" s="98" t="s">
        <v>38</v>
      </c>
      <c r="G11" s="112">
        <f>+G13+G51</f>
        <v>361749.42204999994</v>
      </c>
      <c r="H11" s="112">
        <f>+H13+H51</f>
        <v>0</v>
      </c>
    </row>
    <row r="12" spans="1:8" s="4" customFormat="1" ht="16.5">
      <c r="A12" s="26"/>
      <c r="B12" s="26"/>
      <c r="C12" s="26"/>
      <c r="D12" s="26"/>
      <c r="E12" s="26"/>
      <c r="F12" s="24" t="s">
        <v>34</v>
      </c>
      <c r="G12" s="27"/>
      <c r="H12" s="27"/>
    </row>
    <row r="13" spans="1:8" s="28" customFormat="1" ht="49.5">
      <c r="A13" s="50" t="s">
        <v>67</v>
      </c>
      <c r="B13" s="26"/>
      <c r="C13" s="26"/>
      <c r="D13" s="26"/>
      <c r="E13" s="26"/>
      <c r="F13" s="99" t="s">
        <v>68</v>
      </c>
      <c r="G13" s="112">
        <f>+G15</f>
        <v>361749.42204999994</v>
      </c>
      <c r="H13" s="112">
        <f>+H15</f>
        <v>361749.42204999994</v>
      </c>
    </row>
    <row r="14" spans="1:8" s="28" customFormat="1" ht="16.5">
      <c r="A14" s="26"/>
      <c r="B14" s="26"/>
      <c r="C14" s="26"/>
      <c r="D14" s="26"/>
      <c r="E14" s="26"/>
      <c r="F14" s="24" t="s">
        <v>34</v>
      </c>
      <c r="G14" s="27"/>
      <c r="H14" s="27"/>
    </row>
    <row r="15" spans="1:8" s="28" customFormat="1" ht="33">
      <c r="A15" s="26"/>
      <c r="B15" s="50" t="s">
        <v>66</v>
      </c>
      <c r="C15" s="26"/>
      <c r="D15" s="26"/>
      <c r="E15" s="26"/>
      <c r="F15" s="99" t="s">
        <v>69</v>
      </c>
      <c r="G15" s="25">
        <f>+G17</f>
        <v>361749.42204999994</v>
      </c>
      <c r="H15" s="25">
        <f>+H17</f>
        <v>361749.42204999994</v>
      </c>
    </row>
    <row r="16" spans="1:8" s="28" customFormat="1" ht="16.5">
      <c r="A16" s="26"/>
      <c r="B16" s="26"/>
      <c r="C16" s="26"/>
      <c r="D16" s="26"/>
      <c r="E16" s="26"/>
      <c r="F16" s="24" t="s">
        <v>34</v>
      </c>
      <c r="G16" s="25"/>
      <c r="H16" s="25"/>
    </row>
    <row r="17" spans="1:8" s="28" customFormat="1" ht="16.5">
      <c r="A17" s="26"/>
      <c r="B17" s="26"/>
      <c r="C17" s="50" t="s">
        <v>72</v>
      </c>
      <c r="D17" s="26"/>
      <c r="E17" s="26"/>
      <c r="F17" s="99" t="s">
        <v>61</v>
      </c>
      <c r="G17" s="25">
        <f>+G19</f>
        <v>361749.42204999994</v>
      </c>
      <c r="H17" s="25">
        <f>+H19</f>
        <v>361749.42204999994</v>
      </c>
    </row>
    <row r="18" spans="1:8" s="28" customFormat="1" ht="16.5">
      <c r="A18" s="26"/>
      <c r="B18" s="26"/>
      <c r="C18" s="26"/>
      <c r="D18" s="26"/>
      <c r="E18" s="26"/>
      <c r="F18" s="24" t="s">
        <v>34</v>
      </c>
      <c r="G18" s="25"/>
      <c r="H18" s="25"/>
    </row>
    <row r="19" spans="1:8" s="2" customFormat="1" ht="17.25">
      <c r="A19" s="26"/>
      <c r="B19" s="26"/>
      <c r="C19" s="26"/>
      <c r="D19" s="26">
        <v>1138</v>
      </c>
      <c r="E19" s="24"/>
      <c r="F19" s="11" t="s">
        <v>61</v>
      </c>
      <c r="G19" s="25">
        <f>G21</f>
        <v>361749.42204999994</v>
      </c>
      <c r="H19" s="25">
        <f>H21</f>
        <v>361749.42204999994</v>
      </c>
    </row>
    <row r="20" spans="1:8" s="2" customFormat="1" ht="17.25">
      <c r="A20" s="26"/>
      <c r="B20" s="26"/>
      <c r="C20" s="26"/>
      <c r="D20" s="24"/>
      <c r="E20" s="24"/>
      <c r="F20" s="24" t="s">
        <v>34</v>
      </c>
      <c r="G20" s="27"/>
      <c r="H20" s="27"/>
    </row>
    <row r="21" spans="1:8" s="2" customFormat="1" ht="23.25" customHeight="1">
      <c r="A21" s="26"/>
      <c r="B21" s="26"/>
      <c r="C21" s="26"/>
      <c r="D21" s="24"/>
      <c r="E21" s="24"/>
      <c r="F21" s="51" t="s">
        <v>60</v>
      </c>
      <c r="G21" s="95">
        <f>G22+G41</f>
        <v>361749.42204999994</v>
      </c>
      <c r="H21" s="95">
        <f t="shared" ref="H21" si="0">H22+H41</f>
        <v>361749.42204999994</v>
      </c>
    </row>
    <row r="22" spans="1:8" s="2" customFormat="1" ht="87" customHeight="1">
      <c r="A22" s="26"/>
      <c r="B22" s="26"/>
      <c r="C22" s="26"/>
      <c r="D22" s="26"/>
      <c r="E22" s="29" t="s">
        <v>14</v>
      </c>
      <c r="F22" s="29" t="s">
        <v>70</v>
      </c>
      <c r="G22" s="96">
        <f>G24</f>
        <v>330357.57209999993</v>
      </c>
      <c r="H22" s="96">
        <f t="shared" ref="H22" si="1">H24</f>
        <v>330357.57209999993</v>
      </c>
    </row>
    <row r="23" spans="1:8" s="2" customFormat="1" ht="17.25">
      <c r="A23" s="26"/>
      <c r="B23" s="26"/>
      <c r="C23" s="26"/>
      <c r="D23" s="26"/>
      <c r="E23" s="26"/>
      <c r="F23" s="24" t="s">
        <v>36</v>
      </c>
      <c r="G23" s="27"/>
      <c r="H23" s="27"/>
    </row>
    <row r="24" spans="1:8" s="2" customFormat="1" ht="35.25" customHeight="1">
      <c r="A24" s="26"/>
      <c r="B24" s="26"/>
      <c r="C24" s="26"/>
      <c r="D24" s="26"/>
      <c r="E24" s="26"/>
      <c r="F24" s="51" t="s">
        <v>71</v>
      </c>
      <c r="G24" s="95">
        <f t="shared" ref="G24:H24" si="2">G26</f>
        <v>330357.57209999993</v>
      </c>
      <c r="H24" s="95">
        <f t="shared" si="2"/>
        <v>330357.57209999993</v>
      </c>
    </row>
    <row r="25" spans="1:8" s="2" customFormat="1" ht="35.25" customHeight="1">
      <c r="A25" s="26"/>
      <c r="B25" s="26"/>
      <c r="C25" s="26"/>
      <c r="D25" s="26"/>
      <c r="E25" s="26"/>
      <c r="F25" s="24" t="s">
        <v>37</v>
      </c>
      <c r="G25" s="27"/>
      <c r="H25" s="27"/>
    </row>
    <row r="26" spans="1:8" s="2" customFormat="1" ht="17.25">
      <c r="A26" s="26"/>
      <c r="B26" s="26"/>
      <c r="C26" s="26"/>
      <c r="D26" s="26"/>
      <c r="E26" s="26"/>
      <c r="F26" s="13" t="s">
        <v>38</v>
      </c>
      <c r="G26" s="94">
        <f t="shared" ref="G26:H26" si="3">G27</f>
        <v>330357.57209999993</v>
      </c>
      <c r="H26" s="94">
        <f t="shared" si="3"/>
        <v>330357.57209999993</v>
      </c>
    </row>
    <row r="27" spans="1:8" s="2" customFormat="1" ht="17.25">
      <c r="A27" s="31"/>
      <c r="B27" s="31"/>
      <c r="C27" s="31"/>
      <c r="D27" s="26"/>
      <c r="E27" s="26"/>
      <c r="F27" s="24" t="s">
        <v>39</v>
      </c>
      <c r="G27" s="93">
        <f t="shared" ref="G27" si="4">G28</f>
        <v>330357.57209999993</v>
      </c>
      <c r="H27" s="93">
        <f>H28</f>
        <v>330357.57209999993</v>
      </c>
    </row>
    <row r="28" spans="1:8" s="2" customFormat="1" ht="33.75" customHeight="1">
      <c r="A28" s="31"/>
      <c r="B28" s="31"/>
      <c r="C28" s="31"/>
      <c r="D28" s="26"/>
      <c r="E28" s="26"/>
      <c r="F28" s="26" t="s">
        <v>118</v>
      </c>
      <c r="G28" s="32">
        <f>G35+G29+G31</f>
        <v>330357.57209999993</v>
      </c>
      <c r="H28" s="32">
        <f>H35+H29+H31</f>
        <v>330357.57209999993</v>
      </c>
    </row>
    <row r="29" spans="1:8" s="2" customFormat="1" ht="17.25">
      <c r="A29" s="31"/>
      <c r="B29" s="31"/>
      <c r="C29" s="31"/>
      <c r="D29" s="26"/>
      <c r="E29" s="26"/>
      <c r="F29" s="26" t="s">
        <v>1224</v>
      </c>
      <c r="G29" s="32">
        <f>G30</f>
        <v>-4054.5</v>
      </c>
      <c r="H29" s="32">
        <f>H30</f>
        <v>-4054.5</v>
      </c>
    </row>
    <row r="30" spans="1:8" s="2" customFormat="1" ht="17.25">
      <c r="A30" s="31"/>
      <c r="B30" s="31"/>
      <c r="C30" s="31"/>
      <c r="D30" s="26"/>
      <c r="E30" s="26"/>
      <c r="F30" s="26" t="s">
        <v>1225</v>
      </c>
      <c r="G30" s="32">
        <f>-4054.5</f>
        <v>-4054.5</v>
      </c>
      <c r="H30" s="32">
        <f>-4054.5</f>
        <v>-4054.5</v>
      </c>
    </row>
    <row r="31" spans="1:8" s="2" customFormat="1" ht="33.75" customHeight="1">
      <c r="A31" s="31"/>
      <c r="B31" s="31"/>
      <c r="C31" s="31"/>
      <c r="D31" s="26"/>
      <c r="E31" s="26"/>
      <c r="F31" s="26" t="s">
        <v>1226</v>
      </c>
      <c r="G31" s="32">
        <f>G32+G33+G34</f>
        <v>2565.0239999999999</v>
      </c>
      <c r="H31" s="32">
        <f>H32+H33+H34</f>
        <v>2565.0239999999999</v>
      </c>
    </row>
    <row r="32" spans="1:8" s="2" customFormat="1" ht="17.25">
      <c r="A32" s="31"/>
      <c r="B32" s="31"/>
      <c r="C32" s="31"/>
      <c r="D32" s="26"/>
      <c r="E32" s="26"/>
      <c r="F32" s="26" t="s">
        <v>1227</v>
      </c>
      <c r="G32" s="32">
        <f>-2209.8</f>
        <v>-2209.8000000000002</v>
      </c>
      <c r="H32" s="32">
        <f>-2209.8</f>
        <v>-2209.8000000000002</v>
      </c>
    </row>
    <row r="33" spans="1:8" s="2" customFormat="1" ht="17.25">
      <c r="A33" s="31"/>
      <c r="B33" s="31"/>
      <c r="C33" s="31"/>
      <c r="D33" s="26"/>
      <c r="E33" s="26"/>
      <c r="F33" s="26" t="s">
        <v>1228</v>
      </c>
      <c r="G33" s="32">
        <f>-25.176</f>
        <v>-25.175999999999998</v>
      </c>
      <c r="H33" s="32">
        <f>-25.176</f>
        <v>-25.175999999999998</v>
      </c>
    </row>
    <row r="34" spans="1:8" s="2" customFormat="1" ht="33">
      <c r="A34" s="31"/>
      <c r="B34" s="31"/>
      <c r="C34" s="31"/>
      <c r="D34" s="26"/>
      <c r="E34" s="26"/>
      <c r="F34" s="26" t="s">
        <v>1241</v>
      </c>
      <c r="G34" s="32">
        <v>4800</v>
      </c>
      <c r="H34" s="32">
        <v>4800</v>
      </c>
    </row>
    <row r="35" spans="1:8" s="2" customFormat="1" ht="17.25">
      <c r="A35" s="31"/>
      <c r="B35" s="31"/>
      <c r="C35" s="31"/>
      <c r="D35" s="26"/>
      <c r="E35" s="26"/>
      <c r="F35" s="26" t="s">
        <v>119</v>
      </c>
      <c r="G35" s="32">
        <f>G36+G37+G38+G39+G40</f>
        <v>331847.04809999996</v>
      </c>
      <c r="H35" s="32">
        <f>H36+H37+H38+H39+H40</f>
        <v>331847.04809999996</v>
      </c>
    </row>
    <row r="36" spans="1:8" s="2" customFormat="1" ht="17.25">
      <c r="A36" s="31"/>
      <c r="B36" s="31"/>
      <c r="C36" s="31"/>
      <c r="D36" s="26"/>
      <c r="E36" s="26"/>
      <c r="F36" s="26" t="s">
        <v>120</v>
      </c>
      <c r="G36" s="32">
        <f>-31283.912+51834</f>
        <v>20550.088</v>
      </c>
      <c r="H36" s="32">
        <f>-31283.912+51834</f>
        <v>20550.088</v>
      </c>
    </row>
    <row r="37" spans="1:8" s="2" customFormat="1" ht="17.25">
      <c r="A37" s="31"/>
      <c r="B37" s="31"/>
      <c r="C37" s="31"/>
      <c r="D37" s="26"/>
      <c r="E37" s="26"/>
      <c r="F37" s="26" t="s">
        <v>1229</v>
      </c>
      <c r="G37" s="32">
        <v>-435</v>
      </c>
      <c r="H37" s="32">
        <v>-435</v>
      </c>
    </row>
    <row r="38" spans="1:8" s="2" customFormat="1" ht="17.25">
      <c r="A38" s="31"/>
      <c r="B38" s="31"/>
      <c r="C38" s="31"/>
      <c r="D38" s="26"/>
      <c r="E38" s="26"/>
      <c r="F38" s="26" t="s">
        <v>1230</v>
      </c>
      <c r="G38" s="32">
        <v>-121110.428</v>
      </c>
      <c r="H38" s="32">
        <v>-121110.428</v>
      </c>
    </row>
    <row r="39" spans="1:8" s="2" customFormat="1" ht="17.25">
      <c r="A39" s="31"/>
      <c r="B39" s="31"/>
      <c r="C39" s="31"/>
      <c r="D39" s="26"/>
      <c r="E39" s="26"/>
      <c r="F39" s="26" t="s">
        <v>1231</v>
      </c>
      <c r="G39" s="32">
        <f>-25005.343+476542.658</f>
        <v>451537.315</v>
      </c>
      <c r="H39" s="32">
        <f>-25005.343+476542.658</f>
        <v>451537.315</v>
      </c>
    </row>
    <row r="40" spans="1:8" s="2" customFormat="1" ht="17.25">
      <c r="A40" s="31"/>
      <c r="B40" s="31"/>
      <c r="C40" s="31"/>
      <c r="D40" s="26"/>
      <c r="E40" s="26"/>
      <c r="F40" s="26" t="s">
        <v>127</v>
      </c>
      <c r="G40" s="32">
        <v>-18694.926899999999</v>
      </c>
      <c r="H40" s="32">
        <v>-18694.926899999999</v>
      </c>
    </row>
    <row r="41" spans="1:8" s="2" customFormat="1" ht="49.5">
      <c r="A41" s="31"/>
      <c r="B41" s="31"/>
      <c r="C41" s="31"/>
      <c r="D41" s="26"/>
      <c r="E41" s="29">
        <v>31001</v>
      </c>
      <c r="F41" s="29" t="s">
        <v>114</v>
      </c>
      <c r="G41" s="96">
        <f t="shared" ref="G41:H41" si="5">G43</f>
        <v>31391.84995</v>
      </c>
      <c r="H41" s="96">
        <f t="shared" si="5"/>
        <v>31391.84995</v>
      </c>
    </row>
    <row r="42" spans="1:8" s="2" customFormat="1" ht="17.25">
      <c r="A42" s="31"/>
      <c r="B42" s="31"/>
      <c r="C42" s="31"/>
      <c r="D42" s="26"/>
      <c r="E42" s="26"/>
      <c r="F42" s="24" t="s">
        <v>36</v>
      </c>
      <c r="G42" s="27"/>
      <c r="H42" s="27"/>
    </row>
    <row r="43" spans="1:8" s="2" customFormat="1" ht="33">
      <c r="A43" s="31"/>
      <c r="B43" s="31"/>
      <c r="C43" s="31"/>
      <c r="D43" s="26"/>
      <c r="E43" s="26"/>
      <c r="F43" s="51" t="s">
        <v>71</v>
      </c>
      <c r="G43" s="95">
        <f t="shared" ref="G43:H43" si="6">G45</f>
        <v>31391.84995</v>
      </c>
      <c r="H43" s="95">
        <f t="shared" si="6"/>
        <v>31391.84995</v>
      </c>
    </row>
    <row r="44" spans="1:8" s="2" customFormat="1" ht="33.75" customHeight="1">
      <c r="A44" s="31"/>
      <c r="B44" s="31"/>
      <c r="C44" s="31"/>
      <c r="D44" s="26"/>
      <c r="E44" s="26"/>
      <c r="F44" s="24" t="s">
        <v>37</v>
      </c>
      <c r="G44" s="27"/>
      <c r="H44" s="27"/>
    </row>
    <row r="45" spans="1:8" s="2" customFormat="1" ht="17.25">
      <c r="A45" s="31"/>
      <c r="B45" s="31"/>
      <c r="C45" s="31"/>
      <c r="D45" s="26"/>
      <c r="E45" s="26"/>
      <c r="F45" s="13" t="s">
        <v>38</v>
      </c>
      <c r="G45" s="94">
        <f t="shared" ref="G45:H47" si="7">G46</f>
        <v>31391.84995</v>
      </c>
      <c r="H45" s="94">
        <f t="shared" si="7"/>
        <v>31391.84995</v>
      </c>
    </row>
    <row r="46" spans="1:8" s="2" customFormat="1" ht="27">
      <c r="A46" s="31"/>
      <c r="B46" s="31"/>
      <c r="C46" s="31"/>
      <c r="D46" s="26"/>
      <c r="E46" s="26"/>
      <c r="F46" s="24" t="s">
        <v>91</v>
      </c>
      <c r="G46" s="93">
        <f t="shared" si="7"/>
        <v>31391.84995</v>
      </c>
      <c r="H46" s="93">
        <f t="shared" si="7"/>
        <v>31391.84995</v>
      </c>
    </row>
    <row r="47" spans="1:8" s="2" customFormat="1" ht="17.25">
      <c r="A47" s="31"/>
      <c r="B47" s="31"/>
      <c r="C47" s="31"/>
      <c r="D47" s="26"/>
      <c r="E47" s="26"/>
      <c r="F47" s="26" t="s">
        <v>92</v>
      </c>
      <c r="G47" s="93">
        <f t="shared" si="7"/>
        <v>31391.84995</v>
      </c>
      <c r="H47" s="93">
        <f t="shared" si="7"/>
        <v>31391.84995</v>
      </c>
    </row>
    <row r="48" spans="1:8" s="2" customFormat="1" ht="17.25">
      <c r="A48" s="31"/>
      <c r="B48" s="31"/>
      <c r="C48" s="31"/>
      <c r="D48" s="26"/>
      <c r="E48" s="26"/>
      <c r="F48" s="26" t="s">
        <v>121</v>
      </c>
      <c r="G48" s="93">
        <f>G49+G50</f>
        <v>31391.84995</v>
      </c>
      <c r="H48" s="93">
        <f>H49+H50</f>
        <v>31391.84995</v>
      </c>
    </row>
    <row r="49" spans="1:8" s="2" customFormat="1" ht="17.25">
      <c r="A49" s="31"/>
      <c r="B49" s="31"/>
      <c r="C49" s="31"/>
      <c r="D49" s="26"/>
      <c r="E49" s="26"/>
      <c r="F49" s="26" t="s">
        <v>122</v>
      </c>
      <c r="G49" s="93">
        <f>-6410.05005+15815.4</f>
        <v>9405.3499499999998</v>
      </c>
      <c r="H49" s="93">
        <f>-6410.05005+15815.4</f>
        <v>9405.3499499999998</v>
      </c>
    </row>
    <row r="50" spans="1:8" s="2" customFormat="1" ht="17.25">
      <c r="A50" s="31"/>
      <c r="B50" s="31"/>
      <c r="C50" s="31"/>
      <c r="D50" s="26"/>
      <c r="E50" s="26"/>
      <c r="F50" s="26" t="s">
        <v>1240</v>
      </c>
      <c r="G50" s="93">
        <v>21986.5</v>
      </c>
      <c r="H50" s="93">
        <v>21986.5</v>
      </c>
    </row>
    <row r="51" spans="1:8" s="2" customFormat="1" ht="33">
      <c r="A51" s="11" t="s">
        <v>40</v>
      </c>
      <c r="B51" s="26"/>
      <c r="C51" s="26"/>
      <c r="D51" s="26"/>
      <c r="E51" s="26"/>
      <c r="F51" s="99" t="s">
        <v>41</v>
      </c>
      <c r="G51" s="112">
        <f>+G53</f>
        <v>0</v>
      </c>
      <c r="H51" s="112">
        <f>+H53</f>
        <v>-361749.42204999999</v>
      </c>
    </row>
    <row r="52" spans="1:8" s="2" customFormat="1" ht="17.25">
      <c r="A52" s="26"/>
      <c r="B52" s="26"/>
      <c r="C52" s="26"/>
      <c r="D52" s="26"/>
      <c r="E52" s="26"/>
      <c r="F52" s="24" t="s">
        <v>34</v>
      </c>
      <c r="G52" s="27"/>
      <c r="H52" s="27"/>
    </row>
    <row r="53" spans="1:8" s="2" customFormat="1" ht="33">
      <c r="A53" s="26"/>
      <c r="B53" s="11" t="s">
        <v>35</v>
      </c>
      <c r="C53" s="26"/>
      <c r="D53" s="26"/>
      <c r="E53" s="26"/>
      <c r="F53" s="99" t="s">
        <v>42</v>
      </c>
      <c r="G53" s="25">
        <f>+G55</f>
        <v>0</v>
      </c>
      <c r="H53" s="25">
        <f>+H55</f>
        <v>-361749.42204999999</v>
      </c>
    </row>
    <row r="54" spans="1:8" ht="16.5">
      <c r="A54" s="26"/>
      <c r="B54" s="26"/>
      <c r="C54" s="26"/>
      <c r="D54" s="26"/>
      <c r="E54" s="26"/>
      <c r="F54" s="24" t="s">
        <v>34</v>
      </c>
      <c r="G54" s="25"/>
      <c r="H54" s="25"/>
    </row>
    <row r="55" spans="1:8" ht="33">
      <c r="A55" s="26"/>
      <c r="B55" s="26"/>
      <c r="C55" s="11" t="s">
        <v>35</v>
      </c>
      <c r="D55" s="26"/>
      <c r="E55" s="26"/>
      <c r="F55" s="99" t="s">
        <v>21</v>
      </c>
      <c r="G55" s="25">
        <f>+G57</f>
        <v>0</v>
      </c>
      <c r="H55" s="25">
        <f>+H57</f>
        <v>-361749.42204999999</v>
      </c>
    </row>
    <row r="56" spans="1:8" ht="16.5">
      <c r="A56" s="26"/>
      <c r="B56" s="26"/>
      <c r="C56" s="26"/>
      <c r="D56" s="26"/>
      <c r="E56" s="26"/>
      <c r="F56" s="24" t="s">
        <v>34</v>
      </c>
      <c r="G56" s="25"/>
      <c r="H56" s="25"/>
    </row>
    <row r="57" spans="1:8" ht="16.5">
      <c r="A57" s="26"/>
      <c r="B57" s="26"/>
      <c r="C57" s="26"/>
      <c r="D57" s="26" t="s">
        <v>20</v>
      </c>
      <c r="E57" s="24"/>
      <c r="F57" s="11" t="s">
        <v>21</v>
      </c>
      <c r="G57" s="25">
        <f t="shared" ref="G57:H57" si="8">G59</f>
        <v>0</v>
      </c>
      <c r="H57" s="25">
        <f t="shared" si="8"/>
        <v>-361749.42204999999</v>
      </c>
    </row>
    <row r="58" spans="1:8" ht="16.5">
      <c r="A58" s="26"/>
      <c r="B58" s="26"/>
      <c r="C58" s="26"/>
      <c r="D58" s="24"/>
      <c r="E58" s="24"/>
      <c r="F58" s="24" t="s">
        <v>34</v>
      </c>
      <c r="G58" s="27"/>
      <c r="H58" s="27"/>
    </row>
    <row r="59" spans="1:8" ht="16.5">
      <c r="A59" s="26"/>
      <c r="B59" s="26"/>
      <c r="C59" s="26"/>
      <c r="D59" s="24"/>
      <c r="E59" s="24"/>
      <c r="F59" s="26" t="s">
        <v>19</v>
      </c>
      <c r="G59" s="25">
        <f>+G60+G68</f>
        <v>0</v>
      </c>
      <c r="H59" s="25">
        <f>+H60+H68</f>
        <v>-361749.42204999999</v>
      </c>
    </row>
    <row r="60" spans="1:8" ht="16.5">
      <c r="A60" s="26"/>
      <c r="B60" s="26"/>
      <c r="C60" s="26"/>
      <c r="D60" s="26"/>
      <c r="E60" s="29" t="s">
        <v>14</v>
      </c>
      <c r="F60" s="29" t="s">
        <v>21</v>
      </c>
      <c r="G60" s="25">
        <f t="shared" ref="G60" si="9">+G62</f>
        <v>-361749.42204999999</v>
      </c>
      <c r="H60" s="25">
        <f>+H62</f>
        <v>-361749.42204999999</v>
      </c>
    </row>
    <row r="61" spans="1:8" ht="16.5">
      <c r="A61" s="26"/>
      <c r="B61" s="26"/>
      <c r="C61" s="26"/>
      <c r="D61" s="26"/>
      <c r="E61" s="26"/>
      <c r="F61" s="24" t="s">
        <v>36</v>
      </c>
      <c r="G61" s="27"/>
      <c r="H61" s="27"/>
    </row>
    <row r="62" spans="1:8" ht="16.5">
      <c r="A62" s="26"/>
      <c r="B62" s="26"/>
      <c r="C62" s="26"/>
      <c r="D62" s="26"/>
      <c r="E62" s="26"/>
      <c r="F62" s="26" t="s">
        <v>19</v>
      </c>
      <c r="G62" s="25">
        <f>+G64</f>
        <v>-361749.42204999999</v>
      </c>
      <c r="H62" s="25">
        <f>+H64</f>
        <v>-361749.42204999999</v>
      </c>
    </row>
    <row r="63" spans="1:8" ht="43.5" customHeight="1">
      <c r="A63" s="26"/>
      <c r="B63" s="26"/>
      <c r="C63" s="26"/>
      <c r="D63" s="26"/>
      <c r="E63" s="26"/>
      <c r="F63" s="24" t="s">
        <v>37</v>
      </c>
      <c r="G63" s="27"/>
      <c r="H63" s="27"/>
    </row>
    <row r="64" spans="1:8" ht="16.5">
      <c r="A64" s="26"/>
      <c r="B64" s="26"/>
      <c r="C64" s="26"/>
      <c r="D64" s="26"/>
      <c r="E64" s="26"/>
      <c r="F64" s="13" t="s">
        <v>38</v>
      </c>
      <c r="G64" s="30">
        <f t="shared" ref="G64:H66" si="10">+G65</f>
        <v>-361749.42204999999</v>
      </c>
      <c r="H64" s="30">
        <f t="shared" si="10"/>
        <v>-361749.42204999999</v>
      </c>
    </row>
    <row r="65" spans="1:8" ht="17.25">
      <c r="A65" s="31"/>
      <c r="B65" s="31"/>
      <c r="C65" s="31"/>
      <c r="D65" s="26"/>
      <c r="E65" s="26"/>
      <c r="F65" s="24" t="s">
        <v>39</v>
      </c>
      <c r="G65" s="32">
        <f t="shared" si="10"/>
        <v>-361749.42204999999</v>
      </c>
      <c r="H65" s="32">
        <f t="shared" si="10"/>
        <v>-361749.42204999999</v>
      </c>
    </row>
    <row r="66" spans="1:8" ht="17.25">
      <c r="A66" s="31"/>
      <c r="B66" s="31"/>
      <c r="C66" s="31"/>
      <c r="D66" s="26"/>
      <c r="E66" s="26"/>
      <c r="F66" s="26" t="s">
        <v>43</v>
      </c>
      <c r="G66" s="32">
        <f t="shared" si="10"/>
        <v>-361749.42204999999</v>
      </c>
      <c r="H66" s="32">
        <f t="shared" si="10"/>
        <v>-361749.42204999999</v>
      </c>
    </row>
    <row r="67" spans="1:8" ht="17.25">
      <c r="A67" s="31"/>
      <c r="B67" s="31"/>
      <c r="C67" s="31"/>
      <c r="D67" s="26"/>
      <c r="E67" s="26"/>
      <c r="F67" s="26" t="s">
        <v>44</v>
      </c>
      <c r="G67" s="32">
        <f>-G75</f>
        <v>-361749.42204999999</v>
      </c>
      <c r="H67" s="32">
        <f>G67</f>
        <v>-361749.42204999999</v>
      </c>
    </row>
    <row r="68" spans="1:8" ht="16.5">
      <c r="A68" s="26"/>
      <c r="B68" s="26"/>
      <c r="C68" s="26"/>
      <c r="D68" s="26"/>
      <c r="E68" s="29" t="s">
        <v>14</v>
      </c>
      <c r="F68" s="29" t="s">
        <v>21</v>
      </c>
      <c r="G68" s="25">
        <f>+G70</f>
        <v>361749.42204999999</v>
      </c>
      <c r="H68" s="25">
        <f>+H70</f>
        <v>0</v>
      </c>
    </row>
    <row r="69" spans="1:8" ht="16.5">
      <c r="A69" s="26"/>
      <c r="B69" s="26"/>
      <c r="C69" s="26"/>
      <c r="D69" s="26"/>
      <c r="E69" s="26"/>
      <c r="F69" s="24" t="s">
        <v>36</v>
      </c>
      <c r="G69" s="27"/>
      <c r="H69" s="27"/>
    </row>
    <row r="70" spans="1:8" ht="16.5">
      <c r="A70" s="26"/>
      <c r="B70" s="26"/>
      <c r="C70" s="26"/>
      <c r="D70" s="26"/>
      <c r="E70" s="26"/>
      <c r="F70" s="26" t="s">
        <v>19</v>
      </c>
      <c r="G70" s="25">
        <f>+G72</f>
        <v>361749.42204999999</v>
      </c>
      <c r="H70" s="25">
        <f>+H72</f>
        <v>0</v>
      </c>
    </row>
    <row r="71" spans="1:8" ht="43.5" customHeight="1">
      <c r="A71" s="26"/>
      <c r="B71" s="26"/>
      <c r="C71" s="26"/>
      <c r="D71" s="26"/>
      <c r="E71" s="26"/>
      <c r="F71" s="24" t="s">
        <v>37</v>
      </c>
      <c r="G71" s="27"/>
      <c r="H71" s="27"/>
    </row>
    <row r="72" spans="1:8" ht="16.5">
      <c r="A72" s="26"/>
      <c r="B72" s="26"/>
      <c r="C72" s="26"/>
      <c r="D72" s="26"/>
      <c r="E72" s="26"/>
      <c r="F72" s="13" t="s">
        <v>38</v>
      </c>
      <c r="G72" s="30">
        <f t="shared" ref="G72:H74" si="11">+G73</f>
        <v>361749.42204999999</v>
      </c>
      <c r="H72" s="30">
        <f t="shared" si="11"/>
        <v>0</v>
      </c>
    </row>
    <row r="73" spans="1:8" ht="17.25">
      <c r="A73" s="31"/>
      <c r="B73" s="31"/>
      <c r="C73" s="31"/>
      <c r="D73" s="26"/>
      <c r="E73" s="26"/>
      <c r="F73" s="24" t="s">
        <v>39</v>
      </c>
      <c r="G73" s="32">
        <f t="shared" si="11"/>
        <v>361749.42204999999</v>
      </c>
      <c r="H73" s="32">
        <f t="shared" si="11"/>
        <v>0</v>
      </c>
    </row>
    <row r="74" spans="1:8" ht="17.25">
      <c r="A74" s="31"/>
      <c r="B74" s="31"/>
      <c r="C74" s="31"/>
      <c r="D74" s="26"/>
      <c r="E74" s="26"/>
      <c r="F74" s="26" t="s">
        <v>43</v>
      </c>
      <c r="G74" s="32">
        <f t="shared" si="11"/>
        <v>361749.42204999999</v>
      </c>
      <c r="H74" s="32">
        <f t="shared" si="11"/>
        <v>0</v>
      </c>
    </row>
    <row r="75" spans="1:8" ht="17.25">
      <c r="A75" s="31"/>
      <c r="B75" s="31"/>
      <c r="C75" s="31"/>
      <c r="D75" s="26"/>
      <c r="E75" s="26"/>
      <c r="F75" s="26" t="s">
        <v>44</v>
      </c>
      <c r="G75" s="32">
        <f>'Հավելված 1'!B15</f>
        <v>361749.42204999999</v>
      </c>
      <c r="H75" s="32">
        <f>'Հավելված 1'!C15</f>
        <v>0</v>
      </c>
    </row>
  </sheetData>
  <mergeCells count="8">
    <mergeCell ref="A5:H5"/>
    <mergeCell ref="A8:C8"/>
    <mergeCell ref="D8:E8"/>
    <mergeCell ref="F8:F9"/>
    <mergeCell ref="G7:H7"/>
    <mergeCell ref="G9:G10"/>
    <mergeCell ref="H9:H10"/>
    <mergeCell ref="G8:H8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5"/>
  <sheetViews>
    <sheetView zoomScaleNormal="100" zoomScaleSheetLayoutView="100" workbookViewId="0">
      <selection activeCell="G9" sqref="G9"/>
    </sheetView>
  </sheetViews>
  <sheetFormatPr defaultRowHeight="15"/>
  <cols>
    <col min="1" max="1" width="7" customWidth="1"/>
    <col min="2" max="2" width="8.140625" customWidth="1"/>
    <col min="3" max="3" width="54.140625" customWidth="1"/>
    <col min="4" max="4" width="18.5703125" customWidth="1"/>
    <col min="5" max="5" width="21.5703125" customWidth="1"/>
    <col min="6" max="6" width="13.140625" customWidth="1"/>
  </cols>
  <sheetData>
    <row r="1" spans="1:10">
      <c r="E1" s="71" t="s">
        <v>45</v>
      </c>
    </row>
    <row r="2" spans="1:10" ht="18.75" customHeight="1">
      <c r="D2" s="53" t="s">
        <v>112</v>
      </c>
      <c r="E2" s="53"/>
      <c r="F2" s="1"/>
    </row>
    <row r="3" spans="1:10" ht="18.75" customHeight="1">
      <c r="D3" s="54" t="s">
        <v>89</v>
      </c>
      <c r="E3" s="54"/>
      <c r="F3" s="1"/>
    </row>
    <row r="4" spans="1:10" ht="21.75" customHeight="1">
      <c r="D4" s="72"/>
      <c r="E4" s="72"/>
    </row>
    <row r="5" spans="1:10" ht="49.5" customHeight="1">
      <c r="A5" s="173" t="s">
        <v>1356</v>
      </c>
      <c r="B5" s="173"/>
      <c r="C5" s="173"/>
      <c r="D5" s="173"/>
      <c r="E5" s="173"/>
      <c r="F5" s="73"/>
    </row>
    <row r="6" spans="1:10" ht="19.5" customHeight="1">
      <c r="D6" s="186" t="s">
        <v>1</v>
      </c>
      <c r="E6" s="186"/>
    </row>
    <row r="7" spans="1:10" ht="62.25" customHeight="1">
      <c r="A7" s="179" t="s">
        <v>93</v>
      </c>
      <c r="B7" s="179"/>
      <c r="C7" s="177" t="s">
        <v>107</v>
      </c>
      <c r="D7" s="169" t="s">
        <v>4</v>
      </c>
      <c r="E7" s="187"/>
    </row>
    <row r="8" spans="1:10" s="56" customFormat="1" ht="37.5" customHeight="1">
      <c r="A8" s="179"/>
      <c r="B8" s="179"/>
      <c r="C8" s="177"/>
      <c r="D8" s="175" t="s">
        <v>108</v>
      </c>
      <c r="E8" s="175" t="s">
        <v>109</v>
      </c>
      <c r="G8" s="74"/>
      <c r="H8" s="74"/>
      <c r="I8" s="74"/>
      <c r="J8" s="74"/>
    </row>
    <row r="9" spans="1:10" s="56" customFormat="1" ht="54">
      <c r="A9" s="57" t="s">
        <v>97</v>
      </c>
      <c r="B9" s="57" t="s">
        <v>98</v>
      </c>
      <c r="C9" s="177"/>
      <c r="D9" s="175"/>
      <c r="E9" s="175"/>
      <c r="G9" s="74"/>
      <c r="H9" s="74"/>
      <c r="I9" s="74"/>
      <c r="J9" s="74"/>
    </row>
    <row r="10" spans="1:10" s="64" customFormat="1" ht="17.25">
      <c r="A10" s="62"/>
      <c r="B10" s="62"/>
      <c r="C10" s="61" t="s">
        <v>103</v>
      </c>
      <c r="D10" s="75">
        <f t="shared" ref="D10:E10" si="0">D11</f>
        <v>31391.84995</v>
      </c>
      <c r="E10" s="75">
        <f t="shared" si="0"/>
        <v>31391.84995</v>
      </c>
      <c r="G10" s="76"/>
      <c r="H10" s="76"/>
      <c r="I10" s="76"/>
      <c r="J10" s="76"/>
    </row>
    <row r="11" spans="1:10" s="64" customFormat="1" ht="34.5">
      <c r="A11" s="68"/>
      <c r="B11" s="67"/>
      <c r="C11" s="67" t="s">
        <v>105</v>
      </c>
      <c r="D11" s="75">
        <f>D15</f>
        <v>31391.84995</v>
      </c>
      <c r="E11" s="75">
        <f>E15</f>
        <v>31391.84995</v>
      </c>
      <c r="G11" s="76"/>
      <c r="H11" s="76"/>
      <c r="I11" s="76"/>
      <c r="J11" s="76"/>
    </row>
    <row r="12" spans="1:10" s="64" customFormat="1" ht="17.25">
      <c r="A12" s="68"/>
      <c r="B12" s="68"/>
      <c r="C12" s="68" t="s">
        <v>106</v>
      </c>
      <c r="D12" s="77"/>
      <c r="E12" s="77"/>
      <c r="G12" s="76"/>
      <c r="H12" s="76"/>
      <c r="I12" s="76"/>
      <c r="J12" s="76"/>
    </row>
    <row r="13" spans="1:10" s="80" customFormat="1" ht="43.5" customHeight="1">
      <c r="A13" s="109">
        <v>1138</v>
      </c>
      <c r="B13" s="109">
        <v>31001</v>
      </c>
      <c r="C13" s="111" t="s">
        <v>117</v>
      </c>
      <c r="D13" s="110">
        <f>'Հավելված 2'!D25</f>
        <v>31391.84995</v>
      </c>
      <c r="E13" s="110">
        <f>D13</f>
        <v>31391.84995</v>
      </c>
      <c r="G13" s="81"/>
      <c r="H13" s="81"/>
      <c r="I13" s="81"/>
      <c r="J13" s="81"/>
    </row>
    <row r="14" spans="1:10" s="60" customFormat="1" ht="17.25">
      <c r="A14" s="82"/>
      <c r="B14" s="82"/>
      <c r="C14" s="83" t="s">
        <v>110</v>
      </c>
      <c r="D14" s="78"/>
      <c r="E14" s="78"/>
      <c r="G14" s="79"/>
      <c r="H14" s="79"/>
      <c r="I14" s="79"/>
      <c r="J14" s="79"/>
    </row>
    <row r="15" spans="1:10" s="80" customFormat="1" ht="20.25" customHeight="1">
      <c r="A15" s="82"/>
      <c r="B15" s="82"/>
      <c r="C15" s="84" t="s">
        <v>60</v>
      </c>
      <c r="D15" s="97">
        <f>D13</f>
        <v>31391.84995</v>
      </c>
      <c r="E15" s="97">
        <f>E13</f>
        <v>31391.84995</v>
      </c>
      <c r="G15" s="81"/>
      <c r="H15" s="81"/>
      <c r="I15" s="81"/>
      <c r="J15" s="81"/>
    </row>
  </sheetData>
  <mergeCells count="7">
    <mergeCell ref="A5:E5"/>
    <mergeCell ref="D6:E6"/>
    <mergeCell ref="D8:D9"/>
    <mergeCell ref="E8:E9"/>
    <mergeCell ref="A7:B8"/>
    <mergeCell ref="C7:C9"/>
    <mergeCell ref="D7:E7"/>
  </mergeCells>
  <pageMargins left="0.70866141732283472" right="0.70866141732283472" top="0.74803149606299213" bottom="0.74803149606299213" header="0.31496062992125984" footer="0.31496062992125984"/>
  <pageSetup paperSize="9" scale="6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4"/>
  <sheetViews>
    <sheetView zoomScaleNormal="100" zoomScaleSheetLayoutView="100" workbookViewId="0">
      <selection activeCell="D6" sqref="D6"/>
    </sheetView>
  </sheetViews>
  <sheetFormatPr defaultRowHeight="13.5"/>
  <cols>
    <col min="1" max="1" width="26.140625" style="34" customWidth="1"/>
    <col min="2" max="2" width="42.85546875" style="34" customWidth="1"/>
    <col min="3" max="3" width="23.5703125" style="34" customWidth="1"/>
    <col min="4" max="4" width="20.7109375" style="34" customWidth="1"/>
    <col min="5" max="10" width="9" style="34" customWidth="1"/>
    <col min="11" max="254" width="9.140625" style="34"/>
    <col min="255" max="255" width="4.7109375" style="34" customWidth="1"/>
    <col min="256" max="256" width="19.85546875" style="34" customWidth="1"/>
    <col min="257" max="257" width="72.140625" style="34" customWidth="1"/>
    <col min="258" max="258" width="0" style="34" hidden="1" customWidth="1"/>
    <col min="259" max="259" width="18.28515625" style="34" customWidth="1"/>
    <col min="260" max="260" width="17.5703125" style="34" customWidth="1"/>
    <col min="261" max="266" width="9" style="34" customWidth="1"/>
    <col min="267" max="510" width="9.140625" style="34"/>
    <col min="511" max="511" width="4.7109375" style="34" customWidth="1"/>
    <col min="512" max="512" width="19.85546875" style="34" customWidth="1"/>
    <col min="513" max="513" width="72.140625" style="34" customWidth="1"/>
    <col min="514" max="514" width="0" style="34" hidden="1" customWidth="1"/>
    <col min="515" max="515" width="18.28515625" style="34" customWidth="1"/>
    <col min="516" max="516" width="17.5703125" style="34" customWidth="1"/>
    <col min="517" max="522" width="9" style="34" customWidth="1"/>
    <col min="523" max="766" width="9.140625" style="34"/>
    <col min="767" max="767" width="4.7109375" style="34" customWidth="1"/>
    <col min="768" max="768" width="19.85546875" style="34" customWidth="1"/>
    <col min="769" max="769" width="72.140625" style="34" customWidth="1"/>
    <col min="770" max="770" width="0" style="34" hidden="1" customWidth="1"/>
    <col min="771" max="771" width="18.28515625" style="34" customWidth="1"/>
    <col min="772" max="772" width="17.5703125" style="34" customWidth="1"/>
    <col min="773" max="778" width="9" style="34" customWidth="1"/>
    <col min="779" max="1022" width="9.140625" style="34"/>
    <col min="1023" max="1023" width="4.7109375" style="34" customWidth="1"/>
    <col min="1024" max="1024" width="19.85546875" style="34" customWidth="1"/>
    <col min="1025" max="1025" width="72.140625" style="34" customWidth="1"/>
    <col min="1026" max="1026" width="0" style="34" hidden="1" customWidth="1"/>
    <col min="1027" max="1027" width="18.28515625" style="34" customWidth="1"/>
    <col min="1028" max="1028" width="17.5703125" style="34" customWidth="1"/>
    <col min="1029" max="1034" width="9" style="34" customWidth="1"/>
    <col min="1035" max="1278" width="9.140625" style="34"/>
    <col min="1279" max="1279" width="4.7109375" style="34" customWidth="1"/>
    <col min="1280" max="1280" width="19.85546875" style="34" customWidth="1"/>
    <col min="1281" max="1281" width="72.140625" style="34" customWidth="1"/>
    <col min="1282" max="1282" width="0" style="34" hidden="1" customWidth="1"/>
    <col min="1283" max="1283" width="18.28515625" style="34" customWidth="1"/>
    <col min="1284" max="1284" width="17.5703125" style="34" customWidth="1"/>
    <col min="1285" max="1290" width="9" style="34" customWidth="1"/>
    <col min="1291" max="1534" width="9.140625" style="34"/>
    <col min="1535" max="1535" width="4.7109375" style="34" customWidth="1"/>
    <col min="1536" max="1536" width="19.85546875" style="34" customWidth="1"/>
    <col min="1537" max="1537" width="72.140625" style="34" customWidth="1"/>
    <col min="1538" max="1538" width="0" style="34" hidden="1" customWidth="1"/>
    <col min="1539" max="1539" width="18.28515625" style="34" customWidth="1"/>
    <col min="1540" max="1540" width="17.5703125" style="34" customWidth="1"/>
    <col min="1541" max="1546" width="9" style="34" customWidth="1"/>
    <col min="1547" max="1790" width="9.140625" style="34"/>
    <col min="1791" max="1791" width="4.7109375" style="34" customWidth="1"/>
    <col min="1792" max="1792" width="19.85546875" style="34" customWidth="1"/>
    <col min="1793" max="1793" width="72.140625" style="34" customWidth="1"/>
    <col min="1794" max="1794" width="0" style="34" hidden="1" customWidth="1"/>
    <col min="1795" max="1795" width="18.28515625" style="34" customWidth="1"/>
    <col min="1796" max="1796" width="17.5703125" style="34" customWidth="1"/>
    <col min="1797" max="1802" width="9" style="34" customWidth="1"/>
    <col min="1803" max="2046" width="9.140625" style="34"/>
    <col min="2047" max="2047" width="4.7109375" style="34" customWidth="1"/>
    <col min="2048" max="2048" width="19.85546875" style="34" customWidth="1"/>
    <col min="2049" max="2049" width="72.140625" style="34" customWidth="1"/>
    <col min="2050" max="2050" width="0" style="34" hidden="1" customWidth="1"/>
    <col min="2051" max="2051" width="18.28515625" style="34" customWidth="1"/>
    <col min="2052" max="2052" width="17.5703125" style="34" customWidth="1"/>
    <col min="2053" max="2058" width="9" style="34" customWidth="1"/>
    <col min="2059" max="2302" width="9.140625" style="34"/>
    <col min="2303" max="2303" width="4.7109375" style="34" customWidth="1"/>
    <col min="2304" max="2304" width="19.85546875" style="34" customWidth="1"/>
    <col min="2305" max="2305" width="72.140625" style="34" customWidth="1"/>
    <col min="2306" max="2306" width="0" style="34" hidden="1" customWidth="1"/>
    <col min="2307" max="2307" width="18.28515625" style="34" customWidth="1"/>
    <col min="2308" max="2308" width="17.5703125" style="34" customWidth="1"/>
    <col min="2309" max="2314" width="9" style="34" customWidth="1"/>
    <col min="2315" max="2558" width="9.140625" style="34"/>
    <col min="2559" max="2559" width="4.7109375" style="34" customWidth="1"/>
    <col min="2560" max="2560" width="19.85546875" style="34" customWidth="1"/>
    <col min="2561" max="2561" width="72.140625" style="34" customWidth="1"/>
    <col min="2562" max="2562" width="0" style="34" hidden="1" customWidth="1"/>
    <col min="2563" max="2563" width="18.28515625" style="34" customWidth="1"/>
    <col min="2564" max="2564" width="17.5703125" style="34" customWidth="1"/>
    <col min="2565" max="2570" width="9" style="34" customWidth="1"/>
    <col min="2571" max="2814" width="9.140625" style="34"/>
    <col min="2815" max="2815" width="4.7109375" style="34" customWidth="1"/>
    <col min="2816" max="2816" width="19.85546875" style="34" customWidth="1"/>
    <col min="2817" max="2817" width="72.140625" style="34" customWidth="1"/>
    <col min="2818" max="2818" width="0" style="34" hidden="1" customWidth="1"/>
    <col min="2819" max="2819" width="18.28515625" style="34" customWidth="1"/>
    <col min="2820" max="2820" width="17.5703125" style="34" customWidth="1"/>
    <col min="2821" max="2826" width="9" style="34" customWidth="1"/>
    <col min="2827" max="3070" width="9.140625" style="34"/>
    <col min="3071" max="3071" width="4.7109375" style="34" customWidth="1"/>
    <col min="3072" max="3072" width="19.85546875" style="34" customWidth="1"/>
    <col min="3073" max="3073" width="72.140625" style="34" customWidth="1"/>
    <col min="3074" max="3074" width="0" style="34" hidden="1" customWidth="1"/>
    <col min="3075" max="3075" width="18.28515625" style="34" customWidth="1"/>
    <col min="3076" max="3076" width="17.5703125" style="34" customWidth="1"/>
    <col min="3077" max="3082" width="9" style="34" customWidth="1"/>
    <col min="3083" max="3326" width="9.140625" style="34"/>
    <col min="3327" max="3327" width="4.7109375" style="34" customWidth="1"/>
    <col min="3328" max="3328" width="19.85546875" style="34" customWidth="1"/>
    <col min="3329" max="3329" width="72.140625" style="34" customWidth="1"/>
    <col min="3330" max="3330" width="0" style="34" hidden="1" customWidth="1"/>
    <col min="3331" max="3331" width="18.28515625" style="34" customWidth="1"/>
    <col min="3332" max="3332" width="17.5703125" style="34" customWidth="1"/>
    <col min="3333" max="3338" width="9" style="34" customWidth="1"/>
    <col min="3339" max="3582" width="9.140625" style="34"/>
    <col min="3583" max="3583" width="4.7109375" style="34" customWidth="1"/>
    <col min="3584" max="3584" width="19.85546875" style="34" customWidth="1"/>
    <col min="3585" max="3585" width="72.140625" style="34" customWidth="1"/>
    <col min="3586" max="3586" width="0" style="34" hidden="1" customWidth="1"/>
    <col min="3587" max="3587" width="18.28515625" style="34" customWidth="1"/>
    <col min="3588" max="3588" width="17.5703125" style="34" customWidth="1"/>
    <col min="3589" max="3594" width="9" style="34" customWidth="1"/>
    <col min="3595" max="3838" width="9.140625" style="34"/>
    <col min="3839" max="3839" width="4.7109375" style="34" customWidth="1"/>
    <col min="3840" max="3840" width="19.85546875" style="34" customWidth="1"/>
    <col min="3841" max="3841" width="72.140625" style="34" customWidth="1"/>
    <col min="3842" max="3842" width="0" style="34" hidden="1" customWidth="1"/>
    <col min="3843" max="3843" width="18.28515625" style="34" customWidth="1"/>
    <col min="3844" max="3844" width="17.5703125" style="34" customWidth="1"/>
    <col min="3845" max="3850" width="9" style="34" customWidth="1"/>
    <col min="3851" max="4094" width="9.140625" style="34"/>
    <col min="4095" max="4095" width="4.7109375" style="34" customWidth="1"/>
    <col min="4096" max="4096" width="19.85546875" style="34" customWidth="1"/>
    <col min="4097" max="4097" width="72.140625" style="34" customWidth="1"/>
    <col min="4098" max="4098" width="0" style="34" hidden="1" customWidth="1"/>
    <col min="4099" max="4099" width="18.28515625" style="34" customWidth="1"/>
    <col min="4100" max="4100" width="17.5703125" style="34" customWidth="1"/>
    <col min="4101" max="4106" width="9" style="34" customWidth="1"/>
    <col min="4107" max="4350" width="9.140625" style="34"/>
    <col min="4351" max="4351" width="4.7109375" style="34" customWidth="1"/>
    <col min="4352" max="4352" width="19.85546875" style="34" customWidth="1"/>
    <col min="4353" max="4353" width="72.140625" style="34" customWidth="1"/>
    <col min="4354" max="4354" width="0" style="34" hidden="1" customWidth="1"/>
    <col min="4355" max="4355" width="18.28515625" style="34" customWidth="1"/>
    <col min="4356" max="4356" width="17.5703125" style="34" customWidth="1"/>
    <col min="4357" max="4362" width="9" style="34" customWidth="1"/>
    <col min="4363" max="4606" width="9.140625" style="34"/>
    <col min="4607" max="4607" width="4.7109375" style="34" customWidth="1"/>
    <col min="4608" max="4608" width="19.85546875" style="34" customWidth="1"/>
    <col min="4609" max="4609" width="72.140625" style="34" customWidth="1"/>
    <col min="4610" max="4610" width="0" style="34" hidden="1" customWidth="1"/>
    <col min="4611" max="4611" width="18.28515625" style="34" customWidth="1"/>
    <col min="4612" max="4612" width="17.5703125" style="34" customWidth="1"/>
    <col min="4613" max="4618" width="9" style="34" customWidth="1"/>
    <col min="4619" max="4862" width="9.140625" style="34"/>
    <col min="4863" max="4863" width="4.7109375" style="34" customWidth="1"/>
    <col min="4864" max="4864" width="19.85546875" style="34" customWidth="1"/>
    <col min="4865" max="4865" width="72.140625" style="34" customWidth="1"/>
    <col min="4866" max="4866" width="0" style="34" hidden="1" customWidth="1"/>
    <col min="4867" max="4867" width="18.28515625" style="34" customWidth="1"/>
    <col min="4868" max="4868" width="17.5703125" style="34" customWidth="1"/>
    <col min="4869" max="4874" width="9" style="34" customWidth="1"/>
    <col min="4875" max="5118" width="9.140625" style="34"/>
    <col min="5119" max="5119" width="4.7109375" style="34" customWidth="1"/>
    <col min="5120" max="5120" width="19.85546875" style="34" customWidth="1"/>
    <col min="5121" max="5121" width="72.140625" style="34" customWidth="1"/>
    <col min="5122" max="5122" width="0" style="34" hidden="1" customWidth="1"/>
    <col min="5123" max="5123" width="18.28515625" style="34" customWidth="1"/>
    <col min="5124" max="5124" width="17.5703125" style="34" customWidth="1"/>
    <col min="5125" max="5130" width="9" style="34" customWidth="1"/>
    <col min="5131" max="5374" width="9.140625" style="34"/>
    <col min="5375" max="5375" width="4.7109375" style="34" customWidth="1"/>
    <col min="5376" max="5376" width="19.85546875" style="34" customWidth="1"/>
    <col min="5377" max="5377" width="72.140625" style="34" customWidth="1"/>
    <col min="5378" max="5378" width="0" style="34" hidden="1" customWidth="1"/>
    <col min="5379" max="5379" width="18.28515625" style="34" customWidth="1"/>
    <col min="5380" max="5380" width="17.5703125" style="34" customWidth="1"/>
    <col min="5381" max="5386" width="9" style="34" customWidth="1"/>
    <col min="5387" max="5630" width="9.140625" style="34"/>
    <col min="5631" max="5631" width="4.7109375" style="34" customWidth="1"/>
    <col min="5632" max="5632" width="19.85546875" style="34" customWidth="1"/>
    <col min="5633" max="5633" width="72.140625" style="34" customWidth="1"/>
    <col min="5634" max="5634" width="0" style="34" hidden="1" customWidth="1"/>
    <col min="5635" max="5635" width="18.28515625" style="34" customWidth="1"/>
    <col min="5636" max="5636" width="17.5703125" style="34" customWidth="1"/>
    <col min="5637" max="5642" width="9" style="34" customWidth="1"/>
    <col min="5643" max="5886" width="9.140625" style="34"/>
    <col min="5887" max="5887" width="4.7109375" style="34" customWidth="1"/>
    <col min="5888" max="5888" width="19.85546875" style="34" customWidth="1"/>
    <col min="5889" max="5889" width="72.140625" style="34" customWidth="1"/>
    <col min="5890" max="5890" width="0" style="34" hidden="1" customWidth="1"/>
    <col min="5891" max="5891" width="18.28515625" style="34" customWidth="1"/>
    <col min="5892" max="5892" width="17.5703125" style="34" customWidth="1"/>
    <col min="5893" max="5898" width="9" style="34" customWidth="1"/>
    <col min="5899" max="6142" width="9.140625" style="34"/>
    <col min="6143" max="6143" width="4.7109375" style="34" customWidth="1"/>
    <col min="6144" max="6144" width="19.85546875" style="34" customWidth="1"/>
    <col min="6145" max="6145" width="72.140625" style="34" customWidth="1"/>
    <col min="6146" max="6146" width="0" style="34" hidden="1" customWidth="1"/>
    <col min="6147" max="6147" width="18.28515625" style="34" customWidth="1"/>
    <col min="6148" max="6148" width="17.5703125" style="34" customWidth="1"/>
    <col min="6149" max="6154" width="9" style="34" customWidth="1"/>
    <col min="6155" max="6398" width="9.140625" style="34"/>
    <col min="6399" max="6399" width="4.7109375" style="34" customWidth="1"/>
    <col min="6400" max="6400" width="19.85546875" style="34" customWidth="1"/>
    <col min="6401" max="6401" width="72.140625" style="34" customWidth="1"/>
    <col min="6402" max="6402" width="0" style="34" hidden="1" customWidth="1"/>
    <col min="6403" max="6403" width="18.28515625" style="34" customWidth="1"/>
    <col min="6404" max="6404" width="17.5703125" style="34" customWidth="1"/>
    <col min="6405" max="6410" width="9" style="34" customWidth="1"/>
    <col min="6411" max="6654" width="9.140625" style="34"/>
    <col min="6655" max="6655" width="4.7109375" style="34" customWidth="1"/>
    <col min="6656" max="6656" width="19.85546875" style="34" customWidth="1"/>
    <col min="6657" max="6657" width="72.140625" style="34" customWidth="1"/>
    <col min="6658" max="6658" width="0" style="34" hidden="1" customWidth="1"/>
    <col min="6659" max="6659" width="18.28515625" style="34" customWidth="1"/>
    <col min="6660" max="6660" width="17.5703125" style="34" customWidth="1"/>
    <col min="6661" max="6666" width="9" style="34" customWidth="1"/>
    <col min="6667" max="6910" width="9.140625" style="34"/>
    <col min="6911" max="6911" width="4.7109375" style="34" customWidth="1"/>
    <col min="6912" max="6912" width="19.85546875" style="34" customWidth="1"/>
    <col min="6913" max="6913" width="72.140625" style="34" customWidth="1"/>
    <col min="6914" max="6914" width="0" style="34" hidden="1" customWidth="1"/>
    <col min="6915" max="6915" width="18.28515625" style="34" customWidth="1"/>
    <col min="6916" max="6916" width="17.5703125" style="34" customWidth="1"/>
    <col min="6917" max="6922" width="9" style="34" customWidth="1"/>
    <col min="6923" max="7166" width="9.140625" style="34"/>
    <col min="7167" max="7167" width="4.7109375" style="34" customWidth="1"/>
    <col min="7168" max="7168" width="19.85546875" style="34" customWidth="1"/>
    <col min="7169" max="7169" width="72.140625" style="34" customWidth="1"/>
    <col min="7170" max="7170" width="0" style="34" hidden="1" customWidth="1"/>
    <col min="7171" max="7171" width="18.28515625" style="34" customWidth="1"/>
    <col min="7172" max="7172" width="17.5703125" style="34" customWidth="1"/>
    <col min="7173" max="7178" width="9" style="34" customWidth="1"/>
    <col min="7179" max="7422" width="9.140625" style="34"/>
    <col min="7423" max="7423" width="4.7109375" style="34" customWidth="1"/>
    <col min="7424" max="7424" width="19.85546875" style="34" customWidth="1"/>
    <col min="7425" max="7425" width="72.140625" style="34" customWidth="1"/>
    <col min="7426" max="7426" width="0" style="34" hidden="1" customWidth="1"/>
    <col min="7427" max="7427" width="18.28515625" style="34" customWidth="1"/>
    <col min="7428" max="7428" width="17.5703125" style="34" customWidth="1"/>
    <col min="7429" max="7434" width="9" style="34" customWidth="1"/>
    <col min="7435" max="7678" width="9.140625" style="34"/>
    <col min="7679" max="7679" width="4.7109375" style="34" customWidth="1"/>
    <col min="7680" max="7680" width="19.85546875" style="34" customWidth="1"/>
    <col min="7681" max="7681" width="72.140625" style="34" customWidth="1"/>
    <col min="7682" max="7682" width="0" style="34" hidden="1" customWidth="1"/>
    <col min="7683" max="7683" width="18.28515625" style="34" customWidth="1"/>
    <col min="7684" max="7684" width="17.5703125" style="34" customWidth="1"/>
    <col min="7685" max="7690" width="9" style="34" customWidth="1"/>
    <col min="7691" max="7934" width="9.140625" style="34"/>
    <col min="7935" max="7935" width="4.7109375" style="34" customWidth="1"/>
    <col min="7936" max="7936" width="19.85546875" style="34" customWidth="1"/>
    <col min="7937" max="7937" width="72.140625" style="34" customWidth="1"/>
    <col min="7938" max="7938" width="0" style="34" hidden="1" customWidth="1"/>
    <col min="7939" max="7939" width="18.28515625" style="34" customWidth="1"/>
    <col min="7940" max="7940" width="17.5703125" style="34" customWidth="1"/>
    <col min="7941" max="7946" width="9" style="34" customWidth="1"/>
    <col min="7947" max="8190" width="9.140625" style="34"/>
    <col min="8191" max="8191" width="4.7109375" style="34" customWidth="1"/>
    <col min="8192" max="8192" width="19.85546875" style="34" customWidth="1"/>
    <col min="8193" max="8193" width="72.140625" style="34" customWidth="1"/>
    <col min="8194" max="8194" width="0" style="34" hidden="1" customWidth="1"/>
    <col min="8195" max="8195" width="18.28515625" style="34" customWidth="1"/>
    <col min="8196" max="8196" width="17.5703125" style="34" customWidth="1"/>
    <col min="8197" max="8202" width="9" style="34" customWidth="1"/>
    <col min="8203" max="8446" width="9.140625" style="34"/>
    <col min="8447" max="8447" width="4.7109375" style="34" customWidth="1"/>
    <col min="8448" max="8448" width="19.85546875" style="34" customWidth="1"/>
    <col min="8449" max="8449" width="72.140625" style="34" customWidth="1"/>
    <col min="8450" max="8450" width="0" style="34" hidden="1" customWidth="1"/>
    <col min="8451" max="8451" width="18.28515625" style="34" customWidth="1"/>
    <col min="8452" max="8452" width="17.5703125" style="34" customWidth="1"/>
    <col min="8453" max="8458" width="9" style="34" customWidth="1"/>
    <col min="8459" max="8702" width="9.140625" style="34"/>
    <col min="8703" max="8703" width="4.7109375" style="34" customWidth="1"/>
    <col min="8704" max="8704" width="19.85546875" style="34" customWidth="1"/>
    <col min="8705" max="8705" width="72.140625" style="34" customWidth="1"/>
    <col min="8706" max="8706" width="0" style="34" hidden="1" customWidth="1"/>
    <col min="8707" max="8707" width="18.28515625" style="34" customWidth="1"/>
    <col min="8708" max="8708" width="17.5703125" style="34" customWidth="1"/>
    <col min="8709" max="8714" width="9" style="34" customWidth="1"/>
    <col min="8715" max="8958" width="9.140625" style="34"/>
    <col min="8959" max="8959" width="4.7109375" style="34" customWidth="1"/>
    <col min="8960" max="8960" width="19.85546875" style="34" customWidth="1"/>
    <col min="8961" max="8961" width="72.140625" style="34" customWidth="1"/>
    <col min="8962" max="8962" width="0" style="34" hidden="1" customWidth="1"/>
    <col min="8963" max="8963" width="18.28515625" style="34" customWidth="1"/>
    <col min="8964" max="8964" width="17.5703125" style="34" customWidth="1"/>
    <col min="8965" max="8970" width="9" style="34" customWidth="1"/>
    <col min="8971" max="9214" width="9.140625" style="34"/>
    <col min="9215" max="9215" width="4.7109375" style="34" customWidth="1"/>
    <col min="9216" max="9216" width="19.85546875" style="34" customWidth="1"/>
    <col min="9217" max="9217" width="72.140625" style="34" customWidth="1"/>
    <col min="9218" max="9218" width="0" style="34" hidden="1" customWidth="1"/>
    <col min="9219" max="9219" width="18.28515625" style="34" customWidth="1"/>
    <col min="9220" max="9220" width="17.5703125" style="34" customWidth="1"/>
    <col min="9221" max="9226" width="9" style="34" customWidth="1"/>
    <col min="9227" max="9470" width="9.140625" style="34"/>
    <col min="9471" max="9471" width="4.7109375" style="34" customWidth="1"/>
    <col min="9472" max="9472" width="19.85546875" style="34" customWidth="1"/>
    <col min="9473" max="9473" width="72.140625" style="34" customWidth="1"/>
    <col min="9474" max="9474" width="0" style="34" hidden="1" customWidth="1"/>
    <col min="9475" max="9475" width="18.28515625" style="34" customWidth="1"/>
    <col min="9476" max="9476" width="17.5703125" style="34" customWidth="1"/>
    <col min="9477" max="9482" width="9" style="34" customWidth="1"/>
    <col min="9483" max="9726" width="9.140625" style="34"/>
    <col min="9727" max="9727" width="4.7109375" style="34" customWidth="1"/>
    <col min="9728" max="9728" width="19.85546875" style="34" customWidth="1"/>
    <col min="9729" max="9729" width="72.140625" style="34" customWidth="1"/>
    <col min="9730" max="9730" width="0" style="34" hidden="1" customWidth="1"/>
    <col min="9731" max="9731" width="18.28515625" style="34" customWidth="1"/>
    <col min="9732" max="9732" width="17.5703125" style="34" customWidth="1"/>
    <col min="9733" max="9738" width="9" style="34" customWidth="1"/>
    <col min="9739" max="9982" width="9.140625" style="34"/>
    <col min="9983" max="9983" width="4.7109375" style="34" customWidth="1"/>
    <col min="9984" max="9984" width="19.85546875" style="34" customWidth="1"/>
    <col min="9985" max="9985" width="72.140625" style="34" customWidth="1"/>
    <col min="9986" max="9986" width="0" style="34" hidden="1" customWidth="1"/>
    <col min="9987" max="9987" width="18.28515625" style="34" customWidth="1"/>
    <col min="9988" max="9988" width="17.5703125" style="34" customWidth="1"/>
    <col min="9989" max="9994" width="9" style="34" customWidth="1"/>
    <col min="9995" max="10238" width="9.140625" style="34"/>
    <col min="10239" max="10239" width="4.7109375" style="34" customWidth="1"/>
    <col min="10240" max="10240" width="19.85546875" style="34" customWidth="1"/>
    <col min="10241" max="10241" width="72.140625" style="34" customWidth="1"/>
    <col min="10242" max="10242" width="0" style="34" hidden="1" customWidth="1"/>
    <col min="10243" max="10243" width="18.28515625" style="34" customWidth="1"/>
    <col min="10244" max="10244" width="17.5703125" style="34" customWidth="1"/>
    <col min="10245" max="10250" width="9" style="34" customWidth="1"/>
    <col min="10251" max="10494" width="9.140625" style="34"/>
    <col min="10495" max="10495" width="4.7109375" style="34" customWidth="1"/>
    <col min="10496" max="10496" width="19.85546875" style="34" customWidth="1"/>
    <col min="10497" max="10497" width="72.140625" style="34" customWidth="1"/>
    <col min="10498" max="10498" width="0" style="34" hidden="1" customWidth="1"/>
    <col min="10499" max="10499" width="18.28515625" style="34" customWidth="1"/>
    <col min="10500" max="10500" width="17.5703125" style="34" customWidth="1"/>
    <col min="10501" max="10506" width="9" style="34" customWidth="1"/>
    <col min="10507" max="10750" width="9.140625" style="34"/>
    <col min="10751" max="10751" width="4.7109375" style="34" customWidth="1"/>
    <col min="10752" max="10752" width="19.85546875" style="34" customWidth="1"/>
    <col min="10753" max="10753" width="72.140625" style="34" customWidth="1"/>
    <col min="10754" max="10754" width="0" style="34" hidden="1" customWidth="1"/>
    <col min="10755" max="10755" width="18.28515625" style="34" customWidth="1"/>
    <col min="10756" max="10756" width="17.5703125" style="34" customWidth="1"/>
    <col min="10757" max="10762" width="9" style="34" customWidth="1"/>
    <col min="10763" max="11006" width="9.140625" style="34"/>
    <col min="11007" max="11007" width="4.7109375" style="34" customWidth="1"/>
    <col min="11008" max="11008" width="19.85546875" style="34" customWidth="1"/>
    <col min="11009" max="11009" width="72.140625" style="34" customWidth="1"/>
    <col min="11010" max="11010" width="0" style="34" hidden="1" customWidth="1"/>
    <col min="11011" max="11011" width="18.28515625" style="34" customWidth="1"/>
    <col min="11012" max="11012" width="17.5703125" style="34" customWidth="1"/>
    <col min="11013" max="11018" width="9" style="34" customWidth="1"/>
    <col min="11019" max="11262" width="9.140625" style="34"/>
    <col min="11263" max="11263" width="4.7109375" style="34" customWidth="1"/>
    <col min="11264" max="11264" width="19.85546875" style="34" customWidth="1"/>
    <col min="11265" max="11265" width="72.140625" style="34" customWidth="1"/>
    <col min="11266" max="11266" width="0" style="34" hidden="1" customWidth="1"/>
    <col min="11267" max="11267" width="18.28515625" style="34" customWidth="1"/>
    <col min="11268" max="11268" width="17.5703125" style="34" customWidth="1"/>
    <col min="11269" max="11274" width="9" style="34" customWidth="1"/>
    <col min="11275" max="11518" width="9.140625" style="34"/>
    <col min="11519" max="11519" width="4.7109375" style="34" customWidth="1"/>
    <col min="11520" max="11520" width="19.85546875" style="34" customWidth="1"/>
    <col min="11521" max="11521" width="72.140625" style="34" customWidth="1"/>
    <col min="11522" max="11522" width="0" style="34" hidden="1" customWidth="1"/>
    <col min="11523" max="11523" width="18.28515625" style="34" customWidth="1"/>
    <col min="11524" max="11524" width="17.5703125" style="34" customWidth="1"/>
    <col min="11525" max="11530" width="9" style="34" customWidth="1"/>
    <col min="11531" max="11774" width="9.140625" style="34"/>
    <col min="11775" max="11775" width="4.7109375" style="34" customWidth="1"/>
    <col min="11776" max="11776" width="19.85546875" style="34" customWidth="1"/>
    <col min="11777" max="11777" width="72.140625" style="34" customWidth="1"/>
    <col min="11778" max="11778" width="0" style="34" hidden="1" customWidth="1"/>
    <col min="11779" max="11779" width="18.28515625" style="34" customWidth="1"/>
    <col min="11780" max="11780" width="17.5703125" style="34" customWidth="1"/>
    <col min="11781" max="11786" width="9" style="34" customWidth="1"/>
    <col min="11787" max="12030" width="9.140625" style="34"/>
    <col min="12031" max="12031" width="4.7109375" style="34" customWidth="1"/>
    <col min="12032" max="12032" width="19.85546875" style="34" customWidth="1"/>
    <col min="12033" max="12033" width="72.140625" style="34" customWidth="1"/>
    <col min="12034" max="12034" width="0" style="34" hidden="1" customWidth="1"/>
    <col min="12035" max="12035" width="18.28515625" style="34" customWidth="1"/>
    <col min="12036" max="12036" width="17.5703125" style="34" customWidth="1"/>
    <col min="12037" max="12042" width="9" style="34" customWidth="1"/>
    <col min="12043" max="12286" width="9.140625" style="34"/>
    <col min="12287" max="12287" width="4.7109375" style="34" customWidth="1"/>
    <col min="12288" max="12288" width="19.85546875" style="34" customWidth="1"/>
    <col min="12289" max="12289" width="72.140625" style="34" customWidth="1"/>
    <col min="12290" max="12290" width="0" style="34" hidden="1" customWidth="1"/>
    <col min="12291" max="12291" width="18.28515625" style="34" customWidth="1"/>
    <col min="12292" max="12292" width="17.5703125" style="34" customWidth="1"/>
    <col min="12293" max="12298" width="9" style="34" customWidth="1"/>
    <col min="12299" max="12542" width="9.140625" style="34"/>
    <col min="12543" max="12543" width="4.7109375" style="34" customWidth="1"/>
    <col min="12544" max="12544" width="19.85546875" style="34" customWidth="1"/>
    <col min="12545" max="12545" width="72.140625" style="34" customWidth="1"/>
    <col min="12546" max="12546" width="0" style="34" hidden="1" customWidth="1"/>
    <col min="12547" max="12547" width="18.28515625" style="34" customWidth="1"/>
    <col min="12548" max="12548" width="17.5703125" style="34" customWidth="1"/>
    <col min="12549" max="12554" width="9" style="34" customWidth="1"/>
    <col min="12555" max="12798" width="9.140625" style="34"/>
    <col min="12799" max="12799" width="4.7109375" style="34" customWidth="1"/>
    <col min="12800" max="12800" width="19.85546875" style="34" customWidth="1"/>
    <col min="12801" max="12801" width="72.140625" style="34" customWidth="1"/>
    <col min="12802" max="12802" width="0" style="34" hidden="1" customWidth="1"/>
    <col min="12803" max="12803" width="18.28515625" style="34" customWidth="1"/>
    <col min="12804" max="12804" width="17.5703125" style="34" customWidth="1"/>
    <col min="12805" max="12810" width="9" style="34" customWidth="1"/>
    <col min="12811" max="13054" width="9.140625" style="34"/>
    <col min="13055" max="13055" width="4.7109375" style="34" customWidth="1"/>
    <col min="13056" max="13056" width="19.85546875" style="34" customWidth="1"/>
    <col min="13057" max="13057" width="72.140625" style="34" customWidth="1"/>
    <col min="13058" max="13058" width="0" style="34" hidden="1" customWidth="1"/>
    <col min="13059" max="13059" width="18.28515625" style="34" customWidth="1"/>
    <col min="13060" max="13060" width="17.5703125" style="34" customWidth="1"/>
    <col min="13061" max="13066" width="9" style="34" customWidth="1"/>
    <col min="13067" max="13310" width="9.140625" style="34"/>
    <col min="13311" max="13311" width="4.7109375" style="34" customWidth="1"/>
    <col min="13312" max="13312" width="19.85546875" style="34" customWidth="1"/>
    <col min="13313" max="13313" width="72.140625" style="34" customWidth="1"/>
    <col min="13314" max="13314" width="0" style="34" hidden="1" customWidth="1"/>
    <col min="13315" max="13315" width="18.28515625" style="34" customWidth="1"/>
    <col min="13316" max="13316" width="17.5703125" style="34" customWidth="1"/>
    <col min="13317" max="13322" width="9" style="34" customWidth="1"/>
    <col min="13323" max="13566" width="9.140625" style="34"/>
    <col min="13567" max="13567" width="4.7109375" style="34" customWidth="1"/>
    <col min="13568" max="13568" width="19.85546875" style="34" customWidth="1"/>
    <col min="13569" max="13569" width="72.140625" style="34" customWidth="1"/>
    <col min="13570" max="13570" width="0" style="34" hidden="1" customWidth="1"/>
    <col min="13571" max="13571" width="18.28515625" style="34" customWidth="1"/>
    <col min="13572" max="13572" width="17.5703125" style="34" customWidth="1"/>
    <col min="13573" max="13578" width="9" style="34" customWidth="1"/>
    <col min="13579" max="13822" width="9.140625" style="34"/>
    <col min="13823" max="13823" width="4.7109375" style="34" customWidth="1"/>
    <col min="13824" max="13824" width="19.85546875" style="34" customWidth="1"/>
    <col min="13825" max="13825" width="72.140625" style="34" customWidth="1"/>
    <col min="13826" max="13826" width="0" style="34" hidden="1" customWidth="1"/>
    <col min="13827" max="13827" width="18.28515625" style="34" customWidth="1"/>
    <col min="13828" max="13828" width="17.5703125" style="34" customWidth="1"/>
    <col min="13829" max="13834" width="9" style="34" customWidth="1"/>
    <col min="13835" max="14078" width="9.140625" style="34"/>
    <col min="14079" max="14079" width="4.7109375" style="34" customWidth="1"/>
    <col min="14080" max="14080" width="19.85546875" style="34" customWidth="1"/>
    <col min="14081" max="14081" width="72.140625" style="34" customWidth="1"/>
    <col min="14082" max="14082" width="0" style="34" hidden="1" customWidth="1"/>
    <col min="14083" max="14083" width="18.28515625" style="34" customWidth="1"/>
    <col min="14084" max="14084" width="17.5703125" style="34" customWidth="1"/>
    <col min="14085" max="14090" width="9" style="34" customWidth="1"/>
    <col min="14091" max="14334" width="9.140625" style="34"/>
    <col min="14335" max="14335" width="4.7109375" style="34" customWidth="1"/>
    <col min="14336" max="14336" width="19.85546875" style="34" customWidth="1"/>
    <col min="14337" max="14337" width="72.140625" style="34" customWidth="1"/>
    <col min="14338" max="14338" width="0" style="34" hidden="1" customWidth="1"/>
    <col min="14339" max="14339" width="18.28515625" style="34" customWidth="1"/>
    <col min="14340" max="14340" width="17.5703125" style="34" customWidth="1"/>
    <col min="14341" max="14346" width="9" style="34" customWidth="1"/>
    <col min="14347" max="14590" width="9.140625" style="34"/>
    <col min="14591" max="14591" width="4.7109375" style="34" customWidth="1"/>
    <col min="14592" max="14592" width="19.85546875" style="34" customWidth="1"/>
    <col min="14593" max="14593" width="72.140625" style="34" customWidth="1"/>
    <col min="14594" max="14594" width="0" style="34" hidden="1" customWidth="1"/>
    <col min="14595" max="14595" width="18.28515625" style="34" customWidth="1"/>
    <col min="14596" max="14596" width="17.5703125" style="34" customWidth="1"/>
    <col min="14597" max="14602" width="9" style="34" customWidth="1"/>
    <col min="14603" max="14846" width="9.140625" style="34"/>
    <col min="14847" max="14847" width="4.7109375" style="34" customWidth="1"/>
    <col min="14848" max="14848" width="19.85546875" style="34" customWidth="1"/>
    <col min="14849" max="14849" width="72.140625" style="34" customWidth="1"/>
    <col min="14850" max="14850" width="0" style="34" hidden="1" customWidth="1"/>
    <col min="14851" max="14851" width="18.28515625" style="34" customWidth="1"/>
    <col min="14852" max="14852" width="17.5703125" style="34" customWidth="1"/>
    <col min="14853" max="14858" width="9" style="34" customWidth="1"/>
    <col min="14859" max="15102" width="9.140625" style="34"/>
    <col min="15103" max="15103" width="4.7109375" style="34" customWidth="1"/>
    <col min="15104" max="15104" width="19.85546875" style="34" customWidth="1"/>
    <col min="15105" max="15105" width="72.140625" style="34" customWidth="1"/>
    <col min="15106" max="15106" width="0" style="34" hidden="1" customWidth="1"/>
    <col min="15107" max="15107" width="18.28515625" style="34" customWidth="1"/>
    <col min="15108" max="15108" width="17.5703125" style="34" customWidth="1"/>
    <col min="15109" max="15114" width="9" style="34" customWidth="1"/>
    <col min="15115" max="15358" width="9.140625" style="34"/>
    <col min="15359" max="15359" width="4.7109375" style="34" customWidth="1"/>
    <col min="15360" max="15360" width="19.85546875" style="34" customWidth="1"/>
    <col min="15361" max="15361" width="72.140625" style="34" customWidth="1"/>
    <col min="15362" max="15362" width="0" style="34" hidden="1" customWidth="1"/>
    <col min="15363" max="15363" width="18.28515625" style="34" customWidth="1"/>
    <col min="15364" max="15364" width="17.5703125" style="34" customWidth="1"/>
    <col min="15365" max="15370" width="9" style="34" customWidth="1"/>
    <col min="15371" max="15614" width="9.140625" style="34"/>
    <col min="15615" max="15615" width="4.7109375" style="34" customWidth="1"/>
    <col min="15616" max="15616" width="19.85546875" style="34" customWidth="1"/>
    <col min="15617" max="15617" width="72.140625" style="34" customWidth="1"/>
    <col min="15618" max="15618" width="0" style="34" hidden="1" customWidth="1"/>
    <col min="15619" max="15619" width="18.28515625" style="34" customWidth="1"/>
    <col min="15620" max="15620" width="17.5703125" style="34" customWidth="1"/>
    <col min="15621" max="15626" width="9" style="34" customWidth="1"/>
    <col min="15627" max="15870" width="9.140625" style="34"/>
    <col min="15871" max="15871" width="4.7109375" style="34" customWidth="1"/>
    <col min="15872" max="15872" width="19.85546875" style="34" customWidth="1"/>
    <col min="15873" max="15873" width="72.140625" style="34" customWidth="1"/>
    <col min="15874" max="15874" width="0" style="34" hidden="1" customWidth="1"/>
    <col min="15875" max="15875" width="18.28515625" style="34" customWidth="1"/>
    <col min="15876" max="15876" width="17.5703125" style="34" customWidth="1"/>
    <col min="15877" max="15882" width="9" style="34" customWidth="1"/>
    <col min="15883" max="16126" width="9.140625" style="34"/>
    <col min="16127" max="16127" width="4.7109375" style="34" customWidth="1"/>
    <col min="16128" max="16128" width="19.85546875" style="34" customWidth="1"/>
    <col min="16129" max="16129" width="72.140625" style="34" customWidth="1"/>
    <col min="16130" max="16130" width="0" style="34" hidden="1" customWidth="1"/>
    <col min="16131" max="16131" width="18.28515625" style="34" customWidth="1"/>
    <col min="16132" max="16132" width="17.5703125" style="34" customWidth="1"/>
    <col min="16133" max="16138" width="9" style="34" customWidth="1"/>
    <col min="16139" max="16384" width="9.140625" style="34"/>
  </cols>
  <sheetData>
    <row r="1" spans="1:5" ht="15">
      <c r="C1"/>
      <c r="D1" s="71" t="s">
        <v>87</v>
      </c>
    </row>
    <row r="2" spans="1:5" ht="14.25">
      <c r="C2" s="53" t="s">
        <v>112</v>
      </c>
      <c r="D2" s="53"/>
    </row>
    <row r="3" spans="1:5" ht="14.25">
      <c r="C3" s="54" t="s">
        <v>89</v>
      </c>
      <c r="D3" s="54"/>
    </row>
    <row r="4" spans="1:5" ht="14.25" customHeight="1"/>
    <row r="5" spans="1:5" ht="60" customHeight="1">
      <c r="A5" s="196" t="s">
        <v>1355</v>
      </c>
      <c r="B5" s="196"/>
      <c r="C5" s="196"/>
      <c r="D5" s="196"/>
    </row>
    <row r="7" spans="1:5" ht="17.25">
      <c r="A7" s="195" t="s">
        <v>71</v>
      </c>
      <c r="B7" s="195"/>
      <c r="C7" s="195"/>
      <c r="D7" s="195"/>
    </row>
    <row r="8" spans="1:5" ht="15" customHeight="1">
      <c r="A8" s="35" t="s">
        <v>75</v>
      </c>
    </row>
    <row r="10" spans="1:5" ht="14.25">
      <c r="A10" s="36" t="s">
        <v>46</v>
      </c>
      <c r="B10" s="36" t="s">
        <v>47</v>
      </c>
    </row>
    <row r="11" spans="1:5" ht="15" customHeight="1">
      <c r="A11" s="37" t="s">
        <v>76</v>
      </c>
      <c r="B11" s="38" t="s">
        <v>77</v>
      </c>
    </row>
    <row r="12" spans="1:5" ht="12" customHeight="1">
      <c r="A12" s="39"/>
      <c r="B12" s="39"/>
    </row>
    <row r="13" spans="1:5" ht="19.5" customHeight="1">
      <c r="A13" s="40" t="s">
        <v>48</v>
      </c>
      <c r="B13" s="41"/>
    </row>
    <row r="14" spans="1:5" ht="32.25" customHeight="1">
      <c r="A14" s="42" t="s">
        <v>49</v>
      </c>
      <c r="B14" s="43" t="s">
        <v>76</v>
      </c>
      <c r="C14" s="197" t="s">
        <v>4</v>
      </c>
      <c r="D14" s="198"/>
      <c r="E14" s="44"/>
    </row>
    <row r="15" spans="1:5" ht="32.25" customHeight="1">
      <c r="A15" s="42" t="s">
        <v>51</v>
      </c>
      <c r="B15" s="43" t="s">
        <v>52</v>
      </c>
      <c r="C15" s="45" t="s">
        <v>7</v>
      </c>
      <c r="D15" s="45" t="s">
        <v>8</v>
      </c>
      <c r="E15" s="44"/>
    </row>
    <row r="16" spans="1:5" ht="78.75" customHeight="1">
      <c r="A16" s="42" t="s">
        <v>53</v>
      </c>
      <c r="B16" s="43" t="s">
        <v>78</v>
      </c>
      <c r="C16" s="188"/>
      <c r="D16" s="188"/>
    </row>
    <row r="17" spans="1:5" ht="79.5" customHeight="1">
      <c r="A17" s="46" t="s">
        <v>54</v>
      </c>
      <c r="B17" s="43" t="s">
        <v>79</v>
      </c>
      <c r="C17" s="189"/>
      <c r="D17" s="189"/>
    </row>
    <row r="18" spans="1:5">
      <c r="A18" s="46" t="s">
        <v>55</v>
      </c>
      <c r="B18" s="43" t="s">
        <v>56</v>
      </c>
      <c r="C18" s="189"/>
      <c r="D18" s="189"/>
    </row>
    <row r="19" spans="1:5" ht="27">
      <c r="A19" s="46" t="s">
        <v>57</v>
      </c>
      <c r="B19" s="43" t="s">
        <v>80</v>
      </c>
      <c r="C19" s="190"/>
      <c r="D19" s="190"/>
    </row>
    <row r="20" spans="1:5" ht="15" customHeight="1">
      <c r="A20" s="191" t="s">
        <v>58</v>
      </c>
      <c r="B20" s="192"/>
      <c r="C20" s="42"/>
      <c r="D20" s="42"/>
      <c r="E20" s="44"/>
    </row>
    <row r="21" spans="1:5" ht="16.5" customHeight="1">
      <c r="A21" s="47" t="s">
        <v>59</v>
      </c>
      <c r="B21" s="48"/>
      <c r="C21" s="49">
        <f>'Հավելված 2'!D19</f>
        <v>330357.57209999999</v>
      </c>
      <c r="D21" s="49">
        <f>'Հավելված 2'!E19</f>
        <v>330357.57209999999</v>
      </c>
    </row>
    <row r="22" spans="1:5" ht="32.25" customHeight="1">
      <c r="A22" s="40"/>
      <c r="B22" s="41"/>
    </row>
    <row r="23" spans="1:5" ht="31.5" customHeight="1">
      <c r="A23" s="42" t="s">
        <v>49</v>
      </c>
      <c r="B23" s="43" t="s">
        <v>76</v>
      </c>
      <c r="C23" s="197" t="s">
        <v>4</v>
      </c>
      <c r="D23" s="198"/>
    </row>
    <row r="24" spans="1:5" ht="37.5" customHeight="1">
      <c r="A24" s="42" t="s">
        <v>51</v>
      </c>
      <c r="B24" s="43">
        <v>31001</v>
      </c>
      <c r="C24" s="45" t="s">
        <v>7</v>
      </c>
      <c r="D24" s="45" t="s">
        <v>8</v>
      </c>
    </row>
    <row r="25" spans="1:5" ht="34.5" customHeight="1">
      <c r="A25" s="42" t="s">
        <v>53</v>
      </c>
      <c r="B25" s="43" t="s">
        <v>123</v>
      </c>
      <c r="C25" s="188"/>
      <c r="D25" s="188"/>
    </row>
    <row r="26" spans="1:5" ht="49.5" customHeight="1">
      <c r="A26" s="46" t="s">
        <v>54</v>
      </c>
      <c r="B26" s="43" t="s">
        <v>124</v>
      </c>
      <c r="C26" s="189"/>
      <c r="D26" s="189"/>
    </row>
    <row r="27" spans="1:5" ht="45.75" customHeight="1">
      <c r="A27" s="46" t="s">
        <v>55</v>
      </c>
      <c r="B27" s="43" t="s">
        <v>111</v>
      </c>
      <c r="C27" s="189"/>
      <c r="D27" s="189"/>
    </row>
    <row r="28" spans="1:5" ht="16.5" customHeight="1">
      <c r="A28" s="46" t="s">
        <v>57</v>
      </c>
      <c r="B28" s="43" t="s">
        <v>80</v>
      </c>
      <c r="C28" s="190"/>
      <c r="D28" s="190"/>
    </row>
    <row r="29" spans="1:5" ht="16.5" customHeight="1">
      <c r="A29" s="191" t="s">
        <v>58</v>
      </c>
      <c r="B29" s="192"/>
      <c r="C29" s="42"/>
      <c r="D29" s="42"/>
    </row>
    <row r="30" spans="1:5" ht="16.5" customHeight="1">
      <c r="A30" s="193" t="s">
        <v>125</v>
      </c>
      <c r="B30" s="194"/>
      <c r="C30" s="42">
        <v>625</v>
      </c>
      <c r="D30" s="42">
        <f>C30</f>
        <v>625</v>
      </c>
    </row>
    <row r="31" spans="1:5" ht="16.5" customHeight="1">
      <c r="A31" s="193" t="s">
        <v>126</v>
      </c>
      <c r="B31" s="194"/>
      <c r="C31" s="42">
        <v>135</v>
      </c>
      <c r="D31" s="42">
        <f>C31</f>
        <v>135</v>
      </c>
    </row>
    <row r="32" spans="1:5" ht="16.5" customHeight="1">
      <c r="A32" s="47" t="s">
        <v>59</v>
      </c>
      <c r="B32" s="48"/>
      <c r="C32" s="49">
        <f>'Հավելված 2'!D25</f>
        <v>31391.84995</v>
      </c>
      <c r="D32" s="49">
        <f>'Հավելված 2'!E25</f>
        <v>31391.84995</v>
      </c>
    </row>
    <row r="33" spans="1:5" ht="34.5" customHeight="1">
      <c r="A33" s="40"/>
      <c r="B33" s="41"/>
    </row>
    <row r="34" spans="1:5" ht="15.75" customHeight="1">
      <c r="A34" s="85"/>
      <c r="B34" s="85"/>
      <c r="C34" s="86"/>
      <c r="D34" s="86"/>
    </row>
    <row r="36" spans="1:5" ht="17.25">
      <c r="A36" s="195" t="s">
        <v>81</v>
      </c>
      <c r="B36" s="195"/>
      <c r="C36" s="195"/>
      <c r="D36" s="195"/>
    </row>
    <row r="37" spans="1:5" ht="15" customHeight="1">
      <c r="A37" s="35" t="s">
        <v>75</v>
      </c>
    </row>
    <row r="39" spans="1:5" ht="14.25">
      <c r="A39" s="36" t="s">
        <v>46</v>
      </c>
      <c r="B39" s="36" t="s">
        <v>47</v>
      </c>
    </row>
    <row r="40" spans="1:5" ht="15" customHeight="1">
      <c r="A40" s="37" t="s">
        <v>82</v>
      </c>
      <c r="B40" s="38" t="s">
        <v>83</v>
      </c>
    </row>
    <row r="41" spans="1:5" ht="12" customHeight="1">
      <c r="A41" s="39"/>
      <c r="B41" s="39"/>
    </row>
    <row r="42" spans="1:5" ht="19.5" customHeight="1">
      <c r="A42" s="40" t="s">
        <v>48</v>
      </c>
      <c r="B42" s="41"/>
    </row>
    <row r="43" spans="1:5" ht="36" customHeight="1">
      <c r="A43" s="42" t="s">
        <v>49</v>
      </c>
      <c r="B43" s="43" t="s">
        <v>82</v>
      </c>
      <c r="C43" s="197" t="s">
        <v>50</v>
      </c>
      <c r="D43" s="198"/>
      <c r="E43" s="44"/>
    </row>
    <row r="44" spans="1:5">
      <c r="A44" s="42" t="s">
        <v>51</v>
      </c>
      <c r="B44" s="43" t="s">
        <v>52</v>
      </c>
      <c r="C44" s="45" t="s">
        <v>7</v>
      </c>
      <c r="D44" s="45" t="s">
        <v>8</v>
      </c>
      <c r="E44" s="44"/>
    </row>
    <row r="45" spans="1:5">
      <c r="A45" s="42" t="s">
        <v>53</v>
      </c>
      <c r="B45" s="43" t="s">
        <v>83</v>
      </c>
      <c r="C45" s="188"/>
      <c r="D45" s="188"/>
    </row>
    <row r="46" spans="1:5" ht="87.75" customHeight="1">
      <c r="A46" s="46" t="s">
        <v>54</v>
      </c>
      <c r="B46" s="43" t="s">
        <v>84</v>
      </c>
      <c r="C46" s="189"/>
      <c r="D46" s="189"/>
    </row>
    <row r="47" spans="1:5">
      <c r="A47" s="46" t="s">
        <v>55</v>
      </c>
      <c r="B47" s="43" t="s">
        <v>56</v>
      </c>
      <c r="C47" s="189"/>
      <c r="D47" s="189"/>
    </row>
    <row r="48" spans="1:5" ht="27">
      <c r="A48" s="46" t="s">
        <v>57</v>
      </c>
      <c r="B48" s="43" t="s">
        <v>85</v>
      </c>
      <c r="C48" s="190"/>
      <c r="D48" s="190"/>
    </row>
    <row r="49" spans="1:5" ht="15" customHeight="1">
      <c r="A49" s="191" t="s">
        <v>58</v>
      </c>
      <c r="B49" s="192"/>
      <c r="C49" s="42"/>
      <c r="D49" s="42"/>
      <c r="E49" s="44"/>
    </row>
    <row r="50" spans="1:5" ht="15" customHeight="1">
      <c r="A50" s="47" t="s">
        <v>59</v>
      </c>
      <c r="B50" s="48"/>
      <c r="C50" s="49">
        <f>'Հավելված 2'!D39</f>
        <v>-361749.42204999999</v>
      </c>
      <c r="D50" s="49">
        <f>'Հավելված 2'!E39</f>
        <v>-361749.42204999999</v>
      </c>
    </row>
    <row r="53" spans="1:5" ht="14.25">
      <c r="A53" s="36" t="s">
        <v>46</v>
      </c>
      <c r="B53" s="36" t="s">
        <v>47</v>
      </c>
    </row>
    <row r="54" spans="1:5" ht="15" customHeight="1">
      <c r="A54" s="37" t="s">
        <v>82</v>
      </c>
      <c r="B54" s="38" t="s">
        <v>83</v>
      </c>
    </row>
    <row r="55" spans="1:5" ht="12" customHeight="1">
      <c r="A55" s="39"/>
      <c r="B55" s="39"/>
    </row>
    <row r="56" spans="1:5" ht="19.5" customHeight="1">
      <c r="A56" s="40" t="s">
        <v>48</v>
      </c>
      <c r="B56" s="41"/>
    </row>
    <row r="57" spans="1:5" ht="36" customHeight="1">
      <c r="A57" s="42" t="s">
        <v>49</v>
      </c>
      <c r="B57" s="43" t="s">
        <v>82</v>
      </c>
      <c r="C57" s="197" t="s">
        <v>136</v>
      </c>
      <c r="D57" s="198"/>
      <c r="E57" s="44"/>
    </row>
    <row r="58" spans="1:5">
      <c r="A58" s="42" t="s">
        <v>51</v>
      </c>
      <c r="B58" s="43" t="s">
        <v>52</v>
      </c>
      <c r="C58" s="45" t="s">
        <v>7</v>
      </c>
      <c r="D58" s="45" t="s">
        <v>8</v>
      </c>
      <c r="E58" s="44"/>
    </row>
    <row r="59" spans="1:5">
      <c r="A59" s="42" t="s">
        <v>53</v>
      </c>
      <c r="B59" s="43" t="s">
        <v>83</v>
      </c>
      <c r="C59" s="188"/>
      <c r="D59" s="188"/>
    </row>
    <row r="60" spans="1:5" ht="87.75" customHeight="1">
      <c r="A60" s="46" t="s">
        <v>54</v>
      </c>
      <c r="B60" s="43" t="s">
        <v>84</v>
      </c>
      <c r="C60" s="189"/>
      <c r="D60" s="189"/>
    </row>
    <row r="61" spans="1:5">
      <c r="A61" s="46" t="s">
        <v>55</v>
      </c>
      <c r="B61" s="43" t="s">
        <v>56</v>
      </c>
      <c r="C61" s="189"/>
      <c r="D61" s="189"/>
    </row>
    <row r="62" spans="1:5" ht="27">
      <c r="A62" s="46" t="s">
        <v>57</v>
      </c>
      <c r="B62" s="43" t="s">
        <v>85</v>
      </c>
      <c r="C62" s="190"/>
      <c r="D62" s="190"/>
    </row>
    <row r="63" spans="1:5" ht="15" customHeight="1">
      <c r="A63" s="191" t="s">
        <v>58</v>
      </c>
      <c r="B63" s="192"/>
      <c r="C63" s="42"/>
      <c r="D63" s="42"/>
      <c r="E63" s="44"/>
    </row>
    <row r="64" spans="1:5" ht="15" customHeight="1">
      <c r="A64" s="105" t="s">
        <v>59</v>
      </c>
      <c r="B64" s="106"/>
      <c r="C64" s="49">
        <f>'Հավելված 2'!D45</f>
        <v>361749.42204999999</v>
      </c>
      <c r="D64" s="49">
        <v>0</v>
      </c>
    </row>
  </sheetData>
  <mergeCells count="21">
    <mergeCell ref="C23:D23"/>
    <mergeCell ref="C43:D43"/>
    <mergeCell ref="C57:D57"/>
    <mergeCell ref="D25:D28"/>
    <mergeCell ref="A20:B20"/>
    <mergeCell ref="A29:B29"/>
    <mergeCell ref="C25:C28"/>
    <mergeCell ref="A5:D5"/>
    <mergeCell ref="A7:D7"/>
    <mergeCell ref="C16:C19"/>
    <mergeCell ref="D16:D19"/>
    <mergeCell ref="C14:D14"/>
    <mergeCell ref="C59:C62"/>
    <mergeCell ref="D59:D62"/>
    <mergeCell ref="A63:B63"/>
    <mergeCell ref="A30:B30"/>
    <mergeCell ref="A31:B31"/>
    <mergeCell ref="A49:B49"/>
    <mergeCell ref="D45:D48"/>
    <mergeCell ref="C45:C48"/>
    <mergeCell ref="A36:D36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59"/>
  <sheetViews>
    <sheetView zoomScaleNormal="100" workbookViewId="0">
      <selection activeCell="D6" sqref="D6"/>
    </sheetView>
  </sheetViews>
  <sheetFormatPr defaultRowHeight="13.5"/>
  <cols>
    <col min="1" max="1" width="26.140625" style="34" customWidth="1"/>
    <col min="2" max="2" width="41.28515625" style="34" customWidth="1"/>
    <col min="3" max="3" width="21.85546875" style="34" customWidth="1"/>
    <col min="4" max="4" width="21.140625" style="34" customWidth="1"/>
    <col min="5" max="10" width="9" style="34" customWidth="1"/>
    <col min="11" max="254" width="9.140625" style="34"/>
    <col min="255" max="255" width="4.7109375" style="34" customWidth="1"/>
    <col min="256" max="256" width="19.85546875" style="34" customWidth="1"/>
    <col min="257" max="257" width="72.140625" style="34" customWidth="1"/>
    <col min="258" max="258" width="0" style="34" hidden="1" customWidth="1"/>
    <col min="259" max="259" width="18.28515625" style="34" customWidth="1"/>
    <col min="260" max="260" width="17.5703125" style="34" customWidth="1"/>
    <col min="261" max="266" width="9" style="34" customWidth="1"/>
    <col min="267" max="510" width="9.140625" style="34"/>
    <col min="511" max="511" width="4.7109375" style="34" customWidth="1"/>
    <col min="512" max="512" width="19.85546875" style="34" customWidth="1"/>
    <col min="513" max="513" width="72.140625" style="34" customWidth="1"/>
    <col min="514" max="514" width="0" style="34" hidden="1" customWidth="1"/>
    <col min="515" max="515" width="18.28515625" style="34" customWidth="1"/>
    <col min="516" max="516" width="17.5703125" style="34" customWidth="1"/>
    <col min="517" max="522" width="9" style="34" customWidth="1"/>
    <col min="523" max="766" width="9.140625" style="34"/>
    <col min="767" max="767" width="4.7109375" style="34" customWidth="1"/>
    <col min="768" max="768" width="19.85546875" style="34" customWidth="1"/>
    <col min="769" max="769" width="72.140625" style="34" customWidth="1"/>
    <col min="770" max="770" width="0" style="34" hidden="1" customWidth="1"/>
    <col min="771" max="771" width="18.28515625" style="34" customWidth="1"/>
    <col min="772" max="772" width="17.5703125" style="34" customWidth="1"/>
    <col min="773" max="778" width="9" style="34" customWidth="1"/>
    <col min="779" max="1022" width="9.140625" style="34"/>
    <col min="1023" max="1023" width="4.7109375" style="34" customWidth="1"/>
    <col min="1024" max="1024" width="19.85546875" style="34" customWidth="1"/>
    <col min="1025" max="1025" width="72.140625" style="34" customWidth="1"/>
    <col min="1026" max="1026" width="0" style="34" hidden="1" customWidth="1"/>
    <col min="1027" max="1027" width="18.28515625" style="34" customWidth="1"/>
    <col min="1028" max="1028" width="17.5703125" style="34" customWidth="1"/>
    <col min="1029" max="1034" width="9" style="34" customWidth="1"/>
    <col min="1035" max="1278" width="9.140625" style="34"/>
    <col min="1279" max="1279" width="4.7109375" style="34" customWidth="1"/>
    <col min="1280" max="1280" width="19.85546875" style="34" customWidth="1"/>
    <col min="1281" max="1281" width="72.140625" style="34" customWidth="1"/>
    <col min="1282" max="1282" width="0" style="34" hidden="1" customWidth="1"/>
    <col min="1283" max="1283" width="18.28515625" style="34" customWidth="1"/>
    <col min="1284" max="1284" width="17.5703125" style="34" customWidth="1"/>
    <col min="1285" max="1290" width="9" style="34" customWidth="1"/>
    <col min="1291" max="1534" width="9.140625" style="34"/>
    <col min="1535" max="1535" width="4.7109375" style="34" customWidth="1"/>
    <col min="1536" max="1536" width="19.85546875" style="34" customWidth="1"/>
    <col min="1537" max="1537" width="72.140625" style="34" customWidth="1"/>
    <col min="1538" max="1538" width="0" style="34" hidden="1" customWidth="1"/>
    <col min="1539" max="1539" width="18.28515625" style="34" customWidth="1"/>
    <col min="1540" max="1540" width="17.5703125" style="34" customWidth="1"/>
    <col min="1541" max="1546" width="9" style="34" customWidth="1"/>
    <col min="1547" max="1790" width="9.140625" style="34"/>
    <col min="1791" max="1791" width="4.7109375" style="34" customWidth="1"/>
    <col min="1792" max="1792" width="19.85546875" style="34" customWidth="1"/>
    <col min="1793" max="1793" width="72.140625" style="34" customWidth="1"/>
    <col min="1794" max="1794" width="0" style="34" hidden="1" customWidth="1"/>
    <col min="1795" max="1795" width="18.28515625" style="34" customWidth="1"/>
    <col min="1796" max="1796" width="17.5703125" style="34" customWidth="1"/>
    <col min="1797" max="1802" width="9" style="34" customWidth="1"/>
    <col min="1803" max="2046" width="9.140625" style="34"/>
    <col min="2047" max="2047" width="4.7109375" style="34" customWidth="1"/>
    <col min="2048" max="2048" width="19.85546875" style="34" customWidth="1"/>
    <col min="2049" max="2049" width="72.140625" style="34" customWidth="1"/>
    <col min="2050" max="2050" width="0" style="34" hidden="1" customWidth="1"/>
    <col min="2051" max="2051" width="18.28515625" style="34" customWidth="1"/>
    <col min="2052" max="2052" width="17.5703125" style="34" customWidth="1"/>
    <col min="2053" max="2058" width="9" style="34" customWidth="1"/>
    <col min="2059" max="2302" width="9.140625" style="34"/>
    <col min="2303" max="2303" width="4.7109375" style="34" customWidth="1"/>
    <col min="2304" max="2304" width="19.85546875" style="34" customWidth="1"/>
    <col min="2305" max="2305" width="72.140625" style="34" customWidth="1"/>
    <col min="2306" max="2306" width="0" style="34" hidden="1" customWidth="1"/>
    <col min="2307" max="2307" width="18.28515625" style="34" customWidth="1"/>
    <col min="2308" max="2308" width="17.5703125" style="34" customWidth="1"/>
    <col min="2309" max="2314" width="9" style="34" customWidth="1"/>
    <col min="2315" max="2558" width="9.140625" style="34"/>
    <col min="2559" max="2559" width="4.7109375" style="34" customWidth="1"/>
    <col min="2560" max="2560" width="19.85546875" style="34" customWidth="1"/>
    <col min="2561" max="2561" width="72.140625" style="34" customWidth="1"/>
    <col min="2562" max="2562" width="0" style="34" hidden="1" customWidth="1"/>
    <col min="2563" max="2563" width="18.28515625" style="34" customWidth="1"/>
    <col min="2564" max="2564" width="17.5703125" style="34" customWidth="1"/>
    <col min="2565" max="2570" width="9" style="34" customWidth="1"/>
    <col min="2571" max="2814" width="9.140625" style="34"/>
    <col min="2815" max="2815" width="4.7109375" style="34" customWidth="1"/>
    <col min="2816" max="2816" width="19.85546875" style="34" customWidth="1"/>
    <col min="2817" max="2817" width="72.140625" style="34" customWidth="1"/>
    <col min="2818" max="2818" width="0" style="34" hidden="1" customWidth="1"/>
    <col min="2819" max="2819" width="18.28515625" style="34" customWidth="1"/>
    <col min="2820" max="2820" width="17.5703125" style="34" customWidth="1"/>
    <col min="2821" max="2826" width="9" style="34" customWidth="1"/>
    <col min="2827" max="3070" width="9.140625" style="34"/>
    <col min="3071" max="3071" width="4.7109375" style="34" customWidth="1"/>
    <col min="3072" max="3072" width="19.85546875" style="34" customWidth="1"/>
    <col min="3073" max="3073" width="72.140625" style="34" customWidth="1"/>
    <col min="3074" max="3074" width="0" style="34" hidden="1" customWidth="1"/>
    <col min="3075" max="3075" width="18.28515625" style="34" customWidth="1"/>
    <col min="3076" max="3076" width="17.5703125" style="34" customWidth="1"/>
    <col min="3077" max="3082" width="9" style="34" customWidth="1"/>
    <col min="3083" max="3326" width="9.140625" style="34"/>
    <col min="3327" max="3327" width="4.7109375" style="34" customWidth="1"/>
    <col min="3328" max="3328" width="19.85546875" style="34" customWidth="1"/>
    <col min="3329" max="3329" width="72.140625" style="34" customWidth="1"/>
    <col min="3330" max="3330" width="0" style="34" hidden="1" customWidth="1"/>
    <col min="3331" max="3331" width="18.28515625" style="34" customWidth="1"/>
    <col min="3332" max="3332" width="17.5703125" style="34" customWidth="1"/>
    <col min="3333" max="3338" width="9" style="34" customWidth="1"/>
    <col min="3339" max="3582" width="9.140625" style="34"/>
    <col min="3583" max="3583" width="4.7109375" style="34" customWidth="1"/>
    <col min="3584" max="3584" width="19.85546875" style="34" customWidth="1"/>
    <col min="3585" max="3585" width="72.140625" style="34" customWidth="1"/>
    <col min="3586" max="3586" width="0" style="34" hidden="1" customWidth="1"/>
    <col min="3587" max="3587" width="18.28515625" style="34" customWidth="1"/>
    <col min="3588" max="3588" width="17.5703125" style="34" customWidth="1"/>
    <col min="3589" max="3594" width="9" style="34" customWidth="1"/>
    <col min="3595" max="3838" width="9.140625" style="34"/>
    <col min="3839" max="3839" width="4.7109375" style="34" customWidth="1"/>
    <col min="3840" max="3840" width="19.85546875" style="34" customWidth="1"/>
    <col min="3841" max="3841" width="72.140625" style="34" customWidth="1"/>
    <col min="3842" max="3842" width="0" style="34" hidden="1" customWidth="1"/>
    <col min="3843" max="3843" width="18.28515625" style="34" customWidth="1"/>
    <col min="3844" max="3844" width="17.5703125" style="34" customWidth="1"/>
    <col min="3845" max="3850" width="9" style="34" customWidth="1"/>
    <col min="3851" max="4094" width="9.140625" style="34"/>
    <col min="4095" max="4095" width="4.7109375" style="34" customWidth="1"/>
    <col min="4096" max="4096" width="19.85546875" style="34" customWidth="1"/>
    <col min="4097" max="4097" width="72.140625" style="34" customWidth="1"/>
    <col min="4098" max="4098" width="0" style="34" hidden="1" customWidth="1"/>
    <col min="4099" max="4099" width="18.28515625" style="34" customWidth="1"/>
    <col min="4100" max="4100" width="17.5703125" style="34" customWidth="1"/>
    <col min="4101" max="4106" width="9" style="34" customWidth="1"/>
    <col min="4107" max="4350" width="9.140625" style="34"/>
    <col min="4351" max="4351" width="4.7109375" style="34" customWidth="1"/>
    <col min="4352" max="4352" width="19.85546875" style="34" customWidth="1"/>
    <col min="4353" max="4353" width="72.140625" style="34" customWidth="1"/>
    <col min="4354" max="4354" width="0" style="34" hidden="1" customWidth="1"/>
    <col min="4355" max="4355" width="18.28515625" style="34" customWidth="1"/>
    <col min="4356" max="4356" width="17.5703125" style="34" customWidth="1"/>
    <col min="4357" max="4362" width="9" style="34" customWidth="1"/>
    <col min="4363" max="4606" width="9.140625" style="34"/>
    <col min="4607" max="4607" width="4.7109375" style="34" customWidth="1"/>
    <col min="4608" max="4608" width="19.85546875" style="34" customWidth="1"/>
    <col min="4609" max="4609" width="72.140625" style="34" customWidth="1"/>
    <col min="4610" max="4610" width="0" style="34" hidden="1" customWidth="1"/>
    <col min="4611" max="4611" width="18.28515625" style="34" customWidth="1"/>
    <col min="4612" max="4612" width="17.5703125" style="34" customWidth="1"/>
    <col min="4613" max="4618" width="9" style="34" customWidth="1"/>
    <col min="4619" max="4862" width="9.140625" style="34"/>
    <col min="4863" max="4863" width="4.7109375" style="34" customWidth="1"/>
    <col min="4864" max="4864" width="19.85546875" style="34" customWidth="1"/>
    <col min="4865" max="4865" width="72.140625" style="34" customWidth="1"/>
    <col min="4866" max="4866" width="0" style="34" hidden="1" customWidth="1"/>
    <col min="4867" max="4867" width="18.28515625" style="34" customWidth="1"/>
    <col min="4868" max="4868" width="17.5703125" style="34" customWidth="1"/>
    <col min="4869" max="4874" width="9" style="34" customWidth="1"/>
    <col min="4875" max="5118" width="9.140625" style="34"/>
    <col min="5119" max="5119" width="4.7109375" style="34" customWidth="1"/>
    <col min="5120" max="5120" width="19.85546875" style="34" customWidth="1"/>
    <col min="5121" max="5121" width="72.140625" style="34" customWidth="1"/>
    <col min="5122" max="5122" width="0" style="34" hidden="1" customWidth="1"/>
    <col min="5123" max="5123" width="18.28515625" style="34" customWidth="1"/>
    <col min="5124" max="5124" width="17.5703125" style="34" customWidth="1"/>
    <col min="5125" max="5130" width="9" style="34" customWidth="1"/>
    <col min="5131" max="5374" width="9.140625" style="34"/>
    <col min="5375" max="5375" width="4.7109375" style="34" customWidth="1"/>
    <col min="5376" max="5376" width="19.85546875" style="34" customWidth="1"/>
    <col min="5377" max="5377" width="72.140625" style="34" customWidth="1"/>
    <col min="5378" max="5378" width="0" style="34" hidden="1" customWidth="1"/>
    <col min="5379" max="5379" width="18.28515625" style="34" customWidth="1"/>
    <col min="5380" max="5380" width="17.5703125" style="34" customWidth="1"/>
    <col min="5381" max="5386" width="9" style="34" customWidth="1"/>
    <col min="5387" max="5630" width="9.140625" style="34"/>
    <col min="5631" max="5631" width="4.7109375" style="34" customWidth="1"/>
    <col min="5632" max="5632" width="19.85546875" style="34" customWidth="1"/>
    <col min="5633" max="5633" width="72.140625" style="34" customWidth="1"/>
    <col min="5634" max="5634" width="0" style="34" hidden="1" customWidth="1"/>
    <col min="5635" max="5635" width="18.28515625" style="34" customWidth="1"/>
    <col min="5636" max="5636" width="17.5703125" style="34" customWidth="1"/>
    <col min="5637" max="5642" width="9" style="34" customWidth="1"/>
    <col min="5643" max="5886" width="9.140625" style="34"/>
    <col min="5887" max="5887" width="4.7109375" style="34" customWidth="1"/>
    <col min="5888" max="5888" width="19.85546875" style="34" customWidth="1"/>
    <col min="5889" max="5889" width="72.140625" style="34" customWidth="1"/>
    <col min="5890" max="5890" width="0" style="34" hidden="1" customWidth="1"/>
    <col min="5891" max="5891" width="18.28515625" style="34" customWidth="1"/>
    <col min="5892" max="5892" width="17.5703125" style="34" customWidth="1"/>
    <col min="5893" max="5898" width="9" style="34" customWidth="1"/>
    <col min="5899" max="6142" width="9.140625" style="34"/>
    <col min="6143" max="6143" width="4.7109375" style="34" customWidth="1"/>
    <col min="6144" max="6144" width="19.85546875" style="34" customWidth="1"/>
    <col min="6145" max="6145" width="72.140625" style="34" customWidth="1"/>
    <col min="6146" max="6146" width="0" style="34" hidden="1" customWidth="1"/>
    <col min="6147" max="6147" width="18.28515625" style="34" customWidth="1"/>
    <col min="6148" max="6148" width="17.5703125" style="34" customWidth="1"/>
    <col min="6149" max="6154" width="9" style="34" customWidth="1"/>
    <col min="6155" max="6398" width="9.140625" style="34"/>
    <col min="6399" max="6399" width="4.7109375" style="34" customWidth="1"/>
    <col min="6400" max="6400" width="19.85546875" style="34" customWidth="1"/>
    <col min="6401" max="6401" width="72.140625" style="34" customWidth="1"/>
    <col min="6402" max="6402" width="0" style="34" hidden="1" customWidth="1"/>
    <col min="6403" max="6403" width="18.28515625" style="34" customWidth="1"/>
    <col min="6404" max="6404" width="17.5703125" style="34" customWidth="1"/>
    <col min="6405" max="6410" width="9" style="34" customWidth="1"/>
    <col min="6411" max="6654" width="9.140625" style="34"/>
    <col min="6655" max="6655" width="4.7109375" style="34" customWidth="1"/>
    <col min="6656" max="6656" width="19.85546875" style="34" customWidth="1"/>
    <col min="6657" max="6657" width="72.140625" style="34" customWidth="1"/>
    <col min="6658" max="6658" width="0" style="34" hidden="1" customWidth="1"/>
    <col min="6659" max="6659" width="18.28515625" style="34" customWidth="1"/>
    <col min="6660" max="6660" width="17.5703125" style="34" customWidth="1"/>
    <col min="6661" max="6666" width="9" style="34" customWidth="1"/>
    <col min="6667" max="6910" width="9.140625" style="34"/>
    <col min="6911" max="6911" width="4.7109375" style="34" customWidth="1"/>
    <col min="6912" max="6912" width="19.85546875" style="34" customWidth="1"/>
    <col min="6913" max="6913" width="72.140625" style="34" customWidth="1"/>
    <col min="6914" max="6914" width="0" style="34" hidden="1" customWidth="1"/>
    <col min="6915" max="6915" width="18.28515625" style="34" customWidth="1"/>
    <col min="6916" max="6916" width="17.5703125" style="34" customWidth="1"/>
    <col min="6917" max="6922" width="9" style="34" customWidth="1"/>
    <col min="6923" max="7166" width="9.140625" style="34"/>
    <col min="7167" max="7167" width="4.7109375" style="34" customWidth="1"/>
    <col min="7168" max="7168" width="19.85546875" style="34" customWidth="1"/>
    <col min="7169" max="7169" width="72.140625" style="34" customWidth="1"/>
    <col min="7170" max="7170" width="0" style="34" hidden="1" customWidth="1"/>
    <col min="7171" max="7171" width="18.28515625" style="34" customWidth="1"/>
    <col min="7172" max="7172" width="17.5703125" style="34" customWidth="1"/>
    <col min="7173" max="7178" width="9" style="34" customWidth="1"/>
    <col min="7179" max="7422" width="9.140625" style="34"/>
    <col min="7423" max="7423" width="4.7109375" style="34" customWidth="1"/>
    <col min="7424" max="7424" width="19.85546875" style="34" customWidth="1"/>
    <col min="7425" max="7425" width="72.140625" style="34" customWidth="1"/>
    <col min="7426" max="7426" width="0" style="34" hidden="1" customWidth="1"/>
    <col min="7427" max="7427" width="18.28515625" style="34" customWidth="1"/>
    <col min="7428" max="7428" width="17.5703125" style="34" customWidth="1"/>
    <col min="7429" max="7434" width="9" style="34" customWidth="1"/>
    <col min="7435" max="7678" width="9.140625" style="34"/>
    <col min="7679" max="7679" width="4.7109375" style="34" customWidth="1"/>
    <col min="7680" max="7680" width="19.85546875" style="34" customWidth="1"/>
    <col min="7681" max="7681" width="72.140625" style="34" customWidth="1"/>
    <col min="7682" max="7682" width="0" style="34" hidden="1" customWidth="1"/>
    <col min="7683" max="7683" width="18.28515625" style="34" customWidth="1"/>
    <col min="7684" max="7684" width="17.5703125" style="34" customWidth="1"/>
    <col min="7685" max="7690" width="9" style="34" customWidth="1"/>
    <col min="7691" max="7934" width="9.140625" style="34"/>
    <col min="7935" max="7935" width="4.7109375" style="34" customWidth="1"/>
    <col min="7936" max="7936" width="19.85546875" style="34" customWidth="1"/>
    <col min="7937" max="7937" width="72.140625" style="34" customWidth="1"/>
    <col min="7938" max="7938" width="0" style="34" hidden="1" customWidth="1"/>
    <col min="7939" max="7939" width="18.28515625" style="34" customWidth="1"/>
    <col min="7940" max="7940" width="17.5703125" style="34" customWidth="1"/>
    <col min="7941" max="7946" width="9" style="34" customWidth="1"/>
    <col min="7947" max="8190" width="9.140625" style="34"/>
    <col min="8191" max="8191" width="4.7109375" style="34" customWidth="1"/>
    <col min="8192" max="8192" width="19.85546875" style="34" customWidth="1"/>
    <col min="8193" max="8193" width="72.140625" style="34" customWidth="1"/>
    <col min="8194" max="8194" width="0" style="34" hidden="1" customWidth="1"/>
    <col min="8195" max="8195" width="18.28515625" style="34" customWidth="1"/>
    <col min="8196" max="8196" width="17.5703125" style="34" customWidth="1"/>
    <col min="8197" max="8202" width="9" style="34" customWidth="1"/>
    <col min="8203" max="8446" width="9.140625" style="34"/>
    <col min="8447" max="8447" width="4.7109375" style="34" customWidth="1"/>
    <col min="8448" max="8448" width="19.85546875" style="34" customWidth="1"/>
    <col min="8449" max="8449" width="72.140625" style="34" customWidth="1"/>
    <col min="8450" max="8450" width="0" style="34" hidden="1" customWidth="1"/>
    <col min="8451" max="8451" width="18.28515625" style="34" customWidth="1"/>
    <col min="8452" max="8452" width="17.5703125" style="34" customWidth="1"/>
    <col min="8453" max="8458" width="9" style="34" customWidth="1"/>
    <col min="8459" max="8702" width="9.140625" style="34"/>
    <col min="8703" max="8703" width="4.7109375" style="34" customWidth="1"/>
    <col min="8704" max="8704" width="19.85546875" style="34" customWidth="1"/>
    <col min="8705" max="8705" width="72.140625" style="34" customWidth="1"/>
    <col min="8706" max="8706" width="0" style="34" hidden="1" customWidth="1"/>
    <col min="8707" max="8707" width="18.28515625" style="34" customWidth="1"/>
    <col min="8708" max="8708" width="17.5703125" style="34" customWidth="1"/>
    <col min="8709" max="8714" width="9" style="34" customWidth="1"/>
    <col min="8715" max="8958" width="9.140625" style="34"/>
    <col min="8959" max="8959" width="4.7109375" style="34" customWidth="1"/>
    <col min="8960" max="8960" width="19.85546875" style="34" customWidth="1"/>
    <col min="8961" max="8961" width="72.140625" style="34" customWidth="1"/>
    <col min="8962" max="8962" width="0" style="34" hidden="1" customWidth="1"/>
    <col min="8963" max="8963" width="18.28515625" style="34" customWidth="1"/>
    <col min="8964" max="8964" width="17.5703125" style="34" customWidth="1"/>
    <col min="8965" max="8970" width="9" style="34" customWidth="1"/>
    <col min="8971" max="9214" width="9.140625" style="34"/>
    <col min="9215" max="9215" width="4.7109375" style="34" customWidth="1"/>
    <col min="9216" max="9216" width="19.85546875" style="34" customWidth="1"/>
    <col min="9217" max="9217" width="72.140625" style="34" customWidth="1"/>
    <col min="9218" max="9218" width="0" style="34" hidden="1" customWidth="1"/>
    <col min="9219" max="9219" width="18.28515625" style="34" customWidth="1"/>
    <col min="9220" max="9220" width="17.5703125" style="34" customWidth="1"/>
    <col min="9221" max="9226" width="9" style="34" customWidth="1"/>
    <col min="9227" max="9470" width="9.140625" style="34"/>
    <col min="9471" max="9471" width="4.7109375" style="34" customWidth="1"/>
    <col min="9472" max="9472" width="19.85546875" style="34" customWidth="1"/>
    <col min="9473" max="9473" width="72.140625" style="34" customWidth="1"/>
    <col min="9474" max="9474" width="0" style="34" hidden="1" customWidth="1"/>
    <col min="9475" max="9475" width="18.28515625" style="34" customWidth="1"/>
    <col min="9476" max="9476" width="17.5703125" style="34" customWidth="1"/>
    <col min="9477" max="9482" width="9" style="34" customWidth="1"/>
    <col min="9483" max="9726" width="9.140625" style="34"/>
    <col min="9727" max="9727" width="4.7109375" style="34" customWidth="1"/>
    <col min="9728" max="9728" width="19.85546875" style="34" customWidth="1"/>
    <col min="9729" max="9729" width="72.140625" style="34" customWidth="1"/>
    <col min="9730" max="9730" width="0" style="34" hidden="1" customWidth="1"/>
    <col min="9731" max="9731" width="18.28515625" style="34" customWidth="1"/>
    <col min="9732" max="9732" width="17.5703125" style="34" customWidth="1"/>
    <col min="9733" max="9738" width="9" style="34" customWidth="1"/>
    <col min="9739" max="9982" width="9.140625" style="34"/>
    <col min="9983" max="9983" width="4.7109375" style="34" customWidth="1"/>
    <col min="9984" max="9984" width="19.85546875" style="34" customWidth="1"/>
    <col min="9985" max="9985" width="72.140625" style="34" customWidth="1"/>
    <col min="9986" max="9986" width="0" style="34" hidden="1" customWidth="1"/>
    <col min="9987" max="9987" width="18.28515625" style="34" customWidth="1"/>
    <col min="9988" max="9988" width="17.5703125" style="34" customWidth="1"/>
    <col min="9989" max="9994" width="9" style="34" customWidth="1"/>
    <col min="9995" max="10238" width="9.140625" style="34"/>
    <col min="10239" max="10239" width="4.7109375" style="34" customWidth="1"/>
    <col min="10240" max="10240" width="19.85546875" style="34" customWidth="1"/>
    <col min="10241" max="10241" width="72.140625" style="34" customWidth="1"/>
    <col min="10242" max="10242" width="0" style="34" hidden="1" customWidth="1"/>
    <col min="10243" max="10243" width="18.28515625" style="34" customWidth="1"/>
    <col min="10244" max="10244" width="17.5703125" style="34" customWidth="1"/>
    <col min="10245" max="10250" width="9" style="34" customWidth="1"/>
    <col min="10251" max="10494" width="9.140625" style="34"/>
    <col min="10495" max="10495" width="4.7109375" style="34" customWidth="1"/>
    <col min="10496" max="10496" width="19.85546875" style="34" customWidth="1"/>
    <col min="10497" max="10497" width="72.140625" style="34" customWidth="1"/>
    <col min="10498" max="10498" width="0" style="34" hidden="1" customWidth="1"/>
    <col min="10499" max="10499" width="18.28515625" style="34" customWidth="1"/>
    <col min="10500" max="10500" width="17.5703125" style="34" customWidth="1"/>
    <col min="10501" max="10506" width="9" style="34" customWidth="1"/>
    <col min="10507" max="10750" width="9.140625" style="34"/>
    <col min="10751" max="10751" width="4.7109375" style="34" customWidth="1"/>
    <col min="10752" max="10752" width="19.85546875" style="34" customWidth="1"/>
    <col min="10753" max="10753" width="72.140625" style="34" customWidth="1"/>
    <col min="10754" max="10754" width="0" style="34" hidden="1" customWidth="1"/>
    <col min="10755" max="10755" width="18.28515625" style="34" customWidth="1"/>
    <col min="10756" max="10756" width="17.5703125" style="34" customWidth="1"/>
    <col min="10757" max="10762" width="9" style="34" customWidth="1"/>
    <col min="10763" max="11006" width="9.140625" style="34"/>
    <col min="11007" max="11007" width="4.7109375" style="34" customWidth="1"/>
    <col min="11008" max="11008" width="19.85546875" style="34" customWidth="1"/>
    <col min="11009" max="11009" width="72.140625" style="34" customWidth="1"/>
    <col min="11010" max="11010" width="0" style="34" hidden="1" customWidth="1"/>
    <col min="11011" max="11011" width="18.28515625" style="34" customWidth="1"/>
    <col min="11012" max="11012" width="17.5703125" style="34" customWidth="1"/>
    <col min="11013" max="11018" width="9" style="34" customWidth="1"/>
    <col min="11019" max="11262" width="9.140625" style="34"/>
    <col min="11263" max="11263" width="4.7109375" style="34" customWidth="1"/>
    <col min="11264" max="11264" width="19.85546875" style="34" customWidth="1"/>
    <col min="11265" max="11265" width="72.140625" style="34" customWidth="1"/>
    <col min="11266" max="11266" width="0" style="34" hidden="1" customWidth="1"/>
    <col min="11267" max="11267" width="18.28515625" style="34" customWidth="1"/>
    <col min="11268" max="11268" width="17.5703125" style="34" customWidth="1"/>
    <col min="11269" max="11274" width="9" style="34" customWidth="1"/>
    <col min="11275" max="11518" width="9.140625" style="34"/>
    <col min="11519" max="11519" width="4.7109375" style="34" customWidth="1"/>
    <col min="11520" max="11520" width="19.85546875" style="34" customWidth="1"/>
    <col min="11521" max="11521" width="72.140625" style="34" customWidth="1"/>
    <col min="11522" max="11522" width="0" style="34" hidden="1" customWidth="1"/>
    <col min="11523" max="11523" width="18.28515625" style="34" customWidth="1"/>
    <col min="11524" max="11524" width="17.5703125" style="34" customWidth="1"/>
    <col min="11525" max="11530" width="9" style="34" customWidth="1"/>
    <col min="11531" max="11774" width="9.140625" style="34"/>
    <col min="11775" max="11775" width="4.7109375" style="34" customWidth="1"/>
    <col min="11776" max="11776" width="19.85546875" style="34" customWidth="1"/>
    <col min="11777" max="11777" width="72.140625" style="34" customWidth="1"/>
    <col min="11778" max="11778" width="0" style="34" hidden="1" customWidth="1"/>
    <col min="11779" max="11779" width="18.28515625" style="34" customWidth="1"/>
    <col min="11780" max="11780" width="17.5703125" style="34" customWidth="1"/>
    <col min="11781" max="11786" width="9" style="34" customWidth="1"/>
    <col min="11787" max="12030" width="9.140625" style="34"/>
    <col min="12031" max="12031" width="4.7109375" style="34" customWidth="1"/>
    <col min="12032" max="12032" width="19.85546875" style="34" customWidth="1"/>
    <col min="12033" max="12033" width="72.140625" style="34" customWidth="1"/>
    <col min="12034" max="12034" width="0" style="34" hidden="1" customWidth="1"/>
    <col min="12035" max="12035" width="18.28515625" style="34" customWidth="1"/>
    <col min="12036" max="12036" width="17.5703125" style="34" customWidth="1"/>
    <col min="12037" max="12042" width="9" style="34" customWidth="1"/>
    <col min="12043" max="12286" width="9.140625" style="34"/>
    <col min="12287" max="12287" width="4.7109375" style="34" customWidth="1"/>
    <col min="12288" max="12288" width="19.85546875" style="34" customWidth="1"/>
    <col min="12289" max="12289" width="72.140625" style="34" customWidth="1"/>
    <col min="12290" max="12290" width="0" style="34" hidden="1" customWidth="1"/>
    <col min="12291" max="12291" width="18.28515625" style="34" customWidth="1"/>
    <col min="12292" max="12292" width="17.5703125" style="34" customWidth="1"/>
    <col min="12293" max="12298" width="9" style="34" customWidth="1"/>
    <col min="12299" max="12542" width="9.140625" style="34"/>
    <col min="12543" max="12543" width="4.7109375" style="34" customWidth="1"/>
    <col min="12544" max="12544" width="19.85546875" style="34" customWidth="1"/>
    <col min="12545" max="12545" width="72.140625" style="34" customWidth="1"/>
    <col min="12546" max="12546" width="0" style="34" hidden="1" customWidth="1"/>
    <col min="12547" max="12547" width="18.28515625" style="34" customWidth="1"/>
    <col min="12548" max="12548" width="17.5703125" style="34" customWidth="1"/>
    <col min="12549" max="12554" width="9" style="34" customWidth="1"/>
    <col min="12555" max="12798" width="9.140625" style="34"/>
    <col min="12799" max="12799" width="4.7109375" style="34" customWidth="1"/>
    <col min="12800" max="12800" width="19.85546875" style="34" customWidth="1"/>
    <col min="12801" max="12801" width="72.140625" style="34" customWidth="1"/>
    <col min="12802" max="12802" width="0" style="34" hidden="1" customWidth="1"/>
    <col min="12803" max="12803" width="18.28515625" style="34" customWidth="1"/>
    <col min="12804" max="12804" width="17.5703125" style="34" customWidth="1"/>
    <col min="12805" max="12810" width="9" style="34" customWidth="1"/>
    <col min="12811" max="13054" width="9.140625" style="34"/>
    <col min="13055" max="13055" width="4.7109375" style="34" customWidth="1"/>
    <col min="13056" max="13056" width="19.85546875" style="34" customWidth="1"/>
    <col min="13057" max="13057" width="72.140625" style="34" customWidth="1"/>
    <col min="13058" max="13058" width="0" style="34" hidden="1" customWidth="1"/>
    <col min="13059" max="13059" width="18.28515625" style="34" customWidth="1"/>
    <col min="13060" max="13060" width="17.5703125" style="34" customWidth="1"/>
    <col min="13061" max="13066" width="9" style="34" customWidth="1"/>
    <col min="13067" max="13310" width="9.140625" style="34"/>
    <col min="13311" max="13311" width="4.7109375" style="34" customWidth="1"/>
    <col min="13312" max="13312" width="19.85546875" style="34" customWidth="1"/>
    <col min="13313" max="13313" width="72.140625" style="34" customWidth="1"/>
    <col min="13314" max="13314" width="0" style="34" hidden="1" customWidth="1"/>
    <col min="13315" max="13315" width="18.28515625" style="34" customWidth="1"/>
    <col min="13316" max="13316" width="17.5703125" style="34" customWidth="1"/>
    <col min="13317" max="13322" width="9" style="34" customWidth="1"/>
    <col min="13323" max="13566" width="9.140625" style="34"/>
    <col min="13567" max="13567" width="4.7109375" style="34" customWidth="1"/>
    <col min="13568" max="13568" width="19.85546875" style="34" customWidth="1"/>
    <col min="13569" max="13569" width="72.140625" style="34" customWidth="1"/>
    <col min="13570" max="13570" width="0" style="34" hidden="1" customWidth="1"/>
    <col min="13571" max="13571" width="18.28515625" style="34" customWidth="1"/>
    <col min="13572" max="13572" width="17.5703125" style="34" customWidth="1"/>
    <col min="13573" max="13578" width="9" style="34" customWidth="1"/>
    <col min="13579" max="13822" width="9.140625" style="34"/>
    <col min="13823" max="13823" width="4.7109375" style="34" customWidth="1"/>
    <col min="13824" max="13824" width="19.85546875" style="34" customWidth="1"/>
    <col min="13825" max="13825" width="72.140625" style="34" customWidth="1"/>
    <col min="13826" max="13826" width="0" style="34" hidden="1" customWidth="1"/>
    <col min="13827" max="13827" width="18.28515625" style="34" customWidth="1"/>
    <col min="13828" max="13828" width="17.5703125" style="34" customWidth="1"/>
    <col min="13829" max="13834" width="9" style="34" customWidth="1"/>
    <col min="13835" max="14078" width="9.140625" style="34"/>
    <col min="14079" max="14079" width="4.7109375" style="34" customWidth="1"/>
    <col min="14080" max="14080" width="19.85546875" style="34" customWidth="1"/>
    <col min="14081" max="14081" width="72.140625" style="34" customWidth="1"/>
    <col min="14082" max="14082" width="0" style="34" hidden="1" customWidth="1"/>
    <col min="14083" max="14083" width="18.28515625" style="34" customWidth="1"/>
    <col min="14084" max="14084" width="17.5703125" style="34" customWidth="1"/>
    <col min="14085" max="14090" width="9" style="34" customWidth="1"/>
    <col min="14091" max="14334" width="9.140625" style="34"/>
    <col min="14335" max="14335" width="4.7109375" style="34" customWidth="1"/>
    <col min="14336" max="14336" width="19.85546875" style="34" customWidth="1"/>
    <col min="14337" max="14337" width="72.140625" style="34" customWidth="1"/>
    <col min="14338" max="14338" width="0" style="34" hidden="1" customWidth="1"/>
    <col min="14339" max="14339" width="18.28515625" style="34" customWidth="1"/>
    <col min="14340" max="14340" width="17.5703125" style="34" customWidth="1"/>
    <col min="14341" max="14346" width="9" style="34" customWidth="1"/>
    <col min="14347" max="14590" width="9.140625" style="34"/>
    <col min="14591" max="14591" width="4.7109375" style="34" customWidth="1"/>
    <col min="14592" max="14592" width="19.85546875" style="34" customWidth="1"/>
    <col min="14593" max="14593" width="72.140625" style="34" customWidth="1"/>
    <col min="14594" max="14594" width="0" style="34" hidden="1" customWidth="1"/>
    <col min="14595" max="14595" width="18.28515625" style="34" customWidth="1"/>
    <col min="14596" max="14596" width="17.5703125" style="34" customWidth="1"/>
    <col min="14597" max="14602" width="9" style="34" customWidth="1"/>
    <col min="14603" max="14846" width="9.140625" style="34"/>
    <col min="14847" max="14847" width="4.7109375" style="34" customWidth="1"/>
    <col min="14848" max="14848" width="19.85546875" style="34" customWidth="1"/>
    <col min="14849" max="14849" width="72.140625" style="34" customWidth="1"/>
    <col min="14850" max="14850" width="0" style="34" hidden="1" customWidth="1"/>
    <col min="14851" max="14851" width="18.28515625" style="34" customWidth="1"/>
    <col min="14852" max="14852" width="17.5703125" style="34" customWidth="1"/>
    <col min="14853" max="14858" width="9" style="34" customWidth="1"/>
    <col min="14859" max="15102" width="9.140625" style="34"/>
    <col min="15103" max="15103" width="4.7109375" style="34" customWidth="1"/>
    <col min="15104" max="15104" width="19.85546875" style="34" customWidth="1"/>
    <col min="15105" max="15105" width="72.140625" style="34" customWidth="1"/>
    <col min="15106" max="15106" width="0" style="34" hidden="1" customWidth="1"/>
    <col min="15107" max="15107" width="18.28515625" style="34" customWidth="1"/>
    <col min="15108" max="15108" width="17.5703125" style="34" customWidth="1"/>
    <col min="15109" max="15114" width="9" style="34" customWidth="1"/>
    <col min="15115" max="15358" width="9.140625" style="34"/>
    <col min="15359" max="15359" width="4.7109375" style="34" customWidth="1"/>
    <col min="15360" max="15360" width="19.85546875" style="34" customWidth="1"/>
    <col min="15361" max="15361" width="72.140625" style="34" customWidth="1"/>
    <col min="15362" max="15362" width="0" style="34" hidden="1" customWidth="1"/>
    <col min="15363" max="15363" width="18.28515625" style="34" customWidth="1"/>
    <col min="15364" max="15364" width="17.5703125" style="34" customWidth="1"/>
    <col min="15365" max="15370" width="9" style="34" customWidth="1"/>
    <col min="15371" max="15614" width="9.140625" style="34"/>
    <col min="15615" max="15615" width="4.7109375" style="34" customWidth="1"/>
    <col min="15616" max="15616" width="19.85546875" style="34" customWidth="1"/>
    <col min="15617" max="15617" width="72.140625" style="34" customWidth="1"/>
    <col min="15618" max="15618" width="0" style="34" hidden="1" customWidth="1"/>
    <col min="15619" max="15619" width="18.28515625" style="34" customWidth="1"/>
    <col min="15620" max="15620" width="17.5703125" style="34" customWidth="1"/>
    <col min="15621" max="15626" width="9" style="34" customWidth="1"/>
    <col min="15627" max="15870" width="9.140625" style="34"/>
    <col min="15871" max="15871" width="4.7109375" style="34" customWidth="1"/>
    <col min="15872" max="15872" width="19.85546875" style="34" customWidth="1"/>
    <col min="15873" max="15873" width="72.140625" style="34" customWidth="1"/>
    <col min="15874" max="15874" width="0" style="34" hidden="1" customWidth="1"/>
    <col min="15875" max="15875" width="18.28515625" style="34" customWidth="1"/>
    <col min="15876" max="15876" width="17.5703125" style="34" customWidth="1"/>
    <col min="15877" max="15882" width="9" style="34" customWidth="1"/>
    <col min="15883" max="16126" width="9.140625" style="34"/>
    <col min="16127" max="16127" width="4.7109375" style="34" customWidth="1"/>
    <col min="16128" max="16128" width="19.85546875" style="34" customWidth="1"/>
    <col min="16129" max="16129" width="72.140625" style="34" customWidth="1"/>
    <col min="16130" max="16130" width="0" style="34" hidden="1" customWidth="1"/>
    <col min="16131" max="16131" width="18.28515625" style="34" customWidth="1"/>
    <col min="16132" max="16132" width="17.5703125" style="34" customWidth="1"/>
    <col min="16133" max="16138" width="9" style="34" customWidth="1"/>
    <col min="16139" max="16384" width="9.140625" style="34"/>
  </cols>
  <sheetData>
    <row r="1" spans="1:5" ht="15">
      <c r="C1"/>
      <c r="D1" s="71" t="s">
        <v>135</v>
      </c>
    </row>
    <row r="2" spans="1:5" ht="14.25">
      <c r="C2" s="53" t="s">
        <v>112</v>
      </c>
      <c r="D2" s="53"/>
    </row>
    <row r="3" spans="1:5" ht="14.25">
      <c r="C3" s="54" t="s">
        <v>89</v>
      </c>
      <c r="D3" s="54"/>
    </row>
    <row r="4" spans="1:5" ht="14.25" customHeight="1"/>
    <row r="5" spans="1:5" ht="60" customHeight="1">
      <c r="A5" s="199" t="s">
        <v>113</v>
      </c>
      <c r="B5" s="199"/>
      <c r="C5" s="199"/>
      <c r="D5" s="199"/>
      <c r="E5" s="100"/>
    </row>
    <row r="7" spans="1:5" ht="17.25">
      <c r="A7" s="195" t="s">
        <v>71</v>
      </c>
      <c r="B7" s="195"/>
      <c r="C7" s="195"/>
      <c r="D7" s="195"/>
    </row>
    <row r="8" spans="1:5" ht="15" customHeight="1">
      <c r="A8" s="35" t="s">
        <v>86</v>
      </c>
    </row>
    <row r="10" spans="1:5" ht="14.25">
      <c r="A10" s="36" t="s">
        <v>46</v>
      </c>
      <c r="B10" s="36" t="s">
        <v>47</v>
      </c>
    </row>
    <row r="11" spans="1:5" ht="15" customHeight="1">
      <c r="A11" s="37" t="s">
        <v>76</v>
      </c>
      <c r="B11" s="38" t="s">
        <v>77</v>
      </c>
    </row>
    <row r="12" spans="1:5" ht="12" customHeight="1">
      <c r="A12" s="39"/>
      <c r="B12" s="39"/>
    </row>
    <row r="13" spans="1:5" ht="19.5" customHeight="1">
      <c r="A13" s="40" t="s">
        <v>48</v>
      </c>
      <c r="B13" s="41"/>
    </row>
    <row r="14" spans="1:5" ht="30" customHeight="1">
      <c r="A14" s="42" t="s">
        <v>49</v>
      </c>
      <c r="B14" s="43" t="s">
        <v>76</v>
      </c>
      <c r="C14" s="197" t="s">
        <v>4</v>
      </c>
      <c r="D14" s="198"/>
      <c r="E14" s="44"/>
    </row>
    <row r="15" spans="1:5">
      <c r="A15" s="42" t="s">
        <v>51</v>
      </c>
      <c r="B15" s="43" t="s">
        <v>52</v>
      </c>
      <c r="C15" s="45" t="s">
        <v>7</v>
      </c>
      <c r="D15" s="45" t="s">
        <v>8</v>
      </c>
      <c r="E15" s="44"/>
    </row>
    <row r="16" spans="1:5" ht="81" customHeight="1">
      <c r="A16" s="42" t="s">
        <v>53</v>
      </c>
      <c r="B16" s="43" t="s">
        <v>78</v>
      </c>
      <c r="C16" s="188"/>
      <c r="D16" s="188"/>
    </row>
    <row r="17" spans="1:5" ht="84.75" customHeight="1">
      <c r="A17" s="46" t="s">
        <v>54</v>
      </c>
      <c r="B17" s="43" t="s">
        <v>79</v>
      </c>
      <c r="C17" s="189"/>
      <c r="D17" s="189"/>
    </row>
    <row r="18" spans="1:5">
      <c r="A18" s="46" t="s">
        <v>55</v>
      </c>
      <c r="B18" s="43" t="s">
        <v>56</v>
      </c>
      <c r="C18" s="189"/>
      <c r="D18" s="189"/>
    </row>
    <row r="19" spans="1:5" ht="27">
      <c r="A19" s="46" t="s">
        <v>57</v>
      </c>
      <c r="B19" s="43" t="s">
        <v>80</v>
      </c>
      <c r="C19" s="190"/>
      <c r="D19" s="190"/>
    </row>
    <row r="20" spans="1:5" ht="15" customHeight="1">
      <c r="A20" s="191" t="s">
        <v>58</v>
      </c>
      <c r="B20" s="192"/>
      <c r="C20" s="42"/>
      <c r="D20" s="42"/>
      <c r="E20" s="44"/>
    </row>
    <row r="21" spans="1:5" ht="16.5" customHeight="1">
      <c r="A21" s="105" t="s">
        <v>59</v>
      </c>
      <c r="B21" s="106"/>
      <c r="C21" s="49">
        <f>'Հավելված 2'!D19</f>
        <v>330357.57209999999</v>
      </c>
      <c r="D21" s="49">
        <f>'Հավելված 2'!E19</f>
        <v>330357.57209999999</v>
      </c>
    </row>
    <row r="22" spans="1:5" ht="35.25" customHeight="1">
      <c r="A22" s="40"/>
      <c r="B22" s="41"/>
    </row>
    <row r="23" spans="1:5" ht="31.5" customHeight="1">
      <c r="A23" s="42" t="s">
        <v>49</v>
      </c>
      <c r="B23" s="43" t="s">
        <v>76</v>
      </c>
      <c r="C23" s="197" t="s">
        <v>4</v>
      </c>
      <c r="D23" s="198"/>
    </row>
    <row r="24" spans="1:5" ht="37.5" customHeight="1">
      <c r="A24" s="42" t="s">
        <v>51</v>
      </c>
      <c r="B24" s="43">
        <v>31001</v>
      </c>
      <c r="C24" s="45" t="s">
        <v>7</v>
      </c>
      <c r="D24" s="45" t="s">
        <v>8</v>
      </c>
    </row>
    <row r="25" spans="1:5" ht="34.5" customHeight="1">
      <c r="A25" s="42" t="s">
        <v>53</v>
      </c>
      <c r="B25" s="43" t="s">
        <v>123</v>
      </c>
      <c r="C25" s="188"/>
      <c r="D25" s="188"/>
    </row>
    <row r="26" spans="1:5" ht="54.75" customHeight="1">
      <c r="A26" s="46" t="s">
        <v>54</v>
      </c>
      <c r="B26" s="43" t="s">
        <v>124</v>
      </c>
      <c r="C26" s="189"/>
      <c r="D26" s="189"/>
    </row>
    <row r="27" spans="1:5" ht="51.75" customHeight="1">
      <c r="A27" s="46" t="s">
        <v>55</v>
      </c>
      <c r="B27" s="43" t="s">
        <v>111</v>
      </c>
      <c r="C27" s="189"/>
      <c r="D27" s="189"/>
    </row>
    <row r="28" spans="1:5" ht="16.5" customHeight="1">
      <c r="A28" s="46" t="s">
        <v>57</v>
      </c>
      <c r="B28" s="43" t="s">
        <v>80</v>
      </c>
      <c r="C28" s="190"/>
      <c r="D28" s="190"/>
    </row>
    <row r="29" spans="1:5" ht="16.5" customHeight="1">
      <c r="A29" s="191" t="s">
        <v>58</v>
      </c>
      <c r="B29" s="192"/>
      <c r="C29" s="42"/>
      <c r="D29" s="42"/>
    </row>
    <row r="30" spans="1:5" ht="16.5" customHeight="1">
      <c r="A30" s="193" t="s">
        <v>125</v>
      </c>
      <c r="B30" s="194"/>
      <c r="C30" s="42">
        <f>'Հավելված 6'!C30</f>
        <v>625</v>
      </c>
      <c r="D30" s="42">
        <f>'Հավելված 6'!D30</f>
        <v>625</v>
      </c>
    </row>
    <row r="31" spans="1:5" ht="16.5" customHeight="1">
      <c r="A31" s="193" t="s">
        <v>126</v>
      </c>
      <c r="B31" s="194"/>
      <c r="C31" s="42">
        <f>'Հավելված 6'!C31</f>
        <v>135</v>
      </c>
      <c r="D31" s="42">
        <f>'Հավելված 6'!D31</f>
        <v>135</v>
      </c>
    </row>
    <row r="32" spans="1:5" ht="16.5" customHeight="1">
      <c r="A32" s="105" t="s">
        <v>59</v>
      </c>
      <c r="B32" s="106"/>
      <c r="C32" s="49">
        <f>'Հավելված 2'!D25</f>
        <v>31391.84995</v>
      </c>
      <c r="D32" s="49">
        <f>'Հավելված 2'!E25</f>
        <v>31391.84995</v>
      </c>
    </row>
    <row r="33" spans="1:5" ht="27.75" customHeight="1">
      <c r="A33" s="42"/>
      <c r="B33" s="43"/>
      <c r="C33" s="200"/>
      <c r="D33" s="198"/>
    </row>
    <row r="34" spans="1:5" ht="27.75" customHeight="1">
      <c r="A34" s="85"/>
      <c r="B34" s="85"/>
      <c r="C34" s="86"/>
      <c r="D34" s="86"/>
    </row>
    <row r="35" spans="1:5" ht="17.25">
      <c r="A35" s="195" t="s">
        <v>81</v>
      </c>
      <c r="B35" s="195"/>
      <c r="C35" s="195"/>
      <c r="D35" s="195"/>
    </row>
    <row r="36" spans="1:5" ht="15" customHeight="1">
      <c r="A36" s="35" t="s">
        <v>86</v>
      </c>
    </row>
    <row r="38" spans="1:5" ht="14.25">
      <c r="A38" s="36" t="s">
        <v>46</v>
      </c>
      <c r="B38" s="36" t="s">
        <v>47</v>
      </c>
    </row>
    <row r="39" spans="1:5" ht="15" customHeight="1">
      <c r="A39" s="37" t="s">
        <v>82</v>
      </c>
      <c r="B39" s="38" t="s">
        <v>83</v>
      </c>
    </row>
    <row r="40" spans="1:5" ht="12" customHeight="1">
      <c r="A40" s="39"/>
      <c r="B40" s="39"/>
    </row>
    <row r="41" spans="1:5" ht="19.5" customHeight="1">
      <c r="A41" s="40" t="s">
        <v>48</v>
      </c>
      <c r="B41" s="41"/>
    </row>
    <row r="42" spans="1:5" ht="36" customHeight="1">
      <c r="A42" s="42" t="s">
        <v>49</v>
      </c>
      <c r="B42" s="43" t="s">
        <v>82</v>
      </c>
      <c r="C42" s="197" t="s">
        <v>50</v>
      </c>
      <c r="D42" s="198"/>
      <c r="E42" s="44"/>
    </row>
    <row r="43" spans="1:5">
      <c r="A43" s="42" t="s">
        <v>51</v>
      </c>
      <c r="B43" s="43" t="s">
        <v>52</v>
      </c>
      <c r="C43" s="45" t="s">
        <v>7</v>
      </c>
      <c r="D43" s="45" t="s">
        <v>8</v>
      </c>
      <c r="E43" s="44"/>
    </row>
    <row r="44" spans="1:5">
      <c r="A44" s="42" t="s">
        <v>53</v>
      </c>
      <c r="B44" s="43" t="s">
        <v>83</v>
      </c>
      <c r="C44" s="188"/>
      <c r="D44" s="188"/>
    </row>
    <row r="45" spans="1:5" ht="87.75" customHeight="1">
      <c r="A45" s="46" t="s">
        <v>54</v>
      </c>
      <c r="B45" s="43" t="s">
        <v>84</v>
      </c>
      <c r="C45" s="189"/>
      <c r="D45" s="189"/>
    </row>
    <row r="46" spans="1:5">
      <c r="A46" s="46" t="s">
        <v>55</v>
      </c>
      <c r="B46" s="43" t="s">
        <v>56</v>
      </c>
      <c r="C46" s="189"/>
      <c r="D46" s="189"/>
    </row>
    <row r="47" spans="1:5" ht="27">
      <c r="A47" s="46" t="s">
        <v>57</v>
      </c>
      <c r="B47" s="43" t="s">
        <v>85</v>
      </c>
      <c r="C47" s="190"/>
      <c r="D47" s="190"/>
    </row>
    <row r="48" spans="1:5" ht="15" customHeight="1">
      <c r="A48" s="191" t="s">
        <v>58</v>
      </c>
      <c r="B48" s="192"/>
      <c r="C48" s="42"/>
      <c r="D48" s="42"/>
      <c r="E48" s="44"/>
    </row>
    <row r="49" spans="1:5" ht="15" customHeight="1">
      <c r="A49" s="105" t="s">
        <v>59</v>
      </c>
      <c r="B49" s="106"/>
      <c r="C49" s="49">
        <f>'Հավելված 6'!C50</f>
        <v>-361749.42204999999</v>
      </c>
      <c r="D49" s="49">
        <f>'Հավելված 6'!D50</f>
        <v>-361749.42204999999</v>
      </c>
    </row>
    <row r="51" spans="1:5" ht="19.5" customHeight="1">
      <c r="A51" s="40" t="s">
        <v>48</v>
      </c>
      <c r="B51" s="41"/>
    </row>
    <row r="52" spans="1:5" ht="36" customHeight="1">
      <c r="A52" s="42" t="s">
        <v>49</v>
      </c>
      <c r="B52" s="43" t="s">
        <v>82</v>
      </c>
      <c r="C52" s="197" t="s">
        <v>136</v>
      </c>
      <c r="D52" s="198"/>
      <c r="E52" s="44"/>
    </row>
    <row r="53" spans="1:5">
      <c r="A53" s="42" t="s">
        <v>51</v>
      </c>
      <c r="B53" s="43" t="s">
        <v>52</v>
      </c>
      <c r="C53" s="45" t="s">
        <v>7</v>
      </c>
      <c r="D53" s="45" t="s">
        <v>8</v>
      </c>
      <c r="E53" s="44"/>
    </row>
    <row r="54" spans="1:5">
      <c r="A54" s="42" t="s">
        <v>53</v>
      </c>
      <c r="B54" s="43" t="s">
        <v>83</v>
      </c>
      <c r="C54" s="188"/>
      <c r="D54" s="188"/>
    </row>
    <row r="55" spans="1:5" ht="87.75" customHeight="1">
      <c r="A55" s="46" t="s">
        <v>54</v>
      </c>
      <c r="B55" s="43" t="s">
        <v>84</v>
      </c>
      <c r="C55" s="189"/>
      <c r="D55" s="189"/>
    </row>
    <row r="56" spans="1:5">
      <c r="A56" s="46" t="s">
        <v>55</v>
      </c>
      <c r="B56" s="43" t="s">
        <v>56</v>
      </c>
      <c r="C56" s="189"/>
      <c r="D56" s="189"/>
    </row>
    <row r="57" spans="1:5" ht="27">
      <c r="A57" s="46" t="s">
        <v>57</v>
      </c>
      <c r="B57" s="43" t="s">
        <v>85</v>
      </c>
      <c r="C57" s="190"/>
      <c r="D57" s="190"/>
    </row>
    <row r="58" spans="1:5" ht="15" customHeight="1">
      <c r="A58" s="191" t="s">
        <v>58</v>
      </c>
      <c r="B58" s="192"/>
      <c r="C58" s="42"/>
      <c r="D58" s="42"/>
      <c r="E58" s="44"/>
    </row>
    <row r="59" spans="1:5" ht="15" customHeight="1">
      <c r="A59" s="105" t="s">
        <v>59</v>
      </c>
      <c r="B59" s="106"/>
      <c r="C59" s="49">
        <f>'Հավելված 2'!D45</f>
        <v>361749.42204999999</v>
      </c>
      <c r="D59" s="49">
        <v>0</v>
      </c>
    </row>
  </sheetData>
  <mergeCells count="22">
    <mergeCell ref="D44:D47"/>
    <mergeCell ref="A48:B48"/>
    <mergeCell ref="C42:D42"/>
    <mergeCell ref="A7:D7"/>
    <mergeCell ref="C16:C19"/>
    <mergeCell ref="D16:D19"/>
    <mergeCell ref="C54:C57"/>
    <mergeCell ref="D54:D57"/>
    <mergeCell ref="A58:B58"/>
    <mergeCell ref="C52:D52"/>
    <mergeCell ref="A5:D5"/>
    <mergeCell ref="C14:D14"/>
    <mergeCell ref="A35:D35"/>
    <mergeCell ref="A20:B20"/>
    <mergeCell ref="C33:D33"/>
    <mergeCell ref="C25:C28"/>
    <mergeCell ref="D25:D28"/>
    <mergeCell ref="A29:B29"/>
    <mergeCell ref="A30:B30"/>
    <mergeCell ref="A31:B31"/>
    <mergeCell ref="C23:D23"/>
    <mergeCell ref="C44:C47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871"/>
  <sheetViews>
    <sheetView tabSelected="1" topLeftCell="A70" zoomScaleNormal="100" workbookViewId="0">
      <selection activeCell="B86" sqref="B86"/>
    </sheetView>
  </sheetViews>
  <sheetFormatPr defaultRowHeight="17.25"/>
  <cols>
    <col min="1" max="1" width="20" style="135" customWidth="1"/>
    <col min="2" max="2" width="40.5703125" style="136" customWidth="1"/>
    <col min="3" max="3" width="12" style="136" customWidth="1"/>
    <col min="4" max="4" width="12.28515625" style="136" customWidth="1"/>
    <col min="5" max="5" width="16.7109375" style="137" customWidth="1"/>
    <col min="6" max="6" width="10.28515625" style="137" customWidth="1"/>
    <col min="7" max="7" width="23.85546875" style="137" customWidth="1"/>
    <col min="8" max="8" width="20" style="136" customWidth="1"/>
    <col min="9" max="16384" width="9.140625" style="136"/>
  </cols>
  <sheetData>
    <row r="1" spans="1:8" s="140" customFormat="1">
      <c r="A1" s="138"/>
      <c r="B1" s="138"/>
      <c r="C1" s="138"/>
      <c r="D1" s="138"/>
      <c r="E1" s="138"/>
      <c r="F1" s="138"/>
      <c r="G1" s="139" t="s">
        <v>137</v>
      </c>
    </row>
    <row r="2" spans="1:8" s="140" customFormat="1">
      <c r="A2" s="138"/>
      <c r="B2" s="138"/>
      <c r="C2" s="138"/>
      <c r="D2" s="138"/>
      <c r="E2" s="207" t="s">
        <v>112</v>
      </c>
      <c r="F2" s="207"/>
      <c r="G2" s="207"/>
    </row>
    <row r="3" spans="1:8">
      <c r="A3" s="138"/>
      <c r="B3" s="138"/>
      <c r="C3" s="138"/>
      <c r="D3" s="138"/>
      <c r="E3" s="217" t="s">
        <v>89</v>
      </c>
      <c r="F3" s="217"/>
      <c r="G3" s="217"/>
    </row>
    <row r="4" spans="1:8" ht="17.25" customHeight="1"/>
    <row r="5" spans="1:8" ht="49.5" customHeight="1">
      <c r="A5" s="208" t="s">
        <v>1354</v>
      </c>
      <c r="B5" s="208"/>
      <c r="C5" s="208"/>
      <c r="D5" s="208"/>
      <c r="E5" s="208"/>
      <c r="F5" s="208"/>
      <c r="G5" s="208"/>
    </row>
    <row r="6" spans="1:8" ht="64.5" customHeight="1">
      <c r="A6" s="209" t="s">
        <v>138</v>
      </c>
      <c r="B6" s="211" t="s">
        <v>139</v>
      </c>
      <c r="C6" s="211" t="s">
        <v>140</v>
      </c>
      <c r="D6" s="211" t="s">
        <v>141</v>
      </c>
      <c r="E6" s="213" t="s">
        <v>142</v>
      </c>
      <c r="F6" s="215" t="s">
        <v>28</v>
      </c>
      <c r="G6" s="216"/>
    </row>
    <row r="7" spans="1:8" ht="35.25" customHeight="1">
      <c r="A7" s="210"/>
      <c r="B7" s="212"/>
      <c r="C7" s="212"/>
      <c r="D7" s="212"/>
      <c r="E7" s="214"/>
      <c r="F7" s="147" t="s">
        <v>143</v>
      </c>
      <c r="G7" s="147" t="s">
        <v>144</v>
      </c>
    </row>
    <row r="8" spans="1:8" s="142" customFormat="1">
      <c r="A8" s="219" t="s">
        <v>60</v>
      </c>
      <c r="B8" s="220"/>
      <c r="C8" s="220"/>
      <c r="D8" s="220"/>
      <c r="E8" s="220"/>
      <c r="F8" s="221"/>
      <c r="G8" s="141"/>
    </row>
    <row r="9" spans="1:8">
      <c r="A9" s="148" t="s">
        <v>145</v>
      </c>
      <c r="B9" s="149" t="s">
        <v>146</v>
      </c>
      <c r="C9" s="149" t="s">
        <v>147</v>
      </c>
      <c r="D9" s="222" t="s">
        <v>148</v>
      </c>
      <c r="E9" s="223"/>
      <c r="F9" s="224"/>
      <c r="G9" s="150">
        <f>G10+G820</f>
        <v>361749.42105000006</v>
      </c>
    </row>
    <row r="10" spans="1:8" ht="58.5" customHeight="1">
      <c r="A10" s="151" t="s">
        <v>149</v>
      </c>
      <c r="B10" s="204" t="s">
        <v>70</v>
      </c>
      <c r="C10" s="205"/>
      <c r="D10" s="205"/>
      <c r="E10" s="205"/>
      <c r="F10" s="206"/>
      <c r="G10" s="150">
        <f>G11</f>
        <v>330357.57110000006</v>
      </c>
      <c r="H10" s="158"/>
    </row>
    <row r="11" spans="1:8">
      <c r="A11" s="201" t="s">
        <v>150</v>
      </c>
      <c r="B11" s="202"/>
      <c r="C11" s="202"/>
      <c r="D11" s="202"/>
      <c r="E11" s="202"/>
      <c r="F11" s="203"/>
      <c r="G11" s="150">
        <f>SUM(G12:G819)</f>
        <v>330357.57110000006</v>
      </c>
    </row>
    <row r="12" spans="1:8" ht="17.25" customHeight="1">
      <c r="A12" s="143" t="s">
        <v>289</v>
      </c>
      <c r="B12" s="144" t="s">
        <v>304</v>
      </c>
      <c r="C12" s="144" t="s">
        <v>152</v>
      </c>
      <c r="D12" s="144" t="s">
        <v>153</v>
      </c>
      <c r="E12" s="145" t="s">
        <v>158</v>
      </c>
      <c r="F12" s="145" t="s">
        <v>158</v>
      </c>
      <c r="G12" s="146">
        <v>-4.4880000000000004</v>
      </c>
    </row>
    <row r="13" spans="1:8" ht="17.25" customHeight="1">
      <c r="A13" s="143" t="s">
        <v>290</v>
      </c>
      <c r="B13" s="144" t="s">
        <v>304</v>
      </c>
      <c r="C13" s="144" t="s">
        <v>152</v>
      </c>
      <c r="D13" s="144" t="s">
        <v>153</v>
      </c>
      <c r="E13" s="145" t="s">
        <v>158</v>
      </c>
      <c r="F13" s="145" t="s">
        <v>158</v>
      </c>
      <c r="G13" s="146">
        <v>-3.9</v>
      </c>
    </row>
    <row r="14" spans="1:8" ht="17.25" customHeight="1">
      <c r="A14" s="143" t="s">
        <v>291</v>
      </c>
      <c r="B14" s="144" t="s">
        <v>304</v>
      </c>
      <c r="C14" s="144" t="s">
        <v>152</v>
      </c>
      <c r="D14" s="144" t="s">
        <v>153</v>
      </c>
      <c r="E14" s="145" t="s">
        <v>158</v>
      </c>
      <c r="F14" s="145" t="s">
        <v>158</v>
      </c>
      <c r="G14" s="146">
        <v>-3.6960000000000002</v>
      </c>
    </row>
    <row r="15" spans="1:8" ht="17.25" customHeight="1">
      <c r="A15" s="143" t="s">
        <v>292</v>
      </c>
      <c r="B15" s="144" t="s">
        <v>304</v>
      </c>
      <c r="C15" s="144" t="s">
        <v>152</v>
      </c>
      <c r="D15" s="144" t="s">
        <v>153</v>
      </c>
      <c r="E15" s="145" t="s">
        <v>158</v>
      </c>
      <c r="F15" s="145" t="s">
        <v>158</v>
      </c>
      <c r="G15" s="146">
        <v>-0.2</v>
      </c>
    </row>
    <row r="16" spans="1:8" ht="17.25" customHeight="1">
      <c r="A16" s="143" t="s">
        <v>293</v>
      </c>
      <c r="B16" s="144" t="s">
        <v>304</v>
      </c>
      <c r="C16" s="144" t="s">
        <v>152</v>
      </c>
      <c r="D16" s="144" t="s">
        <v>153</v>
      </c>
      <c r="E16" s="145" t="s">
        <v>158</v>
      </c>
      <c r="F16" s="145" t="s">
        <v>158</v>
      </c>
      <c r="G16" s="146">
        <v>-1.248</v>
      </c>
    </row>
    <row r="17" spans="1:7" ht="17.25" customHeight="1">
      <c r="A17" s="143" t="s">
        <v>294</v>
      </c>
      <c r="B17" s="144" t="s">
        <v>304</v>
      </c>
      <c r="C17" s="144" t="s">
        <v>152</v>
      </c>
      <c r="D17" s="144" t="s">
        <v>153</v>
      </c>
      <c r="E17" s="145" t="s">
        <v>158</v>
      </c>
      <c r="F17" s="145" t="s">
        <v>158</v>
      </c>
      <c r="G17" s="146">
        <v>-0.32</v>
      </c>
    </row>
    <row r="18" spans="1:7" ht="17.25" customHeight="1">
      <c r="A18" s="143" t="s">
        <v>295</v>
      </c>
      <c r="B18" s="144" t="s">
        <v>304</v>
      </c>
      <c r="C18" s="144" t="s">
        <v>152</v>
      </c>
      <c r="D18" s="144" t="s">
        <v>153</v>
      </c>
      <c r="E18" s="145" t="s">
        <v>158</v>
      </c>
      <c r="F18" s="145" t="s">
        <v>158</v>
      </c>
      <c r="G18" s="146">
        <v>-0.6</v>
      </c>
    </row>
    <row r="19" spans="1:7" ht="17.25" customHeight="1">
      <c r="A19" s="143" t="s">
        <v>296</v>
      </c>
      <c r="B19" s="144" t="s">
        <v>304</v>
      </c>
      <c r="C19" s="144" t="s">
        <v>152</v>
      </c>
      <c r="D19" s="144" t="s">
        <v>153</v>
      </c>
      <c r="E19" s="145" t="s">
        <v>158</v>
      </c>
      <c r="F19" s="145" t="s">
        <v>158</v>
      </c>
      <c r="G19" s="146">
        <v>-0.4</v>
      </c>
    </row>
    <row r="20" spans="1:7" ht="17.25" customHeight="1">
      <c r="A20" s="143" t="s">
        <v>297</v>
      </c>
      <c r="B20" s="144" t="s">
        <v>304</v>
      </c>
      <c r="C20" s="144" t="s">
        <v>152</v>
      </c>
      <c r="D20" s="144" t="s">
        <v>153</v>
      </c>
      <c r="E20" s="145" t="s">
        <v>158</v>
      </c>
      <c r="F20" s="145" t="s">
        <v>158</v>
      </c>
      <c r="G20" s="146">
        <v>-0.2</v>
      </c>
    </row>
    <row r="21" spans="1:7" ht="17.25" customHeight="1">
      <c r="A21" s="143" t="s">
        <v>298</v>
      </c>
      <c r="B21" s="144" t="s">
        <v>304</v>
      </c>
      <c r="C21" s="144" t="s">
        <v>152</v>
      </c>
      <c r="D21" s="144" t="s">
        <v>153</v>
      </c>
      <c r="E21" s="145" t="s">
        <v>158</v>
      </c>
      <c r="F21" s="145" t="s">
        <v>158</v>
      </c>
      <c r="G21" s="146">
        <v>-0.4</v>
      </c>
    </row>
    <row r="22" spans="1:7" ht="17.25" customHeight="1">
      <c r="A22" s="143" t="s">
        <v>299</v>
      </c>
      <c r="B22" s="144" t="s">
        <v>304</v>
      </c>
      <c r="C22" s="144" t="s">
        <v>152</v>
      </c>
      <c r="D22" s="144" t="s">
        <v>153</v>
      </c>
      <c r="E22" s="145" t="s">
        <v>158</v>
      </c>
      <c r="F22" s="145" t="s">
        <v>158</v>
      </c>
      <c r="G22" s="146">
        <v>-1.04</v>
      </c>
    </row>
    <row r="23" spans="1:7" ht="17.25" customHeight="1">
      <c r="A23" s="143" t="s">
        <v>300</v>
      </c>
      <c r="B23" s="144" t="s">
        <v>304</v>
      </c>
      <c r="C23" s="144" t="s">
        <v>152</v>
      </c>
      <c r="D23" s="144" t="s">
        <v>153</v>
      </c>
      <c r="E23" s="145" t="s">
        <v>158</v>
      </c>
      <c r="F23" s="145" t="s">
        <v>158</v>
      </c>
      <c r="G23" s="146">
        <v>-0.624</v>
      </c>
    </row>
    <row r="24" spans="1:7" ht="17.25" customHeight="1">
      <c r="A24" s="143" t="s">
        <v>301</v>
      </c>
      <c r="B24" s="144" t="s">
        <v>304</v>
      </c>
      <c r="C24" s="144" t="s">
        <v>152</v>
      </c>
      <c r="D24" s="144" t="s">
        <v>153</v>
      </c>
      <c r="E24" s="145" t="s">
        <v>158</v>
      </c>
      <c r="F24" s="145" t="s">
        <v>158</v>
      </c>
      <c r="G24" s="146">
        <v>-6.6</v>
      </c>
    </row>
    <row r="25" spans="1:7" ht="17.25" customHeight="1">
      <c r="A25" s="143" t="s">
        <v>302</v>
      </c>
      <c r="B25" s="144" t="s">
        <v>304</v>
      </c>
      <c r="C25" s="144" t="s">
        <v>152</v>
      </c>
      <c r="D25" s="144" t="s">
        <v>153</v>
      </c>
      <c r="E25" s="145" t="s">
        <v>158</v>
      </c>
      <c r="F25" s="145" t="s">
        <v>158</v>
      </c>
      <c r="G25" s="146">
        <v>-0.3</v>
      </c>
    </row>
    <row r="26" spans="1:7" ht="18" customHeight="1">
      <c r="A26" s="143" t="s">
        <v>303</v>
      </c>
      <c r="B26" s="144" t="s">
        <v>304</v>
      </c>
      <c r="C26" s="144" t="s">
        <v>152</v>
      </c>
      <c r="D26" s="144" t="s">
        <v>153</v>
      </c>
      <c r="E26" s="145" t="s">
        <v>158</v>
      </c>
      <c r="F26" s="145" t="s">
        <v>158</v>
      </c>
      <c r="G26" s="146">
        <v>-1.1599999999999999</v>
      </c>
    </row>
    <row r="27" spans="1:7" ht="17.25" customHeight="1">
      <c r="A27" s="143" t="s">
        <v>305</v>
      </c>
      <c r="B27" s="144" t="s">
        <v>163</v>
      </c>
      <c r="C27" s="144" t="s">
        <v>152</v>
      </c>
      <c r="D27" s="144" t="s">
        <v>153</v>
      </c>
      <c r="E27" s="145" t="s">
        <v>158</v>
      </c>
      <c r="F27" s="145" t="s">
        <v>158</v>
      </c>
      <c r="G27" s="146">
        <v>-280</v>
      </c>
    </row>
    <row r="28" spans="1:7" ht="17.25" customHeight="1">
      <c r="A28" s="143" t="s">
        <v>306</v>
      </c>
      <c r="B28" s="144" t="s">
        <v>151</v>
      </c>
      <c r="C28" s="144" t="s">
        <v>152</v>
      </c>
      <c r="D28" s="144" t="s">
        <v>153</v>
      </c>
      <c r="E28" s="145" t="s">
        <v>158</v>
      </c>
      <c r="F28" s="145" t="s">
        <v>158</v>
      </c>
      <c r="G28" s="146">
        <v>-0.4</v>
      </c>
    </row>
    <row r="29" spans="1:7" ht="17.25" customHeight="1">
      <c r="A29" s="143" t="s">
        <v>307</v>
      </c>
      <c r="B29" s="144" t="s">
        <v>224</v>
      </c>
      <c r="C29" s="144" t="s">
        <v>152</v>
      </c>
      <c r="D29" s="144" t="s">
        <v>225</v>
      </c>
      <c r="E29" s="145" t="s">
        <v>158</v>
      </c>
      <c r="F29" s="145" t="s">
        <v>158</v>
      </c>
      <c r="G29" s="146">
        <v>-24</v>
      </c>
    </row>
    <row r="30" spans="1:7" ht="17.25" customHeight="1">
      <c r="A30" s="143" t="s">
        <v>308</v>
      </c>
      <c r="B30" s="144" t="s">
        <v>229</v>
      </c>
      <c r="C30" s="144" t="s">
        <v>152</v>
      </c>
      <c r="D30" s="144" t="s">
        <v>153</v>
      </c>
      <c r="E30" s="145" t="s">
        <v>158</v>
      </c>
      <c r="F30" s="145" t="s">
        <v>158</v>
      </c>
      <c r="G30" s="146">
        <v>-150</v>
      </c>
    </row>
    <row r="31" spans="1:7" ht="17.25" customHeight="1">
      <c r="A31" s="143" t="s">
        <v>309</v>
      </c>
      <c r="B31" s="144" t="s">
        <v>432</v>
      </c>
      <c r="C31" s="144" t="s">
        <v>152</v>
      </c>
      <c r="D31" s="144" t="s">
        <v>153</v>
      </c>
      <c r="E31" s="145" t="s">
        <v>158</v>
      </c>
      <c r="F31" s="145" t="s">
        <v>158</v>
      </c>
      <c r="G31" s="146">
        <v>-110</v>
      </c>
    </row>
    <row r="32" spans="1:7" ht="17.25" customHeight="1">
      <c r="A32" s="143" t="s">
        <v>310</v>
      </c>
      <c r="B32" s="144" t="s">
        <v>433</v>
      </c>
      <c r="C32" s="144" t="s">
        <v>152</v>
      </c>
      <c r="D32" s="144" t="s">
        <v>153</v>
      </c>
      <c r="E32" s="145" t="s">
        <v>158</v>
      </c>
      <c r="F32" s="145" t="s">
        <v>158</v>
      </c>
      <c r="G32" s="146">
        <v>-225</v>
      </c>
    </row>
    <row r="33" spans="1:7" ht="17.25" customHeight="1">
      <c r="A33" s="143" t="s">
        <v>311</v>
      </c>
      <c r="B33" s="144" t="s">
        <v>434</v>
      </c>
      <c r="C33" s="144" t="s">
        <v>152</v>
      </c>
      <c r="D33" s="144" t="s">
        <v>153</v>
      </c>
      <c r="E33" s="145" t="s">
        <v>158</v>
      </c>
      <c r="F33" s="145" t="s">
        <v>158</v>
      </c>
      <c r="G33" s="146">
        <v>-130</v>
      </c>
    </row>
    <row r="34" spans="1:7" ht="17.25" customHeight="1">
      <c r="A34" s="143" t="s">
        <v>312</v>
      </c>
      <c r="B34" s="144" t="s">
        <v>434</v>
      </c>
      <c r="C34" s="144" t="s">
        <v>152</v>
      </c>
      <c r="D34" s="144" t="s">
        <v>153</v>
      </c>
      <c r="E34" s="145" t="s">
        <v>158</v>
      </c>
      <c r="F34" s="145" t="s">
        <v>158</v>
      </c>
      <c r="G34" s="146">
        <v>-80</v>
      </c>
    </row>
    <row r="35" spans="1:7" ht="17.25" customHeight="1">
      <c r="A35" s="143" t="s">
        <v>313</v>
      </c>
      <c r="B35" s="144" t="s">
        <v>434</v>
      </c>
      <c r="C35" s="144" t="s">
        <v>152</v>
      </c>
      <c r="D35" s="144" t="s">
        <v>153</v>
      </c>
      <c r="E35" s="145" t="s">
        <v>158</v>
      </c>
      <c r="F35" s="145" t="s">
        <v>158</v>
      </c>
      <c r="G35" s="146">
        <v>-20</v>
      </c>
    </row>
    <row r="36" spans="1:7" ht="17.25" customHeight="1">
      <c r="A36" s="143" t="s">
        <v>314</v>
      </c>
      <c r="B36" s="144" t="s">
        <v>204</v>
      </c>
      <c r="C36" s="144" t="s">
        <v>152</v>
      </c>
      <c r="D36" s="144" t="s">
        <v>168</v>
      </c>
      <c r="E36" s="145" t="s">
        <v>158</v>
      </c>
      <c r="F36" s="145" t="s">
        <v>158</v>
      </c>
      <c r="G36" s="146">
        <v>-174.3</v>
      </c>
    </row>
    <row r="37" spans="1:7" ht="17.25" customHeight="1">
      <c r="A37" s="143" t="s">
        <v>315</v>
      </c>
      <c r="B37" s="144" t="s">
        <v>209</v>
      </c>
      <c r="C37" s="144" t="s">
        <v>152</v>
      </c>
      <c r="D37" s="144" t="s">
        <v>153</v>
      </c>
      <c r="E37" s="145" t="s">
        <v>158</v>
      </c>
      <c r="F37" s="145" t="s">
        <v>158</v>
      </c>
      <c r="G37" s="146">
        <v>-3</v>
      </c>
    </row>
    <row r="38" spans="1:7" ht="17.25" customHeight="1">
      <c r="A38" s="143" t="s">
        <v>316</v>
      </c>
      <c r="B38" s="144" t="s">
        <v>230</v>
      </c>
      <c r="C38" s="144" t="s">
        <v>152</v>
      </c>
      <c r="D38" s="144" t="s">
        <v>153</v>
      </c>
      <c r="E38" s="145" t="s">
        <v>158</v>
      </c>
      <c r="F38" s="145" t="s">
        <v>158</v>
      </c>
      <c r="G38" s="146">
        <v>-45</v>
      </c>
    </row>
    <row r="39" spans="1:7" ht="17.25" customHeight="1">
      <c r="A39" s="143" t="s">
        <v>317</v>
      </c>
      <c r="B39" s="144" t="s">
        <v>182</v>
      </c>
      <c r="C39" s="144" t="s">
        <v>152</v>
      </c>
      <c r="D39" s="144" t="s">
        <v>153</v>
      </c>
      <c r="E39" s="145" t="s">
        <v>158</v>
      </c>
      <c r="F39" s="145" t="s">
        <v>158</v>
      </c>
      <c r="G39" s="146">
        <v>-7</v>
      </c>
    </row>
    <row r="40" spans="1:7" ht="17.25" customHeight="1">
      <c r="A40" s="143" t="s">
        <v>318</v>
      </c>
      <c r="B40" s="144" t="s">
        <v>174</v>
      </c>
      <c r="C40" s="144" t="s">
        <v>152</v>
      </c>
      <c r="D40" s="144" t="s">
        <v>153</v>
      </c>
      <c r="E40" s="145" t="s">
        <v>158</v>
      </c>
      <c r="F40" s="145" t="s">
        <v>158</v>
      </c>
      <c r="G40" s="146">
        <v>-10</v>
      </c>
    </row>
    <row r="41" spans="1:7" ht="17.25" customHeight="1">
      <c r="A41" s="143" t="s">
        <v>319</v>
      </c>
      <c r="B41" s="144" t="s">
        <v>205</v>
      </c>
      <c r="C41" s="144" t="s">
        <v>152</v>
      </c>
      <c r="D41" s="144" t="s">
        <v>153</v>
      </c>
      <c r="E41" s="145" t="s">
        <v>158</v>
      </c>
      <c r="F41" s="145" t="s">
        <v>158</v>
      </c>
      <c r="G41" s="146">
        <v>-104</v>
      </c>
    </row>
    <row r="42" spans="1:7" ht="42.75" customHeight="1">
      <c r="A42" s="143" t="s">
        <v>320</v>
      </c>
      <c r="B42" s="144" t="s">
        <v>187</v>
      </c>
      <c r="C42" s="144" t="s">
        <v>152</v>
      </c>
      <c r="D42" s="144" t="s">
        <v>153</v>
      </c>
      <c r="E42" s="145" t="s">
        <v>158</v>
      </c>
      <c r="F42" s="145" t="s">
        <v>158</v>
      </c>
      <c r="G42" s="146">
        <v>-19</v>
      </c>
    </row>
    <row r="43" spans="1:7" ht="34.5">
      <c r="A43" s="143" t="s">
        <v>321</v>
      </c>
      <c r="B43" s="144" t="s">
        <v>199</v>
      </c>
      <c r="C43" s="144" t="s">
        <v>152</v>
      </c>
      <c r="D43" s="144" t="s">
        <v>165</v>
      </c>
      <c r="E43" s="145" t="s">
        <v>158</v>
      </c>
      <c r="F43" s="145" t="s">
        <v>158</v>
      </c>
      <c r="G43" s="146">
        <v>-20</v>
      </c>
    </row>
    <row r="44" spans="1:7" ht="34.5">
      <c r="A44" s="143" t="s">
        <v>322</v>
      </c>
      <c r="B44" s="144" t="s">
        <v>184</v>
      </c>
      <c r="C44" s="144" t="s">
        <v>152</v>
      </c>
      <c r="D44" s="144" t="s">
        <v>153</v>
      </c>
      <c r="E44" s="145" t="s">
        <v>158</v>
      </c>
      <c r="F44" s="145" t="s">
        <v>158</v>
      </c>
      <c r="G44" s="146">
        <v>-199.2</v>
      </c>
    </row>
    <row r="45" spans="1:7" ht="17.25" customHeight="1">
      <c r="A45" s="143" t="s">
        <v>323</v>
      </c>
      <c r="B45" s="144" t="s">
        <v>234</v>
      </c>
      <c r="C45" s="144" t="s">
        <v>152</v>
      </c>
      <c r="D45" s="144" t="s">
        <v>153</v>
      </c>
      <c r="E45" s="145" t="s">
        <v>158</v>
      </c>
      <c r="F45" s="145" t="s">
        <v>158</v>
      </c>
      <c r="G45" s="146">
        <v>-632.4</v>
      </c>
    </row>
    <row r="46" spans="1:7" ht="17.25" customHeight="1">
      <c r="A46" s="143" t="s">
        <v>324</v>
      </c>
      <c r="B46" s="144" t="s">
        <v>186</v>
      </c>
      <c r="C46" s="144" t="s">
        <v>152</v>
      </c>
      <c r="D46" s="144" t="s">
        <v>153</v>
      </c>
      <c r="E46" s="145" t="s">
        <v>158</v>
      </c>
      <c r="F46" s="145" t="s">
        <v>158</v>
      </c>
      <c r="G46" s="146">
        <v>-51.2</v>
      </c>
    </row>
    <row r="47" spans="1:7" ht="17.25" customHeight="1">
      <c r="A47" s="143" t="s">
        <v>325</v>
      </c>
      <c r="B47" s="144" t="s">
        <v>161</v>
      </c>
      <c r="C47" s="144" t="s">
        <v>152</v>
      </c>
      <c r="D47" s="144" t="s">
        <v>153</v>
      </c>
      <c r="E47" s="145" t="s">
        <v>158</v>
      </c>
      <c r="F47" s="145" t="s">
        <v>158</v>
      </c>
      <c r="G47" s="146">
        <v>-134.04</v>
      </c>
    </row>
    <row r="48" spans="1:7" ht="17.25" customHeight="1">
      <c r="A48" s="143" t="s">
        <v>326</v>
      </c>
      <c r="B48" s="144" t="s">
        <v>202</v>
      </c>
      <c r="C48" s="144" t="s">
        <v>152</v>
      </c>
      <c r="D48" s="144" t="s">
        <v>153</v>
      </c>
      <c r="E48" s="145" t="s">
        <v>158</v>
      </c>
      <c r="F48" s="145" t="s">
        <v>158</v>
      </c>
      <c r="G48" s="146">
        <v>-6</v>
      </c>
    </row>
    <row r="49" spans="1:7" ht="17.25" customHeight="1">
      <c r="A49" s="143" t="s">
        <v>327</v>
      </c>
      <c r="B49" s="144" t="s">
        <v>201</v>
      </c>
      <c r="C49" s="144" t="s">
        <v>152</v>
      </c>
      <c r="D49" s="144" t="s">
        <v>153</v>
      </c>
      <c r="E49" s="145" t="s">
        <v>158</v>
      </c>
      <c r="F49" s="145" t="s">
        <v>158</v>
      </c>
      <c r="G49" s="146">
        <v>-9.9</v>
      </c>
    </row>
    <row r="50" spans="1:7" ht="17.25" customHeight="1">
      <c r="A50" s="143" t="s">
        <v>328</v>
      </c>
      <c r="B50" s="144" t="s">
        <v>170</v>
      </c>
      <c r="C50" s="144" t="s">
        <v>152</v>
      </c>
      <c r="D50" s="144" t="s">
        <v>153</v>
      </c>
      <c r="E50" s="145" t="s">
        <v>158</v>
      </c>
      <c r="F50" s="145" t="s">
        <v>158</v>
      </c>
      <c r="G50" s="146">
        <v>-32.799999999999997</v>
      </c>
    </row>
    <row r="51" spans="1:7" ht="17.25" customHeight="1">
      <c r="A51" s="143" t="s">
        <v>329</v>
      </c>
      <c r="B51" s="144" t="s">
        <v>170</v>
      </c>
      <c r="C51" s="144" t="s">
        <v>152</v>
      </c>
      <c r="D51" s="144" t="s">
        <v>153</v>
      </c>
      <c r="E51" s="145" t="s">
        <v>158</v>
      </c>
      <c r="F51" s="145" t="s">
        <v>158</v>
      </c>
      <c r="G51" s="146">
        <v>-16</v>
      </c>
    </row>
    <row r="52" spans="1:7" ht="17.25" customHeight="1">
      <c r="A52" s="143" t="s">
        <v>330</v>
      </c>
      <c r="B52" s="144" t="s">
        <v>208</v>
      </c>
      <c r="C52" s="144" t="s">
        <v>152</v>
      </c>
      <c r="D52" s="144" t="s">
        <v>153</v>
      </c>
      <c r="E52" s="145" t="s">
        <v>158</v>
      </c>
      <c r="F52" s="145" t="s">
        <v>158</v>
      </c>
      <c r="G52" s="146">
        <v>-116.4</v>
      </c>
    </row>
    <row r="53" spans="1:7" ht="17.25" customHeight="1">
      <c r="A53" s="143" t="s">
        <v>331</v>
      </c>
      <c r="B53" s="144" t="s">
        <v>169</v>
      </c>
      <c r="C53" s="144" t="s">
        <v>152</v>
      </c>
      <c r="D53" s="144" t="s">
        <v>153</v>
      </c>
      <c r="E53" s="145" t="s">
        <v>158</v>
      </c>
      <c r="F53" s="145" t="s">
        <v>158</v>
      </c>
      <c r="G53" s="146">
        <v>-31</v>
      </c>
    </row>
    <row r="54" spans="1:7" ht="17.25" customHeight="1">
      <c r="A54" s="143" t="s">
        <v>332</v>
      </c>
      <c r="B54" s="144" t="s">
        <v>188</v>
      </c>
      <c r="C54" s="144" t="s">
        <v>152</v>
      </c>
      <c r="D54" s="144" t="s">
        <v>189</v>
      </c>
      <c r="E54" s="145" t="s">
        <v>158</v>
      </c>
      <c r="F54" s="145" t="s">
        <v>158</v>
      </c>
      <c r="G54" s="146">
        <v>-2020</v>
      </c>
    </row>
    <row r="55" spans="1:7" ht="17.25" customHeight="1">
      <c r="A55" s="143" t="s">
        <v>333</v>
      </c>
      <c r="B55" s="144" t="s">
        <v>172</v>
      </c>
      <c r="C55" s="144" t="s">
        <v>152</v>
      </c>
      <c r="D55" s="144" t="s">
        <v>168</v>
      </c>
      <c r="E55" s="145" t="s">
        <v>158</v>
      </c>
      <c r="F55" s="145" t="s">
        <v>158</v>
      </c>
      <c r="G55" s="146">
        <v>-16.12</v>
      </c>
    </row>
    <row r="56" spans="1:7" ht="17.25" customHeight="1">
      <c r="A56" s="143" t="s">
        <v>334</v>
      </c>
      <c r="B56" s="144" t="s">
        <v>172</v>
      </c>
      <c r="C56" s="144" t="s">
        <v>152</v>
      </c>
      <c r="D56" s="144" t="s">
        <v>168</v>
      </c>
      <c r="E56" s="145" t="s">
        <v>158</v>
      </c>
      <c r="F56" s="145" t="s">
        <v>158</v>
      </c>
      <c r="G56" s="146">
        <v>-33.22</v>
      </c>
    </row>
    <row r="57" spans="1:7" ht="17.25" customHeight="1">
      <c r="A57" s="143" t="s">
        <v>335</v>
      </c>
      <c r="B57" s="144" t="s">
        <v>227</v>
      </c>
      <c r="C57" s="144" t="s">
        <v>152</v>
      </c>
      <c r="D57" s="144" t="s">
        <v>189</v>
      </c>
      <c r="E57" s="145" t="s">
        <v>158</v>
      </c>
      <c r="F57" s="145" t="s">
        <v>158</v>
      </c>
      <c r="G57" s="146">
        <v>-2080</v>
      </c>
    </row>
    <row r="58" spans="1:7" ht="17.25" customHeight="1">
      <c r="A58" s="143" t="s">
        <v>336</v>
      </c>
      <c r="B58" s="144" t="s">
        <v>188</v>
      </c>
      <c r="C58" s="144" t="s">
        <v>152</v>
      </c>
      <c r="D58" s="144" t="s">
        <v>189</v>
      </c>
      <c r="E58" s="145" t="s">
        <v>158</v>
      </c>
      <c r="F58" s="145" t="s">
        <v>158</v>
      </c>
      <c r="G58" s="146">
        <v>-7710.75</v>
      </c>
    </row>
    <row r="59" spans="1:7" ht="17.25" customHeight="1">
      <c r="A59" s="143" t="s">
        <v>337</v>
      </c>
      <c r="B59" s="144" t="s">
        <v>203</v>
      </c>
      <c r="C59" s="144" t="s">
        <v>152</v>
      </c>
      <c r="D59" s="144" t="s">
        <v>168</v>
      </c>
      <c r="E59" s="145" t="s">
        <v>158</v>
      </c>
      <c r="F59" s="145" t="s">
        <v>158</v>
      </c>
      <c r="G59" s="146">
        <v>-2389.2399999999998</v>
      </c>
    </row>
    <row r="60" spans="1:7" ht="17.25" customHeight="1">
      <c r="A60" s="143" t="s">
        <v>338</v>
      </c>
      <c r="B60" s="144" t="s">
        <v>160</v>
      </c>
      <c r="C60" s="144" t="s">
        <v>152</v>
      </c>
      <c r="D60" s="144" t="s">
        <v>153</v>
      </c>
      <c r="E60" s="145" t="s">
        <v>158</v>
      </c>
      <c r="F60" s="145" t="s">
        <v>158</v>
      </c>
      <c r="G60" s="146">
        <v>-11.592000000000001</v>
      </c>
    </row>
    <row r="61" spans="1:7" ht="17.25" customHeight="1">
      <c r="A61" s="143" t="s">
        <v>339</v>
      </c>
      <c r="B61" s="144" t="s">
        <v>200</v>
      </c>
      <c r="C61" s="144" t="s">
        <v>152</v>
      </c>
      <c r="D61" s="144" t="s">
        <v>153</v>
      </c>
      <c r="E61" s="145" t="s">
        <v>158</v>
      </c>
      <c r="F61" s="145" t="s">
        <v>158</v>
      </c>
      <c r="G61" s="146">
        <v>-9</v>
      </c>
    </row>
    <row r="62" spans="1:7" ht="17.25" customHeight="1">
      <c r="A62" s="143" t="s">
        <v>340</v>
      </c>
      <c r="B62" s="144" t="s">
        <v>237</v>
      </c>
      <c r="C62" s="144" t="s">
        <v>152</v>
      </c>
      <c r="D62" s="144" t="s">
        <v>225</v>
      </c>
      <c r="E62" s="145" t="s">
        <v>158</v>
      </c>
      <c r="F62" s="145" t="s">
        <v>158</v>
      </c>
      <c r="G62" s="146">
        <v>-112.5</v>
      </c>
    </row>
    <row r="63" spans="1:7" ht="17.25" customHeight="1">
      <c r="A63" s="143" t="s">
        <v>341</v>
      </c>
      <c r="B63" s="144" t="s">
        <v>210</v>
      </c>
      <c r="C63" s="144" t="s">
        <v>152</v>
      </c>
      <c r="D63" s="144" t="s">
        <v>153</v>
      </c>
      <c r="E63" s="145" t="s">
        <v>158</v>
      </c>
      <c r="F63" s="145" t="s">
        <v>158</v>
      </c>
      <c r="G63" s="146">
        <v>-56</v>
      </c>
    </row>
    <row r="64" spans="1:7" ht="17.25" customHeight="1">
      <c r="A64" s="143" t="s">
        <v>342</v>
      </c>
      <c r="B64" s="144" t="s">
        <v>237</v>
      </c>
      <c r="C64" s="144" t="s">
        <v>152</v>
      </c>
      <c r="D64" s="144" t="s">
        <v>225</v>
      </c>
      <c r="E64" s="145" t="s">
        <v>158</v>
      </c>
      <c r="F64" s="145" t="s">
        <v>158</v>
      </c>
      <c r="G64" s="146">
        <v>-70.75</v>
      </c>
    </row>
    <row r="65" spans="1:7" ht="17.25" customHeight="1">
      <c r="A65" s="143" t="s">
        <v>343</v>
      </c>
      <c r="B65" s="144" t="s">
        <v>173</v>
      </c>
      <c r="C65" s="144" t="s">
        <v>152</v>
      </c>
      <c r="D65" s="144" t="s">
        <v>153</v>
      </c>
      <c r="E65" s="145" t="s">
        <v>158</v>
      </c>
      <c r="F65" s="145" t="s">
        <v>158</v>
      </c>
      <c r="G65" s="146">
        <v>-20.100000000000001</v>
      </c>
    </row>
    <row r="66" spans="1:7" ht="17.25" customHeight="1">
      <c r="A66" s="143" t="s">
        <v>344</v>
      </c>
      <c r="B66" s="144" t="s">
        <v>435</v>
      </c>
      <c r="C66" s="144" t="s">
        <v>152</v>
      </c>
      <c r="D66" s="144" t="s">
        <v>153</v>
      </c>
      <c r="E66" s="145" t="s">
        <v>158</v>
      </c>
      <c r="F66" s="145" t="s">
        <v>158</v>
      </c>
      <c r="G66" s="146">
        <v>-35</v>
      </c>
    </row>
    <row r="67" spans="1:7" ht="17.25" customHeight="1">
      <c r="A67" s="143" t="s">
        <v>345</v>
      </c>
      <c r="B67" s="144" t="s">
        <v>436</v>
      </c>
      <c r="C67" s="144" t="s">
        <v>152</v>
      </c>
      <c r="D67" s="144" t="s">
        <v>153</v>
      </c>
      <c r="E67" s="145" t="s">
        <v>158</v>
      </c>
      <c r="F67" s="145" t="s">
        <v>158</v>
      </c>
      <c r="G67" s="146">
        <v>-100.2</v>
      </c>
    </row>
    <row r="68" spans="1:7" ht="17.25" customHeight="1">
      <c r="A68" s="143" t="s">
        <v>346</v>
      </c>
      <c r="B68" s="144" t="s">
        <v>188</v>
      </c>
      <c r="C68" s="144" t="s">
        <v>152</v>
      </c>
      <c r="D68" s="144" t="s">
        <v>189</v>
      </c>
      <c r="E68" s="145" t="s">
        <v>158</v>
      </c>
      <c r="F68" s="145" t="s">
        <v>158</v>
      </c>
      <c r="G68" s="146">
        <v>-4090.2</v>
      </c>
    </row>
    <row r="69" spans="1:7" ht="17.25" customHeight="1">
      <c r="A69" s="143" t="s">
        <v>347</v>
      </c>
      <c r="B69" s="144" t="s">
        <v>218</v>
      </c>
      <c r="C69" s="144" t="s">
        <v>152</v>
      </c>
      <c r="D69" s="144" t="s">
        <v>153</v>
      </c>
      <c r="E69" s="145" t="s">
        <v>158</v>
      </c>
      <c r="F69" s="145" t="s">
        <v>158</v>
      </c>
      <c r="G69" s="146">
        <v>-124</v>
      </c>
    </row>
    <row r="70" spans="1:7" ht="17.25" customHeight="1">
      <c r="A70" s="143" t="s">
        <v>348</v>
      </c>
      <c r="B70" s="144" t="s">
        <v>437</v>
      </c>
      <c r="C70" s="144" t="s">
        <v>152</v>
      </c>
      <c r="D70" s="144" t="s">
        <v>225</v>
      </c>
      <c r="E70" s="145" t="s">
        <v>158</v>
      </c>
      <c r="F70" s="145" t="s">
        <v>158</v>
      </c>
      <c r="G70" s="146">
        <v>-75.75</v>
      </c>
    </row>
    <row r="71" spans="1:7" ht="17.25" customHeight="1">
      <c r="A71" s="143" t="s">
        <v>349</v>
      </c>
      <c r="B71" s="144" t="s">
        <v>220</v>
      </c>
      <c r="C71" s="144" t="s">
        <v>152</v>
      </c>
      <c r="D71" s="144" t="s">
        <v>189</v>
      </c>
      <c r="E71" s="145" t="s">
        <v>158</v>
      </c>
      <c r="F71" s="145" t="s">
        <v>158</v>
      </c>
      <c r="G71" s="146">
        <v>-225</v>
      </c>
    </row>
    <row r="72" spans="1:7" ht="17.25" customHeight="1">
      <c r="A72" s="143" t="s">
        <v>350</v>
      </c>
      <c r="B72" s="144" t="s">
        <v>241</v>
      </c>
      <c r="C72" s="144" t="s">
        <v>152</v>
      </c>
      <c r="D72" s="144" t="s">
        <v>189</v>
      </c>
      <c r="E72" s="145" t="s">
        <v>158</v>
      </c>
      <c r="F72" s="145" t="s">
        <v>158</v>
      </c>
      <c r="G72" s="146">
        <v>-30</v>
      </c>
    </row>
    <row r="73" spans="1:7" ht="17.25" customHeight="1">
      <c r="A73" s="143" t="s">
        <v>351</v>
      </c>
      <c r="B73" s="144" t="s">
        <v>434</v>
      </c>
      <c r="C73" s="144" t="s">
        <v>152</v>
      </c>
      <c r="D73" s="144" t="s">
        <v>153</v>
      </c>
      <c r="E73" s="145" t="s">
        <v>158</v>
      </c>
      <c r="F73" s="145" t="s">
        <v>158</v>
      </c>
      <c r="G73" s="146">
        <v>-60</v>
      </c>
    </row>
    <row r="74" spans="1:7" ht="17.25" customHeight="1">
      <c r="A74" s="143" t="s">
        <v>352</v>
      </c>
      <c r="B74" s="144" t="s">
        <v>196</v>
      </c>
      <c r="C74" s="144" t="s">
        <v>152</v>
      </c>
      <c r="D74" s="144" t="s">
        <v>153</v>
      </c>
      <c r="E74" s="145" t="s">
        <v>158</v>
      </c>
      <c r="F74" s="145" t="s">
        <v>158</v>
      </c>
      <c r="G74" s="146">
        <v>-287</v>
      </c>
    </row>
    <row r="75" spans="1:7" ht="17.25" customHeight="1">
      <c r="A75" s="143" t="s">
        <v>235</v>
      </c>
      <c r="B75" s="144" t="s">
        <v>236</v>
      </c>
      <c r="C75" s="144" t="s">
        <v>152</v>
      </c>
      <c r="D75" s="144" t="s">
        <v>153</v>
      </c>
      <c r="E75" s="145" t="s">
        <v>158</v>
      </c>
      <c r="F75" s="145" t="s">
        <v>158</v>
      </c>
      <c r="G75" s="146">
        <v>-0.24</v>
      </c>
    </row>
    <row r="76" spans="1:7" ht="17.25" customHeight="1">
      <c r="A76" s="143" t="s">
        <v>353</v>
      </c>
      <c r="B76" s="144" t="s">
        <v>229</v>
      </c>
      <c r="C76" s="144" t="s">
        <v>152</v>
      </c>
      <c r="D76" s="144" t="s">
        <v>153</v>
      </c>
      <c r="E76" s="145" t="s">
        <v>158</v>
      </c>
      <c r="F76" s="145" t="s">
        <v>158</v>
      </c>
      <c r="G76" s="146">
        <v>-102</v>
      </c>
    </row>
    <row r="77" spans="1:7" ht="17.25" customHeight="1">
      <c r="A77" s="143" t="s">
        <v>354</v>
      </c>
      <c r="B77" s="144" t="s">
        <v>190</v>
      </c>
      <c r="C77" s="144" t="s">
        <v>152</v>
      </c>
      <c r="D77" s="144" t="s">
        <v>153</v>
      </c>
      <c r="E77" s="145" t="s">
        <v>158</v>
      </c>
      <c r="F77" s="145" t="s">
        <v>158</v>
      </c>
      <c r="G77" s="146">
        <v>-16</v>
      </c>
    </row>
    <row r="78" spans="1:7" ht="17.25" customHeight="1">
      <c r="A78" s="143" t="s">
        <v>355</v>
      </c>
      <c r="B78" s="144" t="s">
        <v>190</v>
      </c>
      <c r="C78" s="144" t="s">
        <v>152</v>
      </c>
      <c r="D78" s="144" t="s">
        <v>153</v>
      </c>
      <c r="E78" s="145" t="s">
        <v>158</v>
      </c>
      <c r="F78" s="145" t="s">
        <v>158</v>
      </c>
      <c r="G78" s="146">
        <v>-160</v>
      </c>
    </row>
    <row r="79" spans="1:7" ht="17.25" customHeight="1">
      <c r="A79" s="143" t="s">
        <v>356</v>
      </c>
      <c r="B79" s="144" t="s">
        <v>190</v>
      </c>
      <c r="C79" s="144" t="s">
        <v>152</v>
      </c>
      <c r="D79" s="144" t="s">
        <v>153</v>
      </c>
      <c r="E79" s="145" t="s">
        <v>158</v>
      </c>
      <c r="F79" s="145" t="s">
        <v>158</v>
      </c>
      <c r="G79" s="146">
        <v>-0.36</v>
      </c>
    </row>
    <row r="80" spans="1:7" ht="17.25" customHeight="1">
      <c r="A80" s="143" t="s">
        <v>357</v>
      </c>
      <c r="B80" s="144" t="s">
        <v>229</v>
      </c>
      <c r="C80" s="144" t="s">
        <v>152</v>
      </c>
      <c r="D80" s="144" t="s">
        <v>153</v>
      </c>
      <c r="E80" s="145" t="s">
        <v>158</v>
      </c>
      <c r="F80" s="145" t="s">
        <v>158</v>
      </c>
      <c r="G80" s="146">
        <v>-500</v>
      </c>
    </row>
    <row r="81" spans="1:7" ht="17.25" customHeight="1">
      <c r="A81" s="143" t="s">
        <v>358</v>
      </c>
      <c r="B81" s="144" t="s">
        <v>217</v>
      </c>
      <c r="C81" s="144" t="s">
        <v>152</v>
      </c>
      <c r="D81" s="144" t="s">
        <v>189</v>
      </c>
      <c r="E81" s="145" t="s">
        <v>158</v>
      </c>
      <c r="F81" s="145" t="s">
        <v>158</v>
      </c>
      <c r="G81" s="146">
        <v>-75</v>
      </c>
    </row>
    <row r="82" spans="1:7" ht="17.25" customHeight="1">
      <c r="A82" s="143" t="s">
        <v>359</v>
      </c>
      <c r="B82" s="144" t="s">
        <v>219</v>
      </c>
      <c r="C82" s="144" t="s">
        <v>152</v>
      </c>
      <c r="D82" s="144" t="s">
        <v>153</v>
      </c>
      <c r="E82" s="145" t="s">
        <v>158</v>
      </c>
      <c r="F82" s="145" t="s">
        <v>158</v>
      </c>
      <c r="G82" s="146">
        <v>-450</v>
      </c>
    </row>
    <row r="83" spans="1:7" ht="17.25" customHeight="1">
      <c r="A83" s="143" t="s">
        <v>360</v>
      </c>
      <c r="B83" s="144" t="s">
        <v>438</v>
      </c>
      <c r="C83" s="144" t="s">
        <v>152</v>
      </c>
      <c r="D83" s="144" t="s">
        <v>153</v>
      </c>
      <c r="E83" s="145" t="s">
        <v>158</v>
      </c>
      <c r="F83" s="145" t="s">
        <v>158</v>
      </c>
      <c r="G83" s="146">
        <v>-100.5</v>
      </c>
    </row>
    <row r="84" spans="1:7" ht="17.25" customHeight="1">
      <c r="A84" s="143" t="s">
        <v>361</v>
      </c>
      <c r="B84" s="144" t="s">
        <v>222</v>
      </c>
      <c r="C84" s="144" t="s">
        <v>152</v>
      </c>
      <c r="D84" s="144" t="s">
        <v>153</v>
      </c>
      <c r="E84" s="145" t="s">
        <v>158</v>
      </c>
      <c r="F84" s="145" t="s">
        <v>158</v>
      </c>
      <c r="G84" s="146">
        <v>-12</v>
      </c>
    </row>
    <row r="85" spans="1:7" ht="17.25" customHeight="1">
      <c r="A85" s="143" t="s">
        <v>362</v>
      </c>
      <c r="B85" s="144" t="s">
        <v>219</v>
      </c>
      <c r="C85" s="144" t="s">
        <v>152</v>
      </c>
      <c r="D85" s="144" t="s">
        <v>153</v>
      </c>
      <c r="E85" s="145" t="s">
        <v>158</v>
      </c>
      <c r="F85" s="145" t="s">
        <v>158</v>
      </c>
      <c r="G85" s="146">
        <v>-180</v>
      </c>
    </row>
    <row r="86" spans="1:7" ht="17.25" customHeight="1">
      <c r="A86" s="143" t="s">
        <v>363</v>
      </c>
      <c r="B86" s="144" t="s">
        <v>221</v>
      </c>
      <c r="C86" s="144" t="s">
        <v>152</v>
      </c>
      <c r="D86" s="144" t="s">
        <v>153</v>
      </c>
      <c r="E86" s="145" t="s">
        <v>158</v>
      </c>
      <c r="F86" s="145" t="s">
        <v>158</v>
      </c>
      <c r="G86" s="146">
        <v>-100</v>
      </c>
    </row>
    <row r="87" spans="1:7" ht="17.25" customHeight="1">
      <c r="A87" s="143" t="s">
        <v>364</v>
      </c>
      <c r="B87" s="144" t="s">
        <v>241</v>
      </c>
      <c r="C87" s="144" t="s">
        <v>152</v>
      </c>
      <c r="D87" s="144" t="s">
        <v>189</v>
      </c>
      <c r="E87" s="145" t="s">
        <v>158</v>
      </c>
      <c r="F87" s="145" t="s">
        <v>158</v>
      </c>
      <c r="G87" s="146">
        <v>-40</v>
      </c>
    </row>
    <row r="88" spans="1:7" ht="17.25" customHeight="1">
      <c r="A88" s="143" t="s">
        <v>365</v>
      </c>
      <c r="B88" s="144" t="s">
        <v>216</v>
      </c>
      <c r="C88" s="144" t="s">
        <v>152</v>
      </c>
      <c r="D88" s="144" t="s">
        <v>153</v>
      </c>
      <c r="E88" s="145" t="s">
        <v>158</v>
      </c>
      <c r="F88" s="145" t="s">
        <v>158</v>
      </c>
      <c r="G88" s="146">
        <v>-0.66</v>
      </c>
    </row>
    <row r="89" spans="1:7" ht="17.25" customHeight="1">
      <c r="A89" s="143" t="s">
        <v>366</v>
      </c>
      <c r="B89" s="144" t="s">
        <v>224</v>
      </c>
      <c r="C89" s="144" t="s">
        <v>152</v>
      </c>
      <c r="D89" s="144" t="s">
        <v>225</v>
      </c>
      <c r="E89" s="145" t="s">
        <v>158</v>
      </c>
      <c r="F89" s="145" t="s">
        <v>158</v>
      </c>
      <c r="G89" s="146">
        <v>-600</v>
      </c>
    </row>
    <row r="90" spans="1:7" ht="17.25" customHeight="1">
      <c r="A90" s="143" t="s">
        <v>367</v>
      </c>
      <c r="B90" s="144" t="s">
        <v>434</v>
      </c>
      <c r="C90" s="144" t="s">
        <v>152</v>
      </c>
      <c r="D90" s="144" t="s">
        <v>153</v>
      </c>
      <c r="E90" s="145" t="s">
        <v>158</v>
      </c>
      <c r="F90" s="145" t="s">
        <v>158</v>
      </c>
      <c r="G90" s="146">
        <v>-10</v>
      </c>
    </row>
    <row r="91" spans="1:7" ht="17.25" customHeight="1">
      <c r="A91" s="143" t="s">
        <v>368</v>
      </c>
      <c r="B91" s="144" t="s">
        <v>238</v>
      </c>
      <c r="C91" s="144" t="s">
        <v>152</v>
      </c>
      <c r="D91" s="144" t="s">
        <v>153</v>
      </c>
      <c r="E91" s="145" t="s">
        <v>158</v>
      </c>
      <c r="F91" s="145" t="s">
        <v>158</v>
      </c>
      <c r="G91" s="146">
        <v>-60</v>
      </c>
    </row>
    <row r="92" spans="1:7" ht="17.25" customHeight="1">
      <c r="A92" s="143" t="s">
        <v>369</v>
      </c>
      <c r="B92" s="144" t="s">
        <v>434</v>
      </c>
      <c r="C92" s="144" t="s">
        <v>152</v>
      </c>
      <c r="D92" s="144" t="s">
        <v>153</v>
      </c>
      <c r="E92" s="145" t="s">
        <v>158</v>
      </c>
      <c r="F92" s="145" t="s">
        <v>158</v>
      </c>
      <c r="G92" s="146">
        <v>-15</v>
      </c>
    </row>
    <row r="93" spans="1:7" ht="17.25" customHeight="1">
      <c r="A93" s="143" t="s">
        <v>370</v>
      </c>
      <c r="B93" s="144" t="s">
        <v>226</v>
      </c>
      <c r="C93" s="144" t="s">
        <v>152</v>
      </c>
      <c r="D93" s="144" t="s">
        <v>153</v>
      </c>
      <c r="E93" s="145" t="s">
        <v>158</v>
      </c>
      <c r="F93" s="145" t="s">
        <v>158</v>
      </c>
      <c r="G93" s="146">
        <v>-558</v>
      </c>
    </row>
    <row r="94" spans="1:7" ht="17.25" customHeight="1">
      <c r="A94" s="143" t="s">
        <v>371</v>
      </c>
      <c r="B94" s="144" t="s">
        <v>239</v>
      </c>
      <c r="C94" s="144" t="s">
        <v>152</v>
      </c>
      <c r="D94" s="144" t="s">
        <v>153</v>
      </c>
      <c r="E94" s="145" t="s">
        <v>158</v>
      </c>
      <c r="F94" s="145" t="s">
        <v>158</v>
      </c>
      <c r="G94" s="146">
        <v>-880</v>
      </c>
    </row>
    <row r="95" spans="1:7" ht="17.25" customHeight="1">
      <c r="A95" s="143" t="s">
        <v>372</v>
      </c>
      <c r="B95" s="144" t="s">
        <v>223</v>
      </c>
      <c r="C95" s="144" t="s">
        <v>152</v>
      </c>
      <c r="D95" s="144" t="s">
        <v>153</v>
      </c>
      <c r="E95" s="145" t="s">
        <v>158</v>
      </c>
      <c r="F95" s="145" t="s">
        <v>158</v>
      </c>
      <c r="G95" s="146">
        <v>-180</v>
      </c>
    </row>
    <row r="96" spans="1:7" ht="17.25" customHeight="1">
      <c r="A96" s="143" t="s">
        <v>373</v>
      </c>
      <c r="B96" s="144" t="s">
        <v>439</v>
      </c>
      <c r="C96" s="144" t="s">
        <v>152</v>
      </c>
      <c r="D96" s="144" t="s">
        <v>225</v>
      </c>
      <c r="E96" s="145" t="s">
        <v>158</v>
      </c>
      <c r="F96" s="145" t="s">
        <v>158</v>
      </c>
      <c r="G96" s="146">
        <v>-8</v>
      </c>
    </row>
    <row r="97" spans="1:7" ht="17.25" customHeight="1">
      <c r="A97" s="143" t="s">
        <v>374</v>
      </c>
      <c r="B97" s="144" t="s">
        <v>434</v>
      </c>
      <c r="C97" s="144" t="s">
        <v>152</v>
      </c>
      <c r="D97" s="144" t="s">
        <v>153</v>
      </c>
      <c r="E97" s="145" t="s">
        <v>158</v>
      </c>
      <c r="F97" s="145" t="s">
        <v>158</v>
      </c>
      <c r="G97" s="146">
        <v>-80.56</v>
      </c>
    </row>
    <row r="98" spans="1:7" ht="17.25" customHeight="1">
      <c r="A98" s="143" t="s">
        <v>375</v>
      </c>
      <c r="B98" s="144" t="s">
        <v>190</v>
      </c>
      <c r="C98" s="144" t="s">
        <v>152</v>
      </c>
      <c r="D98" s="144" t="s">
        <v>153</v>
      </c>
      <c r="E98" s="145" t="s">
        <v>158</v>
      </c>
      <c r="F98" s="145" t="s">
        <v>158</v>
      </c>
      <c r="G98" s="146">
        <v>-54.54</v>
      </c>
    </row>
    <row r="99" spans="1:7" ht="17.25" customHeight="1">
      <c r="A99" s="143" t="s">
        <v>376</v>
      </c>
      <c r="B99" s="144" t="s">
        <v>240</v>
      </c>
      <c r="C99" s="144" t="s">
        <v>152</v>
      </c>
      <c r="D99" s="144" t="s">
        <v>225</v>
      </c>
      <c r="E99" s="145" t="s">
        <v>158</v>
      </c>
      <c r="F99" s="145" t="s">
        <v>158</v>
      </c>
      <c r="G99" s="146">
        <v>-3</v>
      </c>
    </row>
    <row r="100" spans="1:7" ht="17.25" customHeight="1">
      <c r="A100" s="143" t="s">
        <v>377</v>
      </c>
      <c r="B100" s="144" t="s">
        <v>188</v>
      </c>
      <c r="C100" s="144" t="s">
        <v>152</v>
      </c>
      <c r="D100" s="144" t="s">
        <v>189</v>
      </c>
      <c r="E100" s="145" t="s">
        <v>158</v>
      </c>
      <c r="F100" s="145" t="s">
        <v>158</v>
      </c>
      <c r="G100" s="146">
        <v>-1300</v>
      </c>
    </row>
    <row r="101" spans="1:7" ht="17.25" customHeight="1">
      <c r="A101" s="143" t="s">
        <v>378</v>
      </c>
      <c r="B101" s="144" t="s">
        <v>217</v>
      </c>
      <c r="C101" s="144" t="s">
        <v>152</v>
      </c>
      <c r="D101" s="144" t="s">
        <v>189</v>
      </c>
      <c r="E101" s="145" t="s">
        <v>158</v>
      </c>
      <c r="F101" s="145" t="s">
        <v>158</v>
      </c>
      <c r="G101" s="146">
        <v>-837</v>
      </c>
    </row>
    <row r="102" spans="1:7" ht="17.25" customHeight="1">
      <c r="A102" s="143" t="s">
        <v>379</v>
      </c>
      <c r="B102" s="144" t="s">
        <v>240</v>
      </c>
      <c r="C102" s="144" t="s">
        <v>152</v>
      </c>
      <c r="D102" s="144" t="s">
        <v>225</v>
      </c>
      <c r="E102" s="145" t="s">
        <v>158</v>
      </c>
      <c r="F102" s="145" t="s">
        <v>158</v>
      </c>
      <c r="G102" s="146">
        <v>-75</v>
      </c>
    </row>
    <row r="103" spans="1:7" ht="17.25" customHeight="1">
      <c r="A103" s="143" t="s">
        <v>380</v>
      </c>
      <c r="B103" s="144" t="s">
        <v>193</v>
      </c>
      <c r="C103" s="144" t="s">
        <v>152</v>
      </c>
      <c r="D103" s="144" t="s">
        <v>153</v>
      </c>
      <c r="E103" s="145" t="s">
        <v>158</v>
      </c>
      <c r="F103" s="145" t="s">
        <v>158</v>
      </c>
      <c r="G103" s="146">
        <v>-8.5</v>
      </c>
    </row>
    <row r="104" spans="1:7" ht="17.25" customHeight="1">
      <c r="A104" s="143" t="s">
        <v>381</v>
      </c>
      <c r="B104" s="144" t="s">
        <v>231</v>
      </c>
      <c r="C104" s="144" t="s">
        <v>152</v>
      </c>
      <c r="D104" s="144" t="s">
        <v>153</v>
      </c>
      <c r="E104" s="145" t="s">
        <v>158</v>
      </c>
      <c r="F104" s="145" t="s">
        <v>158</v>
      </c>
      <c r="G104" s="146">
        <v>-120</v>
      </c>
    </row>
    <row r="105" spans="1:7" ht="17.25" customHeight="1">
      <c r="A105" s="143" t="s">
        <v>382</v>
      </c>
      <c r="B105" s="144" t="s">
        <v>159</v>
      </c>
      <c r="C105" s="144" t="s">
        <v>152</v>
      </c>
      <c r="D105" s="144" t="s">
        <v>153</v>
      </c>
      <c r="E105" s="145" t="s">
        <v>158</v>
      </c>
      <c r="F105" s="145" t="s">
        <v>158</v>
      </c>
      <c r="G105" s="146">
        <v>-97.5</v>
      </c>
    </row>
    <row r="106" spans="1:7" ht="17.25" customHeight="1">
      <c r="A106" s="143" t="s">
        <v>383</v>
      </c>
      <c r="B106" s="144" t="s">
        <v>440</v>
      </c>
      <c r="C106" s="144" t="s">
        <v>152</v>
      </c>
      <c r="D106" s="144" t="s">
        <v>153</v>
      </c>
      <c r="E106" s="145" t="s">
        <v>158</v>
      </c>
      <c r="F106" s="145" t="s">
        <v>158</v>
      </c>
      <c r="G106" s="146">
        <v>-51</v>
      </c>
    </row>
    <row r="107" spans="1:7" ht="17.25" customHeight="1">
      <c r="A107" s="143" t="s">
        <v>384</v>
      </c>
      <c r="B107" s="144" t="s">
        <v>195</v>
      </c>
      <c r="C107" s="144" t="s">
        <v>152</v>
      </c>
      <c r="D107" s="144" t="s">
        <v>153</v>
      </c>
      <c r="E107" s="145" t="s">
        <v>158</v>
      </c>
      <c r="F107" s="145" t="s">
        <v>158</v>
      </c>
      <c r="G107" s="146">
        <v>-20.5</v>
      </c>
    </row>
    <row r="108" spans="1:7" ht="17.25" customHeight="1">
      <c r="A108" s="143" t="s">
        <v>385</v>
      </c>
      <c r="B108" s="144" t="s">
        <v>232</v>
      </c>
      <c r="C108" s="144" t="s">
        <v>152</v>
      </c>
      <c r="D108" s="144" t="s">
        <v>165</v>
      </c>
      <c r="E108" s="145" t="s">
        <v>158</v>
      </c>
      <c r="F108" s="145" t="s">
        <v>158</v>
      </c>
      <c r="G108" s="146">
        <v>-7</v>
      </c>
    </row>
    <row r="109" spans="1:7" ht="17.25" customHeight="1">
      <c r="A109" s="143" t="s">
        <v>386</v>
      </c>
      <c r="B109" s="144" t="s">
        <v>166</v>
      </c>
      <c r="C109" s="144" t="s">
        <v>152</v>
      </c>
      <c r="D109" s="144" t="s">
        <v>153</v>
      </c>
      <c r="E109" s="145" t="s">
        <v>158</v>
      </c>
      <c r="F109" s="145" t="s">
        <v>158</v>
      </c>
      <c r="G109" s="146">
        <v>-2.4</v>
      </c>
    </row>
    <row r="110" spans="1:7" ht="17.25" customHeight="1">
      <c r="A110" s="143" t="s">
        <v>387</v>
      </c>
      <c r="B110" s="144" t="s">
        <v>175</v>
      </c>
      <c r="C110" s="144" t="s">
        <v>152</v>
      </c>
      <c r="D110" s="144" t="s">
        <v>153</v>
      </c>
      <c r="E110" s="145" t="s">
        <v>158</v>
      </c>
      <c r="F110" s="145" t="s">
        <v>158</v>
      </c>
      <c r="G110" s="146">
        <v>-5.65</v>
      </c>
    </row>
    <row r="111" spans="1:7" ht="17.25" customHeight="1">
      <c r="A111" s="143" t="s">
        <v>388</v>
      </c>
      <c r="B111" s="144" t="s">
        <v>441</v>
      </c>
      <c r="C111" s="144" t="s">
        <v>152</v>
      </c>
      <c r="D111" s="144" t="s">
        <v>153</v>
      </c>
      <c r="E111" s="145" t="s">
        <v>158</v>
      </c>
      <c r="F111" s="145" t="s">
        <v>158</v>
      </c>
      <c r="G111" s="146">
        <v>-72</v>
      </c>
    </row>
    <row r="112" spans="1:7" ht="17.25" customHeight="1">
      <c r="A112" s="143" t="s">
        <v>389</v>
      </c>
      <c r="B112" s="144" t="s">
        <v>180</v>
      </c>
      <c r="C112" s="144" t="s">
        <v>152</v>
      </c>
      <c r="D112" s="144" t="s">
        <v>153</v>
      </c>
      <c r="E112" s="145" t="s">
        <v>158</v>
      </c>
      <c r="F112" s="145" t="s">
        <v>158</v>
      </c>
      <c r="G112" s="146">
        <v>-45</v>
      </c>
    </row>
    <row r="113" spans="1:7" ht="17.25" customHeight="1">
      <c r="A113" s="143" t="s">
        <v>390</v>
      </c>
      <c r="B113" s="144" t="s">
        <v>179</v>
      </c>
      <c r="C113" s="144" t="s">
        <v>152</v>
      </c>
      <c r="D113" s="144" t="s">
        <v>153</v>
      </c>
      <c r="E113" s="145" t="s">
        <v>158</v>
      </c>
      <c r="F113" s="145" t="s">
        <v>158</v>
      </c>
      <c r="G113" s="146">
        <v>-78.959999999999994</v>
      </c>
    </row>
    <row r="114" spans="1:7" ht="17.25" customHeight="1">
      <c r="A114" s="143" t="s">
        <v>391</v>
      </c>
      <c r="B114" s="144" t="s">
        <v>164</v>
      </c>
      <c r="C114" s="144" t="s">
        <v>152</v>
      </c>
      <c r="D114" s="144" t="s">
        <v>165</v>
      </c>
      <c r="E114" s="145" t="s">
        <v>158</v>
      </c>
      <c r="F114" s="145" t="s">
        <v>158</v>
      </c>
      <c r="G114" s="146">
        <v>-47.4</v>
      </c>
    </row>
    <row r="115" spans="1:7" ht="17.25" customHeight="1">
      <c r="A115" s="143" t="s">
        <v>392</v>
      </c>
      <c r="B115" s="144" t="s">
        <v>167</v>
      </c>
      <c r="C115" s="144" t="s">
        <v>152</v>
      </c>
      <c r="D115" s="144" t="s">
        <v>153</v>
      </c>
      <c r="E115" s="145" t="s">
        <v>158</v>
      </c>
      <c r="F115" s="145" t="s">
        <v>158</v>
      </c>
      <c r="G115" s="146">
        <v>-7.5</v>
      </c>
    </row>
    <row r="116" spans="1:7" ht="17.25" customHeight="1">
      <c r="A116" s="143" t="s">
        <v>393</v>
      </c>
      <c r="B116" s="144" t="s">
        <v>442</v>
      </c>
      <c r="C116" s="144" t="s">
        <v>152</v>
      </c>
      <c r="D116" s="144" t="s">
        <v>153</v>
      </c>
      <c r="E116" s="145" t="s">
        <v>158</v>
      </c>
      <c r="F116" s="145" t="s">
        <v>158</v>
      </c>
      <c r="G116" s="146">
        <v>-48.99</v>
      </c>
    </row>
    <row r="117" spans="1:7" ht="17.25" customHeight="1">
      <c r="A117" s="143" t="s">
        <v>394</v>
      </c>
      <c r="B117" s="144" t="s">
        <v>231</v>
      </c>
      <c r="C117" s="144" t="s">
        <v>152</v>
      </c>
      <c r="D117" s="144" t="s">
        <v>153</v>
      </c>
      <c r="E117" s="145" t="s">
        <v>158</v>
      </c>
      <c r="F117" s="145" t="s">
        <v>158</v>
      </c>
      <c r="G117" s="146">
        <v>-0.6</v>
      </c>
    </row>
    <row r="118" spans="1:7" ht="17.25" customHeight="1">
      <c r="A118" s="143" t="s">
        <v>395</v>
      </c>
      <c r="B118" s="144" t="s">
        <v>183</v>
      </c>
      <c r="C118" s="144" t="s">
        <v>152</v>
      </c>
      <c r="D118" s="144" t="s">
        <v>153</v>
      </c>
      <c r="E118" s="145" t="s">
        <v>158</v>
      </c>
      <c r="F118" s="145" t="s">
        <v>158</v>
      </c>
      <c r="G118" s="146">
        <v>-34.979999999999997</v>
      </c>
    </row>
    <row r="119" spans="1:7" ht="17.25" customHeight="1">
      <c r="A119" s="143" t="s">
        <v>396</v>
      </c>
      <c r="B119" s="144" t="s">
        <v>160</v>
      </c>
      <c r="C119" s="144" t="s">
        <v>152</v>
      </c>
      <c r="D119" s="144" t="s">
        <v>153</v>
      </c>
      <c r="E119" s="145" t="s">
        <v>158</v>
      </c>
      <c r="F119" s="145" t="s">
        <v>158</v>
      </c>
      <c r="G119" s="146">
        <v>-6.3959999999999999</v>
      </c>
    </row>
    <row r="120" spans="1:7" ht="17.25" customHeight="1">
      <c r="A120" s="143" t="s">
        <v>397</v>
      </c>
      <c r="B120" s="144" t="s">
        <v>443</v>
      </c>
      <c r="C120" s="144" t="s">
        <v>152</v>
      </c>
      <c r="D120" s="144" t="s">
        <v>153</v>
      </c>
      <c r="E120" s="145" t="s">
        <v>158</v>
      </c>
      <c r="F120" s="145" t="s">
        <v>158</v>
      </c>
      <c r="G120" s="146">
        <v>-21</v>
      </c>
    </row>
    <row r="121" spans="1:7" ht="17.25" customHeight="1">
      <c r="A121" s="143" t="s">
        <v>398</v>
      </c>
      <c r="B121" s="144" t="s">
        <v>172</v>
      </c>
      <c r="C121" s="144" t="s">
        <v>152</v>
      </c>
      <c r="D121" s="144" t="s">
        <v>168</v>
      </c>
      <c r="E121" s="145" t="s">
        <v>158</v>
      </c>
      <c r="F121" s="145" t="s">
        <v>158</v>
      </c>
      <c r="G121" s="146">
        <v>-77.616</v>
      </c>
    </row>
    <row r="122" spans="1:7" ht="17.25" customHeight="1">
      <c r="A122" s="143" t="s">
        <v>399</v>
      </c>
      <c r="B122" s="144" t="s">
        <v>444</v>
      </c>
      <c r="C122" s="144" t="s">
        <v>152</v>
      </c>
      <c r="D122" s="144" t="s">
        <v>153</v>
      </c>
      <c r="E122" s="145" t="s">
        <v>158</v>
      </c>
      <c r="F122" s="145" t="s">
        <v>158</v>
      </c>
      <c r="G122" s="146">
        <v>-14</v>
      </c>
    </row>
    <row r="123" spans="1:7" ht="17.25" customHeight="1">
      <c r="A123" s="143" t="s">
        <v>400</v>
      </c>
      <c r="B123" s="144" t="s">
        <v>162</v>
      </c>
      <c r="C123" s="144" t="s">
        <v>152</v>
      </c>
      <c r="D123" s="144" t="s">
        <v>153</v>
      </c>
      <c r="E123" s="145" t="s">
        <v>158</v>
      </c>
      <c r="F123" s="145" t="s">
        <v>158</v>
      </c>
      <c r="G123" s="146">
        <v>-129</v>
      </c>
    </row>
    <row r="124" spans="1:7" ht="17.25" customHeight="1">
      <c r="A124" s="143" t="s">
        <v>401</v>
      </c>
      <c r="B124" s="144" t="s">
        <v>173</v>
      </c>
      <c r="C124" s="144" t="s">
        <v>152</v>
      </c>
      <c r="D124" s="144" t="s">
        <v>153</v>
      </c>
      <c r="E124" s="145" t="s">
        <v>158</v>
      </c>
      <c r="F124" s="145" t="s">
        <v>158</v>
      </c>
      <c r="G124" s="146">
        <v>-60.2</v>
      </c>
    </row>
    <row r="125" spans="1:7" ht="17.25" customHeight="1">
      <c r="A125" s="143" t="s">
        <v>402</v>
      </c>
      <c r="B125" s="144" t="s">
        <v>171</v>
      </c>
      <c r="C125" s="144" t="s">
        <v>152</v>
      </c>
      <c r="D125" s="144" t="s">
        <v>153</v>
      </c>
      <c r="E125" s="145" t="s">
        <v>158</v>
      </c>
      <c r="F125" s="145" t="s">
        <v>158</v>
      </c>
      <c r="G125" s="146">
        <v>-3.2</v>
      </c>
    </row>
    <row r="126" spans="1:7" ht="17.25" customHeight="1">
      <c r="A126" s="143" t="s">
        <v>403</v>
      </c>
      <c r="B126" s="144" t="s">
        <v>171</v>
      </c>
      <c r="C126" s="144" t="s">
        <v>152</v>
      </c>
      <c r="D126" s="144" t="s">
        <v>153</v>
      </c>
      <c r="E126" s="145" t="s">
        <v>158</v>
      </c>
      <c r="F126" s="145" t="s">
        <v>158</v>
      </c>
      <c r="G126" s="146">
        <v>-0.84</v>
      </c>
    </row>
    <row r="127" spans="1:7" ht="17.25" customHeight="1">
      <c r="A127" s="143" t="s">
        <v>404</v>
      </c>
      <c r="B127" s="144" t="s">
        <v>162</v>
      </c>
      <c r="C127" s="144" t="s">
        <v>152</v>
      </c>
      <c r="D127" s="144" t="s">
        <v>153</v>
      </c>
      <c r="E127" s="145" t="s">
        <v>158</v>
      </c>
      <c r="F127" s="145" t="s">
        <v>158</v>
      </c>
      <c r="G127" s="146">
        <v>-25.74</v>
      </c>
    </row>
    <row r="128" spans="1:7" ht="17.25" customHeight="1">
      <c r="A128" s="143" t="s">
        <v>405</v>
      </c>
      <c r="B128" s="144" t="s">
        <v>209</v>
      </c>
      <c r="C128" s="144" t="s">
        <v>152</v>
      </c>
      <c r="D128" s="144" t="s">
        <v>153</v>
      </c>
      <c r="E128" s="145" t="s">
        <v>158</v>
      </c>
      <c r="F128" s="145" t="s">
        <v>158</v>
      </c>
      <c r="G128" s="146">
        <v>-200</v>
      </c>
    </row>
    <row r="129" spans="1:7" ht="17.25" customHeight="1">
      <c r="A129" s="143" t="s">
        <v>406</v>
      </c>
      <c r="B129" s="144" t="s">
        <v>445</v>
      </c>
      <c r="C129" s="144" t="s">
        <v>152</v>
      </c>
      <c r="D129" s="144" t="s">
        <v>153</v>
      </c>
      <c r="E129" s="145" t="s">
        <v>158</v>
      </c>
      <c r="F129" s="145" t="s">
        <v>158</v>
      </c>
      <c r="G129" s="146">
        <v>-55.6</v>
      </c>
    </row>
    <row r="130" spans="1:7" ht="22.5" customHeight="1">
      <c r="A130" s="143" t="s">
        <v>407</v>
      </c>
      <c r="B130" s="144" t="s">
        <v>177</v>
      </c>
      <c r="C130" s="144" t="s">
        <v>152</v>
      </c>
      <c r="D130" s="144" t="s">
        <v>168</v>
      </c>
      <c r="E130" s="145" t="s">
        <v>158</v>
      </c>
      <c r="F130" s="145" t="s">
        <v>158</v>
      </c>
      <c r="G130" s="146">
        <v>-9</v>
      </c>
    </row>
    <row r="131" spans="1:7" ht="38.25" customHeight="1">
      <c r="A131" s="143" t="s">
        <v>408</v>
      </c>
      <c r="B131" s="144" t="s">
        <v>178</v>
      </c>
      <c r="C131" s="144" t="s">
        <v>152</v>
      </c>
      <c r="D131" s="144" t="s">
        <v>168</v>
      </c>
      <c r="E131" s="145" t="s">
        <v>158</v>
      </c>
      <c r="F131" s="145" t="s">
        <v>158</v>
      </c>
      <c r="G131" s="146">
        <v>-17.5</v>
      </c>
    </row>
    <row r="132" spans="1:7" ht="17.25" customHeight="1">
      <c r="A132" s="143" t="s">
        <v>409</v>
      </c>
      <c r="B132" s="144" t="s">
        <v>160</v>
      </c>
      <c r="C132" s="144" t="s">
        <v>152</v>
      </c>
      <c r="D132" s="144" t="s">
        <v>153</v>
      </c>
      <c r="E132" s="145" t="s">
        <v>158</v>
      </c>
      <c r="F132" s="145" t="s">
        <v>158</v>
      </c>
      <c r="G132" s="146">
        <v>-9.1980000000000004</v>
      </c>
    </row>
    <row r="133" spans="1:7" ht="17.25" customHeight="1">
      <c r="A133" s="143" t="s">
        <v>410</v>
      </c>
      <c r="B133" s="144" t="s">
        <v>194</v>
      </c>
      <c r="C133" s="144" t="s">
        <v>152</v>
      </c>
      <c r="D133" s="144" t="s">
        <v>153</v>
      </c>
      <c r="E133" s="145" t="s">
        <v>158</v>
      </c>
      <c r="F133" s="145" t="s">
        <v>158</v>
      </c>
      <c r="G133" s="146">
        <v>-3.5</v>
      </c>
    </row>
    <row r="134" spans="1:7" ht="34.5">
      <c r="A134" s="143" t="s">
        <v>411</v>
      </c>
      <c r="B134" s="144" t="s">
        <v>198</v>
      </c>
      <c r="C134" s="144" t="s">
        <v>152</v>
      </c>
      <c r="D134" s="144" t="s">
        <v>165</v>
      </c>
      <c r="E134" s="145" t="s">
        <v>158</v>
      </c>
      <c r="F134" s="145" t="s">
        <v>158</v>
      </c>
      <c r="G134" s="146">
        <v>-5</v>
      </c>
    </row>
    <row r="135" spans="1:7" ht="17.25" customHeight="1">
      <c r="A135" s="143" t="s">
        <v>412</v>
      </c>
      <c r="B135" s="144" t="s">
        <v>166</v>
      </c>
      <c r="C135" s="144" t="s">
        <v>152</v>
      </c>
      <c r="D135" s="144" t="s">
        <v>153</v>
      </c>
      <c r="E135" s="145" t="s">
        <v>158</v>
      </c>
      <c r="F135" s="145" t="s">
        <v>158</v>
      </c>
      <c r="G135" s="146">
        <v>-3</v>
      </c>
    </row>
    <row r="136" spans="1:7" ht="17.25" customHeight="1">
      <c r="A136" s="143" t="s">
        <v>413</v>
      </c>
      <c r="B136" s="144" t="s">
        <v>176</v>
      </c>
      <c r="C136" s="144" t="s">
        <v>152</v>
      </c>
      <c r="D136" s="144" t="s">
        <v>153</v>
      </c>
      <c r="E136" s="145" t="s">
        <v>158</v>
      </c>
      <c r="F136" s="145" t="s">
        <v>158</v>
      </c>
      <c r="G136" s="146">
        <v>-18</v>
      </c>
    </row>
    <row r="137" spans="1:7" ht="17.25" customHeight="1">
      <c r="A137" s="143" t="s">
        <v>414</v>
      </c>
      <c r="B137" s="144" t="s">
        <v>200</v>
      </c>
      <c r="C137" s="144" t="s">
        <v>152</v>
      </c>
      <c r="D137" s="144" t="s">
        <v>153</v>
      </c>
      <c r="E137" s="145" t="s">
        <v>158</v>
      </c>
      <c r="F137" s="145" t="s">
        <v>158</v>
      </c>
      <c r="G137" s="146">
        <v>-9</v>
      </c>
    </row>
    <row r="138" spans="1:7" ht="17.25" customHeight="1">
      <c r="A138" s="143" t="s">
        <v>415</v>
      </c>
      <c r="B138" s="144" t="s">
        <v>233</v>
      </c>
      <c r="C138" s="144" t="s">
        <v>152</v>
      </c>
      <c r="D138" s="144" t="s">
        <v>153</v>
      </c>
      <c r="E138" s="145" t="s">
        <v>158</v>
      </c>
      <c r="F138" s="145" t="s">
        <v>158</v>
      </c>
      <c r="G138" s="146">
        <v>-4</v>
      </c>
    </row>
    <row r="139" spans="1:7" ht="34.5">
      <c r="A139" s="143" t="s">
        <v>416</v>
      </c>
      <c r="B139" s="144" t="s">
        <v>212</v>
      </c>
      <c r="C139" s="144" t="s">
        <v>152</v>
      </c>
      <c r="D139" s="144" t="s">
        <v>153</v>
      </c>
      <c r="E139" s="145" t="s">
        <v>158</v>
      </c>
      <c r="F139" s="145" t="s">
        <v>158</v>
      </c>
      <c r="G139" s="146">
        <v>-0.12</v>
      </c>
    </row>
    <row r="140" spans="1:7" ht="17.25" customHeight="1">
      <c r="A140" s="143" t="s">
        <v>417</v>
      </c>
      <c r="B140" s="144" t="s">
        <v>214</v>
      </c>
      <c r="C140" s="144" t="s">
        <v>152</v>
      </c>
      <c r="D140" s="144" t="s">
        <v>168</v>
      </c>
      <c r="E140" s="145" t="s">
        <v>158</v>
      </c>
      <c r="F140" s="145" t="s">
        <v>158</v>
      </c>
      <c r="G140" s="161">
        <v>-1.4E-2</v>
      </c>
    </row>
    <row r="141" spans="1:7" ht="17.25" customHeight="1">
      <c r="A141" s="143" t="s">
        <v>418</v>
      </c>
      <c r="B141" s="144" t="s">
        <v>191</v>
      </c>
      <c r="C141" s="144" t="s">
        <v>152</v>
      </c>
      <c r="D141" s="144" t="s">
        <v>192</v>
      </c>
      <c r="E141" s="145" t="s">
        <v>158</v>
      </c>
      <c r="F141" s="145" t="s">
        <v>158</v>
      </c>
      <c r="G141" s="146">
        <v>-1.476</v>
      </c>
    </row>
    <row r="142" spans="1:7" ht="34.5">
      <c r="A142" s="143" t="s">
        <v>419</v>
      </c>
      <c r="B142" s="144" t="s">
        <v>206</v>
      </c>
      <c r="C142" s="144" t="s">
        <v>152</v>
      </c>
      <c r="D142" s="144" t="s">
        <v>207</v>
      </c>
      <c r="E142" s="145" t="s">
        <v>158</v>
      </c>
      <c r="F142" s="145" t="s">
        <v>158</v>
      </c>
      <c r="G142" s="161">
        <v>-8.0000000000000002E-3</v>
      </c>
    </row>
    <row r="143" spans="1:7" ht="17.25" customHeight="1">
      <c r="A143" s="143" t="s">
        <v>420</v>
      </c>
      <c r="B143" s="144" t="s">
        <v>215</v>
      </c>
      <c r="C143" s="144" t="s">
        <v>152</v>
      </c>
      <c r="D143" s="144" t="s">
        <v>168</v>
      </c>
      <c r="E143" s="145" t="s">
        <v>158</v>
      </c>
      <c r="F143" s="145" t="s">
        <v>158</v>
      </c>
      <c r="G143" s="161">
        <v>-0.04</v>
      </c>
    </row>
    <row r="144" spans="1:7" ht="17.25" customHeight="1">
      <c r="A144" s="143" t="s">
        <v>421</v>
      </c>
      <c r="B144" s="144" t="s">
        <v>234</v>
      </c>
      <c r="C144" s="144" t="s">
        <v>152</v>
      </c>
      <c r="D144" s="144" t="s">
        <v>153</v>
      </c>
      <c r="E144" s="145" t="s">
        <v>158</v>
      </c>
      <c r="F144" s="145" t="s">
        <v>158</v>
      </c>
      <c r="G144" s="146">
        <v>-596.4</v>
      </c>
    </row>
    <row r="145" spans="1:7" ht="17.25" customHeight="1">
      <c r="A145" s="143" t="s">
        <v>422</v>
      </c>
      <c r="B145" s="144" t="s">
        <v>213</v>
      </c>
      <c r="C145" s="144" t="s">
        <v>152</v>
      </c>
      <c r="D145" s="144" t="s">
        <v>207</v>
      </c>
      <c r="E145" s="145" t="s">
        <v>158</v>
      </c>
      <c r="F145" s="145" t="s">
        <v>158</v>
      </c>
      <c r="G145" s="146">
        <v>-4</v>
      </c>
    </row>
    <row r="146" spans="1:7" ht="17.25" customHeight="1">
      <c r="A146" s="143" t="s">
        <v>423</v>
      </c>
      <c r="B146" s="144" t="s">
        <v>186</v>
      </c>
      <c r="C146" s="144" t="s">
        <v>152</v>
      </c>
      <c r="D146" s="144" t="s">
        <v>153</v>
      </c>
      <c r="E146" s="145" t="s">
        <v>158</v>
      </c>
      <c r="F146" s="145" t="s">
        <v>158</v>
      </c>
      <c r="G146" s="146">
        <v>-50</v>
      </c>
    </row>
    <row r="147" spans="1:7" ht="17.25" customHeight="1">
      <c r="A147" s="143" t="s">
        <v>424</v>
      </c>
      <c r="B147" s="144" t="s">
        <v>211</v>
      </c>
      <c r="C147" s="144" t="s">
        <v>152</v>
      </c>
      <c r="D147" s="144" t="s">
        <v>153</v>
      </c>
      <c r="E147" s="145" t="s">
        <v>158</v>
      </c>
      <c r="F147" s="145" t="s">
        <v>158</v>
      </c>
      <c r="G147" s="146">
        <v>-131.84</v>
      </c>
    </row>
    <row r="148" spans="1:7" ht="17.25" customHeight="1">
      <c r="A148" s="143" t="s">
        <v>425</v>
      </c>
      <c r="B148" s="144" t="s">
        <v>177</v>
      </c>
      <c r="C148" s="144" t="s">
        <v>152</v>
      </c>
      <c r="D148" s="144" t="s">
        <v>168</v>
      </c>
      <c r="E148" s="145" t="s">
        <v>158</v>
      </c>
      <c r="F148" s="145" t="s">
        <v>158</v>
      </c>
      <c r="G148" s="146">
        <v>-52.71</v>
      </c>
    </row>
    <row r="149" spans="1:7" ht="17.25" customHeight="1">
      <c r="A149" s="143" t="s">
        <v>426</v>
      </c>
      <c r="B149" s="144" t="s">
        <v>181</v>
      </c>
      <c r="C149" s="144" t="s">
        <v>152</v>
      </c>
      <c r="D149" s="144" t="s">
        <v>153</v>
      </c>
      <c r="E149" s="145" t="s">
        <v>158</v>
      </c>
      <c r="F149" s="145" t="s">
        <v>158</v>
      </c>
      <c r="G149" s="146">
        <v>-120</v>
      </c>
    </row>
    <row r="150" spans="1:7" ht="17.25" customHeight="1">
      <c r="A150" s="143" t="s">
        <v>427</v>
      </c>
      <c r="B150" s="144" t="s">
        <v>186</v>
      </c>
      <c r="C150" s="144" t="s">
        <v>152</v>
      </c>
      <c r="D150" s="144" t="s">
        <v>153</v>
      </c>
      <c r="E150" s="145" t="s">
        <v>158</v>
      </c>
      <c r="F150" s="145" t="s">
        <v>158</v>
      </c>
      <c r="G150" s="146">
        <v>-5.2</v>
      </c>
    </row>
    <row r="151" spans="1:7" ht="17.25" customHeight="1">
      <c r="A151" s="143" t="s">
        <v>428</v>
      </c>
      <c r="B151" s="144" t="s">
        <v>197</v>
      </c>
      <c r="C151" s="144" t="s">
        <v>152</v>
      </c>
      <c r="D151" s="144" t="s">
        <v>153</v>
      </c>
      <c r="E151" s="145" t="s">
        <v>158</v>
      </c>
      <c r="F151" s="145" t="s">
        <v>158</v>
      </c>
      <c r="G151" s="146">
        <v>-82.412000000000006</v>
      </c>
    </row>
    <row r="152" spans="1:7" ht="17.25" customHeight="1">
      <c r="A152" s="143" t="s">
        <v>429</v>
      </c>
      <c r="B152" s="144" t="s">
        <v>194</v>
      </c>
      <c r="C152" s="144" t="s">
        <v>152</v>
      </c>
      <c r="D152" s="144" t="s">
        <v>153</v>
      </c>
      <c r="E152" s="145" t="s">
        <v>158</v>
      </c>
      <c r="F152" s="145" t="s">
        <v>158</v>
      </c>
      <c r="G152" s="146">
        <v>-120</v>
      </c>
    </row>
    <row r="153" spans="1:7" ht="17.25" customHeight="1">
      <c r="A153" s="143" t="s">
        <v>430</v>
      </c>
      <c r="B153" s="144" t="s">
        <v>185</v>
      </c>
      <c r="C153" s="144" t="s">
        <v>152</v>
      </c>
      <c r="D153" s="144" t="s">
        <v>153</v>
      </c>
      <c r="E153" s="145" t="s">
        <v>158</v>
      </c>
      <c r="F153" s="145" t="s">
        <v>158</v>
      </c>
      <c r="G153" s="146">
        <v>-60</v>
      </c>
    </row>
    <row r="154" spans="1:7" ht="18" customHeight="1">
      <c r="A154" s="143" t="s">
        <v>431</v>
      </c>
      <c r="B154" s="144" t="s">
        <v>228</v>
      </c>
      <c r="C154" s="144" t="s">
        <v>152</v>
      </c>
      <c r="D154" s="144" t="s">
        <v>153</v>
      </c>
      <c r="E154" s="145" t="s">
        <v>158</v>
      </c>
      <c r="F154" s="145" t="s">
        <v>158</v>
      </c>
      <c r="G154" s="146">
        <v>-155</v>
      </c>
    </row>
    <row r="155" spans="1:7" ht="17.25" customHeight="1">
      <c r="A155" s="143" t="s">
        <v>446</v>
      </c>
      <c r="B155" s="144" t="s">
        <v>242</v>
      </c>
      <c r="C155" s="144" t="s">
        <v>152</v>
      </c>
      <c r="D155" s="144" t="s">
        <v>168</v>
      </c>
      <c r="E155" s="145" t="s">
        <v>158</v>
      </c>
      <c r="F155" s="145" t="s">
        <v>158</v>
      </c>
      <c r="G155" s="146">
        <v>-105</v>
      </c>
    </row>
    <row r="156" spans="1:7" ht="18" customHeight="1">
      <c r="A156" s="143" t="s">
        <v>447</v>
      </c>
      <c r="B156" s="144" t="s">
        <v>243</v>
      </c>
      <c r="C156" s="144" t="s">
        <v>152</v>
      </c>
      <c r="D156" s="144" t="s">
        <v>168</v>
      </c>
      <c r="E156" s="145" t="s">
        <v>158</v>
      </c>
      <c r="F156" s="145" t="s">
        <v>158</v>
      </c>
      <c r="G156" s="146">
        <v>-330</v>
      </c>
    </row>
    <row r="157" spans="1:7" ht="17.25" customHeight="1">
      <c r="A157" s="143" t="s">
        <v>448</v>
      </c>
      <c r="B157" s="144" t="s">
        <v>771</v>
      </c>
      <c r="C157" s="144" t="s">
        <v>152</v>
      </c>
      <c r="D157" s="144" t="s">
        <v>207</v>
      </c>
      <c r="E157" s="145" t="s">
        <v>158</v>
      </c>
      <c r="F157" s="145" t="s">
        <v>158</v>
      </c>
      <c r="G157" s="146">
        <v>-3.6</v>
      </c>
    </row>
    <row r="158" spans="1:7" ht="21" customHeight="1">
      <c r="A158" s="143" t="s">
        <v>449</v>
      </c>
      <c r="B158" s="144" t="s">
        <v>772</v>
      </c>
      <c r="C158" s="144" t="s">
        <v>152</v>
      </c>
      <c r="D158" s="144" t="s">
        <v>153</v>
      </c>
      <c r="E158" s="145" t="s">
        <v>158</v>
      </c>
      <c r="F158" s="145" t="s">
        <v>158</v>
      </c>
      <c r="G158" s="146">
        <v>-6.7240000000000002</v>
      </c>
    </row>
    <row r="159" spans="1:7" ht="17.25" customHeight="1">
      <c r="A159" s="143" t="s">
        <v>450</v>
      </c>
      <c r="B159" s="144" t="s">
        <v>772</v>
      </c>
      <c r="C159" s="144" t="s">
        <v>152</v>
      </c>
      <c r="D159" s="144" t="s">
        <v>153</v>
      </c>
      <c r="E159" s="145" t="s">
        <v>158</v>
      </c>
      <c r="F159" s="145" t="s">
        <v>158</v>
      </c>
      <c r="G159" s="146">
        <v>-8.7240000000000002</v>
      </c>
    </row>
    <row r="160" spans="1:7" ht="17.25" customHeight="1">
      <c r="A160" s="143" t="s">
        <v>451</v>
      </c>
      <c r="B160" s="144" t="s">
        <v>772</v>
      </c>
      <c r="C160" s="144" t="s">
        <v>152</v>
      </c>
      <c r="D160" s="144" t="s">
        <v>153</v>
      </c>
      <c r="E160" s="145" t="s">
        <v>158</v>
      </c>
      <c r="F160" s="145" t="s">
        <v>158</v>
      </c>
      <c r="G160" s="146">
        <v>-108.96</v>
      </c>
    </row>
    <row r="161" spans="1:7" ht="17.25" customHeight="1">
      <c r="A161" s="143" t="s">
        <v>452</v>
      </c>
      <c r="B161" s="144" t="s">
        <v>772</v>
      </c>
      <c r="C161" s="144" t="s">
        <v>152</v>
      </c>
      <c r="D161" s="144" t="s">
        <v>153</v>
      </c>
      <c r="E161" s="145" t="s">
        <v>158</v>
      </c>
      <c r="F161" s="145" t="s">
        <v>158</v>
      </c>
      <c r="G161" s="146">
        <v>-27.24</v>
      </c>
    </row>
    <row r="162" spans="1:7" ht="17.25" customHeight="1">
      <c r="A162" s="143" t="s">
        <v>453</v>
      </c>
      <c r="B162" s="144" t="s">
        <v>772</v>
      </c>
      <c r="C162" s="144" t="s">
        <v>152</v>
      </c>
      <c r="D162" s="144" t="s">
        <v>153</v>
      </c>
      <c r="E162" s="145" t="s">
        <v>158</v>
      </c>
      <c r="F162" s="145" t="s">
        <v>158</v>
      </c>
      <c r="G162" s="146">
        <v>-95.963999999999999</v>
      </c>
    </row>
    <row r="163" spans="1:7" ht="17.25" customHeight="1">
      <c r="A163" s="143" t="s">
        <v>454</v>
      </c>
      <c r="B163" s="144" t="s">
        <v>772</v>
      </c>
      <c r="C163" s="144" t="s">
        <v>152</v>
      </c>
      <c r="D163" s="144" t="s">
        <v>153</v>
      </c>
      <c r="E163" s="145" t="s">
        <v>158</v>
      </c>
      <c r="F163" s="145" t="s">
        <v>158</v>
      </c>
      <c r="G163" s="146">
        <v>-66.135999999999996</v>
      </c>
    </row>
    <row r="164" spans="1:7" ht="17.25" customHeight="1">
      <c r="A164" s="143" t="s">
        <v>455</v>
      </c>
      <c r="B164" s="144" t="s">
        <v>773</v>
      </c>
      <c r="C164" s="144" t="s">
        <v>152</v>
      </c>
      <c r="D164" s="144" t="s">
        <v>153</v>
      </c>
      <c r="E164" s="145" t="s">
        <v>158</v>
      </c>
      <c r="F164" s="145" t="s">
        <v>158</v>
      </c>
      <c r="G164" s="146">
        <v>-23.62</v>
      </c>
    </row>
    <row r="165" spans="1:7" ht="17.25" customHeight="1">
      <c r="A165" s="143" t="s">
        <v>456</v>
      </c>
      <c r="B165" s="144" t="s">
        <v>773</v>
      </c>
      <c r="C165" s="144" t="s">
        <v>152</v>
      </c>
      <c r="D165" s="144" t="s">
        <v>153</v>
      </c>
      <c r="E165" s="145" t="s">
        <v>158</v>
      </c>
      <c r="F165" s="145" t="s">
        <v>158</v>
      </c>
      <c r="G165" s="146">
        <v>-28.344000000000001</v>
      </c>
    </row>
    <row r="166" spans="1:7" ht="17.25" customHeight="1">
      <c r="A166" s="143" t="s">
        <v>457</v>
      </c>
      <c r="B166" s="144" t="s">
        <v>772</v>
      </c>
      <c r="C166" s="144" t="s">
        <v>152</v>
      </c>
      <c r="D166" s="144" t="s">
        <v>153</v>
      </c>
      <c r="E166" s="145" t="s">
        <v>158</v>
      </c>
      <c r="F166" s="145" t="s">
        <v>158</v>
      </c>
      <c r="G166" s="146">
        <v>-5.4480000000000004</v>
      </c>
    </row>
    <row r="167" spans="1:7" ht="17.25" customHeight="1">
      <c r="A167" s="143" t="s">
        <v>458</v>
      </c>
      <c r="B167" s="144" t="s">
        <v>774</v>
      </c>
      <c r="C167" s="144" t="s">
        <v>152</v>
      </c>
      <c r="D167" s="144" t="s">
        <v>153</v>
      </c>
      <c r="E167" s="145" t="s">
        <v>158</v>
      </c>
      <c r="F167" s="145" t="s">
        <v>158</v>
      </c>
      <c r="G167" s="146">
        <v>-52.344000000000001</v>
      </c>
    </row>
    <row r="168" spans="1:7" ht="17.25" customHeight="1">
      <c r="A168" s="143" t="s">
        <v>459</v>
      </c>
      <c r="B168" s="144" t="s">
        <v>772</v>
      </c>
      <c r="C168" s="144" t="s">
        <v>152</v>
      </c>
      <c r="D168" s="144" t="s">
        <v>153</v>
      </c>
      <c r="E168" s="145" t="s">
        <v>158</v>
      </c>
      <c r="F168" s="145" t="s">
        <v>158</v>
      </c>
      <c r="G168" s="146">
        <v>-21.448</v>
      </c>
    </row>
    <row r="169" spans="1:7" ht="17.25" customHeight="1">
      <c r="A169" s="143" t="s">
        <v>460</v>
      </c>
      <c r="B169" s="144" t="s">
        <v>772</v>
      </c>
      <c r="C169" s="144" t="s">
        <v>152</v>
      </c>
      <c r="D169" s="144" t="s">
        <v>153</v>
      </c>
      <c r="E169" s="145" t="s">
        <v>158</v>
      </c>
      <c r="F169" s="145" t="s">
        <v>158</v>
      </c>
      <c r="G169" s="146">
        <v>-139.584</v>
      </c>
    </row>
    <row r="170" spans="1:7" ht="17.25" customHeight="1">
      <c r="A170" s="143" t="s">
        <v>461</v>
      </c>
      <c r="B170" s="144" t="s">
        <v>775</v>
      </c>
      <c r="C170" s="144" t="s">
        <v>152</v>
      </c>
      <c r="D170" s="144" t="s">
        <v>207</v>
      </c>
      <c r="E170" s="145" t="s">
        <v>158</v>
      </c>
      <c r="F170" s="145" t="s">
        <v>158</v>
      </c>
      <c r="G170" s="146">
        <v>-1275</v>
      </c>
    </row>
    <row r="171" spans="1:7" ht="17.25" customHeight="1">
      <c r="A171" s="143" t="s">
        <v>462</v>
      </c>
      <c r="B171" s="144" t="s">
        <v>772</v>
      </c>
      <c r="C171" s="144" t="s">
        <v>152</v>
      </c>
      <c r="D171" s="144" t="s">
        <v>153</v>
      </c>
      <c r="E171" s="145" t="s">
        <v>158</v>
      </c>
      <c r="F171" s="145" t="s">
        <v>158</v>
      </c>
      <c r="G171" s="146">
        <v>-9.4480000000000004</v>
      </c>
    </row>
    <row r="172" spans="1:7" ht="17.25" customHeight="1">
      <c r="A172" s="143" t="s">
        <v>463</v>
      </c>
      <c r="B172" s="144" t="s">
        <v>773</v>
      </c>
      <c r="C172" s="144" t="s">
        <v>152</v>
      </c>
      <c r="D172" s="144" t="s">
        <v>153</v>
      </c>
      <c r="E172" s="145" t="s">
        <v>158</v>
      </c>
      <c r="F172" s="145" t="s">
        <v>158</v>
      </c>
      <c r="G172" s="146">
        <v>-104.688</v>
      </c>
    </row>
    <row r="173" spans="1:7" ht="17.25" customHeight="1">
      <c r="A173" s="143" t="s">
        <v>464</v>
      </c>
      <c r="B173" s="144" t="s">
        <v>772</v>
      </c>
      <c r="C173" s="144" t="s">
        <v>152</v>
      </c>
      <c r="D173" s="144" t="s">
        <v>153</v>
      </c>
      <c r="E173" s="145" t="s">
        <v>158</v>
      </c>
      <c r="F173" s="145" t="s">
        <v>158</v>
      </c>
      <c r="G173" s="146">
        <v>-141.72</v>
      </c>
    </row>
    <row r="174" spans="1:7" ht="17.25" customHeight="1">
      <c r="A174" s="143" t="s">
        <v>465</v>
      </c>
      <c r="B174" s="144" t="s">
        <v>772</v>
      </c>
      <c r="C174" s="144" t="s">
        <v>152</v>
      </c>
      <c r="D174" s="144" t="s">
        <v>153</v>
      </c>
      <c r="E174" s="145" t="s">
        <v>158</v>
      </c>
      <c r="F174" s="145" t="s">
        <v>158</v>
      </c>
      <c r="G174" s="146">
        <v>-95.963999999999999</v>
      </c>
    </row>
    <row r="175" spans="1:7" ht="34.5">
      <c r="A175" s="143" t="s">
        <v>466</v>
      </c>
      <c r="B175" s="144" t="s">
        <v>776</v>
      </c>
      <c r="C175" s="144" t="s">
        <v>152</v>
      </c>
      <c r="D175" s="144" t="s">
        <v>153</v>
      </c>
      <c r="E175" s="145" t="s">
        <v>158</v>
      </c>
      <c r="F175" s="145" t="s">
        <v>158</v>
      </c>
      <c r="G175" s="146">
        <v>-3.5</v>
      </c>
    </row>
    <row r="176" spans="1:7" ht="17.25" customHeight="1">
      <c r="A176" s="143" t="s">
        <v>467</v>
      </c>
      <c r="B176" s="144" t="s">
        <v>777</v>
      </c>
      <c r="C176" s="144" t="s">
        <v>152</v>
      </c>
      <c r="D176" s="144" t="s">
        <v>207</v>
      </c>
      <c r="E176" s="145" t="s">
        <v>158</v>
      </c>
      <c r="F176" s="145" t="s">
        <v>158</v>
      </c>
      <c r="G176" s="146">
        <v>-3</v>
      </c>
    </row>
    <row r="177" spans="1:7" ht="17.25" customHeight="1">
      <c r="A177" s="143" t="s">
        <v>468</v>
      </c>
      <c r="B177" s="144" t="s">
        <v>778</v>
      </c>
      <c r="C177" s="144" t="s">
        <v>152</v>
      </c>
      <c r="D177" s="144" t="s">
        <v>168</v>
      </c>
      <c r="E177" s="145" t="s">
        <v>158</v>
      </c>
      <c r="F177" s="145" t="s">
        <v>158</v>
      </c>
      <c r="G177" s="146">
        <v>-9</v>
      </c>
    </row>
    <row r="178" spans="1:7" ht="95.25" customHeight="1">
      <c r="A178" s="143" t="s">
        <v>469</v>
      </c>
      <c r="B178" s="144" t="s">
        <v>779</v>
      </c>
      <c r="C178" s="144" t="s">
        <v>152</v>
      </c>
      <c r="D178" s="144" t="s">
        <v>207</v>
      </c>
      <c r="E178" s="145" t="s">
        <v>158</v>
      </c>
      <c r="F178" s="145" t="s">
        <v>158</v>
      </c>
      <c r="G178" s="146">
        <v>-1473</v>
      </c>
    </row>
    <row r="179" spans="1:7" ht="17.25" customHeight="1">
      <c r="A179" s="143" t="s">
        <v>470</v>
      </c>
      <c r="B179" s="144" t="s">
        <v>780</v>
      </c>
      <c r="C179" s="144" t="s">
        <v>152</v>
      </c>
      <c r="D179" s="144" t="s">
        <v>207</v>
      </c>
      <c r="E179" s="145" t="s">
        <v>158</v>
      </c>
      <c r="F179" s="145" t="s">
        <v>158</v>
      </c>
      <c r="G179" s="146">
        <v>-129.6</v>
      </c>
    </row>
    <row r="180" spans="1:7" ht="17.25" customHeight="1">
      <c r="A180" s="143" t="s">
        <v>471</v>
      </c>
      <c r="B180" s="144" t="s">
        <v>772</v>
      </c>
      <c r="C180" s="144" t="s">
        <v>152</v>
      </c>
      <c r="D180" s="144" t="s">
        <v>153</v>
      </c>
      <c r="E180" s="145" t="s">
        <v>158</v>
      </c>
      <c r="F180" s="145" t="s">
        <v>158</v>
      </c>
      <c r="G180" s="146">
        <v>-50.896000000000001</v>
      </c>
    </row>
    <row r="181" spans="1:7" ht="17.25" customHeight="1">
      <c r="A181" s="143" t="s">
        <v>472</v>
      </c>
      <c r="B181" s="144" t="s">
        <v>772</v>
      </c>
      <c r="C181" s="144" t="s">
        <v>152</v>
      </c>
      <c r="D181" s="144" t="s">
        <v>153</v>
      </c>
      <c r="E181" s="145" t="s">
        <v>158</v>
      </c>
      <c r="F181" s="145" t="s">
        <v>158</v>
      </c>
      <c r="G181" s="146">
        <v>-268.95999999999998</v>
      </c>
    </row>
    <row r="182" spans="1:7" ht="17.25" customHeight="1">
      <c r="A182" s="143" t="s">
        <v>473</v>
      </c>
      <c r="B182" s="144" t="s">
        <v>775</v>
      </c>
      <c r="C182" s="144" t="s">
        <v>152</v>
      </c>
      <c r="D182" s="144" t="s">
        <v>207</v>
      </c>
      <c r="E182" s="145" t="s">
        <v>158</v>
      </c>
      <c r="F182" s="145" t="s">
        <v>158</v>
      </c>
      <c r="G182" s="146">
        <v>-555</v>
      </c>
    </row>
    <row r="183" spans="1:7" ht="17.25" customHeight="1">
      <c r="A183" s="143" t="s">
        <v>474</v>
      </c>
      <c r="B183" s="144" t="s">
        <v>775</v>
      </c>
      <c r="C183" s="144" t="s">
        <v>152</v>
      </c>
      <c r="D183" s="144" t="s">
        <v>207</v>
      </c>
      <c r="E183" s="145" t="s">
        <v>158</v>
      </c>
      <c r="F183" s="145" t="s">
        <v>158</v>
      </c>
      <c r="G183" s="146">
        <v>-597.6</v>
      </c>
    </row>
    <row r="184" spans="1:7" ht="17.25" customHeight="1">
      <c r="A184" s="143" t="s">
        <v>475</v>
      </c>
      <c r="B184" s="144" t="s">
        <v>772</v>
      </c>
      <c r="C184" s="144" t="s">
        <v>152</v>
      </c>
      <c r="D184" s="144" t="s">
        <v>153</v>
      </c>
      <c r="E184" s="145" t="s">
        <v>158</v>
      </c>
      <c r="F184" s="145" t="s">
        <v>158</v>
      </c>
      <c r="G184" s="146">
        <v>-21.448</v>
      </c>
    </row>
    <row r="185" spans="1:7" ht="17.25" customHeight="1">
      <c r="A185" s="143" t="s">
        <v>476</v>
      </c>
      <c r="B185" s="144" t="s">
        <v>773</v>
      </c>
      <c r="C185" s="144" t="s">
        <v>152</v>
      </c>
      <c r="D185" s="144" t="s">
        <v>153</v>
      </c>
      <c r="E185" s="145" t="s">
        <v>158</v>
      </c>
      <c r="F185" s="145" t="s">
        <v>158</v>
      </c>
      <c r="G185" s="146">
        <v>-13.62</v>
      </c>
    </row>
    <row r="186" spans="1:7" ht="17.25" customHeight="1">
      <c r="A186" s="143" t="s">
        <v>477</v>
      </c>
      <c r="B186" s="144" t="s">
        <v>772</v>
      </c>
      <c r="C186" s="144" t="s">
        <v>152</v>
      </c>
      <c r="D186" s="144" t="s">
        <v>153</v>
      </c>
      <c r="E186" s="145" t="s">
        <v>158</v>
      </c>
      <c r="F186" s="145" t="s">
        <v>158</v>
      </c>
      <c r="G186" s="146">
        <v>-27.24</v>
      </c>
    </row>
    <row r="187" spans="1:7" ht="17.25" customHeight="1">
      <c r="A187" s="143" t="s">
        <v>478</v>
      </c>
      <c r="B187" s="144" t="s">
        <v>772</v>
      </c>
      <c r="C187" s="144" t="s">
        <v>152</v>
      </c>
      <c r="D187" s="144" t="s">
        <v>153</v>
      </c>
      <c r="E187" s="145" t="s">
        <v>158</v>
      </c>
      <c r="F187" s="145" t="s">
        <v>158</v>
      </c>
      <c r="G187" s="146">
        <v>-27.24</v>
      </c>
    </row>
    <row r="188" spans="1:7" ht="17.25" customHeight="1">
      <c r="A188" s="143" t="s">
        <v>479</v>
      </c>
      <c r="B188" s="144" t="s">
        <v>773</v>
      </c>
      <c r="C188" s="144" t="s">
        <v>152</v>
      </c>
      <c r="D188" s="144" t="s">
        <v>153</v>
      </c>
      <c r="E188" s="145" t="s">
        <v>158</v>
      </c>
      <c r="F188" s="145" t="s">
        <v>158</v>
      </c>
      <c r="G188" s="146">
        <v>-112.34399999999999</v>
      </c>
    </row>
    <row r="189" spans="1:7" ht="17.25" customHeight="1">
      <c r="A189" s="143" t="s">
        <v>480</v>
      </c>
      <c r="B189" s="144" t="s">
        <v>772</v>
      </c>
      <c r="C189" s="144" t="s">
        <v>152</v>
      </c>
      <c r="D189" s="144" t="s">
        <v>153</v>
      </c>
      <c r="E189" s="145" t="s">
        <v>158</v>
      </c>
      <c r="F189" s="145" t="s">
        <v>158</v>
      </c>
      <c r="G189" s="146">
        <v>-29.448</v>
      </c>
    </row>
    <row r="190" spans="1:7" ht="24.75" customHeight="1">
      <c r="A190" s="143" t="s">
        <v>481</v>
      </c>
      <c r="B190" s="144" t="s">
        <v>776</v>
      </c>
      <c r="C190" s="144" t="s">
        <v>152</v>
      </c>
      <c r="D190" s="144" t="s">
        <v>153</v>
      </c>
      <c r="E190" s="145" t="s">
        <v>158</v>
      </c>
      <c r="F190" s="145" t="s">
        <v>158</v>
      </c>
      <c r="G190" s="146">
        <v>-30.5</v>
      </c>
    </row>
    <row r="191" spans="1:7" ht="24.75" customHeight="1">
      <c r="A191" s="143" t="s">
        <v>482</v>
      </c>
      <c r="B191" s="144" t="s">
        <v>776</v>
      </c>
      <c r="C191" s="144" t="s">
        <v>152</v>
      </c>
      <c r="D191" s="144" t="s">
        <v>153</v>
      </c>
      <c r="E191" s="145" t="s">
        <v>158</v>
      </c>
      <c r="F191" s="145" t="s">
        <v>158</v>
      </c>
      <c r="G191" s="146">
        <v>-0.5</v>
      </c>
    </row>
    <row r="192" spans="1:7" ht="24.75" customHeight="1">
      <c r="A192" s="143" t="s">
        <v>483</v>
      </c>
      <c r="B192" s="144" t="s">
        <v>776</v>
      </c>
      <c r="C192" s="144" t="s">
        <v>152</v>
      </c>
      <c r="D192" s="144" t="s">
        <v>153</v>
      </c>
      <c r="E192" s="145" t="s">
        <v>158</v>
      </c>
      <c r="F192" s="145" t="s">
        <v>158</v>
      </c>
      <c r="G192" s="146">
        <v>-30.6</v>
      </c>
    </row>
    <row r="193" spans="1:7" ht="24.75" customHeight="1">
      <c r="A193" s="143" t="s">
        <v>484</v>
      </c>
      <c r="B193" s="144" t="s">
        <v>776</v>
      </c>
      <c r="C193" s="144" t="s">
        <v>152</v>
      </c>
      <c r="D193" s="144" t="s">
        <v>153</v>
      </c>
      <c r="E193" s="145" t="s">
        <v>158</v>
      </c>
      <c r="F193" s="145" t="s">
        <v>158</v>
      </c>
      <c r="G193" s="146">
        <v>-3.3</v>
      </c>
    </row>
    <row r="194" spans="1:7" ht="24.75" customHeight="1">
      <c r="A194" s="143" t="s">
        <v>485</v>
      </c>
      <c r="B194" s="144" t="s">
        <v>776</v>
      </c>
      <c r="C194" s="144" t="s">
        <v>152</v>
      </c>
      <c r="D194" s="144" t="s">
        <v>153</v>
      </c>
      <c r="E194" s="145" t="s">
        <v>158</v>
      </c>
      <c r="F194" s="145" t="s">
        <v>158</v>
      </c>
      <c r="G194" s="146">
        <v>-15.4</v>
      </c>
    </row>
    <row r="195" spans="1:7" ht="24.75" customHeight="1">
      <c r="A195" s="143" t="s">
        <v>486</v>
      </c>
      <c r="B195" s="144" t="s">
        <v>776</v>
      </c>
      <c r="C195" s="144" t="s">
        <v>152</v>
      </c>
      <c r="D195" s="144" t="s">
        <v>153</v>
      </c>
      <c r="E195" s="145" t="s">
        <v>158</v>
      </c>
      <c r="F195" s="145" t="s">
        <v>158</v>
      </c>
      <c r="G195" s="146">
        <v>-14</v>
      </c>
    </row>
    <row r="196" spans="1:7" ht="24.75" customHeight="1">
      <c r="A196" s="143" t="s">
        <v>487</v>
      </c>
      <c r="B196" s="144" t="s">
        <v>776</v>
      </c>
      <c r="C196" s="144" t="s">
        <v>152</v>
      </c>
      <c r="D196" s="144" t="s">
        <v>153</v>
      </c>
      <c r="E196" s="145" t="s">
        <v>158</v>
      </c>
      <c r="F196" s="145" t="s">
        <v>158</v>
      </c>
      <c r="G196" s="146">
        <v>-4</v>
      </c>
    </row>
    <row r="197" spans="1:7" ht="24.75" customHeight="1">
      <c r="A197" s="143" t="s">
        <v>488</v>
      </c>
      <c r="B197" s="144" t="s">
        <v>776</v>
      </c>
      <c r="C197" s="144" t="s">
        <v>152</v>
      </c>
      <c r="D197" s="144" t="s">
        <v>153</v>
      </c>
      <c r="E197" s="145" t="s">
        <v>158</v>
      </c>
      <c r="F197" s="145" t="s">
        <v>158</v>
      </c>
      <c r="G197" s="146">
        <v>-7.5</v>
      </c>
    </row>
    <row r="198" spans="1:7" ht="24.75" customHeight="1">
      <c r="A198" s="143" t="s">
        <v>489</v>
      </c>
      <c r="B198" s="144" t="s">
        <v>776</v>
      </c>
      <c r="C198" s="144" t="s">
        <v>152</v>
      </c>
      <c r="D198" s="144" t="s">
        <v>153</v>
      </c>
      <c r="E198" s="145" t="s">
        <v>158</v>
      </c>
      <c r="F198" s="145" t="s">
        <v>158</v>
      </c>
      <c r="G198" s="146">
        <v>-5</v>
      </c>
    </row>
    <row r="199" spans="1:7" ht="24.75" customHeight="1">
      <c r="A199" s="143" t="s">
        <v>490</v>
      </c>
      <c r="B199" s="144" t="s">
        <v>776</v>
      </c>
      <c r="C199" s="144" t="s">
        <v>152</v>
      </c>
      <c r="D199" s="144" t="s">
        <v>153</v>
      </c>
      <c r="E199" s="145" t="s">
        <v>158</v>
      </c>
      <c r="F199" s="145" t="s">
        <v>158</v>
      </c>
      <c r="G199" s="146">
        <v>-32</v>
      </c>
    </row>
    <row r="200" spans="1:7" ht="24.75" customHeight="1">
      <c r="A200" s="143" t="s">
        <v>491</v>
      </c>
      <c r="B200" s="144" t="s">
        <v>776</v>
      </c>
      <c r="C200" s="144" t="s">
        <v>152</v>
      </c>
      <c r="D200" s="144" t="s">
        <v>153</v>
      </c>
      <c r="E200" s="145" t="s">
        <v>158</v>
      </c>
      <c r="F200" s="145" t="s">
        <v>158</v>
      </c>
      <c r="G200" s="146">
        <v>-11</v>
      </c>
    </row>
    <row r="201" spans="1:7" ht="24.75" customHeight="1">
      <c r="A201" s="143" t="s">
        <v>492</v>
      </c>
      <c r="B201" s="144" t="s">
        <v>776</v>
      </c>
      <c r="C201" s="144" t="s">
        <v>152</v>
      </c>
      <c r="D201" s="144" t="s">
        <v>153</v>
      </c>
      <c r="E201" s="145" t="s">
        <v>158</v>
      </c>
      <c r="F201" s="145" t="s">
        <v>158</v>
      </c>
      <c r="G201" s="146">
        <v>-10</v>
      </c>
    </row>
    <row r="202" spans="1:7" ht="24.75" customHeight="1">
      <c r="A202" s="143" t="s">
        <v>493</v>
      </c>
      <c r="B202" s="144" t="s">
        <v>776</v>
      </c>
      <c r="C202" s="144" t="s">
        <v>152</v>
      </c>
      <c r="D202" s="144" t="s">
        <v>153</v>
      </c>
      <c r="E202" s="145" t="s">
        <v>158</v>
      </c>
      <c r="F202" s="145" t="s">
        <v>158</v>
      </c>
      <c r="G202" s="146">
        <v>-30</v>
      </c>
    </row>
    <row r="203" spans="1:7" ht="24.75" customHeight="1">
      <c r="A203" s="143" t="s">
        <v>494</v>
      </c>
      <c r="B203" s="144" t="s">
        <v>776</v>
      </c>
      <c r="C203" s="144" t="s">
        <v>152</v>
      </c>
      <c r="D203" s="144" t="s">
        <v>153</v>
      </c>
      <c r="E203" s="145" t="s">
        <v>158</v>
      </c>
      <c r="F203" s="145" t="s">
        <v>158</v>
      </c>
      <c r="G203" s="146">
        <v>-69</v>
      </c>
    </row>
    <row r="204" spans="1:7" ht="24.75" customHeight="1">
      <c r="A204" s="143" t="s">
        <v>495</v>
      </c>
      <c r="B204" s="144" t="s">
        <v>776</v>
      </c>
      <c r="C204" s="144" t="s">
        <v>152</v>
      </c>
      <c r="D204" s="144" t="s">
        <v>153</v>
      </c>
      <c r="E204" s="145" t="s">
        <v>158</v>
      </c>
      <c r="F204" s="145" t="s">
        <v>158</v>
      </c>
      <c r="G204" s="146">
        <v>-0.25</v>
      </c>
    </row>
    <row r="205" spans="1:7" ht="24.75" customHeight="1">
      <c r="A205" s="143" t="s">
        <v>496</v>
      </c>
      <c r="B205" s="144" t="s">
        <v>776</v>
      </c>
      <c r="C205" s="144" t="s">
        <v>152</v>
      </c>
      <c r="D205" s="144" t="s">
        <v>153</v>
      </c>
      <c r="E205" s="145" t="s">
        <v>158</v>
      </c>
      <c r="F205" s="145" t="s">
        <v>158</v>
      </c>
      <c r="G205" s="146">
        <v>-3.2</v>
      </c>
    </row>
    <row r="206" spans="1:7" ht="24.75" customHeight="1">
      <c r="A206" s="143" t="s">
        <v>497</v>
      </c>
      <c r="B206" s="144" t="s">
        <v>776</v>
      </c>
      <c r="C206" s="144" t="s">
        <v>152</v>
      </c>
      <c r="D206" s="144" t="s">
        <v>153</v>
      </c>
      <c r="E206" s="145" t="s">
        <v>158</v>
      </c>
      <c r="F206" s="145" t="s">
        <v>158</v>
      </c>
      <c r="G206" s="146">
        <v>-40</v>
      </c>
    </row>
    <row r="207" spans="1:7" ht="24.75" customHeight="1">
      <c r="A207" s="143" t="s">
        <v>498</v>
      </c>
      <c r="B207" s="144" t="s">
        <v>776</v>
      </c>
      <c r="C207" s="144" t="s">
        <v>152</v>
      </c>
      <c r="D207" s="144" t="s">
        <v>153</v>
      </c>
      <c r="E207" s="145" t="s">
        <v>158</v>
      </c>
      <c r="F207" s="145" t="s">
        <v>158</v>
      </c>
      <c r="G207" s="146">
        <v>-5</v>
      </c>
    </row>
    <row r="208" spans="1:7" ht="24.75" customHeight="1">
      <c r="A208" s="143" t="s">
        <v>499</v>
      </c>
      <c r="B208" s="144" t="s">
        <v>776</v>
      </c>
      <c r="C208" s="144" t="s">
        <v>152</v>
      </c>
      <c r="D208" s="144" t="s">
        <v>153</v>
      </c>
      <c r="E208" s="145" t="s">
        <v>158</v>
      </c>
      <c r="F208" s="145" t="s">
        <v>158</v>
      </c>
      <c r="G208" s="146">
        <v>-10.199999999999999</v>
      </c>
    </row>
    <row r="209" spans="1:7" ht="24.75" customHeight="1">
      <c r="A209" s="143" t="s">
        <v>500</v>
      </c>
      <c r="B209" s="144" t="s">
        <v>776</v>
      </c>
      <c r="C209" s="144" t="s">
        <v>152</v>
      </c>
      <c r="D209" s="144" t="s">
        <v>153</v>
      </c>
      <c r="E209" s="145" t="s">
        <v>158</v>
      </c>
      <c r="F209" s="145" t="s">
        <v>158</v>
      </c>
      <c r="G209" s="146">
        <v>-7</v>
      </c>
    </row>
    <row r="210" spans="1:7" ht="24.75" customHeight="1">
      <c r="A210" s="143" t="s">
        <v>501</v>
      </c>
      <c r="B210" s="144" t="s">
        <v>776</v>
      </c>
      <c r="C210" s="144" t="s">
        <v>152</v>
      </c>
      <c r="D210" s="144" t="s">
        <v>153</v>
      </c>
      <c r="E210" s="145" t="s">
        <v>158</v>
      </c>
      <c r="F210" s="145" t="s">
        <v>158</v>
      </c>
      <c r="G210" s="146">
        <v>-6.6</v>
      </c>
    </row>
    <row r="211" spans="1:7" ht="24.75" customHeight="1">
      <c r="A211" s="143" t="s">
        <v>502</v>
      </c>
      <c r="B211" s="144" t="s">
        <v>776</v>
      </c>
      <c r="C211" s="144" t="s">
        <v>152</v>
      </c>
      <c r="D211" s="144" t="s">
        <v>153</v>
      </c>
      <c r="E211" s="145" t="s">
        <v>158</v>
      </c>
      <c r="F211" s="145" t="s">
        <v>158</v>
      </c>
      <c r="G211" s="146">
        <v>-16</v>
      </c>
    </row>
    <row r="212" spans="1:7" ht="24.75" customHeight="1">
      <c r="A212" s="143" t="s">
        <v>503</v>
      </c>
      <c r="B212" s="144" t="s">
        <v>776</v>
      </c>
      <c r="C212" s="144" t="s">
        <v>152</v>
      </c>
      <c r="D212" s="144" t="s">
        <v>153</v>
      </c>
      <c r="E212" s="145" t="s">
        <v>158</v>
      </c>
      <c r="F212" s="145" t="s">
        <v>158</v>
      </c>
      <c r="G212" s="146">
        <v>-15</v>
      </c>
    </row>
    <row r="213" spans="1:7" ht="24.75" customHeight="1">
      <c r="A213" s="143" t="s">
        <v>504</v>
      </c>
      <c r="B213" s="144" t="s">
        <v>776</v>
      </c>
      <c r="C213" s="144" t="s">
        <v>152</v>
      </c>
      <c r="D213" s="144" t="s">
        <v>153</v>
      </c>
      <c r="E213" s="145" t="s">
        <v>158</v>
      </c>
      <c r="F213" s="145" t="s">
        <v>158</v>
      </c>
      <c r="G213" s="146">
        <v>-2.6640000000000001</v>
      </c>
    </row>
    <row r="214" spans="1:7" ht="24.75" customHeight="1">
      <c r="A214" s="143" t="s">
        <v>505</v>
      </c>
      <c r="B214" s="144" t="s">
        <v>776</v>
      </c>
      <c r="C214" s="144" t="s">
        <v>152</v>
      </c>
      <c r="D214" s="144" t="s">
        <v>153</v>
      </c>
      <c r="E214" s="145" t="s">
        <v>158</v>
      </c>
      <c r="F214" s="145" t="s">
        <v>158</v>
      </c>
      <c r="G214" s="146">
        <v>-37</v>
      </c>
    </row>
    <row r="215" spans="1:7" ht="24.75" customHeight="1">
      <c r="A215" s="143" t="s">
        <v>506</v>
      </c>
      <c r="B215" s="144" t="s">
        <v>776</v>
      </c>
      <c r="C215" s="144" t="s">
        <v>152</v>
      </c>
      <c r="D215" s="144" t="s">
        <v>153</v>
      </c>
      <c r="E215" s="145" t="s">
        <v>158</v>
      </c>
      <c r="F215" s="145" t="s">
        <v>158</v>
      </c>
      <c r="G215" s="146">
        <v>-6.6</v>
      </c>
    </row>
    <row r="216" spans="1:7" ht="24.75" customHeight="1">
      <c r="A216" s="143" t="s">
        <v>507</v>
      </c>
      <c r="B216" s="144" t="s">
        <v>776</v>
      </c>
      <c r="C216" s="144" t="s">
        <v>152</v>
      </c>
      <c r="D216" s="144" t="s">
        <v>153</v>
      </c>
      <c r="E216" s="145" t="s">
        <v>158</v>
      </c>
      <c r="F216" s="145" t="s">
        <v>158</v>
      </c>
      <c r="G216" s="146">
        <v>-1.8</v>
      </c>
    </row>
    <row r="217" spans="1:7" ht="24.75" customHeight="1">
      <c r="A217" s="143" t="s">
        <v>508</v>
      </c>
      <c r="B217" s="144" t="s">
        <v>776</v>
      </c>
      <c r="C217" s="144" t="s">
        <v>152</v>
      </c>
      <c r="D217" s="144" t="s">
        <v>153</v>
      </c>
      <c r="E217" s="145" t="s">
        <v>158</v>
      </c>
      <c r="F217" s="145" t="s">
        <v>158</v>
      </c>
      <c r="G217" s="146">
        <v>-4.2</v>
      </c>
    </row>
    <row r="218" spans="1:7" ht="24.75" customHeight="1">
      <c r="A218" s="143" t="s">
        <v>509</v>
      </c>
      <c r="B218" s="144" t="s">
        <v>776</v>
      </c>
      <c r="C218" s="144" t="s">
        <v>152</v>
      </c>
      <c r="D218" s="144" t="s">
        <v>153</v>
      </c>
      <c r="E218" s="145" t="s">
        <v>158</v>
      </c>
      <c r="F218" s="145" t="s">
        <v>158</v>
      </c>
      <c r="G218" s="146">
        <v>-6</v>
      </c>
    </row>
    <row r="219" spans="1:7" ht="24.75" customHeight="1">
      <c r="A219" s="143" t="s">
        <v>510</v>
      </c>
      <c r="B219" s="144" t="s">
        <v>776</v>
      </c>
      <c r="C219" s="144" t="s">
        <v>152</v>
      </c>
      <c r="D219" s="144" t="s">
        <v>153</v>
      </c>
      <c r="E219" s="145" t="s">
        <v>158</v>
      </c>
      <c r="F219" s="145" t="s">
        <v>158</v>
      </c>
      <c r="G219" s="146">
        <v>-16.8</v>
      </c>
    </row>
    <row r="220" spans="1:7" ht="24.75" customHeight="1">
      <c r="A220" s="143" t="s">
        <v>511</v>
      </c>
      <c r="B220" s="144" t="s">
        <v>776</v>
      </c>
      <c r="C220" s="144" t="s">
        <v>152</v>
      </c>
      <c r="D220" s="144" t="s">
        <v>153</v>
      </c>
      <c r="E220" s="145" t="s">
        <v>158</v>
      </c>
      <c r="F220" s="145" t="s">
        <v>158</v>
      </c>
      <c r="G220" s="146">
        <v>-17.600000000000001</v>
      </c>
    </row>
    <row r="221" spans="1:7" ht="24.75" customHeight="1">
      <c r="A221" s="143" t="s">
        <v>512</v>
      </c>
      <c r="B221" s="144" t="s">
        <v>776</v>
      </c>
      <c r="C221" s="144" t="s">
        <v>152</v>
      </c>
      <c r="D221" s="144" t="s">
        <v>153</v>
      </c>
      <c r="E221" s="145" t="s">
        <v>158</v>
      </c>
      <c r="F221" s="145" t="s">
        <v>158</v>
      </c>
      <c r="G221" s="146">
        <v>-1.5</v>
      </c>
    </row>
    <row r="222" spans="1:7" ht="24.75" customHeight="1">
      <c r="A222" s="143" t="s">
        <v>513</v>
      </c>
      <c r="B222" s="144" t="s">
        <v>776</v>
      </c>
      <c r="C222" s="144" t="s">
        <v>152</v>
      </c>
      <c r="D222" s="144" t="s">
        <v>153</v>
      </c>
      <c r="E222" s="145" t="s">
        <v>158</v>
      </c>
      <c r="F222" s="145" t="s">
        <v>158</v>
      </c>
      <c r="G222" s="146">
        <v>-24</v>
      </c>
    </row>
    <row r="223" spans="1:7" ht="24.75" customHeight="1">
      <c r="A223" s="143" t="s">
        <v>514</v>
      </c>
      <c r="B223" s="144" t="s">
        <v>776</v>
      </c>
      <c r="C223" s="144" t="s">
        <v>152</v>
      </c>
      <c r="D223" s="144" t="s">
        <v>153</v>
      </c>
      <c r="E223" s="145" t="s">
        <v>158</v>
      </c>
      <c r="F223" s="145" t="s">
        <v>158</v>
      </c>
      <c r="G223" s="146">
        <v>-5</v>
      </c>
    </row>
    <row r="224" spans="1:7" ht="24.75" customHeight="1">
      <c r="A224" s="143" t="s">
        <v>515</v>
      </c>
      <c r="B224" s="144" t="s">
        <v>776</v>
      </c>
      <c r="C224" s="144" t="s">
        <v>152</v>
      </c>
      <c r="D224" s="144" t="s">
        <v>153</v>
      </c>
      <c r="E224" s="145" t="s">
        <v>158</v>
      </c>
      <c r="F224" s="145" t="s">
        <v>158</v>
      </c>
      <c r="G224" s="146">
        <v>-47.1</v>
      </c>
    </row>
    <row r="225" spans="1:7" ht="24.75" customHeight="1">
      <c r="A225" s="143" t="s">
        <v>516</v>
      </c>
      <c r="B225" s="144" t="s">
        <v>776</v>
      </c>
      <c r="C225" s="144" t="s">
        <v>152</v>
      </c>
      <c r="D225" s="144" t="s">
        <v>153</v>
      </c>
      <c r="E225" s="145" t="s">
        <v>158</v>
      </c>
      <c r="F225" s="145" t="s">
        <v>158</v>
      </c>
      <c r="G225" s="146">
        <v>-0.6</v>
      </c>
    </row>
    <row r="226" spans="1:7" ht="24.75" customHeight="1">
      <c r="A226" s="143" t="s">
        <v>517</v>
      </c>
      <c r="B226" s="144" t="s">
        <v>776</v>
      </c>
      <c r="C226" s="144" t="s">
        <v>152</v>
      </c>
      <c r="D226" s="144" t="s">
        <v>153</v>
      </c>
      <c r="E226" s="145" t="s">
        <v>158</v>
      </c>
      <c r="F226" s="145" t="s">
        <v>158</v>
      </c>
      <c r="G226" s="146">
        <v>-44</v>
      </c>
    </row>
    <row r="227" spans="1:7" ht="24.75" customHeight="1">
      <c r="A227" s="143" t="s">
        <v>518</v>
      </c>
      <c r="B227" s="144" t="s">
        <v>781</v>
      </c>
      <c r="C227" s="144" t="s">
        <v>152</v>
      </c>
      <c r="D227" s="144" t="s">
        <v>153</v>
      </c>
      <c r="E227" s="145" t="s">
        <v>158</v>
      </c>
      <c r="F227" s="145" t="s">
        <v>158</v>
      </c>
      <c r="G227" s="146">
        <v>-660</v>
      </c>
    </row>
    <row r="228" spans="1:7" ht="24.75" customHeight="1">
      <c r="A228" s="143" t="s">
        <v>519</v>
      </c>
      <c r="B228" s="144" t="s">
        <v>782</v>
      </c>
      <c r="C228" s="144" t="s">
        <v>152</v>
      </c>
      <c r="D228" s="144" t="s">
        <v>153</v>
      </c>
      <c r="E228" s="145" t="s">
        <v>158</v>
      </c>
      <c r="F228" s="145" t="s">
        <v>158</v>
      </c>
      <c r="G228" s="146">
        <v>-232</v>
      </c>
    </row>
    <row r="229" spans="1:7" ht="24.75" customHeight="1">
      <c r="A229" s="143" t="s">
        <v>520</v>
      </c>
      <c r="B229" s="144" t="s">
        <v>783</v>
      </c>
      <c r="C229" s="144" t="s">
        <v>152</v>
      </c>
      <c r="D229" s="144" t="s">
        <v>153</v>
      </c>
      <c r="E229" s="145" t="s">
        <v>158</v>
      </c>
      <c r="F229" s="145" t="s">
        <v>158</v>
      </c>
      <c r="G229" s="146">
        <v>-336</v>
      </c>
    </row>
    <row r="230" spans="1:7" ht="24.75" customHeight="1">
      <c r="A230" s="143" t="s">
        <v>521</v>
      </c>
      <c r="B230" s="144" t="s">
        <v>784</v>
      </c>
      <c r="C230" s="144" t="s">
        <v>152</v>
      </c>
      <c r="D230" s="144" t="s">
        <v>153</v>
      </c>
      <c r="E230" s="145" t="s">
        <v>158</v>
      </c>
      <c r="F230" s="145" t="s">
        <v>158</v>
      </c>
      <c r="G230" s="146">
        <v>-120</v>
      </c>
    </row>
    <row r="231" spans="1:7" ht="24.75" customHeight="1">
      <c r="A231" s="143" t="s">
        <v>522</v>
      </c>
      <c r="B231" s="144" t="s">
        <v>776</v>
      </c>
      <c r="C231" s="144" t="s">
        <v>152</v>
      </c>
      <c r="D231" s="144" t="s">
        <v>153</v>
      </c>
      <c r="E231" s="145" t="s">
        <v>158</v>
      </c>
      <c r="F231" s="145" t="s">
        <v>158</v>
      </c>
      <c r="G231" s="146">
        <v>-11</v>
      </c>
    </row>
    <row r="232" spans="1:7" ht="24.75" customHeight="1">
      <c r="A232" s="143" t="s">
        <v>523</v>
      </c>
      <c r="B232" s="144" t="s">
        <v>776</v>
      </c>
      <c r="C232" s="144" t="s">
        <v>152</v>
      </c>
      <c r="D232" s="144" t="s">
        <v>153</v>
      </c>
      <c r="E232" s="145" t="s">
        <v>158</v>
      </c>
      <c r="F232" s="145" t="s">
        <v>158</v>
      </c>
      <c r="G232" s="146">
        <v>-12.5</v>
      </c>
    </row>
    <row r="233" spans="1:7" ht="24.75" customHeight="1">
      <c r="A233" s="143" t="s">
        <v>524</v>
      </c>
      <c r="B233" s="144" t="s">
        <v>776</v>
      </c>
      <c r="C233" s="144" t="s">
        <v>152</v>
      </c>
      <c r="D233" s="144" t="s">
        <v>153</v>
      </c>
      <c r="E233" s="145" t="s">
        <v>158</v>
      </c>
      <c r="F233" s="145" t="s">
        <v>158</v>
      </c>
      <c r="G233" s="146">
        <v>-24</v>
      </c>
    </row>
    <row r="234" spans="1:7" ht="24.75" customHeight="1">
      <c r="A234" s="143" t="s">
        <v>525</v>
      </c>
      <c r="B234" s="144" t="s">
        <v>776</v>
      </c>
      <c r="C234" s="144" t="s">
        <v>152</v>
      </c>
      <c r="D234" s="144" t="s">
        <v>153</v>
      </c>
      <c r="E234" s="145" t="s">
        <v>158</v>
      </c>
      <c r="F234" s="145" t="s">
        <v>158</v>
      </c>
      <c r="G234" s="146">
        <v>-19.2</v>
      </c>
    </row>
    <row r="235" spans="1:7" ht="24.75" customHeight="1">
      <c r="A235" s="143" t="s">
        <v>526</v>
      </c>
      <c r="B235" s="144" t="s">
        <v>776</v>
      </c>
      <c r="C235" s="144" t="s">
        <v>152</v>
      </c>
      <c r="D235" s="144" t="s">
        <v>153</v>
      </c>
      <c r="E235" s="145" t="s">
        <v>158</v>
      </c>
      <c r="F235" s="145" t="s">
        <v>158</v>
      </c>
      <c r="G235" s="146">
        <v>-8.64</v>
      </c>
    </row>
    <row r="236" spans="1:7" ht="24.75" customHeight="1">
      <c r="A236" s="143" t="s">
        <v>527</v>
      </c>
      <c r="B236" s="144" t="s">
        <v>776</v>
      </c>
      <c r="C236" s="144" t="s">
        <v>152</v>
      </c>
      <c r="D236" s="144" t="s">
        <v>153</v>
      </c>
      <c r="E236" s="145" t="s">
        <v>158</v>
      </c>
      <c r="F236" s="145" t="s">
        <v>158</v>
      </c>
      <c r="G236" s="146">
        <v>-105</v>
      </c>
    </row>
    <row r="237" spans="1:7" ht="24.75" customHeight="1">
      <c r="A237" s="143" t="s">
        <v>528</v>
      </c>
      <c r="B237" s="144" t="s">
        <v>776</v>
      </c>
      <c r="C237" s="144" t="s">
        <v>152</v>
      </c>
      <c r="D237" s="144" t="s">
        <v>153</v>
      </c>
      <c r="E237" s="145" t="s">
        <v>158</v>
      </c>
      <c r="F237" s="145" t="s">
        <v>158</v>
      </c>
      <c r="G237" s="146">
        <v>-24</v>
      </c>
    </row>
    <row r="238" spans="1:7" ht="24.75" customHeight="1">
      <c r="A238" s="143" t="s">
        <v>529</v>
      </c>
      <c r="B238" s="144" t="s">
        <v>776</v>
      </c>
      <c r="C238" s="144" t="s">
        <v>152</v>
      </c>
      <c r="D238" s="144" t="s">
        <v>153</v>
      </c>
      <c r="E238" s="145" t="s">
        <v>158</v>
      </c>
      <c r="F238" s="145" t="s">
        <v>158</v>
      </c>
      <c r="G238" s="146">
        <v>-8.8000000000000007</v>
      </c>
    </row>
    <row r="239" spans="1:7" ht="24.75" customHeight="1">
      <c r="A239" s="143" t="s">
        <v>530</v>
      </c>
      <c r="B239" s="144" t="s">
        <v>776</v>
      </c>
      <c r="C239" s="144" t="s">
        <v>152</v>
      </c>
      <c r="D239" s="144" t="s">
        <v>153</v>
      </c>
      <c r="E239" s="145" t="s">
        <v>158</v>
      </c>
      <c r="F239" s="145" t="s">
        <v>158</v>
      </c>
      <c r="G239" s="146">
        <v>-16</v>
      </c>
    </row>
    <row r="240" spans="1:7" ht="24.75" customHeight="1">
      <c r="A240" s="143" t="s">
        <v>531</v>
      </c>
      <c r="B240" s="144" t="s">
        <v>776</v>
      </c>
      <c r="C240" s="144" t="s">
        <v>152</v>
      </c>
      <c r="D240" s="144" t="s">
        <v>153</v>
      </c>
      <c r="E240" s="145" t="s">
        <v>158</v>
      </c>
      <c r="F240" s="145" t="s">
        <v>158</v>
      </c>
      <c r="G240" s="146">
        <v>-2</v>
      </c>
    </row>
    <row r="241" spans="1:7" ht="24.75" customHeight="1">
      <c r="A241" s="143" t="s">
        <v>532</v>
      </c>
      <c r="B241" s="144" t="s">
        <v>776</v>
      </c>
      <c r="C241" s="144" t="s">
        <v>152</v>
      </c>
      <c r="D241" s="144" t="s">
        <v>153</v>
      </c>
      <c r="E241" s="145" t="s">
        <v>158</v>
      </c>
      <c r="F241" s="145" t="s">
        <v>158</v>
      </c>
      <c r="G241" s="146">
        <v>-2.64</v>
      </c>
    </row>
    <row r="242" spans="1:7" ht="24.75" customHeight="1">
      <c r="A242" s="143" t="s">
        <v>533</v>
      </c>
      <c r="B242" s="144" t="s">
        <v>776</v>
      </c>
      <c r="C242" s="144" t="s">
        <v>152</v>
      </c>
      <c r="D242" s="144" t="s">
        <v>153</v>
      </c>
      <c r="E242" s="145" t="s">
        <v>158</v>
      </c>
      <c r="F242" s="145" t="s">
        <v>158</v>
      </c>
      <c r="G242" s="146">
        <v>-3.28</v>
      </c>
    </row>
    <row r="243" spans="1:7" ht="24.75" customHeight="1">
      <c r="A243" s="143" t="s">
        <v>534</v>
      </c>
      <c r="B243" s="144" t="s">
        <v>776</v>
      </c>
      <c r="C243" s="144" t="s">
        <v>152</v>
      </c>
      <c r="D243" s="144" t="s">
        <v>153</v>
      </c>
      <c r="E243" s="145" t="s">
        <v>158</v>
      </c>
      <c r="F243" s="145" t="s">
        <v>158</v>
      </c>
      <c r="G243" s="146">
        <v>-15</v>
      </c>
    </row>
    <row r="244" spans="1:7" ht="24.75" customHeight="1">
      <c r="A244" s="143" t="s">
        <v>535</v>
      </c>
      <c r="B244" s="144" t="s">
        <v>776</v>
      </c>
      <c r="C244" s="144" t="s">
        <v>152</v>
      </c>
      <c r="D244" s="144" t="s">
        <v>153</v>
      </c>
      <c r="E244" s="145" t="s">
        <v>158</v>
      </c>
      <c r="F244" s="145" t="s">
        <v>158</v>
      </c>
      <c r="G244" s="146">
        <v>-10.64</v>
      </c>
    </row>
    <row r="245" spans="1:7" ht="24.75" customHeight="1">
      <c r="A245" s="143" t="s">
        <v>536</v>
      </c>
      <c r="B245" s="144" t="s">
        <v>776</v>
      </c>
      <c r="C245" s="144" t="s">
        <v>152</v>
      </c>
      <c r="D245" s="144" t="s">
        <v>153</v>
      </c>
      <c r="E245" s="145" t="s">
        <v>158</v>
      </c>
      <c r="F245" s="145" t="s">
        <v>158</v>
      </c>
      <c r="G245" s="146">
        <v>-19.600000000000001</v>
      </c>
    </row>
    <row r="246" spans="1:7" ht="24.75" customHeight="1">
      <c r="A246" s="143" t="s">
        <v>537</v>
      </c>
      <c r="B246" s="144" t="s">
        <v>776</v>
      </c>
      <c r="C246" s="144" t="s">
        <v>152</v>
      </c>
      <c r="D246" s="144" t="s">
        <v>153</v>
      </c>
      <c r="E246" s="145" t="s">
        <v>158</v>
      </c>
      <c r="F246" s="145" t="s">
        <v>158</v>
      </c>
      <c r="G246" s="146">
        <v>-1.5</v>
      </c>
    </row>
    <row r="247" spans="1:7" ht="24.75" customHeight="1">
      <c r="A247" s="143" t="s">
        <v>538</v>
      </c>
      <c r="B247" s="144" t="s">
        <v>776</v>
      </c>
      <c r="C247" s="144" t="s">
        <v>152</v>
      </c>
      <c r="D247" s="144" t="s">
        <v>153</v>
      </c>
      <c r="E247" s="145" t="s">
        <v>158</v>
      </c>
      <c r="F247" s="145" t="s">
        <v>158</v>
      </c>
      <c r="G247" s="146">
        <v>-70</v>
      </c>
    </row>
    <row r="248" spans="1:7" ht="24.75" customHeight="1">
      <c r="A248" s="143" t="s">
        <v>539</v>
      </c>
      <c r="B248" s="144" t="s">
        <v>776</v>
      </c>
      <c r="C248" s="144" t="s">
        <v>152</v>
      </c>
      <c r="D248" s="144" t="s">
        <v>153</v>
      </c>
      <c r="E248" s="145" t="s">
        <v>158</v>
      </c>
      <c r="F248" s="145" t="s">
        <v>158</v>
      </c>
      <c r="G248" s="146">
        <v>-10.5</v>
      </c>
    </row>
    <row r="249" spans="1:7" ht="24.75" customHeight="1">
      <c r="A249" s="143" t="s">
        <v>540</v>
      </c>
      <c r="B249" s="144" t="s">
        <v>776</v>
      </c>
      <c r="C249" s="144" t="s">
        <v>152</v>
      </c>
      <c r="D249" s="144" t="s">
        <v>153</v>
      </c>
      <c r="E249" s="145" t="s">
        <v>158</v>
      </c>
      <c r="F249" s="145" t="s">
        <v>158</v>
      </c>
      <c r="G249" s="146">
        <v>-2.5</v>
      </c>
    </row>
    <row r="250" spans="1:7" ht="24.75" customHeight="1">
      <c r="A250" s="143" t="s">
        <v>541</v>
      </c>
      <c r="B250" s="144" t="s">
        <v>776</v>
      </c>
      <c r="C250" s="144" t="s">
        <v>152</v>
      </c>
      <c r="D250" s="144" t="s">
        <v>153</v>
      </c>
      <c r="E250" s="145" t="s">
        <v>158</v>
      </c>
      <c r="F250" s="145" t="s">
        <v>158</v>
      </c>
      <c r="G250" s="146">
        <v>-24</v>
      </c>
    </row>
    <row r="251" spans="1:7" ht="24.75" customHeight="1">
      <c r="A251" s="143" t="s">
        <v>542</v>
      </c>
      <c r="B251" s="144" t="s">
        <v>776</v>
      </c>
      <c r="C251" s="144" t="s">
        <v>152</v>
      </c>
      <c r="D251" s="144" t="s">
        <v>153</v>
      </c>
      <c r="E251" s="145" t="s">
        <v>158</v>
      </c>
      <c r="F251" s="145" t="s">
        <v>158</v>
      </c>
      <c r="G251" s="146">
        <v>-7.2</v>
      </c>
    </row>
    <row r="252" spans="1:7" ht="24.75" customHeight="1">
      <c r="A252" s="143" t="s">
        <v>543</v>
      </c>
      <c r="B252" s="144" t="s">
        <v>776</v>
      </c>
      <c r="C252" s="144" t="s">
        <v>152</v>
      </c>
      <c r="D252" s="144" t="s">
        <v>153</v>
      </c>
      <c r="E252" s="145" t="s">
        <v>158</v>
      </c>
      <c r="F252" s="145" t="s">
        <v>158</v>
      </c>
      <c r="G252" s="146">
        <v>-8.48</v>
      </c>
    </row>
    <row r="253" spans="1:7" ht="24.75" customHeight="1">
      <c r="A253" s="143" t="s">
        <v>544</v>
      </c>
      <c r="B253" s="144" t="s">
        <v>776</v>
      </c>
      <c r="C253" s="144" t="s">
        <v>152</v>
      </c>
      <c r="D253" s="144" t="s">
        <v>153</v>
      </c>
      <c r="E253" s="145" t="s">
        <v>158</v>
      </c>
      <c r="F253" s="145" t="s">
        <v>158</v>
      </c>
      <c r="G253" s="146">
        <v>-0.996</v>
      </c>
    </row>
    <row r="254" spans="1:7" ht="24.75" customHeight="1">
      <c r="A254" s="143" t="s">
        <v>545</v>
      </c>
      <c r="B254" s="144" t="s">
        <v>776</v>
      </c>
      <c r="C254" s="144" t="s">
        <v>152</v>
      </c>
      <c r="D254" s="144" t="s">
        <v>153</v>
      </c>
      <c r="E254" s="145" t="s">
        <v>158</v>
      </c>
      <c r="F254" s="145" t="s">
        <v>158</v>
      </c>
      <c r="G254" s="146">
        <v>-1.33</v>
      </c>
    </row>
    <row r="255" spans="1:7" ht="24.75" customHeight="1">
      <c r="A255" s="143" t="s">
        <v>546</v>
      </c>
      <c r="B255" s="144" t="s">
        <v>776</v>
      </c>
      <c r="C255" s="144" t="s">
        <v>152</v>
      </c>
      <c r="D255" s="144" t="s">
        <v>153</v>
      </c>
      <c r="E255" s="145" t="s">
        <v>158</v>
      </c>
      <c r="F255" s="145" t="s">
        <v>158</v>
      </c>
      <c r="G255" s="146">
        <v>-1</v>
      </c>
    </row>
    <row r="256" spans="1:7" ht="24.75" customHeight="1">
      <c r="A256" s="143" t="s">
        <v>547</v>
      </c>
      <c r="B256" s="144" t="s">
        <v>776</v>
      </c>
      <c r="C256" s="144" t="s">
        <v>152</v>
      </c>
      <c r="D256" s="144" t="s">
        <v>153</v>
      </c>
      <c r="E256" s="145" t="s">
        <v>158</v>
      </c>
      <c r="F256" s="145" t="s">
        <v>158</v>
      </c>
      <c r="G256" s="146">
        <v>-22.5</v>
      </c>
    </row>
    <row r="257" spans="1:7" ht="24.75" customHeight="1">
      <c r="A257" s="143" t="s">
        <v>548</v>
      </c>
      <c r="B257" s="144" t="s">
        <v>776</v>
      </c>
      <c r="C257" s="144" t="s">
        <v>152</v>
      </c>
      <c r="D257" s="144" t="s">
        <v>153</v>
      </c>
      <c r="E257" s="145" t="s">
        <v>158</v>
      </c>
      <c r="F257" s="145" t="s">
        <v>158</v>
      </c>
      <c r="G257" s="146">
        <v>-3.6</v>
      </c>
    </row>
    <row r="258" spans="1:7" ht="24.75" customHeight="1">
      <c r="A258" s="143" t="s">
        <v>549</v>
      </c>
      <c r="B258" s="144" t="s">
        <v>776</v>
      </c>
      <c r="C258" s="144" t="s">
        <v>152</v>
      </c>
      <c r="D258" s="144" t="s">
        <v>153</v>
      </c>
      <c r="E258" s="145" t="s">
        <v>158</v>
      </c>
      <c r="F258" s="145" t="s">
        <v>158</v>
      </c>
      <c r="G258" s="146">
        <v>-4</v>
      </c>
    </row>
    <row r="259" spans="1:7" ht="24.75" customHeight="1">
      <c r="A259" s="143" t="s">
        <v>550</v>
      </c>
      <c r="B259" s="144" t="s">
        <v>776</v>
      </c>
      <c r="C259" s="144" t="s">
        <v>152</v>
      </c>
      <c r="D259" s="144" t="s">
        <v>153</v>
      </c>
      <c r="E259" s="145" t="s">
        <v>158</v>
      </c>
      <c r="F259" s="145" t="s">
        <v>158</v>
      </c>
      <c r="G259" s="146">
        <v>-12.5</v>
      </c>
    </row>
    <row r="260" spans="1:7" ht="24.75" customHeight="1">
      <c r="A260" s="143" t="s">
        <v>551</v>
      </c>
      <c r="B260" s="144" t="s">
        <v>776</v>
      </c>
      <c r="C260" s="144" t="s">
        <v>152</v>
      </c>
      <c r="D260" s="144" t="s">
        <v>153</v>
      </c>
      <c r="E260" s="145" t="s">
        <v>158</v>
      </c>
      <c r="F260" s="145" t="s">
        <v>158</v>
      </c>
      <c r="G260" s="146">
        <v>-7</v>
      </c>
    </row>
    <row r="261" spans="1:7" ht="24.75" customHeight="1">
      <c r="A261" s="143" t="s">
        <v>552</v>
      </c>
      <c r="B261" s="144" t="s">
        <v>776</v>
      </c>
      <c r="C261" s="144" t="s">
        <v>152</v>
      </c>
      <c r="D261" s="144" t="s">
        <v>153</v>
      </c>
      <c r="E261" s="145" t="s">
        <v>158</v>
      </c>
      <c r="F261" s="145" t="s">
        <v>158</v>
      </c>
      <c r="G261" s="146">
        <v>-3</v>
      </c>
    </row>
    <row r="262" spans="1:7" ht="24.75" customHeight="1">
      <c r="A262" s="143" t="s">
        <v>553</v>
      </c>
      <c r="B262" s="144" t="s">
        <v>776</v>
      </c>
      <c r="C262" s="144" t="s">
        <v>152</v>
      </c>
      <c r="D262" s="144" t="s">
        <v>153</v>
      </c>
      <c r="E262" s="145" t="s">
        <v>158</v>
      </c>
      <c r="F262" s="145" t="s">
        <v>158</v>
      </c>
      <c r="G262" s="146">
        <v>-12.5</v>
      </c>
    </row>
    <row r="263" spans="1:7" ht="24.75" customHeight="1">
      <c r="A263" s="143" t="s">
        <v>554</v>
      </c>
      <c r="B263" s="144" t="s">
        <v>776</v>
      </c>
      <c r="C263" s="144" t="s">
        <v>152</v>
      </c>
      <c r="D263" s="144" t="s">
        <v>153</v>
      </c>
      <c r="E263" s="145" t="s">
        <v>158</v>
      </c>
      <c r="F263" s="145" t="s">
        <v>158</v>
      </c>
      <c r="G263" s="146">
        <v>-35</v>
      </c>
    </row>
    <row r="264" spans="1:7" ht="24.75" customHeight="1">
      <c r="A264" s="143" t="s">
        <v>555</v>
      </c>
      <c r="B264" s="144" t="s">
        <v>776</v>
      </c>
      <c r="C264" s="144" t="s">
        <v>152</v>
      </c>
      <c r="D264" s="144" t="s">
        <v>153</v>
      </c>
      <c r="E264" s="145" t="s">
        <v>158</v>
      </c>
      <c r="F264" s="145" t="s">
        <v>158</v>
      </c>
      <c r="G264" s="146">
        <v>-6</v>
      </c>
    </row>
    <row r="265" spans="1:7" ht="24.75" customHeight="1">
      <c r="A265" s="143" t="s">
        <v>556</v>
      </c>
      <c r="B265" s="144" t="s">
        <v>776</v>
      </c>
      <c r="C265" s="144" t="s">
        <v>152</v>
      </c>
      <c r="D265" s="144" t="s">
        <v>153</v>
      </c>
      <c r="E265" s="145" t="s">
        <v>158</v>
      </c>
      <c r="F265" s="145" t="s">
        <v>158</v>
      </c>
      <c r="G265" s="146">
        <v>-14.7</v>
      </c>
    </row>
    <row r="266" spans="1:7" ht="24.75" customHeight="1">
      <c r="A266" s="143" t="s">
        <v>557</v>
      </c>
      <c r="B266" s="144" t="s">
        <v>776</v>
      </c>
      <c r="C266" s="144" t="s">
        <v>152</v>
      </c>
      <c r="D266" s="144" t="s">
        <v>153</v>
      </c>
      <c r="E266" s="145" t="s">
        <v>158</v>
      </c>
      <c r="F266" s="145" t="s">
        <v>158</v>
      </c>
      <c r="G266" s="146">
        <v>-4</v>
      </c>
    </row>
    <row r="267" spans="1:7" ht="24.75" customHeight="1">
      <c r="A267" s="143" t="s">
        <v>558</v>
      </c>
      <c r="B267" s="144" t="s">
        <v>776</v>
      </c>
      <c r="C267" s="144" t="s">
        <v>152</v>
      </c>
      <c r="D267" s="144" t="s">
        <v>153</v>
      </c>
      <c r="E267" s="145" t="s">
        <v>158</v>
      </c>
      <c r="F267" s="145" t="s">
        <v>158</v>
      </c>
      <c r="G267" s="146">
        <v>-9</v>
      </c>
    </row>
    <row r="268" spans="1:7" ht="24.75" customHeight="1">
      <c r="A268" s="143" t="s">
        <v>559</v>
      </c>
      <c r="B268" s="144" t="s">
        <v>776</v>
      </c>
      <c r="C268" s="144" t="s">
        <v>152</v>
      </c>
      <c r="D268" s="144" t="s">
        <v>153</v>
      </c>
      <c r="E268" s="145" t="s">
        <v>158</v>
      </c>
      <c r="F268" s="145" t="s">
        <v>158</v>
      </c>
      <c r="G268" s="146">
        <v>-8.48</v>
      </c>
    </row>
    <row r="269" spans="1:7" ht="24.75" customHeight="1">
      <c r="A269" s="143" t="s">
        <v>560</v>
      </c>
      <c r="B269" s="144" t="s">
        <v>776</v>
      </c>
      <c r="C269" s="144" t="s">
        <v>152</v>
      </c>
      <c r="D269" s="144" t="s">
        <v>153</v>
      </c>
      <c r="E269" s="145" t="s">
        <v>158</v>
      </c>
      <c r="F269" s="145" t="s">
        <v>158</v>
      </c>
      <c r="G269" s="146">
        <v>-33</v>
      </c>
    </row>
    <row r="270" spans="1:7" ht="24.75" customHeight="1">
      <c r="A270" s="143" t="s">
        <v>561</v>
      </c>
      <c r="B270" s="144" t="s">
        <v>776</v>
      </c>
      <c r="C270" s="144" t="s">
        <v>152</v>
      </c>
      <c r="D270" s="144" t="s">
        <v>153</v>
      </c>
      <c r="E270" s="145" t="s">
        <v>158</v>
      </c>
      <c r="F270" s="145" t="s">
        <v>158</v>
      </c>
      <c r="G270" s="146">
        <v>-11.5</v>
      </c>
    </row>
    <row r="271" spans="1:7" ht="24.75" customHeight="1">
      <c r="A271" s="143" t="s">
        <v>562</v>
      </c>
      <c r="B271" s="144" t="s">
        <v>776</v>
      </c>
      <c r="C271" s="144" t="s">
        <v>152</v>
      </c>
      <c r="D271" s="144" t="s">
        <v>153</v>
      </c>
      <c r="E271" s="145" t="s">
        <v>158</v>
      </c>
      <c r="F271" s="145" t="s">
        <v>158</v>
      </c>
      <c r="G271" s="146">
        <v>-1</v>
      </c>
    </row>
    <row r="272" spans="1:7" ht="24.75" customHeight="1">
      <c r="A272" s="143" t="s">
        <v>563</v>
      </c>
      <c r="B272" s="144" t="s">
        <v>776</v>
      </c>
      <c r="C272" s="144" t="s">
        <v>152</v>
      </c>
      <c r="D272" s="144" t="s">
        <v>153</v>
      </c>
      <c r="E272" s="145" t="s">
        <v>158</v>
      </c>
      <c r="F272" s="145" t="s">
        <v>158</v>
      </c>
      <c r="G272" s="146">
        <v>-0.16</v>
      </c>
    </row>
    <row r="273" spans="1:7" ht="24.75" customHeight="1">
      <c r="A273" s="143" t="s">
        <v>564</v>
      </c>
      <c r="B273" s="144" t="s">
        <v>776</v>
      </c>
      <c r="C273" s="144" t="s">
        <v>152</v>
      </c>
      <c r="D273" s="144" t="s">
        <v>153</v>
      </c>
      <c r="E273" s="145" t="s">
        <v>158</v>
      </c>
      <c r="F273" s="145" t="s">
        <v>158</v>
      </c>
      <c r="G273" s="146">
        <v>-4.76</v>
      </c>
    </row>
    <row r="274" spans="1:7" ht="24.75" customHeight="1">
      <c r="A274" s="143" t="s">
        <v>565</v>
      </c>
      <c r="B274" s="144" t="s">
        <v>776</v>
      </c>
      <c r="C274" s="144" t="s">
        <v>152</v>
      </c>
      <c r="D274" s="144" t="s">
        <v>153</v>
      </c>
      <c r="E274" s="145" t="s">
        <v>158</v>
      </c>
      <c r="F274" s="145" t="s">
        <v>158</v>
      </c>
      <c r="G274" s="146">
        <v>-2.5</v>
      </c>
    </row>
    <row r="275" spans="1:7" ht="24.75" customHeight="1">
      <c r="A275" s="143" t="s">
        <v>566</v>
      </c>
      <c r="B275" s="144" t="s">
        <v>776</v>
      </c>
      <c r="C275" s="144" t="s">
        <v>152</v>
      </c>
      <c r="D275" s="144" t="s">
        <v>153</v>
      </c>
      <c r="E275" s="145" t="s">
        <v>158</v>
      </c>
      <c r="F275" s="145" t="s">
        <v>158</v>
      </c>
      <c r="G275" s="146">
        <v>-23.22</v>
      </c>
    </row>
    <row r="276" spans="1:7" ht="24.75" customHeight="1">
      <c r="A276" s="143" t="s">
        <v>567</v>
      </c>
      <c r="B276" s="144" t="s">
        <v>776</v>
      </c>
      <c r="C276" s="144" t="s">
        <v>152</v>
      </c>
      <c r="D276" s="144" t="s">
        <v>153</v>
      </c>
      <c r="E276" s="145" t="s">
        <v>158</v>
      </c>
      <c r="F276" s="145" t="s">
        <v>158</v>
      </c>
      <c r="G276" s="146">
        <v>-10.76</v>
      </c>
    </row>
    <row r="277" spans="1:7" ht="24.75" customHeight="1">
      <c r="A277" s="143" t="s">
        <v>568</v>
      </c>
      <c r="B277" s="144" t="s">
        <v>776</v>
      </c>
      <c r="C277" s="144" t="s">
        <v>152</v>
      </c>
      <c r="D277" s="144" t="s">
        <v>153</v>
      </c>
      <c r="E277" s="145" t="s">
        <v>158</v>
      </c>
      <c r="F277" s="145" t="s">
        <v>158</v>
      </c>
      <c r="G277" s="146">
        <v>-190.2</v>
      </c>
    </row>
    <row r="278" spans="1:7" ht="24.75" customHeight="1">
      <c r="A278" s="143" t="s">
        <v>569</v>
      </c>
      <c r="B278" s="144" t="s">
        <v>776</v>
      </c>
      <c r="C278" s="144" t="s">
        <v>152</v>
      </c>
      <c r="D278" s="144" t="s">
        <v>153</v>
      </c>
      <c r="E278" s="145" t="s">
        <v>158</v>
      </c>
      <c r="F278" s="145" t="s">
        <v>158</v>
      </c>
      <c r="G278" s="146">
        <v>-50</v>
      </c>
    </row>
    <row r="279" spans="1:7" ht="24.75" customHeight="1">
      <c r="A279" s="143" t="s">
        <v>570</v>
      </c>
      <c r="B279" s="144" t="s">
        <v>776</v>
      </c>
      <c r="C279" s="144" t="s">
        <v>152</v>
      </c>
      <c r="D279" s="144" t="s">
        <v>153</v>
      </c>
      <c r="E279" s="145" t="s">
        <v>158</v>
      </c>
      <c r="F279" s="145" t="s">
        <v>158</v>
      </c>
      <c r="G279" s="146">
        <v>-12.24</v>
      </c>
    </row>
    <row r="280" spans="1:7" ht="24.75" customHeight="1">
      <c r="A280" s="143" t="s">
        <v>571</v>
      </c>
      <c r="B280" s="144" t="s">
        <v>776</v>
      </c>
      <c r="C280" s="144" t="s">
        <v>152</v>
      </c>
      <c r="D280" s="144" t="s">
        <v>153</v>
      </c>
      <c r="E280" s="145" t="s">
        <v>158</v>
      </c>
      <c r="F280" s="145" t="s">
        <v>158</v>
      </c>
      <c r="G280" s="146">
        <v>-6</v>
      </c>
    </row>
    <row r="281" spans="1:7" ht="24.75" customHeight="1">
      <c r="A281" s="143" t="s">
        <v>572</v>
      </c>
      <c r="B281" s="144" t="s">
        <v>776</v>
      </c>
      <c r="C281" s="144" t="s">
        <v>152</v>
      </c>
      <c r="D281" s="144" t="s">
        <v>153</v>
      </c>
      <c r="E281" s="145" t="s">
        <v>158</v>
      </c>
      <c r="F281" s="145" t="s">
        <v>158</v>
      </c>
      <c r="G281" s="146">
        <v>-16</v>
      </c>
    </row>
    <row r="282" spans="1:7" ht="24.75" customHeight="1">
      <c r="A282" s="143" t="s">
        <v>573</v>
      </c>
      <c r="B282" s="144" t="s">
        <v>776</v>
      </c>
      <c r="C282" s="144" t="s">
        <v>152</v>
      </c>
      <c r="D282" s="144" t="s">
        <v>153</v>
      </c>
      <c r="E282" s="145" t="s">
        <v>158</v>
      </c>
      <c r="F282" s="145" t="s">
        <v>158</v>
      </c>
      <c r="G282" s="146">
        <v>-24</v>
      </c>
    </row>
    <row r="283" spans="1:7" ht="24.75" customHeight="1">
      <c r="A283" s="143" t="s">
        <v>574</v>
      </c>
      <c r="B283" s="144" t="s">
        <v>776</v>
      </c>
      <c r="C283" s="144" t="s">
        <v>152</v>
      </c>
      <c r="D283" s="144" t="s">
        <v>153</v>
      </c>
      <c r="E283" s="145" t="s">
        <v>158</v>
      </c>
      <c r="F283" s="145" t="s">
        <v>158</v>
      </c>
      <c r="G283" s="146">
        <v>-10</v>
      </c>
    </row>
    <row r="284" spans="1:7" ht="24.75" customHeight="1">
      <c r="A284" s="143" t="s">
        <v>575</v>
      </c>
      <c r="B284" s="144" t="s">
        <v>776</v>
      </c>
      <c r="C284" s="144" t="s">
        <v>152</v>
      </c>
      <c r="D284" s="144" t="s">
        <v>153</v>
      </c>
      <c r="E284" s="145" t="s">
        <v>158</v>
      </c>
      <c r="F284" s="145" t="s">
        <v>158</v>
      </c>
      <c r="G284" s="146">
        <v>-55.2</v>
      </c>
    </row>
    <row r="285" spans="1:7" ht="24.75" customHeight="1">
      <c r="A285" s="143" t="s">
        <v>576</v>
      </c>
      <c r="B285" s="144" t="s">
        <v>776</v>
      </c>
      <c r="C285" s="144" t="s">
        <v>152</v>
      </c>
      <c r="D285" s="144" t="s">
        <v>153</v>
      </c>
      <c r="E285" s="145" t="s">
        <v>158</v>
      </c>
      <c r="F285" s="145" t="s">
        <v>158</v>
      </c>
      <c r="G285" s="146">
        <v>-2</v>
      </c>
    </row>
    <row r="286" spans="1:7" ht="24.75" customHeight="1">
      <c r="A286" s="143" t="s">
        <v>577</v>
      </c>
      <c r="B286" s="144" t="s">
        <v>776</v>
      </c>
      <c r="C286" s="144" t="s">
        <v>152</v>
      </c>
      <c r="D286" s="144" t="s">
        <v>153</v>
      </c>
      <c r="E286" s="145" t="s">
        <v>158</v>
      </c>
      <c r="F286" s="145" t="s">
        <v>158</v>
      </c>
      <c r="G286" s="146">
        <v>-3.1</v>
      </c>
    </row>
    <row r="287" spans="1:7" ht="24.75" customHeight="1">
      <c r="A287" s="143" t="s">
        <v>578</v>
      </c>
      <c r="B287" s="144" t="s">
        <v>776</v>
      </c>
      <c r="C287" s="144" t="s">
        <v>152</v>
      </c>
      <c r="D287" s="144" t="s">
        <v>153</v>
      </c>
      <c r="E287" s="145" t="s">
        <v>158</v>
      </c>
      <c r="F287" s="145" t="s">
        <v>158</v>
      </c>
      <c r="G287" s="146">
        <v>-52</v>
      </c>
    </row>
    <row r="288" spans="1:7" ht="24.75" customHeight="1">
      <c r="A288" s="143" t="s">
        <v>579</v>
      </c>
      <c r="B288" s="144" t="s">
        <v>776</v>
      </c>
      <c r="C288" s="144" t="s">
        <v>152</v>
      </c>
      <c r="D288" s="144" t="s">
        <v>153</v>
      </c>
      <c r="E288" s="145" t="s">
        <v>158</v>
      </c>
      <c r="F288" s="145" t="s">
        <v>158</v>
      </c>
      <c r="G288" s="146">
        <v>-34.200000000000003</v>
      </c>
    </row>
    <row r="289" spans="1:7" ht="24.75" customHeight="1">
      <c r="A289" s="143" t="s">
        <v>580</v>
      </c>
      <c r="B289" s="144" t="s">
        <v>776</v>
      </c>
      <c r="C289" s="144" t="s">
        <v>152</v>
      </c>
      <c r="D289" s="144" t="s">
        <v>153</v>
      </c>
      <c r="E289" s="145" t="s">
        <v>158</v>
      </c>
      <c r="F289" s="145" t="s">
        <v>158</v>
      </c>
      <c r="G289" s="146">
        <v>-11</v>
      </c>
    </row>
    <row r="290" spans="1:7" ht="24.75" customHeight="1">
      <c r="A290" s="143" t="s">
        <v>581</v>
      </c>
      <c r="B290" s="144" t="s">
        <v>776</v>
      </c>
      <c r="C290" s="144" t="s">
        <v>152</v>
      </c>
      <c r="D290" s="144" t="s">
        <v>153</v>
      </c>
      <c r="E290" s="145" t="s">
        <v>158</v>
      </c>
      <c r="F290" s="145" t="s">
        <v>158</v>
      </c>
      <c r="G290" s="146">
        <v>-3.16</v>
      </c>
    </row>
    <row r="291" spans="1:7" ht="24.75" customHeight="1">
      <c r="A291" s="143" t="s">
        <v>582</v>
      </c>
      <c r="B291" s="144" t="s">
        <v>776</v>
      </c>
      <c r="C291" s="144" t="s">
        <v>152</v>
      </c>
      <c r="D291" s="144" t="s">
        <v>153</v>
      </c>
      <c r="E291" s="145" t="s">
        <v>158</v>
      </c>
      <c r="F291" s="145" t="s">
        <v>158</v>
      </c>
      <c r="G291" s="146">
        <v>-169.64</v>
      </c>
    </row>
    <row r="292" spans="1:7" ht="24.75" customHeight="1">
      <c r="A292" s="143" t="s">
        <v>583</v>
      </c>
      <c r="B292" s="144" t="s">
        <v>776</v>
      </c>
      <c r="C292" s="144" t="s">
        <v>152</v>
      </c>
      <c r="D292" s="144" t="s">
        <v>153</v>
      </c>
      <c r="E292" s="145" t="s">
        <v>158</v>
      </c>
      <c r="F292" s="145" t="s">
        <v>158</v>
      </c>
      <c r="G292" s="146">
        <v>-19.8</v>
      </c>
    </row>
    <row r="293" spans="1:7" ht="24.75" customHeight="1">
      <c r="A293" s="143" t="s">
        <v>584</v>
      </c>
      <c r="B293" s="144" t="s">
        <v>776</v>
      </c>
      <c r="C293" s="144" t="s">
        <v>152</v>
      </c>
      <c r="D293" s="144" t="s">
        <v>153</v>
      </c>
      <c r="E293" s="145" t="s">
        <v>158</v>
      </c>
      <c r="F293" s="145" t="s">
        <v>158</v>
      </c>
      <c r="G293" s="146">
        <v>-51</v>
      </c>
    </row>
    <row r="294" spans="1:7" ht="24.75" customHeight="1">
      <c r="A294" s="143" t="s">
        <v>585</v>
      </c>
      <c r="B294" s="144" t="s">
        <v>776</v>
      </c>
      <c r="C294" s="144" t="s">
        <v>152</v>
      </c>
      <c r="D294" s="144" t="s">
        <v>153</v>
      </c>
      <c r="E294" s="145" t="s">
        <v>158</v>
      </c>
      <c r="F294" s="145" t="s">
        <v>158</v>
      </c>
      <c r="G294" s="146">
        <v>-0.06</v>
      </c>
    </row>
    <row r="295" spans="1:7" ht="24.75" customHeight="1">
      <c r="A295" s="143" t="s">
        <v>586</v>
      </c>
      <c r="B295" s="144" t="s">
        <v>776</v>
      </c>
      <c r="C295" s="144" t="s">
        <v>152</v>
      </c>
      <c r="D295" s="144" t="s">
        <v>153</v>
      </c>
      <c r="E295" s="145" t="s">
        <v>158</v>
      </c>
      <c r="F295" s="145" t="s">
        <v>158</v>
      </c>
      <c r="G295" s="146">
        <v>-0.1</v>
      </c>
    </row>
    <row r="296" spans="1:7" ht="24.75" customHeight="1">
      <c r="A296" s="143" t="s">
        <v>587</v>
      </c>
      <c r="B296" s="144" t="s">
        <v>776</v>
      </c>
      <c r="C296" s="144" t="s">
        <v>152</v>
      </c>
      <c r="D296" s="144" t="s">
        <v>153</v>
      </c>
      <c r="E296" s="145" t="s">
        <v>158</v>
      </c>
      <c r="F296" s="145" t="s">
        <v>158</v>
      </c>
      <c r="G296" s="146">
        <v>-11</v>
      </c>
    </row>
    <row r="297" spans="1:7" ht="24.75" customHeight="1">
      <c r="A297" s="143" t="s">
        <v>588</v>
      </c>
      <c r="B297" s="144" t="s">
        <v>776</v>
      </c>
      <c r="C297" s="144" t="s">
        <v>152</v>
      </c>
      <c r="D297" s="144" t="s">
        <v>153</v>
      </c>
      <c r="E297" s="145" t="s">
        <v>158</v>
      </c>
      <c r="F297" s="145" t="s">
        <v>158</v>
      </c>
      <c r="G297" s="146">
        <v>-10</v>
      </c>
    </row>
    <row r="298" spans="1:7" ht="24.75" customHeight="1">
      <c r="A298" s="143" t="s">
        <v>589</v>
      </c>
      <c r="B298" s="144" t="s">
        <v>776</v>
      </c>
      <c r="C298" s="144" t="s">
        <v>152</v>
      </c>
      <c r="D298" s="144" t="s">
        <v>153</v>
      </c>
      <c r="E298" s="145" t="s">
        <v>158</v>
      </c>
      <c r="F298" s="145" t="s">
        <v>158</v>
      </c>
      <c r="G298" s="146">
        <v>-6.4</v>
      </c>
    </row>
    <row r="299" spans="1:7" ht="24.75" customHeight="1">
      <c r="A299" s="143" t="s">
        <v>590</v>
      </c>
      <c r="B299" s="144" t="s">
        <v>776</v>
      </c>
      <c r="C299" s="144" t="s">
        <v>152</v>
      </c>
      <c r="D299" s="144" t="s">
        <v>153</v>
      </c>
      <c r="E299" s="145" t="s">
        <v>158</v>
      </c>
      <c r="F299" s="145" t="s">
        <v>158</v>
      </c>
      <c r="G299" s="146">
        <v>-6.4</v>
      </c>
    </row>
    <row r="300" spans="1:7" ht="24.75" customHeight="1">
      <c r="A300" s="143" t="s">
        <v>591</v>
      </c>
      <c r="B300" s="144" t="s">
        <v>776</v>
      </c>
      <c r="C300" s="144" t="s">
        <v>152</v>
      </c>
      <c r="D300" s="144" t="s">
        <v>153</v>
      </c>
      <c r="E300" s="145" t="s">
        <v>158</v>
      </c>
      <c r="F300" s="145" t="s">
        <v>158</v>
      </c>
      <c r="G300" s="146">
        <v>-72</v>
      </c>
    </row>
    <row r="301" spans="1:7" ht="24.75" customHeight="1">
      <c r="A301" s="143" t="s">
        <v>592</v>
      </c>
      <c r="B301" s="144" t="s">
        <v>776</v>
      </c>
      <c r="C301" s="144" t="s">
        <v>152</v>
      </c>
      <c r="D301" s="144" t="s">
        <v>153</v>
      </c>
      <c r="E301" s="145" t="s">
        <v>158</v>
      </c>
      <c r="F301" s="145" t="s">
        <v>158</v>
      </c>
      <c r="G301" s="146">
        <v>-25.5</v>
      </c>
    </row>
    <row r="302" spans="1:7" ht="24.75" customHeight="1">
      <c r="A302" s="143" t="s">
        <v>593</v>
      </c>
      <c r="B302" s="144" t="s">
        <v>776</v>
      </c>
      <c r="C302" s="144" t="s">
        <v>152</v>
      </c>
      <c r="D302" s="144" t="s">
        <v>153</v>
      </c>
      <c r="E302" s="145" t="s">
        <v>158</v>
      </c>
      <c r="F302" s="145" t="s">
        <v>158</v>
      </c>
      <c r="G302" s="146">
        <v>-20</v>
      </c>
    </row>
    <row r="303" spans="1:7" ht="24.75" customHeight="1">
      <c r="A303" s="143" t="s">
        <v>594</v>
      </c>
      <c r="B303" s="144" t="s">
        <v>776</v>
      </c>
      <c r="C303" s="144" t="s">
        <v>152</v>
      </c>
      <c r="D303" s="144" t="s">
        <v>153</v>
      </c>
      <c r="E303" s="145" t="s">
        <v>158</v>
      </c>
      <c r="F303" s="145" t="s">
        <v>158</v>
      </c>
      <c r="G303" s="146">
        <v>-59.64</v>
      </c>
    </row>
    <row r="304" spans="1:7" ht="24.75" customHeight="1">
      <c r="A304" s="143" t="s">
        <v>595</v>
      </c>
      <c r="B304" s="144" t="s">
        <v>776</v>
      </c>
      <c r="C304" s="144" t="s">
        <v>152</v>
      </c>
      <c r="D304" s="144" t="s">
        <v>153</v>
      </c>
      <c r="E304" s="145" t="s">
        <v>158</v>
      </c>
      <c r="F304" s="145" t="s">
        <v>158</v>
      </c>
      <c r="G304" s="146">
        <v>-43.33</v>
      </c>
    </row>
    <row r="305" spans="1:7" ht="24.75" customHeight="1">
      <c r="A305" s="143" t="s">
        <v>596</v>
      </c>
      <c r="B305" s="144" t="s">
        <v>776</v>
      </c>
      <c r="C305" s="144" t="s">
        <v>152</v>
      </c>
      <c r="D305" s="144" t="s">
        <v>153</v>
      </c>
      <c r="E305" s="145" t="s">
        <v>158</v>
      </c>
      <c r="F305" s="145" t="s">
        <v>158</v>
      </c>
      <c r="G305" s="146">
        <v>-135</v>
      </c>
    </row>
    <row r="306" spans="1:7" ht="24.75" customHeight="1">
      <c r="A306" s="143" t="s">
        <v>597</v>
      </c>
      <c r="B306" s="144" t="s">
        <v>776</v>
      </c>
      <c r="C306" s="144" t="s">
        <v>152</v>
      </c>
      <c r="D306" s="144" t="s">
        <v>153</v>
      </c>
      <c r="E306" s="145" t="s">
        <v>158</v>
      </c>
      <c r="F306" s="145" t="s">
        <v>158</v>
      </c>
      <c r="G306" s="146">
        <v>-4</v>
      </c>
    </row>
    <row r="307" spans="1:7" ht="24.75" customHeight="1">
      <c r="A307" s="143" t="s">
        <v>598</v>
      </c>
      <c r="B307" s="144" t="s">
        <v>776</v>
      </c>
      <c r="C307" s="144" t="s">
        <v>152</v>
      </c>
      <c r="D307" s="144" t="s">
        <v>153</v>
      </c>
      <c r="E307" s="145" t="s">
        <v>158</v>
      </c>
      <c r="F307" s="145" t="s">
        <v>158</v>
      </c>
      <c r="G307" s="161">
        <v>-0.04</v>
      </c>
    </row>
    <row r="308" spans="1:7" ht="24.75" customHeight="1">
      <c r="A308" s="143" t="s">
        <v>599</v>
      </c>
      <c r="B308" s="144" t="s">
        <v>776</v>
      </c>
      <c r="C308" s="144" t="s">
        <v>152</v>
      </c>
      <c r="D308" s="144" t="s">
        <v>153</v>
      </c>
      <c r="E308" s="145" t="s">
        <v>158</v>
      </c>
      <c r="F308" s="145" t="s">
        <v>158</v>
      </c>
      <c r="G308" s="146">
        <v>-42</v>
      </c>
    </row>
    <row r="309" spans="1:7" ht="24.75" customHeight="1">
      <c r="A309" s="143" t="s">
        <v>600</v>
      </c>
      <c r="B309" s="144" t="s">
        <v>776</v>
      </c>
      <c r="C309" s="144" t="s">
        <v>152</v>
      </c>
      <c r="D309" s="144" t="s">
        <v>153</v>
      </c>
      <c r="E309" s="145" t="s">
        <v>158</v>
      </c>
      <c r="F309" s="145" t="s">
        <v>158</v>
      </c>
      <c r="G309" s="146">
        <v>-12</v>
      </c>
    </row>
    <row r="310" spans="1:7" ht="24.75" customHeight="1">
      <c r="A310" s="143" t="s">
        <v>601</v>
      </c>
      <c r="B310" s="144" t="s">
        <v>776</v>
      </c>
      <c r="C310" s="144" t="s">
        <v>152</v>
      </c>
      <c r="D310" s="144" t="s">
        <v>153</v>
      </c>
      <c r="E310" s="145" t="s">
        <v>158</v>
      </c>
      <c r="F310" s="145" t="s">
        <v>158</v>
      </c>
      <c r="G310" s="146">
        <v>-17.556000000000001</v>
      </c>
    </row>
    <row r="311" spans="1:7" ht="24.75" customHeight="1">
      <c r="A311" s="143" t="s">
        <v>602</v>
      </c>
      <c r="B311" s="144" t="s">
        <v>776</v>
      </c>
      <c r="C311" s="144" t="s">
        <v>152</v>
      </c>
      <c r="D311" s="144" t="s">
        <v>153</v>
      </c>
      <c r="E311" s="145" t="s">
        <v>158</v>
      </c>
      <c r="F311" s="145" t="s">
        <v>158</v>
      </c>
      <c r="G311" s="146">
        <v>-20</v>
      </c>
    </row>
    <row r="312" spans="1:7" ht="24.75" customHeight="1">
      <c r="A312" s="143" t="s">
        <v>603</v>
      </c>
      <c r="B312" s="144" t="s">
        <v>776</v>
      </c>
      <c r="C312" s="144" t="s">
        <v>152</v>
      </c>
      <c r="D312" s="144" t="s">
        <v>153</v>
      </c>
      <c r="E312" s="145" t="s">
        <v>158</v>
      </c>
      <c r="F312" s="145" t="s">
        <v>158</v>
      </c>
      <c r="G312" s="146">
        <v>-7</v>
      </c>
    </row>
    <row r="313" spans="1:7" ht="24.75" customHeight="1">
      <c r="A313" s="143" t="s">
        <v>604</v>
      </c>
      <c r="B313" s="144" t="s">
        <v>776</v>
      </c>
      <c r="C313" s="144" t="s">
        <v>152</v>
      </c>
      <c r="D313" s="144" t="s">
        <v>153</v>
      </c>
      <c r="E313" s="145" t="s">
        <v>158</v>
      </c>
      <c r="F313" s="145" t="s">
        <v>158</v>
      </c>
      <c r="G313" s="146">
        <v>-18.75</v>
      </c>
    </row>
    <row r="314" spans="1:7" ht="24.75" customHeight="1">
      <c r="A314" s="143" t="s">
        <v>605</v>
      </c>
      <c r="B314" s="144" t="s">
        <v>776</v>
      </c>
      <c r="C314" s="144" t="s">
        <v>152</v>
      </c>
      <c r="D314" s="144" t="s">
        <v>153</v>
      </c>
      <c r="E314" s="145" t="s">
        <v>158</v>
      </c>
      <c r="F314" s="145" t="s">
        <v>158</v>
      </c>
      <c r="G314" s="146">
        <v>-5.5</v>
      </c>
    </row>
    <row r="315" spans="1:7" ht="24.75" customHeight="1">
      <c r="A315" s="143" t="s">
        <v>606</v>
      </c>
      <c r="B315" s="144" t="s">
        <v>776</v>
      </c>
      <c r="C315" s="144" t="s">
        <v>152</v>
      </c>
      <c r="D315" s="144" t="s">
        <v>153</v>
      </c>
      <c r="E315" s="145" t="s">
        <v>158</v>
      </c>
      <c r="F315" s="145" t="s">
        <v>158</v>
      </c>
      <c r="G315" s="146">
        <v>-38.4</v>
      </c>
    </row>
    <row r="316" spans="1:7" ht="24.75" customHeight="1">
      <c r="A316" s="143" t="s">
        <v>607</v>
      </c>
      <c r="B316" s="144" t="s">
        <v>776</v>
      </c>
      <c r="C316" s="144" t="s">
        <v>152</v>
      </c>
      <c r="D316" s="144" t="s">
        <v>153</v>
      </c>
      <c r="E316" s="145" t="s">
        <v>158</v>
      </c>
      <c r="F316" s="145" t="s">
        <v>158</v>
      </c>
      <c r="G316" s="146">
        <v>-13.92</v>
      </c>
    </row>
    <row r="317" spans="1:7" ht="24.75" customHeight="1">
      <c r="A317" s="143" t="s">
        <v>608</v>
      </c>
      <c r="B317" s="144" t="s">
        <v>776</v>
      </c>
      <c r="C317" s="144" t="s">
        <v>152</v>
      </c>
      <c r="D317" s="144" t="s">
        <v>153</v>
      </c>
      <c r="E317" s="145" t="s">
        <v>158</v>
      </c>
      <c r="F317" s="145" t="s">
        <v>158</v>
      </c>
      <c r="G317" s="146">
        <v>-25.56</v>
      </c>
    </row>
    <row r="318" spans="1:7" ht="24.75" customHeight="1">
      <c r="A318" s="143" t="s">
        <v>609</v>
      </c>
      <c r="B318" s="144" t="s">
        <v>776</v>
      </c>
      <c r="C318" s="144" t="s">
        <v>152</v>
      </c>
      <c r="D318" s="144" t="s">
        <v>153</v>
      </c>
      <c r="E318" s="145" t="s">
        <v>158</v>
      </c>
      <c r="F318" s="145" t="s">
        <v>158</v>
      </c>
      <c r="G318" s="146">
        <v>-26.6</v>
      </c>
    </row>
    <row r="319" spans="1:7" ht="24.75" customHeight="1">
      <c r="A319" s="143" t="s">
        <v>610</v>
      </c>
      <c r="B319" s="144" t="s">
        <v>776</v>
      </c>
      <c r="C319" s="144" t="s">
        <v>152</v>
      </c>
      <c r="D319" s="144" t="s">
        <v>153</v>
      </c>
      <c r="E319" s="145" t="s">
        <v>158</v>
      </c>
      <c r="F319" s="145" t="s">
        <v>158</v>
      </c>
      <c r="G319" s="146">
        <v>-30</v>
      </c>
    </row>
    <row r="320" spans="1:7" ht="24.75" customHeight="1">
      <c r="A320" s="143" t="s">
        <v>611</v>
      </c>
      <c r="B320" s="144" t="s">
        <v>776</v>
      </c>
      <c r="C320" s="144" t="s">
        <v>152</v>
      </c>
      <c r="D320" s="144" t="s">
        <v>153</v>
      </c>
      <c r="E320" s="145" t="s">
        <v>158</v>
      </c>
      <c r="F320" s="145" t="s">
        <v>158</v>
      </c>
      <c r="G320" s="146">
        <v>-15</v>
      </c>
    </row>
    <row r="321" spans="1:7" ht="24.75" customHeight="1">
      <c r="A321" s="143" t="s">
        <v>612</v>
      </c>
      <c r="B321" s="144" t="s">
        <v>776</v>
      </c>
      <c r="C321" s="144" t="s">
        <v>152</v>
      </c>
      <c r="D321" s="144" t="s">
        <v>153</v>
      </c>
      <c r="E321" s="145" t="s">
        <v>158</v>
      </c>
      <c r="F321" s="145" t="s">
        <v>158</v>
      </c>
      <c r="G321" s="146">
        <v>-4.2</v>
      </c>
    </row>
    <row r="322" spans="1:7" ht="24.75" customHeight="1">
      <c r="A322" s="143" t="s">
        <v>613</v>
      </c>
      <c r="B322" s="144" t="s">
        <v>776</v>
      </c>
      <c r="C322" s="144" t="s">
        <v>152</v>
      </c>
      <c r="D322" s="144" t="s">
        <v>153</v>
      </c>
      <c r="E322" s="145" t="s">
        <v>158</v>
      </c>
      <c r="F322" s="145" t="s">
        <v>158</v>
      </c>
      <c r="G322" s="146">
        <v>-20</v>
      </c>
    </row>
    <row r="323" spans="1:7" ht="24.75" customHeight="1">
      <c r="A323" s="143" t="s">
        <v>614</v>
      </c>
      <c r="B323" s="144" t="s">
        <v>776</v>
      </c>
      <c r="C323" s="144" t="s">
        <v>152</v>
      </c>
      <c r="D323" s="144" t="s">
        <v>153</v>
      </c>
      <c r="E323" s="145" t="s">
        <v>158</v>
      </c>
      <c r="F323" s="145" t="s">
        <v>158</v>
      </c>
      <c r="G323" s="146">
        <v>-3.03</v>
      </c>
    </row>
    <row r="324" spans="1:7" ht="24.75" customHeight="1">
      <c r="A324" s="143" t="s">
        <v>615</v>
      </c>
      <c r="B324" s="144" t="s">
        <v>776</v>
      </c>
      <c r="C324" s="144" t="s">
        <v>152</v>
      </c>
      <c r="D324" s="144" t="s">
        <v>153</v>
      </c>
      <c r="E324" s="145" t="s">
        <v>158</v>
      </c>
      <c r="F324" s="145" t="s">
        <v>158</v>
      </c>
      <c r="G324" s="146">
        <v>-0.06</v>
      </c>
    </row>
    <row r="325" spans="1:7" ht="24.75" customHeight="1">
      <c r="A325" s="143" t="s">
        <v>616</v>
      </c>
      <c r="B325" s="144" t="s">
        <v>776</v>
      </c>
      <c r="C325" s="144" t="s">
        <v>152</v>
      </c>
      <c r="D325" s="144" t="s">
        <v>153</v>
      </c>
      <c r="E325" s="145" t="s">
        <v>158</v>
      </c>
      <c r="F325" s="145" t="s">
        <v>158</v>
      </c>
      <c r="G325" s="146">
        <v>-0.12</v>
      </c>
    </row>
    <row r="326" spans="1:7" ht="24.75" customHeight="1">
      <c r="A326" s="143" t="s">
        <v>617</v>
      </c>
      <c r="B326" s="144" t="s">
        <v>776</v>
      </c>
      <c r="C326" s="144" t="s">
        <v>152</v>
      </c>
      <c r="D326" s="144" t="s">
        <v>153</v>
      </c>
      <c r="E326" s="145" t="s">
        <v>158</v>
      </c>
      <c r="F326" s="145" t="s">
        <v>158</v>
      </c>
      <c r="G326" s="146">
        <v>-112.5</v>
      </c>
    </row>
    <row r="327" spans="1:7" ht="24.75" customHeight="1">
      <c r="A327" s="143" t="s">
        <v>618</v>
      </c>
      <c r="B327" s="144" t="s">
        <v>776</v>
      </c>
      <c r="C327" s="144" t="s">
        <v>152</v>
      </c>
      <c r="D327" s="144" t="s">
        <v>153</v>
      </c>
      <c r="E327" s="145" t="s">
        <v>158</v>
      </c>
      <c r="F327" s="145" t="s">
        <v>158</v>
      </c>
      <c r="G327" s="146">
        <v>-0.6</v>
      </c>
    </row>
    <row r="328" spans="1:7" ht="24.75" customHeight="1">
      <c r="A328" s="143" t="s">
        <v>619</v>
      </c>
      <c r="B328" s="144" t="s">
        <v>776</v>
      </c>
      <c r="C328" s="144" t="s">
        <v>152</v>
      </c>
      <c r="D328" s="144" t="s">
        <v>153</v>
      </c>
      <c r="E328" s="145" t="s">
        <v>158</v>
      </c>
      <c r="F328" s="145" t="s">
        <v>158</v>
      </c>
      <c r="G328" s="146">
        <v>-20</v>
      </c>
    </row>
    <row r="329" spans="1:7" ht="24.75" customHeight="1">
      <c r="A329" s="143" t="s">
        <v>620</v>
      </c>
      <c r="B329" s="144" t="s">
        <v>776</v>
      </c>
      <c r="C329" s="144" t="s">
        <v>152</v>
      </c>
      <c r="D329" s="144" t="s">
        <v>153</v>
      </c>
      <c r="E329" s="145" t="s">
        <v>158</v>
      </c>
      <c r="F329" s="145" t="s">
        <v>158</v>
      </c>
      <c r="G329" s="146">
        <v>-0.68</v>
      </c>
    </row>
    <row r="330" spans="1:7" ht="24.75" customHeight="1">
      <c r="A330" s="143" t="s">
        <v>621</v>
      </c>
      <c r="B330" s="144" t="s">
        <v>776</v>
      </c>
      <c r="C330" s="144" t="s">
        <v>152</v>
      </c>
      <c r="D330" s="144" t="s">
        <v>153</v>
      </c>
      <c r="E330" s="145" t="s">
        <v>158</v>
      </c>
      <c r="F330" s="145" t="s">
        <v>158</v>
      </c>
      <c r="G330" s="146">
        <v>-4.76</v>
      </c>
    </row>
    <row r="331" spans="1:7" ht="24.75" customHeight="1">
      <c r="A331" s="143" t="s">
        <v>622</v>
      </c>
      <c r="B331" s="144" t="s">
        <v>776</v>
      </c>
      <c r="C331" s="144" t="s">
        <v>152</v>
      </c>
      <c r="D331" s="144" t="s">
        <v>153</v>
      </c>
      <c r="E331" s="145" t="s">
        <v>158</v>
      </c>
      <c r="F331" s="145" t="s">
        <v>158</v>
      </c>
      <c r="G331" s="146">
        <v>-9.1199999999999992</v>
      </c>
    </row>
    <row r="332" spans="1:7" ht="24.75" customHeight="1">
      <c r="A332" s="143" t="s">
        <v>623</v>
      </c>
      <c r="B332" s="144" t="s">
        <v>776</v>
      </c>
      <c r="C332" s="144" t="s">
        <v>152</v>
      </c>
      <c r="D332" s="144" t="s">
        <v>153</v>
      </c>
      <c r="E332" s="145" t="s">
        <v>158</v>
      </c>
      <c r="F332" s="145" t="s">
        <v>158</v>
      </c>
      <c r="G332" s="146">
        <v>-10</v>
      </c>
    </row>
    <row r="333" spans="1:7" ht="24.75" customHeight="1">
      <c r="A333" s="143" t="s">
        <v>624</v>
      </c>
      <c r="B333" s="144" t="s">
        <v>776</v>
      </c>
      <c r="C333" s="144" t="s">
        <v>152</v>
      </c>
      <c r="D333" s="144" t="s">
        <v>153</v>
      </c>
      <c r="E333" s="145" t="s">
        <v>158</v>
      </c>
      <c r="F333" s="145" t="s">
        <v>158</v>
      </c>
      <c r="G333" s="146">
        <v>-3.33</v>
      </c>
    </row>
    <row r="334" spans="1:7" ht="24.75" customHeight="1">
      <c r="A334" s="143" t="s">
        <v>625</v>
      </c>
      <c r="B334" s="144" t="s">
        <v>776</v>
      </c>
      <c r="C334" s="144" t="s">
        <v>152</v>
      </c>
      <c r="D334" s="144" t="s">
        <v>153</v>
      </c>
      <c r="E334" s="145" t="s">
        <v>158</v>
      </c>
      <c r="F334" s="145" t="s">
        <v>158</v>
      </c>
      <c r="G334" s="146">
        <v>-6</v>
      </c>
    </row>
    <row r="335" spans="1:7" ht="24.75" customHeight="1">
      <c r="A335" s="143" t="s">
        <v>626</v>
      </c>
      <c r="B335" s="144" t="s">
        <v>776</v>
      </c>
      <c r="C335" s="144" t="s">
        <v>152</v>
      </c>
      <c r="D335" s="144" t="s">
        <v>153</v>
      </c>
      <c r="E335" s="145" t="s">
        <v>158</v>
      </c>
      <c r="F335" s="145" t="s">
        <v>158</v>
      </c>
      <c r="G335" s="146">
        <v>-4</v>
      </c>
    </row>
    <row r="336" spans="1:7" ht="24.75" customHeight="1">
      <c r="A336" s="143" t="s">
        <v>627</v>
      </c>
      <c r="B336" s="144" t="s">
        <v>776</v>
      </c>
      <c r="C336" s="144" t="s">
        <v>152</v>
      </c>
      <c r="D336" s="144" t="s">
        <v>153</v>
      </c>
      <c r="E336" s="145" t="s">
        <v>158</v>
      </c>
      <c r="F336" s="145" t="s">
        <v>158</v>
      </c>
      <c r="G336" s="146">
        <v>-1.2</v>
      </c>
    </row>
    <row r="337" spans="1:7" ht="24.75" customHeight="1">
      <c r="A337" s="143" t="s">
        <v>628</v>
      </c>
      <c r="B337" s="144" t="s">
        <v>776</v>
      </c>
      <c r="C337" s="144" t="s">
        <v>152</v>
      </c>
      <c r="D337" s="144" t="s">
        <v>153</v>
      </c>
      <c r="E337" s="145" t="s">
        <v>158</v>
      </c>
      <c r="F337" s="145" t="s">
        <v>158</v>
      </c>
      <c r="G337" s="146">
        <v>-11.2</v>
      </c>
    </row>
    <row r="338" spans="1:7" ht="24.75" customHeight="1">
      <c r="A338" s="143" t="s">
        <v>629</v>
      </c>
      <c r="B338" s="144" t="s">
        <v>776</v>
      </c>
      <c r="C338" s="144" t="s">
        <v>152</v>
      </c>
      <c r="D338" s="144" t="s">
        <v>153</v>
      </c>
      <c r="E338" s="145" t="s">
        <v>158</v>
      </c>
      <c r="F338" s="145" t="s">
        <v>158</v>
      </c>
      <c r="G338" s="146">
        <v>-1</v>
      </c>
    </row>
    <row r="339" spans="1:7" ht="24.75" customHeight="1">
      <c r="A339" s="143" t="s">
        <v>630</v>
      </c>
      <c r="B339" s="144" t="s">
        <v>776</v>
      </c>
      <c r="C339" s="144" t="s">
        <v>152</v>
      </c>
      <c r="D339" s="144" t="s">
        <v>153</v>
      </c>
      <c r="E339" s="145" t="s">
        <v>158</v>
      </c>
      <c r="F339" s="145" t="s">
        <v>158</v>
      </c>
      <c r="G339" s="146">
        <v>-4.9000000000000004</v>
      </c>
    </row>
    <row r="340" spans="1:7" ht="24.75" customHeight="1">
      <c r="A340" s="143" t="s">
        <v>631</v>
      </c>
      <c r="B340" s="144" t="s">
        <v>776</v>
      </c>
      <c r="C340" s="144" t="s">
        <v>152</v>
      </c>
      <c r="D340" s="144" t="s">
        <v>153</v>
      </c>
      <c r="E340" s="145" t="s">
        <v>158</v>
      </c>
      <c r="F340" s="145" t="s">
        <v>158</v>
      </c>
      <c r="G340" s="146">
        <v>-5.8</v>
      </c>
    </row>
    <row r="341" spans="1:7" ht="24.75" customHeight="1">
      <c r="A341" s="143" t="s">
        <v>632</v>
      </c>
      <c r="B341" s="144" t="s">
        <v>776</v>
      </c>
      <c r="C341" s="144" t="s">
        <v>152</v>
      </c>
      <c r="D341" s="144" t="s">
        <v>153</v>
      </c>
      <c r="E341" s="145" t="s">
        <v>158</v>
      </c>
      <c r="F341" s="145" t="s">
        <v>158</v>
      </c>
      <c r="G341" s="146">
        <v>-5.0999999999999996</v>
      </c>
    </row>
    <row r="342" spans="1:7" ht="24.75" customHeight="1">
      <c r="A342" s="143" t="s">
        <v>633</v>
      </c>
      <c r="B342" s="144" t="s">
        <v>776</v>
      </c>
      <c r="C342" s="144" t="s">
        <v>152</v>
      </c>
      <c r="D342" s="144" t="s">
        <v>153</v>
      </c>
      <c r="E342" s="145" t="s">
        <v>158</v>
      </c>
      <c r="F342" s="145" t="s">
        <v>158</v>
      </c>
      <c r="G342" s="146">
        <v>-19</v>
      </c>
    </row>
    <row r="343" spans="1:7" ht="24.75" customHeight="1">
      <c r="A343" s="143" t="s">
        <v>634</v>
      </c>
      <c r="B343" s="144" t="s">
        <v>776</v>
      </c>
      <c r="C343" s="144" t="s">
        <v>152</v>
      </c>
      <c r="D343" s="144" t="s">
        <v>153</v>
      </c>
      <c r="E343" s="145" t="s">
        <v>158</v>
      </c>
      <c r="F343" s="145" t="s">
        <v>158</v>
      </c>
      <c r="G343" s="146">
        <v>-1.44</v>
      </c>
    </row>
    <row r="344" spans="1:7" ht="24.75" customHeight="1">
      <c r="A344" s="143" t="s">
        <v>635</v>
      </c>
      <c r="B344" s="144" t="s">
        <v>776</v>
      </c>
      <c r="C344" s="144" t="s">
        <v>152</v>
      </c>
      <c r="D344" s="144" t="s">
        <v>153</v>
      </c>
      <c r="E344" s="145" t="s">
        <v>158</v>
      </c>
      <c r="F344" s="145" t="s">
        <v>158</v>
      </c>
      <c r="G344" s="146">
        <v>-35.5</v>
      </c>
    </row>
    <row r="345" spans="1:7" ht="24.75" customHeight="1">
      <c r="A345" s="143" t="s">
        <v>636</v>
      </c>
      <c r="B345" s="144" t="s">
        <v>776</v>
      </c>
      <c r="C345" s="144" t="s">
        <v>152</v>
      </c>
      <c r="D345" s="144" t="s">
        <v>153</v>
      </c>
      <c r="E345" s="145" t="s">
        <v>158</v>
      </c>
      <c r="F345" s="145" t="s">
        <v>158</v>
      </c>
      <c r="G345" s="146">
        <v>-20.100000000000001</v>
      </c>
    </row>
    <row r="346" spans="1:7" ht="24.75" customHeight="1">
      <c r="A346" s="143" t="s">
        <v>637</v>
      </c>
      <c r="B346" s="144" t="s">
        <v>776</v>
      </c>
      <c r="C346" s="144" t="s">
        <v>152</v>
      </c>
      <c r="D346" s="144" t="s">
        <v>153</v>
      </c>
      <c r="E346" s="145" t="s">
        <v>158</v>
      </c>
      <c r="F346" s="145" t="s">
        <v>158</v>
      </c>
      <c r="G346" s="146">
        <v>-6</v>
      </c>
    </row>
    <row r="347" spans="1:7" ht="24.75" customHeight="1">
      <c r="A347" s="143" t="s">
        <v>638</v>
      </c>
      <c r="B347" s="144" t="s">
        <v>776</v>
      </c>
      <c r="C347" s="144" t="s">
        <v>152</v>
      </c>
      <c r="D347" s="144" t="s">
        <v>153</v>
      </c>
      <c r="E347" s="145" t="s">
        <v>158</v>
      </c>
      <c r="F347" s="145" t="s">
        <v>158</v>
      </c>
      <c r="G347" s="146">
        <v>-35.5</v>
      </c>
    </row>
    <row r="348" spans="1:7" ht="24.75" customHeight="1">
      <c r="A348" s="143" t="s">
        <v>639</v>
      </c>
      <c r="B348" s="144" t="s">
        <v>776</v>
      </c>
      <c r="C348" s="144" t="s">
        <v>152</v>
      </c>
      <c r="D348" s="144" t="s">
        <v>153</v>
      </c>
      <c r="E348" s="145" t="s">
        <v>158</v>
      </c>
      <c r="F348" s="145" t="s">
        <v>158</v>
      </c>
      <c r="G348" s="146">
        <v>-1.2</v>
      </c>
    </row>
    <row r="349" spans="1:7" ht="24.75" customHeight="1">
      <c r="A349" s="143" t="s">
        <v>640</v>
      </c>
      <c r="B349" s="144" t="s">
        <v>776</v>
      </c>
      <c r="C349" s="144" t="s">
        <v>152</v>
      </c>
      <c r="D349" s="144" t="s">
        <v>153</v>
      </c>
      <c r="E349" s="145" t="s">
        <v>158</v>
      </c>
      <c r="F349" s="145" t="s">
        <v>158</v>
      </c>
      <c r="G349" s="146">
        <v>-2</v>
      </c>
    </row>
    <row r="350" spans="1:7" ht="24.75" customHeight="1">
      <c r="A350" s="143" t="s">
        <v>641</v>
      </c>
      <c r="B350" s="144" t="s">
        <v>776</v>
      </c>
      <c r="C350" s="144" t="s">
        <v>152</v>
      </c>
      <c r="D350" s="144" t="s">
        <v>153</v>
      </c>
      <c r="E350" s="145" t="s">
        <v>158</v>
      </c>
      <c r="F350" s="145" t="s">
        <v>158</v>
      </c>
      <c r="G350" s="146">
        <v>-1.5</v>
      </c>
    </row>
    <row r="351" spans="1:7" ht="24.75" customHeight="1">
      <c r="A351" s="143" t="s">
        <v>642</v>
      </c>
      <c r="B351" s="144" t="s">
        <v>776</v>
      </c>
      <c r="C351" s="144" t="s">
        <v>152</v>
      </c>
      <c r="D351" s="144" t="s">
        <v>153</v>
      </c>
      <c r="E351" s="145" t="s">
        <v>158</v>
      </c>
      <c r="F351" s="145" t="s">
        <v>158</v>
      </c>
      <c r="G351" s="146">
        <v>-0.5</v>
      </c>
    </row>
    <row r="352" spans="1:7" ht="24.75" customHeight="1">
      <c r="A352" s="143" t="s">
        <v>643</v>
      </c>
      <c r="B352" s="144" t="s">
        <v>776</v>
      </c>
      <c r="C352" s="144" t="s">
        <v>152</v>
      </c>
      <c r="D352" s="144" t="s">
        <v>153</v>
      </c>
      <c r="E352" s="145" t="s">
        <v>158</v>
      </c>
      <c r="F352" s="145" t="s">
        <v>158</v>
      </c>
      <c r="G352" s="146">
        <v>-16</v>
      </c>
    </row>
    <row r="353" spans="1:7" ht="24.75" customHeight="1">
      <c r="A353" s="143" t="s">
        <v>644</v>
      </c>
      <c r="B353" s="144" t="s">
        <v>776</v>
      </c>
      <c r="C353" s="144" t="s">
        <v>152</v>
      </c>
      <c r="D353" s="144" t="s">
        <v>153</v>
      </c>
      <c r="E353" s="145" t="s">
        <v>158</v>
      </c>
      <c r="F353" s="145" t="s">
        <v>158</v>
      </c>
      <c r="G353" s="146">
        <v>-10.02</v>
      </c>
    </row>
    <row r="354" spans="1:7" ht="24.75" customHeight="1">
      <c r="A354" s="143" t="s">
        <v>645</v>
      </c>
      <c r="B354" s="144" t="s">
        <v>776</v>
      </c>
      <c r="C354" s="144" t="s">
        <v>152</v>
      </c>
      <c r="D354" s="144" t="s">
        <v>153</v>
      </c>
      <c r="E354" s="145" t="s">
        <v>158</v>
      </c>
      <c r="F354" s="145" t="s">
        <v>158</v>
      </c>
      <c r="G354" s="146">
        <v>-1.25</v>
      </c>
    </row>
    <row r="355" spans="1:7" ht="24.75" customHeight="1">
      <c r="A355" s="143" t="s">
        <v>646</v>
      </c>
      <c r="B355" s="144" t="s">
        <v>776</v>
      </c>
      <c r="C355" s="144" t="s">
        <v>152</v>
      </c>
      <c r="D355" s="144" t="s">
        <v>153</v>
      </c>
      <c r="E355" s="145" t="s">
        <v>158</v>
      </c>
      <c r="F355" s="145" t="s">
        <v>158</v>
      </c>
      <c r="G355" s="146">
        <v>-4.5</v>
      </c>
    </row>
    <row r="356" spans="1:7" ht="24.75" customHeight="1">
      <c r="A356" s="143" t="s">
        <v>647</v>
      </c>
      <c r="B356" s="144" t="s">
        <v>776</v>
      </c>
      <c r="C356" s="144" t="s">
        <v>152</v>
      </c>
      <c r="D356" s="144" t="s">
        <v>153</v>
      </c>
      <c r="E356" s="145" t="s">
        <v>158</v>
      </c>
      <c r="F356" s="145" t="s">
        <v>158</v>
      </c>
      <c r="G356" s="146">
        <v>-3.2</v>
      </c>
    </row>
    <row r="357" spans="1:7" ht="24.75" customHeight="1">
      <c r="A357" s="143" t="s">
        <v>648</v>
      </c>
      <c r="B357" s="144" t="s">
        <v>776</v>
      </c>
      <c r="C357" s="144" t="s">
        <v>152</v>
      </c>
      <c r="D357" s="144" t="s">
        <v>153</v>
      </c>
      <c r="E357" s="145" t="s">
        <v>158</v>
      </c>
      <c r="F357" s="145" t="s">
        <v>158</v>
      </c>
      <c r="G357" s="146">
        <v>-5</v>
      </c>
    </row>
    <row r="358" spans="1:7" ht="24.75" customHeight="1">
      <c r="A358" s="143" t="s">
        <v>649</v>
      </c>
      <c r="B358" s="144" t="s">
        <v>776</v>
      </c>
      <c r="C358" s="144" t="s">
        <v>152</v>
      </c>
      <c r="D358" s="144" t="s">
        <v>153</v>
      </c>
      <c r="E358" s="145" t="s">
        <v>158</v>
      </c>
      <c r="F358" s="145" t="s">
        <v>158</v>
      </c>
      <c r="G358" s="146">
        <v>-3</v>
      </c>
    </row>
    <row r="359" spans="1:7" ht="24.75" customHeight="1">
      <c r="A359" s="143" t="s">
        <v>650</v>
      </c>
      <c r="B359" s="144" t="s">
        <v>785</v>
      </c>
      <c r="C359" s="144" t="s">
        <v>246</v>
      </c>
      <c r="D359" s="144" t="s">
        <v>207</v>
      </c>
      <c r="E359" s="145" t="s">
        <v>158</v>
      </c>
      <c r="F359" s="145" t="s">
        <v>158</v>
      </c>
      <c r="G359" s="146">
        <v>-30300</v>
      </c>
    </row>
    <row r="360" spans="1:7" ht="24.75" customHeight="1">
      <c r="A360" s="143" t="s">
        <v>651</v>
      </c>
      <c r="B360" s="144" t="s">
        <v>786</v>
      </c>
      <c r="C360" s="144" t="s">
        <v>246</v>
      </c>
      <c r="D360" s="144" t="s">
        <v>207</v>
      </c>
      <c r="E360" s="145" t="s">
        <v>158</v>
      </c>
      <c r="F360" s="145" t="s">
        <v>158</v>
      </c>
      <c r="G360" s="146">
        <v>-79200</v>
      </c>
    </row>
    <row r="361" spans="1:7" ht="24.75" customHeight="1">
      <c r="A361" s="143" t="s">
        <v>652</v>
      </c>
      <c r="B361" s="144" t="s">
        <v>776</v>
      </c>
      <c r="C361" s="144" t="s">
        <v>152</v>
      </c>
      <c r="D361" s="144" t="s">
        <v>153</v>
      </c>
      <c r="E361" s="145" t="s">
        <v>158</v>
      </c>
      <c r="F361" s="145" t="s">
        <v>158</v>
      </c>
      <c r="G361" s="146">
        <v>-2.82</v>
      </c>
    </row>
    <row r="362" spans="1:7" ht="24.75" customHeight="1">
      <c r="A362" s="143" t="s">
        <v>653</v>
      </c>
      <c r="B362" s="144" t="s">
        <v>776</v>
      </c>
      <c r="C362" s="144" t="s">
        <v>152</v>
      </c>
      <c r="D362" s="144" t="s">
        <v>153</v>
      </c>
      <c r="E362" s="145" t="s">
        <v>158</v>
      </c>
      <c r="F362" s="145" t="s">
        <v>158</v>
      </c>
      <c r="G362" s="146">
        <v>-0.2</v>
      </c>
    </row>
    <row r="363" spans="1:7" ht="24.75" customHeight="1">
      <c r="A363" s="143" t="s">
        <v>654</v>
      </c>
      <c r="B363" s="144" t="s">
        <v>776</v>
      </c>
      <c r="C363" s="144" t="s">
        <v>152</v>
      </c>
      <c r="D363" s="144" t="s">
        <v>153</v>
      </c>
      <c r="E363" s="145" t="s">
        <v>158</v>
      </c>
      <c r="F363" s="145" t="s">
        <v>158</v>
      </c>
      <c r="G363" s="146">
        <v>-25.56</v>
      </c>
    </row>
    <row r="364" spans="1:7" ht="24.75" customHeight="1">
      <c r="A364" s="143" t="s">
        <v>655</v>
      </c>
      <c r="B364" s="144" t="s">
        <v>776</v>
      </c>
      <c r="C364" s="144" t="s">
        <v>152</v>
      </c>
      <c r="D364" s="144" t="s">
        <v>153</v>
      </c>
      <c r="E364" s="145" t="s">
        <v>158</v>
      </c>
      <c r="F364" s="145" t="s">
        <v>158</v>
      </c>
      <c r="G364" s="146">
        <v>-6</v>
      </c>
    </row>
    <row r="365" spans="1:7" ht="24.75" customHeight="1">
      <c r="A365" s="143" t="s">
        <v>656</v>
      </c>
      <c r="B365" s="144" t="s">
        <v>776</v>
      </c>
      <c r="C365" s="144" t="s">
        <v>152</v>
      </c>
      <c r="D365" s="144" t="s">
        <v>153</v>
      </c>
      <c r="E365" s="145" t="s">
        <v>158</v>
      </c>
      <c r="F365" s="145" t="s">
        <v>158</v>
      </c>
      <c r="G365" s="146">
        <v>-3</v>
      </c>
    </row>
    <row r="366" spans="1:7" ht="24.75" customHeight="1">
      <c r="A366" s="143" t="s">
        <v>657</v>
      </c>
      <c r="B366" s="144" t="s">
        <v>776</v>
      </c>
      <c r="C366" s="144" t="s">
        <v>152</v>
      </c>
      <c r="D366" s="144" t="s">
        <v>153</v>
      </c>
      <c r="E366" s="145" t="s">
        <v>158</v>
      </c>
      <c r="F366" s="145" t="s">
        <v>158</v>
      </c>
      <c r="G366" s="146">
        <v>-15</v>
      </c>
    </row>
    <row r="367" spans="1:7" ht="24.75" customHeight="1">
      <c r="A367" s="143" t="s">
        <v>658</v>
      </c>
      <c r="B367" s="144" t="s">
        <v>776</v>
      </c>
      <c r="C367" s="144" t="s">
        <v>152</v>
      </c>
      <c r="D367" s="144" t="s">
        <v>153</v>
      </c>
      <c r="E367" s="145" t="s">
        <v>158</v>
      </c>
      <c r="F367" s="145" t="s">
        <v>158</v>
      </c>
      <c r="G367" s="146">
        <v>-5.2</v>
      </c>
    </row>
    <row r="368" spans="1:7" ht="24.75" customHeight="1">
      <c r="A368" s="143" t="s">
        <v>659</v>
      </c>
      <c r="B368" s="144" t="s">
        <v>776</v>
      </c>
      <c r="C368" s="144" t="s">
        <v>152</v>
      </c>
      <c r="D368" s="144" t="s">
        <v>153</v>
      </c>
      <c r="E368" s="145" t="s">
        <v>158</v>
      </c>
      <c r="F368" s="145" t="s">
        <v>158</v>
      </c>
      <c r="G368" s="146">
        <v>-1.5</v>
      </c>
    </row>
    <row r="369" spans="1:7" ht="24.75" customHeight="1">
      <c r="A369" s="143" t="s">
        <v>660</v>
      </c>
      <c r="B369" s="144" t="s">
        <v>776</v>
      </c>
      <c r="C369" s="144" t="s">
        <v>152</v>
      </c>
      <c r="D369" s="144" t="s">
        <v>153</v>
      </c>
      <c r="E369" s="145" t="s">
        <v>158</v>
      </c>
      <c r="F369" s="145" t="s">
        <v>158</v>
      </c>
      <c r="G369" s="146">
        <v>-20</v>
      </c>
    </row>
    <row r="370" spans="1:7" ht="24.75" customHeight="1">
      <c r="A370" s="143" t="s">
        <v>661</v>
      </c>
      <c r="B370" s="144" t="s">
        <v>776</v>
      </c>
      <c r="C370" s="144" t="s">
        <v>152</v>
      </c>
      <c r="D370" s="144" t="s">
        <v>153</v>
      </c>
      <c r="E370" s="145" t="s">
        <v>158</v>
      </c>
      <c r="F370" s="145" t="s">
        <v>158</v>
      </c>
      <c r="G370" s="146">
        <v>-8</v>
      </c>
    </row>
    <row r="371" spans="1:7" ht="24.75" customHeight="1">
      <c r="A371" s="143" t="s">
        <v>662</v>
      </c>
      <c r="B371" s="144" t="s">
        <v>776</v>
      </c>
      <c r="C371" s="144" t="s">
        <v>152</v>
      </c>
      <c r="D371" s="144" t="s">
        <v>153</v>
      </c>
      <c r="E371" s="145" t="s">
        <v>158</v>
      </c>
      <c r="F371" s="145" t="s">
        <v>158</v>
      </c>
      <c r="G371" s="146">
        <v>-5</v>
      </c>
    </row>
    <row r="372" spans="1:7" ht="24.75" customHeight="1">
      <c r="A372" s="143" t="s">
        <v>663</v>
      </c>
      <c r="B372" s="144" t="s">
        <v>776</v>
      </c>
      <c r="C372" s="144" t="s">
        <v>152</v>
      </c>
      <c r="D372" s="144" t="s">
        <v>153</v>
      </c>
      <c r="E372" s="145" t="s">
        <v>158</v>
      </c>
      <c r="F372" s="145" t="s">
        <v>158</v>
      </c>
      <c r="G372" s="146">
        <v>-24.3</v>
      </c>
    </row>
    <row r="373" spans="1:7" ht="24.75" customHeight="1">
      <c r="A373" s="143" t="s">
        <v>664</v>
      </c>
      <c r="B373" s="144" t="s">
        <v>776</v>
      </c>
      <c r="C373" s="144" t="s">
        <v>152</v>
      </c>
      <c r="D373" s="144" t="s">
        <v>153</v>
      </c>
      <c r="E373" s="145" t="s">
        <v>158</v>
      </c>
      <c r="F373" s="145" t="s">
        <v>158</v>
      </c>
      <c r="G373" s="146">
        <v>-1.25</v>
      </c>
    </row>
    <row r="374" spans="1:7" ht="24.75" customHeight="1">
      <c r="A374" s="143" t="s">
        <v>665</v>
      </c>
      <c r="B374" s="144" t="s">
        <v>776</v>
      </c>
      <c r="C374" s="144" t="s">
        <v>152</v>
      </c>
      <c r="D374" s="144" t="s">
        <v>153</v>
      </c>
      <c r="E374" s="145" t="s">
        <v>158</v>
      </c>
      <c r="F374" s="145" t="s">
        <v>158</v>
      </c>
      <c r="G374" s="146">
        <v>-2</v>
      </c>
    </row>
    <row r="375" spans="1:7" ht="24.75" customHeight="1">
      <c r="A375" s="143" t="s">
        <v>666</v>
      </c>
      <c r="B375" s="144" t="s">
        <v>776</v>
      </c>
      <c r="C375" s="144" t="s">
        <v>152</v>
      </c>
      <c r="D375" s="144" t="s">
        <v>153</v>
      </c>
      <c r="E375" s="145" t="s">
        <v>158</v>
      </c>
      <c r="F375" s="145" t="s">
        <v>158</v>
      </c>
      <c r="G375" s="146">
        <v>-7.75</v>
      </c>
    </row>
    <row r="376" spans="1:7" ht="24.75" customHeight="1">
      <c r="A376" s="143" t="s">
        <v>667</v>
      </c>
      <c r="B376" s="144" t="s">
        <v>776</v>
      </c>
      <c r="C376" s="144" t="s">
        <v>152</v>
      </c>
      <c r="D376" s="144" t="s">
        <v>153</v>
      </c>
      <c r="E376" s="145" t="s">
        <v>158</v>
      </c>
      <c r="F376" s="145" t="s">
        <v>158</v>
      </c>
      <c r="G376" s="146">
        <v>-6.5</v>
      </c>
    </row>
    <row r="377" spans="1:7" ht="24.75" customHeight="1">
      <c r="A377" s="143" t="s">
        <v>668</v>
      </c>
      <c r="B377" s="144" t="s">
        <v>776</v>
      </c>
      <c r="C377" s="144" t="s">
        <v>152</v>
      </c>
      <c r="D377" s="144" t="s">
        <v>153</v>
      </c>
      <c r="E377" s="145" t="s">
        <v>158</v>
      </c>
      <c r="F377" s="145" t="s">
        <v>158</v>
      </c>
      <c r="G377" s="146">
        <v>-42.5</v>
      </c>
    </row>
    <row r="378" spans="1:7" ht="24.75" customHeight="1">
      <c r="A378" s="143" t="s">
        <v>669</v>
      </c>
      <c r="B378" s="144" t="s">
        <v>776</v>
      </c>
      <c r="C378" s="144" t="s">
        <v>152</v>
      </c>
      <c r="D378" s="144" t="s">
        <v>153</v>
      </c>
      <c r="E378" s="145" t="s">
        <v>158</v>
      </c>
      <c r="F378" s="145" t="s">
        <v>158</v>
      </c>
      <c r="G378" s="146">
        <v>-52.5</v>
      </c>
    </row>
    <row r="379" spans="1:7" ht="24.75" customHeight="1">
      <c r="A379" s="143" t="s">
        <v>670</v>
      </c>
      <c r="B379" s="144" t="s">
        <v>776</v>
      </c>
      <c r="C379" s="144" t="s">
        <v>152</v>
      </c>
      <c r="D379" s="144" t="s">
        <v>153</v>
      </c>
      <c r="E379" s="145" t="s">
        <v>158</v>
      </c>
      <c r="F379" s="145" t="s">
        <v>158</v>
      </c>
      <c r="G379" s="146">
        <v>-17.2</v>
      </c>
    </row>
    <row r="380" spans="1:7" ht="24.75" customHeight="1">
      <c r="A380" s="143" t="s">
        <v>671</v>
      </c>
      <c r="B380" s="144" t="s">
        <v>776</v>
      </c>
      <c r="C380" s="144" t="s">
        <v>152</v>
      </c>
      <c r="D380" s="144" t="s">
        <v>153</v>
      </c>
      <c r="E380" s="145" t="s">
        <v>158</v>
      </c>
      <c r="F380" s="145" t="s">
        <v>158</v>
      </c>
      <c r="G380" s="146">
        <v>-14</v>
      </c>
    </row>
    <row r="381" spans="1:7" ht="24.75" customHeight="1">
      <c r="A381" s="143" t="s">
        <v>672</v>
      </c>
      <c r="B381" s="144" t="s">
        <v>776</v>
      </c>
      <c r="C381" s="144" t="s">
        <v>152</v>
      </c>
      <c r="D381" s="144" t="s">
        <v>153</v>
      </c>
      <c r="E381" s="145" t="s">
        <v>158</v>
      </c>
      <c r="F381" s="145" t="s">
        <v>158</v>
      </c>
      <c r="G381" s="146">
        <v>-24.3</v>
      </c>
    </row>
    <row r="382" spans="1:7" ht="24.75" customHeight="1">
      <c r="A382" s="143" t="s">
        <v>673</v>
      </c>
      <c r="B382" s="144" t="s">
        <v>776</v>
      </c>
      <c r="C382" s="144" t="s">
        <v>152</v>
      </c>
      <c r="D382" s="144" t="s">
        <v>153</v>
      </c>
      <c r="E382" s="145" t="s">
        <v>158</v>
      </c>
      <c r="F382" s="145" t="s">
        <v>158</v>
      </c>
      <c r="G382" s="146">
        <v>-3</v>
      </c>
    </row>
    <row r="383" spans="1:7" ht="24.75" customHeight="1">
      <c r="A383" s="143" t="s">
        <v>674</v>
      </c>
      <c r="B383" s="144" t="s">
        <v>776</v>
      </c>
      <c r="C383" s="144" t="s">
        <v>152</v>
      </c>
      <c r="D383" s="144" t="s">
        <v>153</v>
      </c>
      <c r="E383" s="145" t="s">
        <v>158</v>
      </c>
      <c r="F383" s="145" t="s">
        <v>158</v>
      </c>
      <c r="G383" s="146">
        <v>-43.8</v>
      </c>
    </row>
    <row r="384" spans="1:7" ht="24.75" customHeight="1">
      <c r="A384" s="143" t="s">
        <v>675</v>
      </c>
      <c r="B384" s="144" t="s">
        <v>776</v>
      </c>
      <c r="C384" s="144" t="s">
        <v>152</v>
      </c>
      <c r="D384" s="144" t="s">
        <v>153</v>
      </c>
      <c r="E384" s="145" t="s">
        <v>158</v>
      </c>
      <c r="F384" s="145" t="s">
        <v>158</v>
      </c>
      <c r="G384" s="146">
        <v>-57</v>
      </c>
    </row>
    <row r="385" spans="1:7" ht="24.75" customHeight="1">
      <c r="A385" s="143" t="s">
        <v>676</v>
      </c>
      <c r="B385" s="144" t="s">
        <v>776</v>
      </c>
      <c r="C385" s="144" t="s">
        <v>152</v>
      </c>
      <c r="D385" s="144" t="s">
        <v>153</v>
      </c>
      <c r="E385" s="145" t="s">
        <v>158</v>
      </c>
      <c r="F385" s="145" t="s">
        <v>158</v>
      </c>
      <c r="G385" s="146">
        <v>-255</v>
      </c>
    </row>
    <row r="386" spans="1:7" ht="24.75" customHeight="1">
      <c r="A386" s="143" t="s">
        <v>677</v>
      </c>
      <c r="B386" s="144" t="s">
        <v>776</v>
      </c>
      <c r="C386" s="144" t="s">
        <v>152</v>
      </c>
      <c r="D386" s="144" t="s">
        <v>153</v>
      </c>
      <c r="E386" s="145" t="s">
        <v>158</v>
      </c>
      <c r="F386" s="145" t="s">
        <v>158</v>
      </c>
      <c r="G386" s="146">
        <v>-9.5</v>
      </c>
    </row>
    <row r="387" spans="1:7" ht="24.75" customHeight="1">
      <c r="A387" s="143" t="s">
        <v>678</v>
      </c>
      <c r="B387" s="144" t="s">
        <v>776</v>
      </c>
      <c r="C387" s="144" t="s">
        <v>152</v>
      </c>
      <c r="D387" s="144" t="s">
        <v>153</v>
      </c>
      <c r="E387" s="145" t="s">
        <v>158</v>
      </c>
      <c r="F387" s="145" t="s">
        <v>158</v>
      </c>
      <c r="G387" s="146">
        <v>-23</v>
      </c>
    </row>
    <row r="388" spans="1:7" ht="24.75" customHeight="1">
      <c r="A388" s="143" t="s">
        <v>679</v>
      </c>
      <c r="B388" s="144" t="s">
        <v>776</v>
      </c>
      <c r="C388" s="144" t="s">
        <v>152</v>
      </c>
      <c r="D388" s="144" t="s">
        <v>153</v>
      </c>
      <c r="E388" s="145" t="s">
        <v>158</v>
      </c>
      <c r="F388" s="145" t="s">
        <v>158</v>
      </c>
      <c r="G388" s="146">
        <v>-2.5</v>
      </c>
    </row>
    <row r="389" spans="1:7" ht="24.75" customHeight="1">
      <c r="A389" s="143" t="s">
        <v>680</v>
      </c>
      <c r="B389" s="144" t="s">
        <v>776</v>
      </c>
      <c r="C389" s="144" t="s">
        <v>152</v>
      </c>
      <c r="D389" s="144" t="s">
        <v>153</v>
      </c>
      <c r="E389" s="145" t="s">
        <v>158</v>
      </c>
      <c r="F389" s="145" t="s">
        <v>158</v>
      </c>
      <c r="G389" s="146">
        <v>-6</v>
      </c>
    </row>
    <row r="390" spans="1:7" ht="24.75" customHeight="1">
      <c r="A390" s="143" t="s">
        <v>681</v>
      </c>
      <c r="B390" s="144" t="s">
        <v>776</v>
      </c>
      <c r="C390" s="144" t="s">
        <v>152</v>
      </c>
      <c r="D390" s="144" t="s">
        <v>153</v>
      </c>
      <c r="E390" s="145" t="s">
        <v>158</v>
      </c>
      <c r="F390" s="145" t="s">
        <v>158</v>
      </c>
      <c r="G390" s="146">
        <v>-504</v>
      </c>
    </row>
    <row r="391" spans="1:7" ht="24.75" customHeight="1">
      <c r="A391" s="143" t="s">
        <v>682</v>
      </c>
      <c r="B391" s="144" t="s">
        <v>776</v>
      </c>
      <c r="C391" s="144" t="s">
        <v>152</v>
      </c>
      <c r="D391" s="144" t="s">
        <v>153</v>
      </c>
      <c r="E391" s="145" t="s">
        <v>158</v>
      </c>
      <c r="F391" s="145" t="s">
        <v>158</v>
      </c>
      <c r="G391" s="146">
        <v>-3.24</v>
      </c>
    </row>
    <row r="392" spans="1:7" ht="24.75" customHeight="1">
      <c r="A392" s="143" t="s">
        <v>683</v>
      </c>
      <c r="B392" s="144" t="s">
        <v>776</v>
      </c>
      <c r="C392" s="144" t="s">
        <v>152</v>
      </c>
      <c r="D392" s="144" t="s">
        <v>153</v>
      </c>
      <c r="E392" s="145" t="s">
        <v>158</v>
      </c>
      <c r="F392" s="145" t="s">
        <v>158</v>
      </c>
      <c r="G392" s="146">
        <v>-59.45</v>
      </c>
    </row>
    <row r="393" spans="1:7" ht="24.75" customHeight="1">
      <c r="A393" s="143" t="s">
        <v>684</v>
      </c>
      <c r="B393" s="144" t="s">
        <v>776</v>
      </c>
      <c r="C393" s="144" t="s">
        <v>152</v>
      </c>
      <c r="D393" s="144" t="s">
        <v>153</v>
      </c>
      <c r="E393" s="145" t="s">
        <v>158</v>
      </c>
      <c r="F393" s="145" t="s">
        <v>158</v>
      </c>
      <c r="G393" s="146">
        <v>-5.2</v>
      </c>
    </row>
    <row r="394" spans="1:7" ht="24.75" customHeight="1">
      <c r="A394" s="143" t="s">
        <v>685</v>
      </c>
      <c r="B394" s="144" t="s">
        <v>776</v>
      </c>
      <c r="C394" s="144" t="s">
        <v>152</v>
      </c>
      <c r="D394" s="144" t="s">
        <v>153</v>
      </c>
      <c r="E394" s="145" t="s">
        <v>158</v>
      </c>
      <c r="F394" s="145" t="s">
        <v>158</v>
      </c>
      <c r="G394" s="146">
        <v>-5.8</v>
      </c>
    </row>
    <row r="395" spans="1:7" ht="24.75" customHeight="1">
      <c r="A395" s="143" t="s">
        <v>686</v>
      </c>
      <c r="B395" s="144" t="s">
        <v>776</v>
      </c>
      <c r="C395" s="144" t="s">
        <v>152</v>
      </c>
      <c r="D395" s="144" t="s">
        <v>153</v>
      </c>
      <c r="E395" s="145" t="s">
        <v>158</v>
      </c>
      <c r="F395" s="145" t="s">
        <v>158</v>
      </c>
      <c r="G395" s="146">
        <v>-3.2</v>
      </c>
    </row>
    <row r="396" spans="1:7" ht="24.75" customHeight="1">
      <c r="A396" s="143" t="s">
        <v>687</v>
      </c>
      <c r="B396" s="144" t="s">
        <v>776</v>
      </c>
      <c r="C396" s="144" t="s">
        <v>152</v>
      </c>
      <c r="D396" s="144" t="s">
        <v>153</v>
      </c>
      <c r="E396" s="145" t="s">
        <v>158</v>
      </c>
      <c r="F396" s="145" t="s">
        <v>158</v>
      </c>
      <c r="G396" s="146">
        <v>-2</v>
      </c>
    </row>
    <row r="397" spans="1:7" ht="24.75" customHeight="1">
      <c r="A397" s="143" t="s">
        <v>688</v>
      </c>
      <c r="B397" s="144" t="s">
        <v>776</v>
      </c>
      <c r="C397" s="144" t="s">
        <v>152</v>
      </c>
      <c r="D397" s="144" t="s">
        <v>153</v>
      </c>
      <c r="E397" s="145" t="s">
        <v>158</v>
      </c>
      <c r="F397" s="145" t="s">
        <v>158</v>
      </c>
      <c r="G397" s="146">
        <v>-11.2</v>
      </c>
    </row>
    <row r="398" spans="1:7" ht="24.75" customHeight="1">
      <c r="A398" s="143" t="s">
        <v>689</v>
      </c>
      <c r="B398" s="144" t="s">
        <v>776</v>
      </c>
      <c r="C398" s="144" t="s">
        <v>152</v>
      </c>
      <c r="D398" s="144" t="s">
        <v>153</v>
      </c>
      <c r="E398" s="145" t="s">
        <v>158</v>
      </c>
      <c r="F398" s="145" t="s">
        <v>158</v>
      </c>
      <c r="G398" s="146">
        <v>-5.08</v>
      </c>
    </row>
    <row r="399" spans="1:7" ht="24.75" customHeight="1">
      <c r="A399" s="143" t="s">
        <v>690</v>
      </c>
      <c r="B399" s="144" t="s">
        <v>776</v>
      </c>
      <c r="C399" s="144" t="s">
        <v>152</v>
      </c>
      <c r="D399" s="144" t="s">
        <v>153</v>
      </c>
      <c r="E399" s="145" t="s">
        <v>158</v>
      </c>
      <c r="F399" s="145" t="s">
        <v>158</v>
      </c>
      <c r="G399" s="146">
        <v>-15</v>
      </c>
    </row>
    <row r="400" spans="1:7" ht="24.75" customHeight="1">
      <c r="A400" s="143" t="s">
        <v>691</v>
      </c>
      <c r="B400" s="144" t="s">
        <v>776</v>
      </c>
      <c r="C400" s="144" t="s">
        <v>152</v>
      </c>
      <c r="D400" s="144" t="s">
        <v>153</v>
      </c>
      <c r="E400" s="145" t="s">
        <v>158</v>
      </c>
      <c r="F400" s="145" t="s">
        <v>158</v>
      </c>
      <c r="G400" s="146">
        <v>-4.8</v>
      </c>
    </row>
    <row r="401" spans="1:7" ht="24.75" customHeight="1">
      <c r="A401" s="143" t="s">
        <v>692</v>
      </c>
      <c r="B401" s="144" t="s">
        <v>776</v>
      </c>
      <c r="C401" s="144" t="s">
        <v>152</v>
      </c>
      <c r="D401" s="144" t="s">
        <v>153</v>
      </c>
      <c r="E401" s="145" t="s">
        <v>158</v>
      </c>
      <c r="F401" s="145" t="s">
        <v>158</v>
      </c>
      <c r="G401" s="146">
        <v>-0.5</v>
      </c>
    </row>
    <row r="402" spans="1:7" ht="24.75" customHeight="1">
      <c r="A402" s="143" t="s">
        <v>693</v>
      </c>
      <c r="B402" s="144" t="s">
        <v>776</v>
      </c>
      <c r="C402" s="144" t="s">
        <v>152</v>
      </c>
      <c r="D402" s="144" t="s">
        <v>153</v>
      </c>
      <c r="E402" s="145" t="s">
        <v>158</v>
      </c>
      <c r="F402" s="145" t="s">
        <v>158</v>
      </c>
      <c r="G402" s="146">
        <v>-0.84</v>
      </c>
    </row>
    <row r="403" spans="1:7" ht="24.75" customHeight="1">
      <c r="A403" s="143" t="s">
        <v>694</v>
      </c>
      <c r="B403" s="144" t="s">
        <v>776</v>
      </c>
      <c r="C403" s="144" t="s">
        <v>152</v>
      </c>
      <c r="D403" s="144" t="s">
        <v>153</v>
      </c>
      <c r="E403" s="145" t="s">
        <v>158</v>
      </c>
      <c r="F403" s="145" t="s">
        <v>158</v>
      </c>
      <c r="G403" s="146">
        <v>-5.4</v>
      </c>
    </row>
    <row r="404" spans="1:7" ht="24.75" customHeight="1">
      <c r="A404" s="143" t="s">
        <v>695</v>
      </c>
      <c r="B404" s="144" t="s">
        <v>776</v>
      </c>
      <c r="C404" s="144" t="s">
        <v>152</v>
      </c>
      <c r="D404" s="144" t="s">
        <v>153</v>
      </c>
      <c r="E404" s="145" t="s">
        <v>158</v>
      </c>
      <c r="F404" s="145" t="s">
        <v>158</v>
      </c>
      <c r="G404" s="146">
        <v>-4.5</v>
      </c>
    </row>
    <row r="405" spans="1:7" ht="24.75" customHeight="1">
      <c r="A405" s="143" t="s">
        <v>696</v>
      </c>
      <c r="B405" s="144" t="s">
        <v>776</v>
      </c>
      <c r="C405" s="144" t="s">
        <v>152</v>
      </c>
      <c r="D405" s="144" t="s">
        <v>153</v>
      </c>
      <c r="E405" s="145" t="s">
        <v>158</v>
      </c>
      <c r="F405" s="145" t="s">
        <v>158</v>
      </c>
      <c r="G405" s="146">
        <v>-7.5</v>
      </c>
    </row>
    <row r="406" spans="1:7" ht="24.75" customHeight="1">
      <c r="A406" s="143" t="s">
        <v>697</v>
      </c>
      <c r="B406" s="144" t="s">
        <v>776</v>
      </c>
      <c r="C406" s="144" t="s">
        <v>152</v>
      </c>
      <c r="D406" s="144" t="s">
        <v>153</v>
      </c>
      <c r="E406" s="145" t="s">
        <v>158</v>
      </c>
      <c r="F406" s="145" t="s">
        <v>158</v>
      </c>
      <c r="G406" s="146">
        <v>-6.15</v>
      </c>
    </row>
    <row r="407" spans="1:7" ht="24.75" customHeight="1">
      <c r="A407" s="143" t="s">
        <v>698</v>
      </c>
      <c r="B407" s="144" t="s">
        <v>776</v>
      </c>
      <c r="C407" s="144" t="s">
        <v>152</v>
      </c>
      <c r="D407" s="144" t="s">
        <v>153</v>
      </c>
      <c r="E407" s="145" t="s">
        <v>158</v>
      </c>
      <c r="F407" s="145" t="s">
        <v>158</v>
      </c>
      <c r="G407" s="146">
        <v>-7.8</v>
      </c>
    </row>
    <row r="408" spans="1:7" ht="24.75" customHeight="1">
      <c r="A408" s="143" t="s">
        <v>699</v>
      </c>
      <c r="B408" s="144" t="s">
        <v>776</v>
      </c>
      <c r="C408" s="144" t="s">
        <v>152</v>
      </c>
      <c r="D408" s="144" t="s">
        <v>153</v>
      </c>
      <c r="E408" s="145" t="s">
        <v>158</v>
      </c>
      <c r="F408" s="145" t="s">
        <v>158</v>
      </c>
      <c r="G408" s="146">
        <v>-6</v>
      </c>
    </row>
    <row r="409" spans="1:7" ht="24.75" customHeight="1">
      <c r="A409" s="143" t="s">
        <v>700</v>
      </c>
      <c r="B409" s="144" t="s">
        <v>776</v>
      </c>
      <c r="C409" s="144" t="s">
        <v>152</v>
      </c>
      <c r="D409" s="144" t="s">
        <v>153</v>
      </c>
      <c r="E409" s="145" t="s">
        <v>158</v>
      </c>
      <c r="F409" s="145" t="s">
        <v>158</v>
      </c>
      <c r="G409" s="146">
        <v>-15.5</v>
      </c>
    </row>
    <row r="410" spans="1:7" ht="24.75" customHeight="1">
      <c r="A410" s="143" t="s">
        <v>701</v>
      </c>
      <c r="B410" s="144" t="s">
        <v>776</v>
      </c>
      <c r="C410" s="144" t="s">
        <v>152</v>
      </c>
      <c r="D410" s="144" t="s">
        <v>153</v>
      </c>
      <c r="E410" s="145" t="s">
        <v>158</v>
      </c>
      <c r="F410" s="145" t="s">
        <v>158</v>
      </c>
      <c r="G410" s="146">
        <v>-4.2</v>
      </c>
    </row>
    <row r="411" spans="1:7" ht="24.75" customHeight="1">
      <c r="A411" s="143" t="s">
        <v>702</v>
      </c>
      <c r="B411" s="144" t="s">
        <v>776</v>
      </c>
      <c r="C411" s="144" t="s">
        <v>152</v>
      </c>
      <c r="D411" s="144" t="s">
        <v>153</v>
      </c>
      <c r="E411" s="145" t="s">
        <v>158</v>
      </c>
      <c r="F411" s="145" t="s">
        <v>158</v>
      </c>
      <c r="G411" s="146">
        <v>-7</v>
      </c>
    </row>
    <row r="412" spans="1:7" ht="24.75" customHeight="1">
      <c r="A412" s="143" t="s">
        <v>703</v>
      </c>
      <c r="B412" s="144" t="s">
        <v>776</v>
      </c>
      <c r="C412" s="144" t="s">
        <v>152</v>
      </c>
      <c r="D412" s="144" t="s">
        <v>153</v>
      </c>
      <c r="E412" s="145" t="s">
        <v>158</v>
      </c>
      <c r="F412" s="145" t="s">
        <v>158</v>
      </c>
      <c r="G412" s="146">
        <v>-3.9</v>
      </c>
    </row>
    <row r="413" spans="1:7" ht="24.75" customHeight="1">
      <c r="A413" s="143" t="s">
        <v>704</v>
      </c>
      <c r="B413" s="144" t="s">
        <v>776</v>
      </c>
      <c r="C413" s="144" t="s">
        <v>152</v>
      </c>
      <c r="D413" s="144" t="s">
        <v>153</v>
      </c>
      <c r="E413" s="145" t="s">
        <v>158</v>
      </c>
      <c r="F413" s="145" t="s">
        <v>158</v>
      </c>
      <c r="G413" s="146">
        <v>-3.05</v>
      </c>
    </row>
    <row r="414" spans="1:7" ht="24.75" customHeight="1">
      <c r="A414" s="143" t="s">
        <v>705</v>
      </c>
      <c r="B414" s="144" t="s">
        <v>776</v>
      </c>
      <c r="C414" s="144" t="s">
        <v>152</v>
      </c>
      <c r="D414" s="144" t="s">
        <v>153</v>
      </c>
      <c r="E414" s="145" t="s">
        <v>158</v>
      </c>
      <c r="F414" s="145" t="s">
        <v>158</v>
      </c>
      <c r="G414" s="146">
        <v>-3.05</v>
      </c>
    </row>
    <row r="415" spans="1:7" ht="24.75" customHeight="1">
      <c r="A415" s="143" t="s">
        <v>706</v>
      </c>
      <c r="B415" s="144" t="s">
        <v>776</v>
      </c>
      <c r="C415" s="144" t="s">
        <v>152</v>
      </c>
      <c r="D415" s="144" t="s">
        <v>153</v>
      </c>
      <c r="E415" s="145" t="s">
        <v>158</v>
      </c>
      <c r="F415" s="145" t="s">
        <v>158</v>
      </c>
      <c r="G415" s="146">
        <v>-3</v>
      </c>
    </row>
    <row r="416" spans="1:7" ht="24.75" customHeight="1">
      <c r="A416" s="143" t="s">
        <v>707</v>
      </c>
      <c r="B416" s="144" t="s">
        <v>776</v>
      </c>
      <c r="C416" s="144" t="s">
        <v>152</v>
      </c>
      <c r="D416" s="144" t="s">
        <v>153</v>
      </c>
      <c r="E416" s="145" t="s">
        <v>158</v>
      </c>
      <c r="F416" s="145" t="s">
        <v>158</v>
      </c>
      <c r="G416" s="146">
        <v>-8</v>
      </c>
    </row>
    <row r="417" spans="1:7" ht="24.75" customHeight="1">
      <c r="A417" s="143" t="s">
        <v>708</v>
      </c>
      <c r="B417" s="144" t="s">
        <v>776</v>
      </c>
      <c r="C417" s="144" t="s">
        <v>152</v>
      </c>
      <c r="D417" s="144" t="s">
        <v>153</v>
      </c>
      <c r="E417" s="145" t="s">
        <v>158</v>
      </c>
      <c r="F417" s="145" t="s">
        <v>158</v>
      </c>
      <c r="G417" s="146">
        <v>-4.5</v>
      </c>
    </row>
    <row r="418" spans="1:7" ht="24.75" customHeight="1">
      <c r="A418" s="143" t="s">
        <v>709</v>
      </c>
      <c r="B418" s="144" t="s">
        <v>776</v>
      </c>
      <c r="C418" s="144" t="s">
        <v>152</v>
      </c>
      <c r="D418" s="144" t="s">
        <v>153</v>
      </c>
      <c r="E418" s="145" t="s">
        <v>158</v>
      </c>
      <c r="F418" s="145" t="s">
        <v>158</v>
      </c>
      <c r="G418" s="146">
        <v>-10</v>
      </c>
    </row>
    <row r="419" spans="1:7" ht="24.75" customHeight="1">
      <c r="A419" s="143" t="s">
        <v>710</v>
      </c>
      <c r="B419" s="144" t="s">
        <v>776</v>
      </c>
      <c r="C419" s="144" t="s">
        <v>152</v>
      </c>
      <c r="D419" s="144" t="s">
        <v>153</v>
      </c>
      <c r="E419" s="145" t="s">
        <v>158</v>
      </c>
      <c r="F419" s="145" t="s">
        <v>158</v>
      </c>
      <c r="G419" s="146">
        <v>-8</v>
      </c>
    </row>
    <row r="420" spans="1:7" ht="24.75" customHeight="1">
      <c r="A420" s="143" t="s">
        <v>711</v>
      </c>
      <c r="B420" s="144" t="s">
        <v>776</v>
      </c>
      <c r="C420" s="144" t="s">
        <v>152</v>
      </c>
      <c r="D420" s="144" t="s">
        <v>153</v>
      </c>
      <c r="E420" s="145" t="s">
        <v>158</v>
      </c>
      <c r="F420" s="145" t="s">
        <v>158</v>
      </c>
      <c r="G420" s="146">
        <v>-5.5</v>
      </c>
    </row>
    <row r="421" spans="1:7" ht="24.75" customHeight="1">
      <c r="A421" s="143" t="s">
        <v>712</v>
      </c>
      <c r="B421" s="144" t="s">
        <v>776</v>
      </c>
      <c r="C421" s="144" t="s">
        <v>152</v>
      </c>
      <c r="D421" s="144" t="s">
        <v>153</v>
      </c>
      <c r="E421" s="145" t="s">
        <v>158</v>
      </c>
      <c r="F421" s="145" t="s">
        <v>158</v>
      </c>
      <c r="G421" s="146">
        <v>-13</v>
      </c>
    </row>
    <row r="422" spans="1:7" ht="24.75" customHeight="1">
      <c r="A422" s="143" t="s">
        <v>713</v>
      </c>
      <c r="B422" s="144" t="s">
        <v>776</v>
      </c>
      <c r="C422" s="144" t="s">
        <v>152</v>
      </c>
      <c r="D422" s="144" t="s">
        <v>153</v>
      </c>
      <c r="E422" s="145" t="s">
        <v>158</v>
      </c>
      <c r="F422" s="145" t="s">
        <v>158</v>
      </c>
      <c r="G422" s="146">
        <v>-2</v>
      </c>
    </row>
    <row r="423" spans="1:7" ht="24.75" customHeight="1">
      <c r="A423" s="143" t="s">
        <v>714</v>
      </c>
      <c r="B423" s="144" t="s">
        <v>776</v>
      </c>
      <c r="C423" s="144" t="s">
        <v>152</v>
      </c>
      <c r="D423" s="144" t="s">
        <v>153</v>
      </c>
      <c r="E423" s="145" t="s">
        <v>158</v>
      </c>
      <c r="F423" s="145" t="s">
        <v>158</v>
      </c>
      <c r="G423" s="146">
        <v>-2.1</v>
      </c>
    </row>
    <row r="424" spans="1:7" ht="24.75" customHeight="1">
      <c r="A424" s="143" t="s">
        <v>715</v>
      </c>
      <c r="B424" s="144" t="s">
        <v>776</v>
      </c>
      <c r="C424" s="144" t="s">
        <v>152</v>
      </c>
      <c r="D424" s="144" t="s">
        <v>153</v>
      </c>
      <c r="E424" s="145" t="s">
        <v>158</v>
      </c>
      <c r="F424" s="145" t="s">
        <v>158</v>
      </c>
      <c r="G424" s="146">
        <v>-12</v>
      </c>
    </row>
    <row r="425" spans="1:7" ht="24.75" customHeight="1">
      <c r="A425" s="143" t="s">
        <v>716</v>
      </c>
      <c r="B425" s="144" t="s">
        <v>776</v>
      </c>
      <c r="C425" s="144" t="s">
        <v>152</v>
      </c>
      <c r="D425" s="144" t="s">
        <v>153</v>
      </c>
      <c r="E425" s="145" t="s">
        <v>158</v>
      </c>
      <c r="F425" s="145" t="s">
        <v>158</v>
      </c>
      <c r="G425" s="146">
        <v>-3</v>
      </c>
    </row>
    <row r="426" spans="1:7" ht="24.75" customHeight="1">
      <c r="A426" s="143" t="s">
        <v>717</v>
      </c>
      <c r="B426" s="144" t="s">
        <v>776</v>
      </c>
      <c r="C426" s="144" t="s">
        <v>152</v>
      </c>
      <c r="D426" s="144" t="s">
        <v>153</v>
      </c>
      <c r="E426" s="145" t="s">
        <v>158</v>
      </c>
      <c r="F426" s="145" t="s">
        <v>158</v>
      </c>
      <c r="G426" s="146">
        <v>-3.9</v>
      </c>
    </row>
    <row r="427" spans="1:7" ht="24.75" customHeight="1">
      <c r="A427" s="143" t="s">
        <v>718</v>
      </c>
      <c r="B427" s="144" t="s">
        <v>776</v>
      </c>
      <c r="C427" s="144" t="s">
        <v>152</v>
      </c>
      <c r="D427" s="144" t="s">
        <v>153</v>
      </c>
      <c r="E427" s="145" t="s">
        <v>158</v>
      </c>
      <c r="F427" s="145" t="s">
        <v>158</v>
      </c>
      <c r="G427" s="146">
        <v>-4</v>
      </c>
    </row>
    <row r="428" spans="1:7" ht="24.75" customHeight="1">
      <c r="A428" s="143" t="s">
        <v>719</v>
      </c>
      <c r="B428" s="144" t="s">
        <v>776</v>
      </c>
      <c r="C428" s="144" t="s">
        <v>152</v>
      </c>
      <c r="D428" s="144" t="s">
        <v>153</v>
      </c>
      <c r="E428" s="145" t="s">
        <v>158</v>
      </c>
      <c r="F428" s="145" t="s">
        <v>158</v>
      </c>
      <c r="G428" s="146">
        <v>-1.8</v>
      </c>
    </row>
    <row r="429" spans="1:7" ht="24.75" customHeight="1">
      <c r="A429" s="143" t="s">
        <v>720</v>
      </c>
      <c r="B429" s="144" t="s">
        <v>776</v>
      </c>
      <c r="C429" s="144" t="s">
        <v>152</v>
      </c>
      <c r="D429" s="144" t="s">
        <v>153</v>
      </c>
      <c r="E429" s="145" t="s">
        <v>158</v>
      </c>
      <c r="F429" s="145" t="s">
        <v>158</v>
      </c>
      <c r="G429" s="146">
        <v>-25</v>
      </c>
    </row>
    <row r="430" spans="1:7" ht="24.75" customHeight="1">
      <c r="A430" s="143" t="s">
        <v>721</v>
      </c>
      <c r="B430" s="144" t="s">
        <v>776</v>
      </c>
      <c r="C430" s="144" t="s">
        <v>152</v>
      </c>
      <c r="D430" s="144" t="s">
        <v>153</v>
      </c>
      <c r="E430" s="145" t="s">
        <v>158</v>
      </c>
      <c r="F430" s="145" t="s">
        <v>158</v>
      </c>
      <c r="G430" s="146">
        <v>-3</v>
      </c>
    </row>
    <row r="431" spans="1:7" ht="24.75" customHeight="1">
      <c r="A431" s="143" t="s">
        <v>722</v>
      </c>
      <c r="B431" s="144" t="s">
        <v>776</v>
      </c>
      <c r="C431" s="144" t="s">
        <v>152</v>
      </c>
      <c r="D431" s="144" t="s">
        <v>153</v>
      </c>
      <c r="E431" s="145" t="s">
        <v>158</v>
      </c>
      <c r="F431" s="145" t="s">
        <v>158</v>
      </c>
      <c r="G431" s="146">
        <v>-7.5</v>
      </c>
    </row>
    <row r="432" spans="1:7" ht="24.75" customHeight="1">
      <c r="A432" s="143" t="s">
        <v>723</v>
      </c>
      <c r="B432" s="144" t="s">
        <v>776</v>
      </c>
      <c r="C432" s="144" t="s">
        <v>152</v>
      </c>
      <c r="D432" s="144" t="s">
        <v>153</v>
      </c>
      <c r="E432" s="145" t="s">
        <v>158</v>
      </c>
      <c r="F432" s="145" t="s">
        <v>158</v>
      </c>
      <c r="G432" s="146">
        <v>-0.6</v>
      </c>
    </row>
    <row r="433" spans="1:7" ht="24.75" customHeight="1">
      <c r="A433" s="143" t="s">
        <v>724</v>
      </c>
      <c r="B433" s="144" t="s">
        <v>776</v>
      </c>
      <c r="C433" s="144" t="s">
        <v>152</v>
      </c>
      <c r="D433" s="144" t="s">
        <v>153</v>
      </c>
      <c r="E433" s="145" t="s">
        <v>158</v>
      </c>
      <c r="F433" s="145" t="s">
        <v>158</v>
      </c>
      <c r="G433" s="146">
        <v>-5.4</v>
      </c>
    </row>
    <row r="434" spans="1:7" ht="24.75" customHeight="1">
      <c r="A434" s="143" t="s">
        <v>725</v>
      </c>
      <c r="B434" s="144" t="s">
        <v>776</v>
      </c>
      <c r="C434" s="144" t="s">
        <v>152</v>
      </c>
      <c r="D434" s="144" t="s">
        <v>153</v>
      </c>
      <c r="E434" s="145" t="s">
        <v>158</v>
      </c>
      <c r="F434" s="145" t="s">
        <v>158</v>
      </c>
      <c r="G434" s="146">
        <v>-4.2</v>
      </c>
    </row>
    <row r="435" spans="1:7" ht="24.75" customHeight="1">
      <c r="A435" s="143" t="s">
        <v>726</v>
      </c>
      <c r="B435" s="144" t="s">
        <v>776</v>
      </c>
      <c r="C435" s="144" t="s">
        <v>152</v>
      </c>
      <c r="D435" s="144" t="s">
        <v>153</v>
      </c>
      <c r="E435" s="145" t="s">
        <v>158</v>
      </c>
      <c r="F435" s="145" t="s">
        <v>158</v>
      </c>
      <c r="G435" s="146">
        <v>-3</v>
      </c>
    </row>
    <row r="436" spans="1:7" ht="24.75" customHeight="1">
      <c r="A436" s="143" t="s">
        <v>727</v>
      </c>
      <c r="B436" s="144" t="s">
        <v>776</v>
      </c>
      <c r="C436" s="144" t="s">
        <v>152</v>
      </c>
      <c r="D436" s="144" t="s">
        <v>153</v>
      </c>
      <c r="E436" s="145" t="s">
        <v>158</v>
      </c>
      <c r="F436" s="145" t="s">
        <v>158</v>
      </c>
      <c r="G436" s="146">
        <v>-6.06</v>
      </c>
    </row>
    <row r="437" spans="1:7" ht="24.75" customHeight="1">
      <c r="A437" s="143" t="s">
        <v>728</v>
      </c>
      <c r="B437" s="144" t="s">
        <v>776</v>
      </c>
      <c r="C437" s="144" t="s">
        <v>152</v>
      </c>
      <c r="D437" s="144" t="s">
        <v>153</v>
      </c>
      <c r="E437" s="145" t="s">
        <v>158</v>
      </c>
      <c r="F437" s="145" t="s">
        <v>158</v>
      </c>
      <c r="G437" s="146">
        <v>-0.05</v>
      </c>
    </row>
    <row r="438" spans="1:7" ht="24.75" customHeight="1">
      <c r="A438" s="143" t="s">
        <v>729</v>
      </c>
      <c r="B438" s="144" t="s">
        <v>776</v>
      </c>
      <c r="C438" s="144" t="s">
        <v>152</v>
      </c>
      <c r="D438" s="144" t="s">
        <v>153</v>
      </c>
      <c r="E438" s="145" t="s">
        <v>158</v>
      </c>
      <c r="F438" s="145" t="s">
        <v>158</v>
      </c>
      <c r="G438" s="146">
        <v>-5</v>
      </c>
    </row>
    <row r="439" spans="1:7" ht="24.75" customHeight="1">
      <c r="A439" s="143" t="s">
        <v>730</v>
      </c>
      <c r="B439" s="144" t="s">
        <v>776</v>
      </c>
      <c r="C439" s="144" t="s">
        <v>152</v>
      </c>
      <c r="D439" s="144" t="s">
        <v>153</v>
      </c>
      <c r="E439" s="145" t="s">
        <v>158</v>
      </c>
      <c r="F439" s="145" t="s">
        <v>158</v>
      </c>
      <c r="G439" s="146">
        <v>-3.1</v>
      </c>
    </row>
    <row r="440" spans="1:7" ht="24.75" customHeight="1">
      <c r="A440" s="143" t="s">
        <v>731</v>
      </c>
      <c r="B440" s="144" t="s">
        <v>776</v>
      </c>
      <c r="C440" s="144" t="s">
        <v>152</v>
      </c>
      <c r="D440" s="144" t="s">
        <v>153</v>
      </c>
      <c r="E440" s="145" t="s">
        <v>158</v>
      </c>
      <c r="F440" s="145" t="s">
        <v>158</v>
      </c>
      <c r="G440" s="146">
        <v>-11</v>
      </c>
    </row>
    <row r="441" spans="1:7" ht="24.75" customHeight="1">
      <c r="A441" s="143" t="s">
        <v>732</v>
      </c>
      <c r="B441" s="144" t="s">
        <v>776</v>
      </c>
      <c r="C441" s="144" t="s">
        <v>152</v>
      </c>
      <c r="D441" s="144" t="s">
        <v>153</v>
      </c>
      <c r="E441" s="145" t="s">
        <v>158</v>
      </c>
      <c r="F441" s="145" t="s">
        <v>158</v>
      </c>
      <c r="G441" s="146">
        <v>-3</v>
      </c>
    </row>
    <row r="442" spans="1:7" ht="24.75" customHeight="1">
      <c r="A442" s="143" t="s">
        <v>733</v>
      </c>
      <c r="B442" s="144" t="s">
        <v>776</v>
      </c>
      <c r="C442" s="144" t="s">
        <v>152</v>
      </c>
      <c r="D442" s="144" t="s">
        <v>153</v>
      </c>
      <c r="E442" s="145" t="s">
        <v>158</v>
      </c>
      <c r="F442" s="145" t="s">
        <v>158</v>
      </c>
      <c r="G442" s="146">
        <v>-8.4</v>
      </c>
    </row>
    <row r="443" spans="1:7" ht="24.75" customHeight="1">
      <c r="A443" s="143" t="s">
        <v>734</v>
      </c>
      <c r="B443" s="144" t="s">
        <v>776</v>
      </c>
      <c r="C443" s="144" t="s">
        <v>152</v>
      </c>
      <c r="D443" s="144" t="s">
        <v>153</v>
      </c>
      <c r="E443" s="145" t="s">
        <v>158</v>
      </c>
      <c r="F443" s="145" t="s">
        <v>158</v>
      </c>
      <c r="G443" s="146">
        <v>-15.3</v>
      </c>
    </row>
    <row r="444" spans="1:7" ht="24.75" customHeight="1">
      <c r="A444" s="143" t="s">
        <v>735</v>
      </c>
      <c r="B444" s="144" t="s">
        <v>776</v>
      </c>
      <c r="C444" s="144" t="s">
        <v>152</v>
      </c>
      <c r="D444" s="144" t="s">
        <v>153</v>
      </c>
      <c r="E444" s="145" t="s">
        <v>158</v>
      </c>
      <c r="F444" s="145" t="s">
        <v>158</v>
      </c>
      <c r="G444" s="146">
        <v>-19.989999999999998</v>
      </c>
    </row>
    <row r="445" spans="1:7" ht="24.75" customHeight="1">
      <c r="A445" s="143" t="s">
        <v>736</v>
      </c>
      <c r="B445" s="144" t="s">
        <v>776</v>
      </c>
      <c r="C445" s="144" t="s">
        <v>152</v>
      </c>
      <c r="D445" s="144" t="s">
        <v>153</v>
      </c>
      <c r="E445" s="145" t="s">
        <v>158</v>
      </c>
      <c r="F445" s="145" t="s">
        <v>158</v>
      </c>
      <c r="G445" s="146">
        <v>-8</v>
      </c>
    </row>
    <row r="446" spans="1:7" ht="24.75" customHeight="1">
      <c r="A446" s="143" t="s">
        <v>737</v>
      </c>
      <c r="B446" s="144" t="s">
        <v>776</v>
      </c>
      <c r="C446" s="144" t="s">
        <v>152</v>
      </c>
      <c r="D446" s="144" t="s">
        <v>153</v>
      </c>
      <c r="E446" s="145" t="s">
        <v>158</v>
      </c>
      <c r="F446" s="145" t="s">
        <v>158</v>
      </c>
      <c r="G446" s="146">
        <v>-8</v>
      </c>
    </row>
    <row r="447" spans="1:7" ht="24.75" customHeight="1">
      <c r="A447" s="143" t="s">
        <v>738</v>
      </c>
      <c r="B447" s="144" t="s">
        <v>776</v>
      </c>
      <c r="C447" s="144" t="s">
        <v>152</v>
      </c>
      <c r="D447" s="144" t="s">
        <v>153</v>
      </c>
      <c r="E447" s="145" t="s">
        <v>158</v>
      </c>
      <c r="F447" s="145" t="s">
        <v>158</v>
      </c>
      <c r="G447" s="146">
        <v>-6.2</v>
      </c>
    </row>
    <row r="448" spans="1:7" ht="24.75" customHeight="1">
      <c r="A448" s="143" t="s">
        <v>739</v>
      </c>
      <c r="B448" s="144" t="s">
        <v>776</v>
      </c>
      <c r="C448" s="144" t="s">
        <v>152</v>
      </c>
      <c r="D448" s="144" t="s">
        <v>153</v>
      </c>
      <c r="E448" s="145" t="s">
        <v>158</v>
      </c>
      <c r="F448" s="145" t="s">
        <v>158</v>
      </c>
      <c r="G448" s="146">
        <v>-8.4</v>
      </c>
    </row>
    <row r="449" spans="1:7" ht="24.75" customHeight="1">
      <c r="A449" s="143" t="s">
        <v>740</v>
      </c>
      <c r="B449" s="144" t="s">
        <v>776</v>
      </c>
      <c r="C449" s="144" t="s">
        <v>152</v>
      </c>
      <c r="D449" s="144" t="s">
        <v>153</v>
      </c>
      <c r="E449" s="145" t="s">
        <v>158</v>
      </c>
      <c r="F449" s="145" t="s">
        <v>158</v>
      </c>
      <c r="G449" s="146">
        <v>-6</v>
      </c>
    </row>
    <row r="450" spans="1:7" ht="24.75" customHeight="1">
      <c r="A450" s="143" t="s">
        <v>741</v>
      </c>
      <c r="B450" s="144" t="s">
        <v>776</v>
      </c>
      <c r="C450" s="144" t="s">
        <v>152</v>
      </c>
      <c r="D450" s="144" t="s">
        <v>153</v>
      </c>
      <c r="E450" s="145" t="s">
        <v>158</v>
      </c>
      <c r="F450" s="145" t="s">
        <v>158</v>
      </c>
      <c r="G450" s="146">
        <v>-4.2</v>
      </c>
    </row>
    <row r="451" spans="1:7" ht="24.75" customHeight="1">
      <c r="A451" s="143" t="s">
        <v>742</v>
      </c>
      <c r="B451" s="144" t="s">
        <v>776</v>
      </c>
      <c r="C451" s="144" t="s">
        <v>152</v>
      </c>
      <c r="D451" s="144" t="s">
        <v>153</v>
      </c>
      <c r="E451" s="145" t="s">
        <v>158</v>
      </c>
      <c r="F451" s="145" t="s">
        <v>158</v>
      </c>
      <c r="G451" s="146">
        <v>-2</v>
      </c>
    </row>
    <row r="452" spans="1:7" ht="24.75" customHeight="1">
      <c r="A452" s="143" t="s">
        <v>743</v>
      </c>
      <c r="B452" s="144" t="s">
        <v>776</v>
      </c>
      <c r="C452" s="144" t="s">
        <v>152</v>
      </c>
      <c r="D452" s="144" t="s">
        <v>153</v>
      </c>
      <c r="E452" s="145" t="s">
        <v>158</v>
      </c>
      <c r="F452" s="145" t="s">
        <v>158</v>
      </c>
      <c r="G452" s="146">
        <v>-18</v>
      </c>
    </row>
    <row r="453" spans="1:7" ht="24.75" customHeight="1">
      <c r="A453" s="143" t="s">
        <v>744</v>
      </c>
      <c r="B453" s="144" t="s">
        <v>776</v>
      </c>
      <c r="C453" s="144" t="s">
        <v>152</v>
      </c>
      <c r="D453" s="144" t="s">
        <v>153</v>
      </c>
      <c r="E453" s="145" t="s">
        <v>158</v>
      </c>
      <c r="F453" s="145" t="s">
        <v>158</v>
      </c>
      <c r="G453" s="146">
        <v>-5.5</v>
      </c>
    </row>
    <row r="454" spans="1:7" ht="24.75" customHeight="1">
      <c r="A454" s="143" t="s">
        <v>745</v>
      </c>
      <c r="B454" s="144" t="s">
        <v>776</v>
      </c>
      <c r="C454" s="144" t="s">
        <v>152</v>
      </c>
      <c r="D454" s="144" t="s">
        <v>153</v>
      </c>
      <c r="E454" s="145" t="s">
        <v>158</v>
      </c>
      <c r="F454" s="145" t="s">
        <v>158</v>
      </c>
      <c r="G454" s="146">
        <v>-6</v>
      </c>
    </row>
    <row r="455" spans="1:7" ht="24.75" customHeight="1">
      <c r="A455" s="143" t="s">
        <v>746</v>
      </c>
      <c r="B455" s="144" t="s">
        <v>776</v>
      </c>
      <c r="C455" s="144" t="s">
        <v>152</v>
      </c>
      <c r="D455" s="144" t="s">
        <v>153</v>
      </c>
      <c r="E455" s="145" t="s">
        <v>158</v>
      </c>
      <c r="F455" s="145" t="s">
        <v>158</v>
      </c>
      <c r="G455" s="146">
        <v>-2.4</v>
      </c>
    </row>
    <row r="456" spans="1:7" ht="24.75" customHeight="1">
      <c r="A456" s="143" t="s">
        <v>747</v>
      </c>
      <c r="B456" s="144" t="s">
        <v>776</v>
      </c>
      <c r="C456" s="144" t="s">
        <v>152</v>
      </c>
      <c r="D456" s="144" t="s">
        <v>153</v>
      </c>
      <c r="E456" s="145" t="s">
        <v>158</v>
      </c>
      <c r="F456" s="145" t="s">
        <v>158</v>
      </c>
      <c r="G456" s="146">
        <v>-1.2</v>
      </c>
    </row>
    <row r="457" spans="1:7" ht="24.75" customHeight="1">
      <c r="A457" s="143" t="s">
        <v>748</v>
      </c>
      <c r="B457" s="144" t="s">
        <v>776</v>
      </c>
      <c r="C457" s="144" t="s">
        <v>152</v>
      </c>
      <c r="D457" s="144" t="s">
        <v>153</v>
      </c>
      <c r="E457" s="145" t="s">
        <v>158</v>
      </c>
      <c r="F457" s="145" t="s">
        <v>158</v>
      </c>
      <c r="G457" s="146">
        <v>-0.2</v>
      </c>
    </row>
    <row r="458" spans="1:7" ht="24.75" customHeight="1">
      <c r="A458" s="143" t="s">
        <v>749</v>
      </c>
      <c r="B458" s="144" t="s">
        <v>776</v>
      </c>
      <c r="C458" s="144" t="s">
        <v>152</v>
      </c>
      <c r="D458" s="144" t="s">
        <v>153</v>
      </c>
      <c r="E458" s="145" t="s">
        <v>158</v>
      </c>
      <c r="F458" s="145" t="s">
        <v>158</v>
      </c>
      <c r="G458" s="146">
        <v>-2.25</v>
      </c>
    </row>
    <row r="459" spans="1:7" ht="24.75" customHeight="1">
      <c r="A459" s="143" t="s">
        <v>750</v>
      </c>
      <c r="B459" s="144" t="s">
        <v>776</v>
      </c>
      <c r="C459" s="144" t="s">
        <v>152</v>
      </c>
      <c r="D459" s="144" t="s">
        <v>153</v>
      </c>
      <c r="E459" s="145" t="s">
        <v>158</v>
      </c>
      <c r="F459" s="145" t="s">
        <v>158</v>
      </c>
      <c r="G459" s="146">
        <v>-4.8</v>
      </c>
    </row>
    <row r="460" spans="1:7" ht="24.75" customHeight="1">
      <c r="A460" s="143" t="s">
        <v>751</v>
      </c>
      <c r="B460" s="144" t="s">
        <v>776</v>
      </c>
      <c r="C460" s="144" t="s">
        <v>152</v>
      </c>
      <c r="D460" s="144" t="s">
        <v>153</v>
      </c>
      <c r="E460" s="145" t="s">
        <v>158</v>
      </c>
      <c r="F460" s="145" t="s">
        <v>158</v>
      </c>
      <c r="G460" s="146">
        <v>-2.5</v>
      </c>
    </row>
    <row r="461" spans="1:7" ht="24.75" customHeight="1">
      <c r="A461" s="143" t="s">
        <v>752</v>
      </c>
      <c r="B461" s="144" t="s">
        <v>776</v>
      </c>
      <c r="C461" s="144" t="s">
        <v>152</v>
      </c>
      <c r="D461" s="144" t="s">
        <v>153</v>
      </c>
      <c r="E461" s="145" t="s">
        <v>158</v>
      </c>
      <c r="F461" s="145" t="s">
        <v>158</v>
      </c>
      <c r="G461" s="146">
        <v>-1.5</v>
      </c>
    </row>
    <row r="462" spans="1:7" ht="24.75" customHeight="1">
      <c r="A462" s="143" t="s">
        <v>753</v>
      </c>
      <c r="B462" s="144" t="s">
        <v>776</v>
      </c>
      <c r="C462" s="144" t="s">
        <v>152</v>
      </c>
      <c r="D462" s="144" t="s">
        <v>153</v>
      </c>
      <c r="E462" s="145" t="s">
        <v>158</v>
      </c>
      <c r="F462" s="145" t="s">
        <v>158</v>
      </c>
      <c r="G462" s="146">
        <v>-5.05</v>
      </c>
    </row>
    <row r="463" spans="1:7" ht="24.75" customHeight="1">
      <c r="A463" s="143" t="s">
        <v>754</v>
      </c>
      <c r="B463" s="144" t="s">
        <v>776</v>
      </c>
      <c r="C463" s="144" t="s">
        <v>152</v>
      </c>
      <c r="D463" s="144" t="s">
        <v>153</v>
      </c>
      <c r="E463" s="145" t="s">
        <v>158</v>
      </c>
      <c r="F463" s="145" t="s">
        <v>158</v>
      </c>
      <c r="G463" s="146">
        <v>-3.5</v>
      </c>
    </row>
    <row r="464" spans="1:7" ht="24.75" customHeight="1">
      <c r="A464" s="143" t="s">
        <v>755</v>
      </c>
      <c r="B464" s="144" t="s">
        <v>776</v>
      </c>
      <c r="C464" s="144" t="s">
        <v>152</v>
      </c>
      <c r="D464" s="144" t="s">
        <v>153</v>
      </c>
      <c r="E464" s="145" t="s">
        <v>158</v>
      </c>
      <c r="F464" s="145" t="s">
        <v>158</v>
      </c>
      <c r="G464" s="146">
        <v>-3.75</v>
      </c>
    </row>
    <row r="465" spans="1:7" ht="24.75" customHeight="1">
      <c r="A465" s="143" t="s">
        <v>756</v>
      </c>
      <c r="B465" s="144" t="s">
        <v>776</v>
      </c>
      <c r="C465" s="144" t="s">
        <v>152</v>
      </c>
      <c r="D465" s="144" t="s">
        <v>153</v>
      </c>
      <c r="E465" s="145" t="s">
        <v>158</v>
      </c>
      <c r="F465" s="145" t="s">
        <v>158</v>
      </c>
      <c r="G465" s="146">
        <v>-3.1</v>
      </c>
    </row>
    <row r="466" spans="1:7" ht="24.75" customHeight="1">
      <c r="A466" s="143" t="s">
        <v>757</v>
      </c>
      <c r="B466" s="144" t="s">
        <v>776</v>
      </c>
      <c r="C466" s="144" t="s">
        <v>152</v>
      </c>
      <c r="D466" s="144" t="s">
        <v>153</v>
      </c>
      <c r="E466" s="145" t="s">
        <v>158</v>
      </c>
      <c r="F466" s="145" t="s">
        <v>158</v>
      </c>
      <c r="G466" s="146">
        <v>-4</v>
      </c>
    </row>
    <row r="467" spans="1:7" ht="24.75" customHeight="1">
      <c r="A467" s="143" t="s">
        <v>758</v>
      </c>
      <c r="B467" s="144" t="s">
        <v>776</v>
      </c>
      <c r="C467" s="144" t="s">
        <v>152</v>
      </c>
      <c r="D467" s="144" t="s">
        <v>153</v>
      </c>
      <c r="E467" s="145" t="s">
        <v>158</v>
      </c>
      <c r="F467" s="145" t="s">
        <v>158</v>
      </c>
      <c r="G467" s="146">
        <v>-2.5</v>
      </c>
    </row>
    <row r="468" spans="1:7" ht="24.75" customHeight="1">
      <c r="A468" s="143" t="s">
        <v>759</v>
      </c>
      <c r="B468" s="144" t="s">
        <v>776</v>
      </c>
      <c r="C468" s="144" t="s">
        <v>152</v>
      </c>
      <c r="D468" s="144" t="s">
        <v>153</v>
      </c>
      <c r="E468" s="145" t="s">
        <v>158</v>
      </c>
      <c r="F468" s="145" t="s">
        <v>158</v>
      </c>
      <c r="G468" s="146">
        <v>-2.5</v>
      </c>
    </row>
    <row r="469" spans="1:7" ht="27" customHeight="1">
      <c r="A469" s="143" t="s">
        <v>760</v>
      </c>
      <c r="B469" s="144" t="s">
        <v>776</v>
      </c>
      <c r="C469" s="144" t="s">
        <v>152</v>
      </c>
      <c r="D469" s="144" t="s">
        <v>153</v>
      </c>
      <c r="E469" s="145" t="s">
        <v>158</v>
      </c>
      <c r="F469" s="145" t="s">
        <v>158</v>
      </c>
      <c r="G469" s="146">
        <v>-6</v>
      </c>
    </row>
    <row r="470" spans="1:7" ht="27" customHeight="1">
      <c r="A470" s="143" t="s">
        <v>761</v>
      </c>
      <c r="B470" s="144" t="s">
        <v>776</v>
      </c>
      <c r="C470" s="144" t="s">
        <v>152</v>
      </c>
      <c r="D470" s="144" t="s">
        <v>153</v>
      </c>
      <c r="E470" s="145" t="s">
        <v>158</v>
      </c>
      <c r="F470" s="145" t="s">
        <v>158</v>
      </c>
      <c r="G470" s="146">
        <v>-6</v>
      </c>
    </row>
    <row r="471" spans="1:7" ht="27" customHeight="1">
      <c r="A471" s="143" t="s">
        <v>762</v>
      </c>
      <c r="B471" s="144" t="s">
        <v>776</v>
      </c>
      <c r="C471" s="144" t="s">
        <v>152</v>
      </c>
      <c r="D471" s="144" t="s">
        <v>153</v>
      </c>
      <c r="E471" s="145" t="s">
        <v>158</v>
      </c>
      <c r="F471" s="145" t="s">
        <v>158</v>
      </c>
      <c r="G471" s="146">
        <v>-4.95</v>
      </c>
    </row>
    <row r="472" spans="1:7" ht="27" customHeight="1">
      <c r="A472" s="143" t="s">
        <v>763</v>
      </c>
      <c r="B472" s="144" t="s">
        <v>776</v>
      </c>
      <c r="C472" s="144" t="s">
        <v>152</v>
      </c>
      <c r="D472" s="144" t="s">
        <v>153</v>
      </c>
      <c r="E472" s="145" t="s">
        <v>158</v>
      </c>
      <c r="F472" s="145" t="s">
        <v>158</v>
      </c>
      <c r="G472" s="146">
        <v>-2.5</v>
      </c>
    </row>
    <row r="473" spans="1:7" ht="27" customHeight="1">
      <c r="A473" s="143" t="s">
        <v>764</v>
      </c>
      <c r="B473" s="144" t="s">
        <v>776</v>
      </c>
      <c r="C473" s="144" t="s">
        <v>152</v>
      </c>
      <c r="D473" s="144" t="s">
        <v>153</v>
      </c>
      <c r="E473" s="145" t="s">
        <v>158</v>
      </c>
      <c r="F473" s="145" t="s">
        <v>158</v>
      </c>
      <c r="G473" s="146">
        <v>-3</v>
      </c>
    </row>
    <row r="474" spans="1:7" ht="27" customHeight="1">
      <c r="A474" s="143" t="s">
        <v>765</v>
      </c>
      <c r="B474" s="144" t="s">
        <v>776</v>
      </c>
      <c r="C474" s="144" t="s">
        <v>152</v>
      </c>
      <c r="D474" s="144" t="s">
        <v>153</v>
      </c>
      <c r="E474" s="145" t="s">
        <v>158</v>
      </c>
      <c r="F474" s="145" t="s">
        <v>158</v>
      </c>
      <c r="G474" s="146">
        <v>-10.25</v>
      </c>
    </row>
    <row r="475" spans="1:7" ht="27" customHeight="1">
      <c r="A475" s="143" t="s">
        <v>766</v>
      </c>
      <c r="B475" s="144" t="s">
        <v>776</v>
      </c>
      <c r="C475" s="144" t="s">
        <v>152</v>
      </c>
      <c r="D475" s="144" t="s">
        <v>153</v>
      </c>
      <c r="E475" s="145" t="s">
        <v>158</v>
      </c>
      <c r="F475" s="145" t="s">
        <v>158</v>
      </c>
      <c r="G475" s="146">
        <v>-3.4</v>
      </c>
    </row>
    <row r="476" spans="1:7" ht="27" customHeight="1">
      <c r="A476" s="143" t="s">
        <v>767</v>
      </c>
      <c r="B476" s="144" t="s">
        <v>776</v>
      </c>
      <c r="C476" s="144" t="s">
        <v>152</v>
      </c>
      <c r="D476" s="144" t="s">
        <v>153</v>
      </c>
      <c r="E476" s="145" t="s">
        <v>158</v>
      </c>
      <c r="F476" s="145" t="s">
        <v>158</v>
      </c>
      <c r="G476" s="146">
        <v>-3.04</v>
      </c>
    </row>
    <row r="477" spans="1:7" ht="27" customHeight="1">
      <c r="A477" s="143" t="s">
        <v>768</v>
      </c>
      <c r="B477" s="144" t="s">
        <v>776</v>
      </c>
      <c r="C477" s="144" t="s">
        <v>152</v>
      </c>
      <c r="D477" s="144" t="s">
        <v>153</v>
      </c>
      <c r="E477" s="145" t="s">
        <v>158</v>
      </c>
      <c r="F477" s="145" t="s">
        <v>158</v>
      </c>
      <c r="G477" s="146">
        <v>-0.2</v>
      </c>
    </row>
    <row r="478" spans="1:7" ht="27" customHeight="1">
      <c r="A478" s="143" t="s">
        <v>769</v>
      </c>
      <c r="B478" s="144" t="s">
        <v>776</v>
      </c>
      <c r="C478" s="144" t="s">
        <v>152</v>
      </c>
      <c r="D478" s="144" t="s">
        <v>153</v>
      </c>
      <c r="E478" s="145" t="s">
        <v>158</v>
      </c>
      <c r="F478" s="145" t="s">
        <v>158</v>
      </c>
      <c r="G478" s="161">
        <v>-0.04</v>
      </c>
    </row>
    <row r="479" spans="1:7" ht="27" customHeight="1">
      <c r="A479" s="143" t="s">
        <v>770</v>
      </c>
      <c r="B479" s="144" t="s">
        <v>776</v>
      </c>
      <c r="C479" s="144" t="s">
        <v>152</v>
      </c>
      <c r="D479" s="144" t="s">
        <v>153</v>
      </c>
      <c r="E479" s="145" t="s">
        <v>158</v>
      </c>
      <c r="F479" s="145" t="s">
        <v>158</v>
      </c>
      <c r="G479" s="146">
        <v>-6</v>
      </c>
    </row>
    <row r="480" spans="1:7" ht="17.25" customHeight="1">
      <c r="A480" s="143" t="s">
        <v>787</v>
      </c>
      <c r="B480" s="144" t="s">
        <v>831</v>
      </c>
      <c r="C480" s="144" t="s">
        <v>152</v>
      </c>
      <c r="D480" s="144" t="s">
        <v>168</v>
      </c>
      <c r="E480" s="145" t="s">
        <v>158</v>
      </c>
      <c r="F480" s="145" t="s">
        <v>158</v>
      </c>
      <c r="G480" s="146">
        <v>-78</v>
      </c>
    </row>
    <row r="481" spans="1:7" ht="17.25" customHeight="1">
      <c r="A481" s="143" t="s">
        <v>788</v>
      </c>
      <c r="B481" s="144" t="s">
        <v>832</v>
      </c>
      <c r="C481" s="144" t="s">
        <v>152</v>
      </c>
      <c r="D481" s="144" t="s">
        <v>168</v>
      </c>
      <c r="E481" s="145" t="s">
        <v>158</v>
      </c>
      <c r="F481" s="145" t="s">
        <v>158</v>
      </c>
      <c r="G481" s="146">
        <v>-527.5</v>
      </c>
    </row>
    <row r="482" spans="1:7" ht="17.25" customHeight="1">
      <c r="A482" s="143" t="s">
        <v>789</v>
      </c>
      <c r="B482" s="144" t="s">
        <v>833</v>
      </c>
      <c r="C482" s="144" t="s">
        <v>152</v>
      </c>
      <c r="D482" s="144" t="s">
        <v>168</v>
      </c>
      <c r="E482" s="145" t="s">
        <v>158</v>
      </c>
      <c r="F482" s="145" t="s">
        <v>158</v>
      </c>
      <c r="G482" s="146">
        <v>-25.024999999999999</v>
      </c>
    </row>
    <row r="483" spans="1:7" ht="17.25" customHeight="1">
      <c r="A483" s="143" t="s">
        <v>790</v>
      </c>
      <c r="B483" s="144" t="s">
        <v>834</v>
      </c>
      <c r="C483" s="144" t="s">
        <v>152</v>
      </c>
      <c r="D483" s="144" t="s">
        <v>168</v>
      </c>
      <c r="E483" s="145" t="s">
        <v>158</v>
      </c>
      <c r="F483" s="145" t="s">
        <v>158</v>
      </c>
      <c r="G483" s="146">
        <v>-206.4</v>
      </c>
    </row>
    <row r="484" spans="1:7" ht="34.5">
      <c r="A484" s="143" t="s">
        <v>791</v>
      </c>
      <c r="B484" s="144" t="s">
        <v>835</v>
      </c>
      <c r="C484" s="144" t="s">
        <v>246</v>
      </c>
      <c r="D484" s="144" t="s">
        <v>156</v>
      </c>
      <c r="E484" s="145" t="s">
        <v>158</v>
      </c>
      <c r="F484" s="145" t="s">
        <v>158</v>
      </c>
      <c r="G484" s="146">
        <v>-1882</v>
      </c>
    </row>
    <row r="485" spans="1:7" ht="17.25" customHeight="1">
      <c r="A485" s="143" t="s">
        <v>792</v>
      </c>
      <c r="B485" s="144" t="s">
        <v>836</v>
      </c>
      <c r="C485" s="144" t="s">
        <v>152</v>
      </c>
      <c r="D485" s="144" t="s">
        <v>168</v>
      </c>
      <c r="E485" s="145" t="s">
        <v>158</v>
      </c>
      <c r="F485" s="145" t="s">
        <v>158</v>
      </c>
      <c r="G485" s="146">
        <v>-88</v>
      </c>
    </row>
    <row r="486" spans="1:7" ht="17.25" customHeight="1">
      <c r="A486" s="143" t="s">
        <v>793</v>
      </c>
      <c r="B486" s="144" t="s">
        <v>837</v>
      </c>
      <c r="C486" s="144" t="s">
        <v>152</v>
      </c>
      <c r="D486" s="144" t="s">
        <v>168</v>
      </c>
      <c r="E486" s="145" t="s">
        <v>158</v>
      </c>
      <c r="F486" s="145" t="s">
        <v>158</v>
      </c>
      <c r="G486" s="146">
        <v>-70</v>
      </c>
    </row>
    <row r="487" spans="1:7" ht="17.25" customHeight="1">
      <c r="A487" s="143" t="s">
        <v>794</v>
      </c>
      <c r="B487" s="144" t="s">
        <v>838</v>
      </c>
      <c r="C487" s="144" t="s">
        <v>152</v>
      </c>
      <c r="D487" s="144" t="s">
        <v>153</v>
      </c>
      <c r="E487" s="145" t="s">
        <v>158</v>
      </c>
      <c r="F487" s="145" t="s">
        <v>158</v>
      </c>
      <c r="G487" s="146">
        <v>-414.93599999999998</v>
      </c>
    </row>
    <row r="488" spans="1:7" ht="17.25" customHeight="1">
      <c r="A488" s="143" t="s">
        <v>795</v>
      </c>
      <c r="B488" s="144" t="s">
        <v>839</v>
      </c>
      <c r="C488" s="144" t="s">
        <v>152</v>
      </c>
      <c r="D488" s="144" t="s">
        <v>168</v>
      </c>
      <c r="E488" s="145" t="s">
        <v>158</v>
      </c>
      <c r="F488" s="145" t="s">
        <v>158</v>
      </c>
      <c r="G488" s="146">
        <v>-112.5</v>
      </c>
    </row>
    <row r="489" spans="1:7" ht="17.25" customHeight="1">
      <c r="A489" s="143" t="s">
        <v>796</v>
      </c>
      <c r="B489" s="144" t="s">
        <v>840</v>
      </c>
      <c r="C489" s="144" t="s">
        <v>152</v>
      </c>
      <c r="D489" s="144" t="s">
        <v>207</v>
      </c>
      <c r="E489" s="145" t="s">
        <v>158</v>
      </c>
      <c r="F489" s="145" t="s">
        <v>158</v>
      </c>
      <c r="G489" s="146">
        <v>-160.00200000000001</v>
      </c>
    </row>
    <row r="490" spans="1:7" ht="17.25" customHeight="1">
      <c r="A490" s="143" t="s">
        <v>797</v>
      </c>
      <c r="B490" s="144" t="s">
        <v>841</v>
      </c>
      <c r="C490" s="144" t="s">
        <v>152</v>
      </c>
      <c r="D490" s="144" t="s">
        <v>168</v>
      </c>
      <c r="E490" s="145" t="s">
        <v>158</v>
      </c>
      <c r="F490" s="145" t="s">
        <v>158</v>
      </c>
      <c r="G490" s="146">
        <v>-110</v>
      </c>
    </row>
    <row r="491" spans="1:7" ht="17.25" customHeight="1">
      <c r="A491" s="143" t="s">
        <v>798</v>
      </c>
      <c r="B491" s="144" t="s">
        <v>842</v>
      </c>
      <c r="C491" s="144" t="s">
        <v>152</v>
      </c>
      <c r="D491" s="144" t="s">
        <v>168</v>
      </c>
      <c r="E491" s="145" t="s">
        <v>158</v>
      </c>
      <c r="F491" s="145" t="s">
        <v>158</v>
      </c>
      <c r="G491" s="146">
        <v>-72.03</v>
      </c>
    </row>
    <row r="492" spans="1:7" ht="17.25" customHeight="1">
      <c r="A492" s="143" t="s">
        <v>799</v>
      </c>
      <c r="B492" s="144" t="s">
        <v>843</v>
      </c>
      <c r="C492" s="144" t="s">
        <v>152</v>
      </c>
      <c r="D492" s="144" t="s">
        <v>168</v>
      </c>
      <c r="E492" s="145" t="s">
        <v>158</v>
      </c>
      <c r="F492" s="145" t="s">
        <v>158</v>
      </c>
      <c r="G492" s="146">
        <v>-3750</v>
      </c>
    </row>
    <row r="493" spans="1:7" ht="17.25" customHeight="1">
      <c r="A493" s="143" t="s">
        <v>800</v>
      </c>
      <c r="B493" s="144" t="s">
        <v>844</v>
      </c>
      <c r="C493" s="144" t="s">
        <v>152</v>
      </c>
      <c r="D493" s="144" t="s">
        <v>168</v>
      </c>
      <c r="E493" s="145" t="s">
        <v>158</v>
      </c>
      <c r="F493" s="145" t="s">
        <v>158</v>
      </c>
      <c r="G493" s="146">
        <v>-375</v>
      </c>
    </row>
    <row r="494" spans="1:7" ht="17.25" customHeight="1">
      <c r="A494" s="143" t="s">
        <v>801</v>
      </c>
      <c r="B494" s="144" t="s">
        <v>845</v>
      </c>
      <c r="C494" s="144" t="s">
        <v>152</v>
      </c>
      <c r="D494" s="144" t="s">
        <v>168</v>
      </c>
      <c r="E494" s="145" t="s">
        <v>158</v>
      </c>
      <c r="F494" s="145" t="s">
        <v>158</v>
      </c>
      <c r="G494" s="146">
        <v>-150</v>
      </c>
    </row>
    <row r="495" spans="1:7" ht="34.5">
      <c r="A495" s="143" t="s">
        <v>802</v>
      </c>
      <c r="B495" s="144" t="s">
        <v>846</v>
      </c>
      <c r="C495" s="144" t="s">
        <v>152</v>
      </c>
      <c r="D495" s="144" t="s">
        <v>168</v>
      </c>
      <c r="E495" s="145" t="s">
        <v>158</v>
      </c>
      <c r="F495" s="145" t="s">
        <v>158</v>
      </c>
      <c r="G495" s="146">
        <v>-328</v>
      </c>
    </row>
    <row r="496" spans="1:7" ht="17.25" customHeight="1">
      <c r="A496" s="143" t="s">
        <v>803</v>
      </c>
      <c r="B496" s="144" t="s">
        <v>847</v>
      </c>
      <c r="C496" s="144" t="s">
        <v>152</v>
      </c>
      <c r="D496" s="144" t="s">
        <v>168</v>
      </c>
      <c r="E496" s="145" t="s">
        <v>158</v>
      </c>
      <c r="F496" s="145" t="s">
        <v>158</v>
      </c>
      <c r="G496" s="146">
        <v>-158.4</v>
      </c>
    </row>
    <row r="497" spans="1:7" ht="17.25" customHeight="1">
      <c r="A497" s="143" t="s">
        <v>804</v>
      </c>
      <c r="B497" s="144" t="s">
        <v>848</v>
      </c>
      <c r="C497" s="144" t="s">
        <v>152</v>
      </c>
      <c r="D497" s="144" t="s">
        <v>168</v>
      </c>
      <c r="E497" s="145" t="s">
        <v>158</v>
      </c>
      <c r="F497" s="145" t="s">
        <v>158</v>
      </c>
      <c r="G497" s="146">
        <v>-105</v>
      </c>
    </row>
    <row r="498" spans="1:7" ht="39.75" customHeight="1">
      <c r="A498" s="143" t="s">
        <v>805</v>
      </c>
      <c r="B498" s="144" t="s">
        <v>1319</v>
      </c>
      <c r="C498" s="144" t="s">
        <v>152</v>
      </c>
      <c r="D498" s="144" t="s">
        <v>207</v>
      </c>
      <c r="E498" s="145" t="s">
        <v>158</v>
      </c>
      <c r="F498" s="145" t="s">
        <v>158</v>
      </c>
      <c r="G498" s="146">
        <v>-324</v>
      </c>
    </row>
    <row r="499" spans="1:7" ht="17.25" customHeight="1">
      <c r="A499" s="143" t="s">
        <v>806</v>
      </c>
      <c r="B499" s="144" t="s">
        <v>849</v>
      </c>
      <c r="C499" s="144" t="s">
        <v>152</v>
      </c>
      <c r="D499" s="144" t="s">
        <v>168</v>
      </c>
      <c r="E499" s="145" t="s">
        <v>158</v>
      </c>
      <c r="F499" s="145" t="s">
        <v>158</v>
      </c>
      <c r="G499" s="146">
        <v>-156</v>
      </c>
    </row>
    <row r="500" spans="1:7" ht="17.25" customHeight="1">
      <c r="A500" s="143" t="s">
        <v>807</v>
      </c>
      <c r="B500" s="144" t="s">
        <v>850</v>
      </c>
      <c r="C500" s="144" t="s">
        <v>152</v>
      </c>
      <c r="D500" s="144" t="s">
        <v>168</v>
      </c>
      <c r="E500" s="145" t="s">
        <v>158</v>
      </c>
      <c r="F500" s="145" t="s">
        <v>158</v>
      </c>
      <c r="G500" s="146">
        <v>-45</v>
      </c>
    </row>
    <row r="501" spans="1:7" ht="17.25" customHeight="1">
      <c r="A501" s="143" t="s">
        <v>808</v>
      </c>
      <c r="B501" s="144" t="s">
        <v>851</v>
      </c>
      <c r="C501" s="144" t="s">
        <v>152</v>
      </c>
      <c r="D501" s="144" t="s">
        <v>168</v>
      </c>
      <c r="E501" s="145" t="s">
        <v>158</v>
      </c>
      <c r="F501" s="145" t="s">
        <v>158</v>
      </c>
      <c r="G501" s="146">
        <v>-12</v>
      </c>
    </row>
    <row r="502" spans="1:7" ht="17.25" customHeight="1">
      <c r="A502" s="143" t="s">
        <v>809</v>
      </c>
      <c r="B502" s="144" t="s">
        <v>852</v>
      </c>
      <c r="C502" s="144" t="s">
        <v>152</v>
      </c>
      <c r="D502" s="144" t="s">
        <v>168</v>
      </c>
      <c r="E502" s="145" t="s">
        <v>158</v>
      </c>
      <c r="F502" s="145" t="s">
        <v>158</v>
      </c>
      <c r="G502" s="146">
        <v>-6120</v>
      </c>
    </row>
    <row r="503" spans="1:7" ht="17.25" customHeight="1">
      <c r="A503" s="143" t="s">
        <v>810</v>
      </c>
      <c r="B503" s="144" t="s">
        <v>853</v>
      </c>
      <c r="C503" s="144" t="s">
        <v>152</v>
      </c>
      <c r="D503" s="144" t="s">
        <v>168</v>
      </c>
      <c r="E503" s="145" t="s">
        <v>158</v>
      </c>
      <c r="F503" s="145" t="s">
        <v>158</v>
      </c>
      <c r="G503" s="146">
        <v>-75</v>
      </c>
    </row>
    <row r="504" spans="1:7" ht="17.25" customHeight="1">
      <c r="A504" s="143" t="s">
        <v>811</v>
      </c>
      <c r="B504" s="144" t="s">
        <v>854</v>
      </c>
      <c r="C504" s="144" t="s">
        <v>152</v>
      </c>
      <c r="D504" s="144" t="s">
        <v>168</v>
      </c>
      <c r="E504" s="145" t="s">
        <v>158</v>
      </c>
      <c r="F504" s="145" t="s">
        <v>158</v>
      </c>
      <c r="G504" s="146">
        <v>-294</v>
      </c>
    </row>
    <row r="505" spans="1:7" ht="17.25" customHeight="1">
      <c r="A505" s="143" t="s">
        <v>812</v>
      </c>
      <c r="B505" s="144" t="s">
        <v>855</v>
      </c>
      <c r="C505" s="144" t="s">
        <v>152</v>
      </c>
      <c r="D505" s="144" t="s">
        <v>168</v>
      </c>
      <c r="E505" s="145" t="s">
        <v>158</v>
      </c>
      <c r="F505" s="145" t="s">
        <v>158</v>
      </c>
      <c r="G505" s="146">
        <v>-20</v>
      </c>
    </row>
    <row r="506" spans="1:7" ht="17.25" customHeight="1">
      <c r="A506" s="143" t="s">
        <v>813</v>
      </c>
      <c r="B506" s="144" t="s">
        <v>856</v>
      </c>
      <c r="C506" s="144" t="s">
        <v>152</v>
      </c>
      <c r="D506" s="144" t="s">
        <v>207</v>
      </c>
      <c r="E506" s="145" t="s">
        <v>158</v>
      </c>
      <c r="F506" s="145" t="s">
        <v>158</v>
      </c>
      <c r="G506" s="146">
        <v>-30</v>
      </c>
    </row>
    <row r="507" spans="1:7" ht="17.25" customHeight="1">
      <c r="A507" s="143" t="s">
        <v>814</v>
      </c>
      <c r="B507" s="144" t="s">
        <v>857</v>
      </c>
      <c r="C507" s="144" t="s">
        <v>152</v>
      </c>
      <c r="D507" s="144" t="s">
        <v>168</v>
      </c>
      <c r="E507" s="145" t="s">
        <v>158</v>
      </c>
      <c r="F507" s="145" t="s">
        <v>158</v>
      </c>
      <c r="G507" s="146">
        <v>-550</v>
      </c>
    </row>
    <row r="508" spans="1:7" ht="17.25" customHeight="1">
      <c r="A508" s="143" t="s">
        <v>815</v>
      </c>
      <c r="B508" s="144" t="s">
        <v>840</v>
      </c>
      <c r="C508" s="144" t="s">
        <v>152</v>
      </c>
      <c r="D508" s="144" t="s">
        <v>207</v>
      </c>
      <c r="E508" s="145" t="s">
        <v>158</v>
      </c>
      <c r="F508" s="145" t="s">
        <v>158</v>
      </c>
      <c r="G508" s="146">
        <v>-279</v>
      </c>
    </row>
    <row r="509" spans="1:7" ht="17.25" customHeight="1">
      <c r="A509" s="143" t="s">
        <v>816</v>
      </c>
      <c r="B509" s="144" t="s">
        <v>858</v>
      </c>
      <c r="C509" s="144" t="s">
        <v>152</v>
      </c>
      <c r="D509" s="144" t="s">
        <v>207</v>
      </c>
      <c r="E509" s="145" t="s">
        <v>158</v>
      </c>
      <c r="F509" s="145" t="s">
        <v>158</v>
      </c>
      <c r="G509" s="146">
        <v>-140.69999999999999</v>
      </c>
    </row>
    <row r="510" spans="1:7" ht="17.25" customHeight="1">
      <c r="A510" s="143" t="s">
        <v>817</v>
      </c>
      <c r="B510" s="144" t="s">
        <v>858</v>
      </c>
      <c r="C510" s="144" t="s">
        <v>152</v>
      </c>
      <c r="D510" s="144" t="s">
        <v>207</v>
      </c>
      <c r="E510" s="145" t="s">
        <v>158</v>
      </c>
      <c r="F510" s="145" t="s">
        <v>158</v>
      </c>
      <c r="G510" s="146">
        <v>-59</v>
      </c>
    </row>
    <row r="511" spans="1:7" ht="17.25" customHeight="1">
      <c r="A511" s="143" t="s">
        <v>818</v>
      </c>
      <c r="B511" s="144" t="s">
        <v>840</v>
      </c>
      <c r="C511" s="144" t="s">
        <v>152</v>
      </c>
      <c r="D511" s="144" t="s">
        <v>207</v>
      </c>
      <c r="E511" s="145" t="s">
        <v>158</v>
      </c>
      <c r="F511" s="145" t="s">
        <v>158</v>
      </c>
      <c r="G511" s="146">
        <v>-360.6</v>
      </c>
    </row>
    <row r="512" spans="1:7" ht="43.5" customHeight="1">
      <c r="A512" s="143" t="s">
        <v>819</v>
      </c>
      <c r="B512" s="144" t="s">
        <v>859</v>
      </c>
      <c r="C512" s="144" t="s">
        <v>152</v>
      </c>
      <c r="D512" s="144" t="s">
        <v>207</v>
      </c>
      <c r="E512" s="145" t="s">
        <v>158</v>
      </c>
      <c r="F512" s="145" t="s">
        <v>158</v>
      </c>
      <c r="G512" s="146">
        <v>-75.75</v>
      </c>
    </row>
    <row r="513" spans="1:7" ht="17.25" customHeight="1">
      <c r="A513" s="143" t="s">
        <v>820</v>
      </c>
      <c r="B513" s="144" t="s">
        <v>860</v>
      </c>
      <c r="C513" s="144" t="s">
        <v>152</v>
      </c>
      <c r="D513" s="144" t="s">
        <v>153</v>
      </c>
      <c r="E513" s="145" t="s">
        <v>158</v>
      </c>
      <c r="F513" s="145" t="s">
        <v>158</v>
      </c>
      <c r="G513" s="146">
        <v>-31</v>
      </c>
    </row>
    <row r="514" spans="1:7" ht="17.25" customHeight="1">
      <c r="A514" s="143" t="s">
        <v>821</v>
      </c>
      <c r="B514" s="144" t="s">
        <v>861</v>
      </c>
      <c r="C514" s="144" t="s">
        <v>152</v>
      </c>
      <c r="D514" s="144" t="s">
        <v>168</v>
      </c>
      <c r="E514" s="145" t="s">
        <v>158</v>
      </c>
      <c r="F514" s="145" t="s">
        <v>158</v>
      </c>
      <c r="G514" s="146">
        <v>-8</v>
      </c>
    </row>
    <row r="515" spans="1:7" ht="17.25" customHeight="1">
      <c r="A515" s="143" t="s">
        <v>822</v>
      </c>
      <c r="B515" s="144" t="s">
        <v>861</v>
      </c>
      <c r="C515" s="144" t="s">
        <v>152</v>
      </c>
      <c r="D515" s="144" t="s">
        <v>168</v>
      </c>
      <c r="E515" s="145" t="s">
        <v>158</v>
      </c>
      <c r="F515" s="145" t="s">
        <v>158</v>
      </c>
      <c r="G515" s="146">
        <v>-428</v>
      </c>
    </row>
    <row r="516" spans="1:7" ht="17.25" customHeight="1">
      <c r="A516" s="143" t="s">
        <v>823</v>
      </c>
      <c r="B516" s="144" t="s">
        <v>862</v>
      </c>
      <c r="C516" s="144" t="s">
        <v>152</v>
      </c>
      <c r="D516" s="144" t="s">
        <v>168</v>
      </c>
      <c r="E516" s="145" t="s">
        <v>158</v>
      </c>
      <c r="F516" s="145" t="s">
        <v>158</v>
      </c>
      <c r="G516" s="146">
        <v>-420</v>
      </c>
    </row>
    <row r="517" spans="1:7" ht="17.25" customHeight="1">
      <c r="A517" s="143" t="s">
        <v>824</v>
      </c>
      <c r="B517" s="144" t="s">
        <v>840</v>
      </c>
      <c r="C517" s="144" t="s">
        <v>152</v>
      </c>
      <c r="D517" s="144" t="s">
        <v>207</v>
      </c>
      <c r="E517" s="145" t="s">
        <v>158</v>
      </c>
      <c r="F517" s="145" t="s">
        <v>158</v>
      </c>
      <c r="G517" s="146">
        <v>-67.5</v>
      </c>
    </row>
    <row r="518" spans="1:7" ht="17.25" customHeight="1">
      <c r="A518" s="143" t="s">
        <v>825</v>
      </c>
      <c r="B518" s="144" t="s">
        <v>837</v>
      </c>
      <c r="C518" s="144" t="s">
        <v>152</v>
      </c>
      <c r="D518" s="144" t="s">
        <v>168</v>
      </c>
      <c r="E518" s="145" t="s">
        <v>158</v>
      </c>
      <c r="F518" s="145" t="s">
        <v>158</v>
      </c>
      <c r="G518" s="146">
        <v>-142.4</v>
      </c>
    </row>
    <row r="519" spans="1:7" ht="17.25" customHeight="1">
      <c r="A519" s="143" t="s">
        <v>826</v>
      </c>
      <c r="B519" s="144" t="s">
        <v>837</v>
      </c>
      <c r="C519" s="144" t="s">
        <v>152</v>
      </c>
      <c r="D519" s="144" t="s">
        <v>168</v>
      </c>
      <c r="E519" s="145" t="s">
        <v>158</v>
      </c>
      <c r="F519" s="145" t="s">
        <v>158</v>
      </c>
      <c r="G519" s="146">
        <v>-87</v>
      </c>
    </row>
    <row r="520" spans="1:7" ht="17.25" customHeight="1">
      <c r="A520" s="143" t="s">
        <v>827</v>
      </c>
      <c r="B520" s="144" t="s">
        <v>863</v>
      </c>
      <c r="C520" s="144" t="s">
        <v>152</v>
      </c>
      <c r="D520" s="144" t="s">
        <v>168</v>
      </c>
      <c r="E520" s="145" t="s">
        <v>158</v>
      </c>
      <c r="F520" s="145" t="s">
        <v>158</v>
      </c>
      <c r="G520" s="146">
        <v>-360</v>
      </c>
    </row>
    <row r="521" spans="1:7" ht="17.25" customHeight="1">
      <c r="A521" s="143" t="s">
        <v>828</v>
      </c>
      <c r="B521" s="144" t="s">
        <v>864</v>
      </c>
      <c r="C521" s="144" t="s">
        <v>152</v>
      </c>
      <c r="D521" s="144" t="s">
        <v>168</v>
      </c>
      <c r="E521" s="145" t="s">
        <v>158</v>
      </c>
      <c r="F521" s="145" t="s">
        <v>158</v>
      </c>
      <c r="G521" s="146">
        <v>-4150</v>
      </c>
    </row>
    <row r="522" spans="1:7" ht="17.25" customHeight="1">
      <c r="A522" s="143" t="s">
        <v>829</v>
      </c>
      <c r="B522" s="144" t="s">
        <v>865</v>
      </c>
      <c r="C522" s="144" t="s">
        <v>152</v>
      </c>
      <c r="D522" s="144" t="s">
        <v>168</v>
      </c>
      <c r="E522" s="145" t="s">
        <v>158</v>
      </c>
      <c r="F522" s="145" t="s">
        <v>158</v>
      </c>
      <c r="G522" s="146">
        <v>-2152.8000000000002</v>
      </c>
    </row>
    <row r="523" spans="1:7" ht="18" customHeight="1">
      <c r="A523" s="143" t="s">
        <v>830</v>
      </c>
      <c r="B523" s="144" t="s">
        <v>866</v>
      </c>
      <c r="C523" s="144" t="s">
        <v>152</v>
      </c>
      <c r="D523" s="144" t="s">
        <v>168</v>
      </c>
      <c r="E523" s="145" t="s">
        <v>158</v>
      </c>
      <c r="F523" s="145" t="s">
        <v>158</v>
      </c>
      <c r="G523" s="146">
        <v>-4.8</v>
      </c>
    </row>
    <row r="524" spans="1:7" ht="17.25" customHeight="1">
      <c r="A524" s="143" t="s">
        <v>867</v>
      </c>
      <c r="B524" s="144" t="s">
        <v>1084</v>
      </c>
      <c r="C524" s="144" t="s">
        <v>152</v>
      </c>
      <c r="D524" s="144" t="s">
        <v>153</v>
      </c>
      <c r="E524" s="145" t="s">
        <v>158</v>
      </c>
      <c r="F524" s="145" t="s">
        <v>158</v>
      </c>
      <c r="G524" s="146">
        <v>-38.5</v>
      </c>
    </row>
    <row r="525" spans="1:7" ht="17.25" customHeight="1">
      <c r="A525" s="143" t="s">
        <v>868</v>
      </c>
      <c r="B525" s="144" t="s">
        <v>1085</v>
      </c>
      <c r="C525" s="144" t="s">
        <v>152</v>
      </c>
      <c r="D525" s="144" t="s">
        <v>153</v>
      </c>
      <c r="E525" s="145" t="s">
        <v>158</v>
      </c>
      <c r="F525" s="145" t="s">
        <v>158</v>
      </c>
      <c r="G525" s="146">
        <v>-10</v>
      </c>
    </row>
    <row r="526" spans="1:7" ht="17.25" customHeight="1">
      <c r="A526" s="143" t="s">
        <v>869</v>
      </c>
      <c r="B526" s="144" t="s">
        <v>1086</v>
      </c>
      <c r="C526" s="144" t="s">
        <v>152</v>
      </c>
      <c r="D526" s="144" t="s">
        <v>153</v>
      </c>
      <c r="E526" s="145" t="s">
        <v>158</v>
      </c>
      <c r="F526" s="145" t="s">
        <v>158</v>
      </c>
      <c r="G526" s="146">
        <v>-4.5</v>
      </c>
    </row>
    <row r="527" spans="1:7" ht="17.25" customHeight="1">
      <c r="A527" s="143" t="s">
        <v>870</v>
      </c>
      <c r="B527" s="144" t="s">
        <v>1087</v>
      </c>
      <c r="C527" s="144" t="s">
        <v>152</v>
      </c>
      <c r="D527" s="144" t="s">
        <v>189</v>
      </c>
      <c r="E527" s="145" t="s">
        <v>158</v>
      </c>
      <c r="F527" s="145" t="s">
        <v>158</v>
      </c>
      <c r="G527" s="146">
        <v>-2</v>
      </c>
    </row>
    <row r="528" spans="1:7" ht="17.25" customHeight="1">
      <c r="A528" s="143" t="s">
        <v>871</v>
      </c>
      <c r="B528" s="144" t="s">
        <v>1086</v>
      </c>
      <c r="C528" s="144" t="s">
        <v>152</v>
      </c>
      <c r="D528" s="144" t="s">
        <v>153</v>
      </c>
      <c r="E528" s="145" t="s">
        <v>158</v>
      </c>
      <c r="F528" s="145" t="s">
        <v>158</v>
      </c>
      <c r="G528" s="146">
        <v>-4.5</v>
      </c>
    </row>
    <row r="529" spans="1:7" ht="17.25" customHeight="1">
      <c r="A529" s="143" t="s">
        <v>872</v>
      </c>
      <c r="B529" s="144" t="s">
        <v>1084</v>
      </c>
      <c r="C529" s="144" t="s">
        <v>152</v>
      </c>
      <c r="D529" s="144" t="s">
        <v>153</v>
      </c>
      <c r="E529" s="145" t="s">
        <v>158</v>
      </c>
      <c r="F529" s="145" t="s">
        <v>158</v>
      </c>
      <c r="G529" s="146">
        <v>-12.1</v>
      </c>
    </row>
    <row r="530" spans="1:7" ht="17.25" customHeight="1">
      <c r="A530" s="143" t="s">
        <v>873</v>
      </c>
      <c r="B530" s="144" t="s">
        <v>1088</v>
      </c>
      <c r="C530" s="144" t="s">
        <v>152</v>
      </c>
      <c r="D530" s="144" t="s">
        <v>153</v>
      </c>
      <c r="E530" s="145" t="s">
        <v>158</v>
      </c>
      <c r="F530" s="145" t="s">
        <v>158</v>
      </c>
      <c r="G530" s="146">
        <v>-125</v>
      </c>
    </row>
    <row r="531" spans="1:7" ht="17.25" customHeight="1">
      <c r="A531" s="143" t="s">
        <v>874</v>
      </c>
      <c r="B531" s="144" t="s">
        <v>1084</v>
      </c>
      <c r="C531" s="144" t="s">
        <v>152</v>
      </c>
      <c r="D531" s="144" t="s">
        <v>153</v>
      </c>
      <c r="E531" s="145" t="s">
        <v>158</v>
      </c>
      <c r="F531" s="145" t="s">
        <v>158</v>
      </c>
      <c r="G531" s="146">
        <v>-125.06</v>
      </c>
    </row>
    <row r="532" spans="1:7" ht="17.25" customHeight="1">
      <c r="A532" s="143" t="s">
        <v>875</v>
      </c>
      <c r="B532" s="144" t="s">
        <v>1089</v>
      </c>
      <c r="C532" s="144" t="s">
        <v>152</v>
      </c>
      <c r="D532" s="144" t="s">
        <v>153</v>
      </c>
      <c r="E532" s="145" t="s">
        <v>158</v>
      </c>
      <c r="F532" s="145" t="s">
        <v>158</v>
      </c>
      <c r="G532" s="146">
        <v>-31</v>
      </c>
    </row>
    <row r="533" spans="1:7" ht="17.25" customHeight="1">
      <c r="A533" s="143" t="s">
        <v>876</v>
      </c>
      <c r="B533" s="144" t="s">
        <v>1084</v>
      </c>
      <c r="C533" s="144" t="s">
        <v>152</v>
      </c>
      <c r="D533" s="144" t="s">
        <v>153</v>
      </c>
      <c r="E533" s="145" t="s">
        <v>158</v>
      </c>
      <c r="F533" s="145" t="s">
        <v>158</v>
      </c>
      <c r="G533" s="146">
        <v>-28</v>
      </c>
    </row>
    <row r="534" spans="1:7" ht="34.5">
      <c r="A534" s="143" t="s">
        <v>877</v>
      </c>
      <c r="B534" s="144" t="s">
        <v>1090</v>
      </c>
      <c r="C534" s="144" t="s">
        <v>152</v>
      </c>
      <c r="D534" s="144" t="s">
        <v>168</v>
      </c>
      <c r="E534" s="145" t="s">
        <v>158</v>
      </c>
      <c r="F534" s="145" t="s">
        <v>158</v>
      </c>
      <c r="G534" s="146">
        <v>-27</v>
      </c>
    </row>
    <row r="535" spans="1:7" ht="17.25" customHeight="1">
      <c r="A535" s="143" t="s">
        <v>878</v>
      </c>
      <c r="B535" s="144" t="s">
        <v>1091</v>
      </c>
      <c r="C535" s="144" t="s">
        <v>152</v>
      </c>
      <c r="D535" s="144" t="s">
        <v>153</v>
      </c>
      <c r="E535" s="145" t="s">
        <v>158</v>
      </c>
      <c r="F535" s="145" t="s">
        <v>158</v>
      </c>
      <c r="G535" s="146">
        <v>-80</v>
      </c>
    </row>
    <row r="536" spans="1:7" ht="17.25" customHeight="1">
      <c r="A536" s="143" t="s">
        <v>879</v>
      </c>
      <c r="B536" s="144" t="s">
        <v>1092</v>
      </c>
      <c r="C536" s="144" t="s">
        <v>152</v>
      </c>
      <c r="D536" s="144" t="s">
        <v>153</v>
      </c>
      <c r="E536" s="145" t="s">
        <v>158</v>
      </c>
      <c r="F536" s="145" t="s">
        <v>158</v>
      </c>
      <c r="G536" s="146">
        <v>-14</v>
      </c>
    </row>
    <row r="537" spans="1:7" ht="17.25" customHeight="1">
      <c r="A537" s="143" t="s">
        <v>880</v>
      </c>
      <c r="B537" s="144" t="s">
        <v>1084</v>
      </c>
      <c r="C537" s="144" t="s">
        <v>152</v>
      </c>
      <c r="D537" s="144" t="s">
        <v>153</v>
      </c>
      <c r="E537" s="145" t="s">
        <v>158</v>
      </c>
      <c r="F537" s="145" t="s">
        <v>158</v>
      </c>
      <c r="G537" s="146">
        <v>-9</v>
      </c>
    </row>
    <row r="538" spans="1:7" ht="17.25" customHeight="1">
      <c r="A538" s="143" t="s">
        <v>881</v>
      </c>
      <c r="B538" s="144" t="s">
        <v>1093</v>
      </c>
      <c r="C538" s="144" t="s">
        <v>152</v>
      </c>
      <c r="D538" s="144" t="s">
        <v>153</v>
      </c>
      <c r="E538" s="145" t="s">
        <v>158</v>
      </c>
      <c r="F538" s="145" t="s">
        <v>158</v>
      </c>
      <c r="G538" s="146">
        <v>-56</v>
      </c>
    </row>
    <row r="539" spans="1:7" ht="34.5">
      <c r="A539" s="143" t="s">
        <v>882</v>
      </c>
      <c r="B539" s="144" t="s">
        <v>1094</v>
      </c>
      <c r="C539" s="144" t="s">
        <v>152</v>
      </c>
      <c r="D539" s="144" t="s">
        <v>1183</v>
      </c>
      <c r="E539" s="145" t="s">
        <v>158</v>
      </c>
      <c r="F539" s="145" t="s">
        <v>158</v>
      </c>
      <c r="G539" s="146">
        <v>-61</v>
      </c>
    </row>
    <row r="540" spans="1:7" ht="34.5">
      <c r="A540" s="143" t="s">
        <v>883</v>
      </c>
      <c r="B540" s="144" t="s">
        <v>1090</v>
      </c>
      <c r="C540" s="144" t="s">
        <v>152</v>
      </c>
      <c r="D540" s="144" t="s">
        <v>168</v>
      </c>
      <c r="E540" s="145" t="s">
        <v>158</v>
      </c>
      <c r="F540" s="145" t="s">
        <v>158</v>
      </c>
      <c r="G540" s="146">
        <v>-13.86</v>
      </c>
    </row>
    <row r="541" spans="1:7" ht="34.5">
      <c r="A541" s="143" t="s">
        <v>884</v>
      </c>
      <c r="B541" s="144" t="s">
        <v>1095</v>
      </c>
      <c r="C541" s="144" t="s">
        <v>152</v>
      </c>
      <c r="D541" s="144" t="s">
        <v>153</v>
      </c>
      <c r="E541" s="145" t="s">
        <v>158</v>
      </c>
      <c r="F541" s="145" t="s">
        <v>158</v>
      </c>
      <c r="G541" s="146">
        <v>-67</v>
      </c>
    </row>
    <row r="542" spans="1:7" ht="17.25" customHeight="1">
      <c r="A542" s="143" t="s">
        <v>885</v>
      </c>
      <c r="B542" s="144" t="s">
        <v>1084</v>
      </c>
      <c r="C542" s="144" t="s">
        <v>152</v>
      </c>
      <c r="D542" s="144" t="s">
        <v>153</v>
      </c>
      <c r="E542" s="145" t="s">
        <v>158</v>
      </c>
      <c r="F542" s="145" t="s">
        <v>158</v>
      </c>
      <c r="G542" s="146">
        <v>-7</v>
      </c>
    </row>
    <row r="543" spans="1:7" ht="17.25" customHeight="1">
      <c r="A543" s="143" t="s">
        <v>886</v>
      </c>
      <c r="B543" s="144" t="s">
        <v>1096</v>
      </c>
      <c r="C543" s="144" t="s">
        <v>152</v>
      </c>
      <c r="D543" s="144" t="s">
        <v>153</v>
      </c>
      <c r="E543" s="145" t="s">
        <v>158</v>
      </c>
      <c r="F543" s="145" t="s">
        <v>158</v>
      </c>
      <c r="G543" s="146">
        <v>-46.5</v>
      </c>
    </row>
    <row r="544" spans="1:7" ht="17.25" customHeight="1">
      <c r="A544" s="143" t="s">
        <v>887</v>
      </c>
      <c r="B544" s="144" t="s">
        <v>1097</v>
      </c>
      <c r="C544" s="144" t="s">
        <v>152</v>
      </c>
      <c r="D544" s="144" t="s">
        <v>153</v>
      </c>
      <c r="E544" s="145" t="s">
        <v>158</v>
      </c>
      <c r="F544" s="145" t="s">
        <v>158</v>
      </c>
      <c r="G544" s="146">
        <v>-73.2</v>
      </c>
    </row>
    <row r="545" spans="1:7" ht="61.5" customHeight="1">
      <c r="A545" s="143" t="s">
        <v>888</v>
      </c>
      <c r="B545" s="144" t="s">
        <v>1098</v>
      </c>
      <c r="C545" s="144" t="s">
        <v>152</v>
      </c>
      <c r="D545" s="144" t="s">
        <v>153</v>
      </c>
      <c r="E545" s="145" t="s">
        <v>158</v>
      </c>
      <c r="F545" s="145" t="s">
        <v>158</v>
      </c>
      <c r="G545" s="146">
        <v>-118.02</v>
      </c>
    </row>
    <row r="546" spans="1:7" ht="34.5">
      <c r="A546" s="143" t="s">
        <v>889</v>
      </c>
      <c r="B546" s="144" t="s">
        <v>1099</v>
      </c>
      <c r="C546" s="144" t="s">
        <v>152</v>
      </c>
      <c r="D546" s="144" t="s">
        <v>153</v>
      </c>
      <c r="E546" s="145" t="s">
        <v>158</v>
      </c>
      <c r="F546" s="145" t="s">
        <v>158</v>
      </c>
      <c r="G546" s="146">
        <v>-15</v>
      </c>
    </row>
    <row r="547" spans="1:7" ht="17.25" customHeight="1">
      <c r="A547" s="143" t="s">
        <v>890</v>
      </c>
      <c r="B547" s="144" t="s">
        <v>1100</v>
      </c>
      <c r="C547" s="144" t="s">
        <v>152</v>
      </c>
      <c r="D547" s="144" t="s">
        <v>153</v>
      </c>
      <c r="E547" s="145" t="s">
        <v>158</v>
      </c>
      <c r="F547" s="145" t="s">
        <v>158</v>
      </c>
      <c r="G547" s="146">
        <v>-70.5</v>
      </c>
    </row>
    <row r="548" spans="1:7" ht="17.25" customHeight="1">
      <c r="A548" s="143" t="s">
        <v>891</v>
      </c>
      <c r="B548" s="144" t="s">
        <v>1101</v>
      </c>
      <c r="C548" s="144" t="s">
        <v>152</v>
      </c>
      <c r="D548" s="144" t="s">
        <v>153</v>
      </c>
      <c r="E548" s="145" t="s">
        <v>158</v>
      </c>
      <c r="F548" s="145" t="s">
        <v>158</v>
      </c>
      <c r="G548" s="146">
        <v>-112</v>
      </c>
    </row>
    <row r="549" spans="1:7" ht="34.5">
      <c r="A549" s="143" t="s">
        <v>892</v>
      </c>
      <c r="B549" s="144" t="s">
        <v>1090</v>
      </c>
      <c r="C549" s="144" t="s">
        <v>152</v>
      </c>
      <c r="D549" s="144" t="s">
        <v>168</v>
      </c>
      <c r="E549" s="145" t="s">
        <v>158</v>
      </c>
      <c r="F549" s="145" t="s">
        <v>158</v>
      </c>
      <c r="G549" s="146">
        <v>-4.68</v>
      </c>
    </row>
    <row r="550" spans="1:7" ht="17.25" customHeight="1">
      <c r="A550" s="143" t="s">
        <v>893</v>
      </c>
      <c r="B550" s="144" t="s">
        <v>1084</v>
      </c>
      <c r="C550" s="144" t="s">
        <v>152</v>
      </c>
      <c r="D550" s="144" t="s">
        <v>153</v>
      </c>
      <c r="E550" s="145" t="s">
        <v>158</v>
      </c>
      <c r="F550" s="145" t="s">
        <v>158</v>
      </c>
      <c r="G550" s="146">
        <v>-165</v>
      </c>
    </row>
    <row r="551" spans="1:7" ht="34.5">
      <c r="A551" s="143" t="s">
        <v>894</v>
      </c>
      <c r="B551" s="144" t="s">
        <v>1095</v>
      </c>
      <c r="C551" s="144" t="s">
        <v>152</v>
      </c>
      <c r="D551" s="144" t="s">
        <v>153</v>
      </c>
      <c r="E551" s="145" t="s">
        <v>158</v>
      </c>
      <c r="F551" s="145" t="s">
        <v>158</v>
      </c>
      <c r="G551" s="146">
        <v>-48</v>
      </c>
    </row>
    <row r="552" spans="1:7" ht="17.25" customHeight="1">
      <c r="A552" s="143" t="s">
        <v>895</v>
      </c>
      <c r="B552" s="144" t="s">
        <v>1102</v>
      </c>
      <c r="C552" s="144" t="s">
        <v>152</v>
      </c>
      <c r="D552" s="144" t="s">
        <v>153</v>
      </c>
      <c r="E552" s="145" t="s">
        <v>158</v>
      </c>
      <c r="F552" s="145" t="s">
        <v>158</v>
      </c>
      <c r="G552" s="146">
        <v>-0.8</v>
      </c>
    </row>
    <row r="553" spans="1:7" ht="17.25" customHeight="1">
      <c r="A553" s="143" t="s">
        <v>896</v>
      </c>
      <c r="B553" s="144" t="s">
        <v>1103</v>
      </c>
      <c r="C553" s="144" t="s">
        <v>152</v>
      </c>
      <c r="D553" s="144" t="s">
        <v>153</v>
      </c>
      <c r="E553" s="145" t="s">
        <v>158</v>
      </c>
      <c r="F553" s="145" t="s">
        <v>158</v>
      </c>
      <c r="G553" s="146">
        <v>-87.5</v>
      </c>
    </row>
    <row r="554" spans="1:7" ht="17.25" customHeight="1">
      <c r="A554" s="143" t="s">
        <v>897</v>
      </c>
      <c r="B554" s="144" t="s">
        <v>1097</v>
      </c>
      <c r="C554" s="144" t="s">
        <v>152</v>
      </c>
      <c r="D554" s="144" t="s">
        <v>153</v>
      </c>
      <c r="E554" s="145" t="s">
        <v>158</v>
      </c>
      <c r="F554" s="145" t="s">
        <v>158</v>
      </c>
      <c r="G554" s="146">
        <v>-202</v>
      </c>
    </row>
    <row r="555" spans="1:7" ht="17.25" customHeight="1">
      <c r="A555" s="143" t="s">
        <v>898</v>
      </c>
      <c r="B555" s="144" t="s">
        <v>1084</v>
      </c>
      <c r="C555" s="144" t="s">
        <v>152</v>
      </c>
      <c r="D555" s="144" t="s">
        <v>153</v>
      </c>
      <c r="E555" s="145" t="s">
        <v>158</v>
      </c>
      <c r="F555" s="145" t="s">
        <v>158</v>
      </c>
      <c r="G555" s="146">
        <v>-4.0999999999999996</v>
      </c>
    </row>
    <row r="556" spans="1:7" ht="17.25" customHeight="1">
      <c r="A556" s="143" t="s">
        <v>899</v>
      </c>
      <c r="B556" s="144" t="s">
        <v>1104</v>
      </c>
      <c r="C556" s="144" t="s">
        <v>152</v>
      </c>
      <c r="D556" s="144" t="s">
        <v>153</v>
      </c>
      <c r="E556" s="145" t="s">
        <v>158</v>
      </c>
      <c r="F556" s="145" t="s">
        <v>158</v>
      </c>
      <c r="G556" s="146">
        <v>-54.9</v>
      </c>
    </row>
    <row r="557" spans="1:7" ht="34.5">
      <c r="A557" s="143" t="s">
        <v>900</v>
      </c>
      <c r="B557" s="144" t="s">
        <v>1090</v>
      </c>
      <c r="C557" s="144" t="s">
        <v>152</v>
      </c>
      <c r="D557" s="144" t="s">
        <v>168</v>
      </c>
      <c r="E557" s="145" t="s">
        <v>158</v>
      </c>
      <c r="F557" s="145" t="s">
        <v>158</v>
      </c>
      <c r="G557" s="146">
        <v>-28.2</v>
      </c>
    </row>
    <row r="558" spans="1:7" ht="17.25" customHeight="1">
      <c r="A558" s="143" t="s">
        <v>901</v>
      </c>
      <c r="B558" s="144" t="s">
        <v>1089</v>
      </c>
      <c r="C558" s="144" t="s">
        <v>152</v>
      </c>
      <c r="D558" s="144" t="s">
        <v>153</v>
      </c>
      <c r="E558" s="145" t="s">
        <v>158</v>
      </c>
      <c r="F558" s="145" t="s">
        <v>158</v>
      </c>
      <c r="G558" s="146">
        <v>-67</v>
      </c>
    </row>
    <row r="559" spans="1:7" ht="17.25" customHeight="1">
      <c r="A559" s="143" t="s">
        <v>902</v>
      </c>
      <c r="B559" s="144" t="s">
        <v>1084</v>
      </c>
      <c r="C559" s="144" t="s">
        <v>152</v>
      </c>
      <c r="D559" s="144" t="s">
        <v>153</v>
      </c>
      <c r="E559" s="145" t="s">
        <v>158</v>
      </c>
      <c r="F559" s="145" t="s">
        <v>158</v>
      </c>
      <c r="G559" s="146">
        <v>-0.5</v>
      </c>
    </row>
    <row r="560" spans="1:7" ht="17.25" customHeight="1">
      <c r="A560" s="143" t="s">
        <v>903</v>
      </c>
      <c r="B560" s="144" t="s">
        <v>1097</v>
      </c>
      <c r="C560" s="144" t="s">
        <v>152</v>
      </c>
      <c r="D560" s="144" t="s">
        <v>153</v>
      </c>
      <c r="E560" s="145" t="s">
        <v>158</v>
      </c>
      <c r="F560" s="145" t="s">
        <v>158</v>
      </c>
      <c r="G560" s="146">
        <v>-202.02</v>
      </c>
    </row>
    <row r="561" spans="1:7" ht="17.25" customHeight="1">
      <c r="A561" s="143" t="s">
        <v>904</v>
      </c>
      <c r="B561" s="144" t="s">
        <v>1101</v>
      </c>
      <c r="C561" s="144" t="s">
        <v>152</v>
      </c>
      <c r="D561" s="144" t="s">
        <v>153</v>
      </c>
      <c r="E561" s="145" t="s">
        <v>158</v>
      </c>
      <c r="F561" s="145" t="s">
        <v>158</v>
      </c>
      <c r="G561" s="146">
        <v>-67.2</v>
      </c>
    </row>
    <row r="562" spans="1:7" ht="17.25" customHeight="1">
      <c r="A562" s="143" t="s">
        <v>905</v>
      </c>
      <c r="B562" s="144" t="s">
        <v>1084</v>
      </c>
      <c r="C562" s="144" t="s">
        <v>152</v>
      </c>
      <c r="D562" s="144" t="s">
        <v>153</v>
      </c>
      <c r="E562" s="145" t="s">
        <v>158</v>
      </c>
      <c r="F562" s="145" t="s">
        <v>158</v>
      </c>
      <c r="G562" s="146">
        <v>-3.5</v>
      </c>
    </row>
    <row r="563" spans="1:7" ht="17.25" customHeight="1">
      <c r="A563" s="143" t="s">
        <v>906</v>
      </c>
      <c r="B563" s="144" t="s">
        <v>1104</v>
      </c>
      <c r="C563" s="144" t="s">
        <v>152</v>
      </c>
      <c r="D563" s="144" t="s">
        <v>153</v>
      </c>
      <c r="E563" s="145" t="s">
        <v>158</v>
      </c>
      <c r="F563" s="145" t="s">
        <v>158</v>
      </c>
      <c r="G563" s="146">
        <v>-525</v>
      </c>
    </row>
    <row r="564" spans="1:7" ht="17.25" customHeight="1">
      <c r="A564" s="143" t="s">
        <v>907</v>
      </c>
      <c r="B564" s="144" t="s">
        <v>1084</v>
      </c>
      <c r="C564" s="144" t="s">
        <v>152</v>
      </c>
      <c r="D564" s="144" t="s">
        <v>153</v>
      </c>
      <c r="E564" s="145" t="s">
        <v>158</v>
      </c>
      <c r="F564" s="145" t="s">
        <v>158</v>
      </c>
      <c r="G564" s="146">
        <v>-288.72000000000003</v>
      </c>
    </row>
    <row r="565" spans="1:7" ht="17.25" customHeight="1">
      <c r="A565" s="143" t="s">
        <v>908</v>
      </c>
      <c r="B565" s="144" t="s">
        <v>245</v>
      </c>
      <c r="C565" s="144" t="s">
        <v>152</v>
      </c>
      <c r="D565" s="144" t="s">
        <v>153</v>
      </c>
      <c r="E565" s="145" t="s">
        <v>158</v>
      </c>
      <c r="F565" s="145" t="s">
        <v>158</v>
      </c>
      <c r="G565" s="146">
        <v>-48.4</v>
      </c>
    </row>
    <row r="566" spans="1:7" ht="17.25" customHeight="1">
      <c r="A566" s="143" t="s">
        <v>909</v>
      </c>
      <c r="B566" s="144" t="s">
        <v>1104</v>
      </c>
      <c r="C566" s="144" t="s">
        <v>152</v>
      </c>
      <c r="D566" s="144" t="s">
        <v>153</v>
      </c>
      <c r="E566" s="145" t="s">
        <v>158</v>
      </c>
      <c r="F566" s="145" t="s">
        <v>158</v>
      </c>
      <c r="G566" s="146">
        <v>-40</v>
      </c>
    </row>
    <row r="567" spans="1:7" ht="17.25" customHeight="1">
      <c r="A567" s="143" t="s">
        <v>910</v>
      </c>
      <c r="B567" s="144" t="s">
        <v>1089</v>
      </c>
      <c r="C567" s="144" t="s">
        <v>152</v>
      </c>
      <c r="D567" s="144" t="s">
        <v>153</v>
      </c>
      <c r="E567" s="145" t="s">
        <v>158</v>
      </c>
      <c r="F567" s="145" t="s">
        <v>158</v>
      </c>
      <c r="G567" s="146">
        <v>-21</v>
      </c>
    </row>
    <row r="568" spans="1:7" ht="17.25" customHeight="1">
      <c r="A568" s="143" t="s">
        <v>911</v>
      </c>
      <c r="B568" s="144" t="s">
        <v>1105</v>
      </c>
      <c r="C568" s="144" t="s">
        <v>152</v>
      </c>
      <c r="D568" s="144" t="s">
        <v>1183</v>
      </c>
      <c r="E568" s="145" t="s">
        <v>158</v>
      </c>
      <c r="F568" s="145" t="s">
        <v>158</v>
      </c>
      <c r="G568" s="146">
        <v>-66.001999999999995</v>
      </c>
    </row>
    <row r="569" spans="1:7" ht="17.25" customHeight="1">
      <c r="A569" s="143" t="s">
        <v>912</v>
      </c>
      <c r="B569" s="144" t="s">
        <v>1089</v>
      </c>
      <c r="C569" s="144" t="s">
        <v>152</v>
      </c>
      <c r="D569" s="144" t="s">
        <v>153</v>
      </c>
      <c r="E569" s="145" t="s">
        <v>158</v>
      </c>
      <c r="F569" s="145" t="s">
        <v>158</v>
      </c>
      <c r="G569" s="146">
        <v>-57</v>
      </c>
    </row>
    <row r="570" spans="1:7" ht="17.25" customHeight="1">
      <c r="A570" s="143" t="s">
        <v>913</v>
      </c>
      <c r="B570" s="144" t="s">
        <v>1089</v>
      </c>
      <c r="C570" s="144" t="s">
        <v>152</v>
      </c>
      <c r="D570" s="144" t="s">
        <v>153</v>
      </c>
      <c r="E570" s="145" t="s">
        <v>158</v>
      </c>
      <c r="F570" s="145" t="s">
        <v>158</v>
      </c>
      <c r="G570" s="146">
        <v>-47</v>
      </c>
    </row>
    <row r="571" spans="1:7" ht="17.25" customHeight="1">
      <c r="A571" s="143" t="s">
        <v>914</v>
      </c>
      <c r="B571" s="144" t="s">
        <v>1084</v>
      </c>
      <c r="C571" s="144" t="s">
        <v>152</v>
      </c>
      <c r="D571" s="144" t="s">
        <v>153</v>
      </c>
      <c r="E571" s="145" t="s">
        <v>158</v>
      </c>
      <c r="F571" s="145" t="s">
        <v>158</v>
      </c>
      <c r="G571" s="146">
        <v>-45</v>
      </c>
    </row>
    <row r="572" spans="1:7" ht="17.25" customHeight="1">
      <c r="A572" s="143" t="s">
        <v>915</v>
      </c>
      <c r="B572" s="144" t="s">
        <v>1084</v>
      </c>
      <c r="C572" s="144" t="s">
        <v>152</v>
      </c>
      <c r="D572" s="144" t="s">
        <v>153</v>
      </c>
      <c r="E572" s="145" t="s">
        <v>158</v>
      </c>
      <c r="F572" s="145" t="s">
        <v>158</v>
      </c>
      <c r="G572" s="146">
        <v>-1.5</v>
      </c>
    </row>
    <row r="573" spans="1:7" ht="17.25" customHeight="1">
      <c r="A573" s="143" t="s">
        <v>916</v>
      </c>
      <c r="B573" s="144" t="s">
        <v>1101</v>
      </c>
      <c r="C573" s="144" t="s">
        <v>152</v>
      </c>
      <c r="D573" s="144" t="s">
        <v>153</v>
      </c>
      <c r="E573" s="145" t="s">
        <v>158</v>
      </c>
      <c r="F573" s="145" t="s">
        <v>158</v>
      </c>
      <c r="G573" s="146">
        <v>-1800</v>
      </c>
    </row>
    <row r="574" spans="1:7" ht="17.25" customHeight="1">
      <c r="A574" s="143" t="s">
        <v>917</v>
      </c>
      <c r="B574" s="144" t="s">
        <v>1088</v>
      </c>
      <c r="C574" s="144" t="s">
        <v>152</v>
      </c>
      <c r="D574" s="144" t="s">
        <v>153</v>
      </c>
      <c r="E574" s="145" t="s">
        <v>158</v>
      </c>
      <c r="F574" s="145" t="s">
        <v>158</v>
      </c>
      <c r="G574" s="146">
        <v>-49.005000000000003</v>
      </c>
    </row>
    <row r="575" spans="1:7" ht="17.25" customHeight="1">
      <c r="A575" s="143" t="s">
        <v>918</v>
      </c>
      <c r="B575" s="144" t="s">
        <v>1084</v>
      </c>
      <c r="C575" s="144" t="s">
        <v>152</v>
      </c>
      <c r="D575" s="144" t="s">
        <v>153</v>
      </c>
      <c r="E575" s="145" t="s">
        <v>158</v>
      </c>
      <c r="F575" s="145" t="s">
        <v>158</v>
      </c>
      <c r="G575" s="146">
        <v>-31.2</v>
      </c>
    </row>
    <row r="576" spans="1:7" ht="17.25" customHeight="1">
      <c r="A576" s="143" t="s">
        <v>919</v>
      </c>
      <c r="B576" s="144" t="s">
        <v>1104</v>
      </c>
      <c r="C576" s="144" t="s">
        <v>152</v>
      </c>
      <c r="D576" s="144" t="s">
        <v>153</v>
      </c>
      <c r="E576" s="145" t="s">
        <v>158</v>
      </c>
      <c r="F576" s="145" t="s">
        <v>158</v>
      </c>
      <c r="G576" s="146">
        <v>-50</v>
      </c>
    </row>
    <row r="577" spans="1:7" ht="61.5" customHeight="1">
      <c r="A577" s="143" t="s">
        <v>920</v>
      </c>
      <c r="B577" s="144" t="s">
        <v>1098</v>
      </c>
      <c r="C577" s="144" t="s">
        <v>152</v>
      </c>
      <c r="D577" s="144" t="s">
        <v>153</v>
      </c>
      <c r="E577" s="145" t="s">
        <v>158</v>
      </c>
      <c r="F577" s="145" t="s">
        <v>158</v>
      </c>
      <c r="G577" s="146">
        <v>-3.8</v>
      </c>
    </row>
    <row r="578" spans="1:7" ht="17.25" customHeight="1">
      <c r="A578" s="143" t="s">
        <v>921</v>
      </c>
      <c r="B578" s="144" t="s">
        <v>1089</v>
      </c>
      <c r="C578" s="144" t="s">
        <v>152</v>
      </c>
      <c r="D578" s="144" t="s">
        <v>153</v>
      </c>
      <c r="E578" s="145" t="s">
        <v>158</v>
      </c>
      <c r="F578" s="145" t="s">
        <v>158</v>
      </c>
      <c r="G578" s="146">
        <v>-18</v>
      </c>
    </row>
    <row r="579" spans="1:7" ht="17.25" customHeight="1">
      <c r="A579" s="143" t="s">
        <v>922</v>
      </c>
      <c r="B579" s="144" t="s">
        <v>1089</v>
      </c>
      <c r="C579" s="144" t="s">
        <v>152</v>
      </c>
      <c r="D579" s="144" t="s">
        <v>153</v>
      </c>
      <c r="E579" s="145" t="s">
        <v>158</v>
      </c>
      <c r="F579" s="145" t="s">
        <v>158</v>
      </c>
      <c r="G579" s="146">
        <v>-49</v>
      </c>
    </row>
    <row r="580" spans="1:7" ht="17.25" customHeight="1">
      <c r="A580" s="143" t="s">
        <v>923</v>
      </c>
      <c r="B580" s="144" t="s">
        <v>1093</v>
      </c>
      <c r="C580" s="144" t="s">
        <v>152</v>
      </c>
      <c r="D580" s="144" t="s">
        <v>153</v>
      </c>
      <c r="E580" s="145" t="s">
        <v>158</v>
      </c>
      <c r="F580" s="145" t="s">
        <v>158</v>
      </c>
      <c r="G580" s="146">
        <v>-8</v>
      </c>
    </row>
    <row r="581" spans="1:7" ht="17.25" customHeight="1">
      <c r="A581" s="143" t="s">
        <v>924</v>
      </c>
      <c r="B581" s="144" t="s">
        <v>1089</v>
      </c>
      <c r="C581" s="144" t="s">
        <v>152</v>
      </c>
      <c r="D581" s="144" t="s">
        <v>153</v>
      </c>
      <c r="E581" s="145" t="s">
        <v>158</v>
      </c>
      <c r="F581" s="145" t="s">
        <v>158</v>
      </c>
      <c r="G581" s="146">
        <v>-29</v>
      </c>
    </row>
    <row r="582" spans="1:7" ht="17.25" customHeight="1">
      <c r="A582" s="143" t="s">
        <v>925</v>
      </c>
      <c r="B582" s="144" t="s">
        <v>1084</v>
      </c>
      <c r="C582" s="144" t="s">
        <v>152</v>
      </c>
      <c r="D582" s="144" t="s">
        <v>153</v>
      </c>
      <c r="E582" s="145" t="s">
        <v>158</v>
      </c>
      <c r="F582" s="145" t="s">
        <v>158</v>
      </c>
      <c r="G582" s="146">
        <v>-0.1</v>
      </c>
    </row>
    <row r="583" spans="1:7" ht="17.25" customHeight="1">
      <c r="A583" s="143" t="s">
        <v>926</v>
      </c>
      <c r="B583" s="144" t="s">
        <v>1084</v>
      </c>
      <c r="C583" s="144" t="s">
        <v>152</v>
      </c>
      <c r="D583" s="144" t="s">
        <v>153</v>
      </c>
      <c r="E583" s="145" t="s">
        <v>158</v>
      </c>
      <c r="F583" s="145" t="s">
        <v>158</v>
      </c>
      <c r="G583" s="146">
        <v>-180</v>
      </c>
    </row>
    <row r="584" spans="1:7" ht="61.5" customHeight="1">
      <c r="A584" s="143" t="s">
        <v>927</v>
      </c>
      <c r="B584" s="144" t="s">
        <v>1098</v>
      </c>
      <c r="C584" s="144" t="s">
        <v>152</v>
      </c>
      <c r="D584" s="144" t="s">
        <v>153</v>
      </c>
      <c r="E584" s="145" t="s">
        <v>158</v>
      </c>
      <c r="F584" s="145" t="s">
        <v>158</v>
      </c>
      <c r="G584" s="146">
        <v>-46.6</v>
      </c>
    </row>
    <row r="585" spans="1:7" ht="17.25" customHeight="1">
      <c r="A585" s="143" t="s">
        <v>928</v>
      </c>
      <c r="B585" s="144" t="s">
        <v>1101</v>
      </c>
      <c r="C585" s="144" t="s">
        <v>152</v>
      </c>
      <c r="D585" s="144" t="s">
        <v>153</v>
      </c>
      <c r="E585" s="145" t="s">
        <v>158</v>
      </c>
      <c r="F585" s="145" t="s">
        <v>158</v>
      </c>
      <c r="G585" s="146">
        <v>-114</v>
      </c>
    </row>
    <row r="586" spans="1:7" ht="60" customHeight="1">
      <c r="A586" s="143" t="s">
        <v>929</v>
      </c>
      <c r="B586" s="144" t="s">
        <v>1098</v>
      </c>
      <c r="C586" s="144" t="s">
        <v>152</v>
      </c>
      <c r="D586" s="144" t="s">
        <v>153</v>
      </c>
      <c r="E586" s="145" t="s">
        <v>158</v>
      </c>
      <c r="F586" s="145" t="s">
        <v>158</v>
      </c>
      <c r="G586" s="146">
        <v>-9.9600000000000009</v>
      </c>
    </row>
    <row r="587" spans="1:7" ht="57.75" customHeight="1">
      <c r="A587" s="143" t="s">
        <v>930</v>
      </c>
      <c r="B587" s="144" t="s">
        <v>1098</v>
      </c>
      <c r="C587" s="144" t="s">
        <v>152</v>
      </c>
      <c r="D587" s="144" t="s">
        <v>153</v>
      </c>
      <c r="E587" s="145" t="s">
        <v>158</v>
      </c>
      <c r="F587" s="145" t="s">
        <v>158</v>
      </c>
      <c r="G587" s="146">
        <v>-8</v>
      </c>
    </row>
    <row r="588" spans="1:7" ht="17.25" customHeight="1">
      <c r="A588" s="143" t="s">
        <v>931</v>
      </c>
      <c r="B588" s="144" t="s">
        <v>1084</v>
      </c>
      <c r="C588" s="144" t="s">
        <v>152</v>
      </c>
      <c r="D588" s="144" t="s">
        <v>153</v>
      </c>
      <c r="E588" s="145" t="s">
        <v>158</v>
      </c>
      <c r="F588" s="145" t="s">
        <v>158</v>
      </c>
      <c r="G588" s="146">
        <v>-119.2</v>
      </c>
    </row>
    <row r="589" spans="1:7" ht="17.25" customHeight="1">
      <c r="A589" s="143" t="s">
        <v>932</v>
      </c>
      <c r="B589" s="144" t="s">
        <v>1106</v>
      </c>
      <c r="C589" s="144" t="s">
        <v>152</v>
      </c>
      <c r="D589" s="144" t="s">
        <v>153</v>
      </c>
      <c r="E589" s="145" t="s">
        <v>158</v>
      </c>
      <c r="F589" s="145" t="s">
        <v>158</v>
      </c>
      <c r="G589" s="146">
        <v>-11.8</v>
      </c>
    </row>
    <row r="590" spans="1:7" ht="40.5" customHeight="1">
      <c r="A590" s="143" t="s">
        <v>933</v>
      </c>
      <c r="B590" s="144" t="s">
        <v>1107</v>
      </c>
      <c r="C590" s="144" t="s">
        <v>152</v>
      </c>
      <c r="D590" s="144" t="s">
        <v>153</v>
      </c>
      <c r="E590" s="145" t="s">
        <v>158</v>
      </c>
      <c r="F590" s="145" t="s">
        <v>158</v>
      </c>
      <c r="G590" s="146">
        <v>-466</v>
      </c>
    </row>
    <row r="591" spans="1:7" ht="36.75" customHeight="1">
      <c r="A591" s="143" t="s">
        <v>934</v>
      </c>
      <c r="B591" s="144" t="s">
        <v>1099</v>
      </c>
      <c r="C591" s="144" t="s">
        <v>152</v>
      </c>
      <c r="D591" s="144" t="s">
        <v>153</v>
      </c>
      <c r="E591" s="145" t="s">
        <v>158</v>
      </c>
      <c r="F591" s="145" t="s">
        <v>158</v>
      </c>
      <c r="G591" s="146">
        <v>-12.5</v>
      </c>
    </row>
    <row r="592" spans="1:7" ht="17.25" customHeight="1">
      <c r="A592" s="143" t="s">
        <v>935</v>
      </c>
      <c r="B592" s="144" t="s">
        <v>1108</v>
      </c>
      <c r="C592" s="144" t="s">
        <v>152</v>
      </c>
      <c r="D592" s="144" t="s">
        <v>153</v>
      </c>
      <c r="E592" s="145" t="s">
        <v>158</v>
      </c>
      <c r="F592" s="145" t="s">
        <v>158</v>
      </c>
      <c r="G592" s="146">
        <v>-25.2</v>
      </c>
    </row>
    <row r="593" spans="1:7" ht="17.25" customHeight="1">
      <c r="A593" s="143" t="s">
        <v>936</v>
      </c>
      <c r="B593" s="144" t="s">
        <v>1109</v>
      </c>
      <c r="C593" s="144" t="s">
        <v>152</v>
      </c>
      <c r="D593" s="144" t="s">
        <v>153</v>
      </c>
      <c r="E593" s="145" t="s">
        <v>158</v>
      </c>
      <c r="F593" s="145" t="s">
        <v>158</v>
      </c>
      <c r="G593" s="146">
        <v>-14.5</v>
      </c>
    </row>
    <row r="594" spans="1:7" ht="17.25" customHeight="1">
      <c r="A594" s="143" t="s">
        <v>937</v>
      </c>
      <c r="B594" s="144" t="s">
        <v>1096</v>
      </c>
      <c r="C594" s="144" t="s">
        <v>152</v>
      </c>
      <c r="D594" s="144" t="s">
        <v>153</v>
      </c>
      <c r="E594" s="145" t="s">
        <v>158</v>
      </c>
      <c r="F594" s="145" t="s">
        <v>158</v>
      </c>
      <c r="G594" s="146">
        <v>-2</v>
      </c>
    </row>
    <row r="595" spans="1:7" ht="45" customHeight="1">
      <c r="A595" s="143" t="s">
        <v>938</v>
      </c>
      <c r="B595" s="144" t="s">
        <v>1110</v>
      </c>
      <c r="C595" s="144" t="s">
        <v>152</v>
      </c>
      <c r="D595" s="144" t="s">
        <v>153</v>
      </c>
      <c r="E595" s="145" t="s">
        <v>158</v>
      </c>
      <c r="F595" s="145" t="s">
        <v>158</v>
      </c>
      <c r="G595" s="146">
        <v>-61</v>
      </c>
    </row>
    <row r="596" spans="1:7" ht="17.25" customHeight="1">
      <c r="A596" s="143" t="s">
        <v>939</v>
      </c>
      <c r="B596" s="144" t="s">
        <v>1111</v>
      </c>
      <c r="C596" s="144" t="s">
        <v>152</v>
      </c>
      <c r="D596" s="144" t="s">
        <v>153</v>
      </c>
      <c r="E596" s="145" t="s">
        <v>158</v>
      </c>
      <c r="F596" s="145" t="s">
        <v>158</v>
      </c>
      <c r="G596" s="146">
        <v>-143</v>
      </c>
    </row>
    <row r="597" spans="1:7" ht="17.25" customHeight="1">
      <c r="A597" s="143" t="s">
        <v>940</v>
      </c>
      <c r="B597" s="144" t="s">
        <v>1112</v>
      </c>
      <c r="C597" s="144" t="s">
        <v>152</v>
      </c>
      <c r="D597" s="144" t="s">
        <v>153</v>
      </c>
      <c r="E597" s="145" t="s">
        <v>158</v>
      </c>
      <c r="F597" s="145" t="s">
        <v>158</v>
      </c>
      <c r="G597" s="146">
        <v>-130.5</v>
      </c>
    </row>
    <row r="598" spans="1:7" ht="34.5">
      <c r="A598" s="143" t="s">
        <v>941</v>
      </c>
      <c r="B598" s="144" t="s">
        <v>1094</v>
      </c>
      <c r="C598" s="144" t="s">
        <v>152</v>
      </c>
      <c r="D598" s="144" t="s">
        <v>1183</v>
      </c>
      <c r="E598" s="145" t="s">
        <v>158</v>
      </c>
      <c r="F598" s="145" t="s">
        <v>158</v>
      </c>
      <c r="G598" s="146">
        <v>-201</v>
      </c>
    </row>
    <row r="599" spans="1:7" ht="17.25" customHeight="1">
      <c r="A599" s="143" t="s">
        <v>942</v>
      </c>
      <c r="B599" s="144" t="s">
        <v>1113</v>
      </c>
      <c r="C599" s="144" t="s">
        <v>152</v>
      </c>
      <c r="D599" s="144" t="s">
        <v>153</v>
      </c>
      <c r="E599" s="145" t="s">
        <v>158</v>
      </c>
      <c r="F599" s="145" t="s">
        <v>158</v>
      </c>
      <c r="G599" s="146">
        <v>-112</v>
      </c>
    </row>
    <row r="600" spans="1:7" ht="34.5">
      <c r="A600" s="143" t="s">
        <v>943</v>
      </c>
      <c r="B600" s="144" t="s">
        <v>1114</v>
      </c>
      <c r="C600" s="144" t="s">
        <v>152</v>
      </c>
      <c r="D600" s="144" t="s">
        <v>153</v>
      </c>
      <c r="E600" s="145" t="s">
        <v>158</v>
      </c>
      <c r="F600" s="145" t="s">
        <v>158</v>
      </c>
      <c r="G600" s="146">
        <v>-25</v>
      </c>
    </row>
    <row r="601" spans="1:7" ht="17.25" customHeight="1">
      <c r="A601" s="143" t="s">
        <v>944</v>
      </c>
      <c r="B601" s="144" t="s">
        <v>1115</v>
      </c>
      <c r="C601" s="144" t="s">
        <v>152</v>
      </c>
      <c r="D601" s="144" t="s">
        <v>153</v>
      </c>
      <c r="E601" s="145" t="s">
        <v>158</v>
      </c>
      <c r="F601" s="145" t="s">
        <v>158</v>
      </c>
      <c r="G601" s="146">
        <v>-22.4</v>
      </c>
    </row>
    <row r="602" spans="1:7" ht="17.25" customHeight="1">
      <c r="A602" s="143" t="s">
        <v>945</v>
      </c>
      <c r="B602" s="144" t="s">
        <v>1084</v>
      </c>
      <c r="C602" s="144" t="s">
        <v>152</v>
      </c>
      <c r="D602" s="144" t="s">
        <v>153</v>
      </c>
      <c r="E602" s="145" t="s">
        <v>158</v>
      </c>
      <c r="F602" s="145" t="s">
        <v>158</v>
      </c>
      <c r="G602" s="146">
        <v>-45</v>
      </c>
    </row>
    <row r="603" spans="1:7" ht="17.25" customHeight="1">
      <c r="A603" s="143" t="s">
        <v>946</v>
      </c>
      <c r="B603" s="144" t="s">
        <v>1088</v>
      </c>
      <c r="C603" s="144" t="s">
        <v>152</v>
      </c>
      <c r="D603" s="144" t="s">
        <v>153</v>
      </c>
      <c r="E603" s="145" t="s">
        <v>158</v>
      </c>
      <c r="F603" s="145" t="s">
        <v>158</v>
      </c>
      <c r="G603" s="146">
        <v>-100</v>
      </c>
    </row>
    <row r="604" spans="1:7" ht="34.5">
      <c r="A604" s="143" t="s">
        <v>947</v>
      </c>
      <c r="B604" s="144" t="s">
        <v>1090</v>
      </c>
      <c r="C604" s="144" t="s">
        <v>152</v>
      </c>
      <c r="D604" s="144" t="s">
        <v>168</v>
      </c>
      <c r="E604" s="145" t="s">
        <v>158</v>
      </c>
      <c r="F604" s="145" t="s">
        <v>158</v>
      </c>
      <c r="G604" s="146">
        <v>-15</v>
      </c>
    </row>
    <row r="605" spans="1:7" ht="17.25" customHeight="1">
      <c r="A605" s="143" t="s">
        <v>948</v>
      </c>
      <c r="B605" s="144" t="s">
        <v>1084</v>
      </c>
      <c r="C605" s="144" t="s">
        <v>152</v>
      </c>
      <c r="D605" s="144" t="s">
        <v>153</v>
      </c>
      <c r="E605" s="145" t="s">
        <v>158</v>
      </c>
      <c r="F605" s="145" t="s">
        <v>158</v>
      </c>
      <c r="G605" s="146">
        <v>-30</v>
      </c>
    </row>
    <row r="606" spans="1:7" ht="17.25" customHeight="1">
      <c r="A606" s="143" t="s">
        <v>949</v>
      </c>
      <c r="B606" s="144" t="s">
        <v>1091</v>
      </c>
      <c r="C606" s="144" t="s">
        <v>152</v>
      </c>
      <c r="D606" s="144" t="s">
        <v>153</v>
      </c>
      <c r="E606" s="145" t="s">
        <v>158</v>
      </c>
      <c r="F606" s="145" t="s">
        <v>158</v>
      </c>
      <c r="G606" s="146">
        <v>-33.299999999999997</v>
      </c>
    </row>
    <row r="607" spans="1:7" ht="17.25" customHeight="1">
      <c r="A607" s="143" t="s">
        <v>950</v>
      </c>
      <c r="B607" s="144" t="s">
        <v>1096</v>
      </c>
      <c r="C607" s="144" t="s">
        <v>152</v>
      </c>
      <c r="D607" s="144" t="s">
        <v>153</v>
      </c>
      <c r="E607" s="145" t="s">
        <v>158</v>
      </c>
      <c r="F607" s="145" t="s">
        <v>158</v>
      </c>
      <c r="G607" s="146">
        <v>-48.5</v>
      </c>
    </row>
    <row r="608" spans="1:7" ht="17.25" customHeight="1">
      <c r="A608" s="143" t="s">
        <v>951</v>
      </c>
      <c r="B608" s="144" t="s">
        <v>1116</v>
      </c>
      <c r="C608" s="144" t="s">
        <v>152</v>
      </c>
      <c r="D608" s="144" t="s">
        <v>153</v>
      </c>
      <c r="E608" s="145" t="s">
        <v>158</v>
      </c>
      <c r="F608" s="145" t="s">
        <v>158</v>
      </c>
      <c r="G608" s="146">
        <v>-21</v>
      </c>
    </row>
    <row r="609" spans="1:7" ht="17.25" customHeight="1">
      <c r="A609" s="143" t="s">
        <v>952</v>
      </c>
      <c r="B609" s="144" t="s">
        <v>1084</v>
      </c>
      <c r="C609" s="144" t="s">
        <v>152</v>
      </c>
      <c r="D609" s="144" t="s">
        <v>153</v>
      </c>
      <c r="E609" s="145" t="s">
        <v>158</v>
      </c>
      <c r="F609" s="145" t="s">
        <v>158</v>
      </c>
      <c r="G609" s="146">
        <v>-52.8</v>
      </c>
    </row>
    <row r="610" spans="1:7" ht="17.25" customHeight="1">
      <c r="A610" s="143" t="s">
        <v>953</v>
      </c>
      <c r="B610" s="144" t="s">
        <v>1084</v>
      </c>
      <c r="C610" s="144" t="s">
        <v>152</v>
      </c>
      <c r="D610" s="144" t="s">
        <v>153</v>
      </c>
      <c r="E610" s="145" t="s">
        <v>158</v>
      </c>
      <c r="F610" s="145" t="s">
        <v>158</v>
      </c>
      <c r="G610" s="146">
        <v>-11.8</v>
      </c>
    </row>
    <row r="611" spans="1:7" ht="17.25" customHeight="1">
      <c r="A611" s="143" t="s">
        <v>954</v>
      </c>
      <c r="B611" s="144" t="s">
        <v>1117</v>
      </c>
      <c r="C611" s="144" t="s">
        <v>152</v>
      </c>
      <c r="D611" s="144" t="s">
        <v>153</v>
      </c>
      <c r="E611" s="145" t="s">
        <v>158</v>
      </c>
      <c r="F611" s="145" t="s">
        <v>158</v>
      </c>
      <c r="G611" s="146">
        <v>-137.19999999999999</v>
      </c>
    </row>
    <row r="612" spans="1:7" ht="17.25" customHeight="1">
      <c r="A612" s="143" t="s">
        <v>955</v>
      </c>
      <c r="B612" s="144" t="s">
        <v>1084</v>
      </c>
      <c r="C612" s="144" t="s">
        <v>152</v>
      </c>
      <c r="D612" s="144" t="s">
        <v>153</v>
      </c>
      <c r="E612" s="145" t="s">
        <v>158</v>
      </c>
      <c r="F612" s="145" t="s">
        <v>158</v>
      </c>
      <c r="G612" s="146">
        <v>-69.84</v>
      </c>
    </row>
    <row r="613" spans="1:7" ht="60.75" customHeight="1">
      <c r="A613" s="143" t="s">
        <v>956</v>
      </c>
      <c r="B613" s="144" t="s">
        <v>1098</v>
      </c>
      <c r="C613" s="144" t="s">
        <v>152</v>
      </c>
      <c r="D613" s="144" t="s">
        <v>153</v>
      </c>
      <c r="E613" s="145" t="s">
        <v>158</v>
      </c>
      <c r="F613" s="145" t="s">
        <v>158</v>
      </c>
      <c r="G613" s="146">
        <v>-2.86</v>
      </c>
    </row>
    <row r="614" spans="1:7" ht="17.25" customHeight="1">
      <c r="A614" s="143" t="s">
        <v>957</v>
      </c>
      <c r="B614" s="144" t="s">
        <v>1089</v>
      </c>
      <c r="C614" s="144" t="s">
        <v>152</v>
      </c>
      <c r="D614" s="144" t="s">
        <v>153</v>
      </c>
      <c r="E614" s="145" t="s">
        <v>158</v>
      </c>
      <c r="F614" s="145" t="s">
        <v>158</v>
      </c>
      <c r="G614" s="146">
        <v>-17.001000000000001</v>
      </c>
    </row>
    <row r="615" spans="1:7" ht="17.25" customHeight="1">
      <c r="A615" s="143" t="s">
        <v>958</v>
      </c>
      <c r="B615" s="144" t="s">
        <v>1096</v>
      </c>
      <c r="C615" s="144" t="s">
        <v>152</v>
      </c>
      <c r="D615" s="144" t="s">
        <v>153</v>
      </c>
      <c r="E615" s="145" t="s">
        <v>158</v>
      </c>
      <c r="F615" s="145" t="s">
        <v>158</v>
      </c>
      <c r="G615" s="146">
        <v>-15.9</v>
      </c>
    </row>
    <row r="616" spans="1:7" ht="17.25" customHeight="1">
      <c r="A616" s="143" t="s">
        <v>959</v>
      </c>
      <c r="B616" s="144" t="s">
        <v>1101</v>
      </c>
      <c r="C616" s="144" t="s">
        <v>152</v>
      </c>
      <c r="D616" s="144" t="s">
        <v>153</v>
      </c>
      <c r="E616" s="145" t="s">
        <v>158</v>
      </c>
      <c r="F616" s="145" t="s">
        <v>158</v>
      </c>
      <c r="G616" s="146">
        <v>-144.6</v>
      </c>
    </row>
    <row r="617" spans="1:7" ht="17.25" customHeight="1">
      <c r="A617" s="143" t="s">
        <v>960</v>
      </c>
      <c r="B617" s="144" t="s">
        <v>1118</v>
      </c>
      <c r="C617" s="144" t="s">
        <v>152</v>
      </c>
      <c r="D617" s="144" t="s">
        <v>153</v>
      </c>
      <c r="E617" s="145" t="s">
        <v>158</v>
      </c>
      <c r="F617" s="145" t="s">
        <v>158</v>
      </c>
      <c r="G617" s="146">
        <v>-145</v>
      </c>
    </row>
    <row r="618" spans="1:7" ht="17.25" customHeight="1">
      <c r="A618" s="143" t="s">
        <v>961</v>
      </c>
      <c r="B618" s="144" t="s">
        <v>1084</v>
      </c>
      <c r="C618" s="144" t="s">
        <v>152</v>
      </c>
      <c r="D618" s="144" t="s">
        <v>153</v>
      </c>
      <c r="E618" s="145" t="s">
        <v>158</v>
      </c>
      <c r="F618" s="145" t="s">
        <v>158</v>
      </c>
      <c r="G618" s="146">
        <v>-4</v>
      </c>
    </row>
    <row r="619" spans="1:7" ht="17.25" customHeight="1">
      <c r="A619" s="143" t="s">
        <v>962</v>
      </c>
      <c r="B619" s="144" t="s">
        <v>1097</v>
      </c>
      <c r="C619" s="144" t="s">
        <v>152</v>
      </c>
      <c r="D619" s="144" t="s">
        <v>153</v>
      </c>
      <c r="E619" s="145" t="s">
        <v>158</v>
      </c>
      <c r="F619" s="145" t="s">
        <v>158</v>
      </c>
      <c r="G619" s="146">
        <v>-250</v>
      </c>
    </row>
    <row r="620" spans="1:7" ht="17.25" customHeight="1">
      <c r="A620" s="143" t="s">
        <v>963</v>
      </c>
      <c r="B620" s="144" t="s">
        <v>1084</v>
      </c>
      <c r="C620" s="144" t="s">
        <v>152</v>
      </c>
      <c r="D620" s="144" t="s">
        <v>153</v>
      </c>
      <c r="E620" s="145" t="s">
        <v>158</v>
      </c>
      <c r="F620" s="145" t="s">
        <v>158</v>
      </c>
      <c r="G620" s="161">
        <v>-0.02</v>
      </c>
    </row>
    <row r="621" spans="1:7" ht="17.25" customHeight="1">
      <c r="A621" s="143" t="s">
        <v>964</v>
      </c>
      <c r="B621" s="144" t="s">
        <v>1093</v>
      </c>
      <c r="C621" s="144" t="s">
        <v>152</v>
      </c>
      <c r="D621" s="144" t="s">
        <v>153</v>
      </c>
      <c r="E621" s="145" t="s">
        <v>158</v>
      </c>
      <c r="F621" s="145" t="s">
        <v>158</v>
      </c>
      <c r="G621" s="146">
        <v>-49.08</v>
      </c>
    </row>
    <row r="622" spans="1:7" ht="17.25" customHeight="1">
      <c r="A622" s="143" t="s">
        <v>965</v>
      </c>
      <c r="B622" s="144" t="s">
        <v>1088</v>
      </c>
      <c r="C622" s="144" t="s">
        <v>152</v>
      </c>
      <c r="D622" s="144" t="s">
        <v>153</v>
      </c>
      <c r="E622" s="145" t="s">
        <v>158</v>
      </c>
      <c r="F622" s="145" t="s">
        <v>158</v>
      </c>
      <c r="G622" s="146">
        <v>-174</v>
      </c>
    </row>
    <row r="623" spans="1:7" ht="34.5">
      <c r="A623" s="143" t="s">
        <v>966</v>
      </c>
      <c r="B623" s="144" t="s">
        <v>1095</v>
      </c>
      <c r="C623" s="144" t="s">
        <v>152</v>
      </c>
      <c r="D623" s="144" t="s">
        <v>153</v>
      </c>
      <c r="E623" s="145" t="s">
        <v>158</v>
      </c>
      <c r="F623" s="145" t="s">
        <v>158</v>
      </c>
      <c r="G623" s="146">
        <v>-23.2</v>
      </c>
    </row>
    <row r="624" spans="1:7" ht="17.25" customHeight="1">
      <c r="A624" s="143" t="s">
        <v>967</v>
      </c>
      <c r="B624" s="144" t="s">
        <v>1093</v>
      </c>
      <c r="C624" s="144" t="s">
        <v>152</v>
      </c>
      <c r="D624" s="144" t="s">
        <v>153</v>
      </c>
      <c r="E624" s="145" t="s">
        <v>158</v>
      </c>
      <c r="F624" s="145" t="s">
        <v>158</v>
      </c>
      <c r="G624" s="146">
        <v>-14</v>
      </c>
    </row>
    <row r="625" spans="1:7" ht="17.25" customHeight="1">
      <c r="A625" s="143" t="s">
        <v>968</v>
      </c>
      <c r="B625" s="144" t="s">
        <v>1119</v>
      </c>
      <c r="C625" s="144" t="s">
        <v>152</v>
      </c>
      <c r="D625" s="144" t="s">
        <v>153</v>
      </c>
      <c r="E625" s="145" t="s">
        <v>158</v>
      </c>
      <c r="F625" s="145" t="s">
        <v>158</v>
      </c>
      <c r="G625" s="146">
        <v>-67.599999999999994</v>
      </c>
    </row>
    <row r="626" spans="1:7" ht="17.25" customHeight="1">
      <c r="A626" s="143" t="s">
        <v>969</v>
      </c>
      <c r="B626" s="144" t="s">
        <v>1115</v>
      </c>
      <c r="C626" s="144" t="s">
        <v>152</v>
      </c>
      <c r="D626" s="144" t="s">
        <v>153</v>
      </c>
      <c r="E626" s="145" t="s">
        <v>158</v>
      </c>
      <c r="F626" s="145" t="s">
        <v>158</v>
      </c>
      <c r="G626" s="146">
        <v>-54</v>
      </c>
    </row>
    <row r="627" spans="1:7" ht="17.25" customHeight="1">
      <c r="A627" s="143" t="s">
        <v>970</v>
      </c>
      <c r="B627" s="144" t="s">
        <v>1089</v>
      </c>
      <c r="C627" s="144" t="s">
        <v>152</v>
      </c>
      <c r="D627" s="144" t="s">
        <v>153</v>
      </c>
      <c r="E627" s="145" t="s">
        <v>158</v>
      </c>
      <c r="F627" s="145" t="s">
        <v>158</v>
      </c>
      <c r="G627" s="146">
        <v>-58</v>
      </c>
    </row>
    <row r="628" spans="1:7" ht="17.25" customHeight="1">
      <c r="A628" s="143" t="s">
        <v>971</v>
      </c>
      <c r="B628" s="144" t="s">
        <v>1103</v>
      </c>
      <c r="C628" s="144" t="s">
        <v>152</v>
      </c>
      <c r="D628" s="144" t="s">
        <v>153</v>
      </c>
      <c r="E628" s="145" t="s">
        <v>158</v>
      </c>
      <c r="F628" s="145" t="s">
        <v>158</v>
      </c>
      <c r="G628" s="146">
        <v>-25</v>
      </c>
    </row>
    <row r="629" spans="1:7" ht="17.25" customHeight="1">
      <c r="A629" s="143" t="s">
        <v>972</v>
      </c>
      <c r="B629" s="144" t="s">
        <v>245</v>
      </c>
      <c r="C629" s="144" t="s">
        <v>152</v>
      </c>
      <c r="D629" s="144" t="s">
        <v>153</v>
      </c>
      <c r="E629" s="145" t="s">
        <v>158</v>
      </c>
      <c r="F629" s="145" t="s">
        <v>158</v>
      </c>
      <c r="G629" s="146">
        <v>-4</v>
      </c>
    </row>
    <row r="630" spans="1:7" ht="17.25" customHeight="1">
      <c r="A630" s="143" t="s">
        <v>973</v>
      </c>
      <c r="B630" s="144" t="s">
        <v>1084</v>
      </c>
      <c r="C630" s="144" t="s">
        <v>152</v>
      </c>
      <c r="D630" s="144" t="s">
        <v>153</v>
      </c>
      <c r="E630" s="145" t="s">
        <v>158</v>
      </c>
      <c r="F630" s="145" t="s">
        <v>158</v>
      </c>
      <c r="G630" s="146">
        <v>-246.64</v>
      </c>
    </row>
    <row r="631" spans="1:7" ht="17.25" customHeight="1">
      <c r="A631" s="143" t="s">
        <v>974</v>
      </c>
      <c r="B631" s="144" t="s">
        <v>1102</v>
      </c>
      <c r="C631" s="144" t="s">
        <v>152</v>
      </c>
      <c r="D631" s="144" t="s">
        <v>153</v>
      </c>
      <c r="E631" s="145" t="s">
        <v>158</v>
      </c>
      <c r="F631" s="145" t="s">
        <v>158</v>
      </c>
      <c r="G631" s="161">
        <v>-0.01</v>
      </c>
    </row>
    <row r="632" spans="1:7" ht="17.25" customHeight="1">
      <c r="A632" s="143" t="s">
        <v>975</v>
      </c>
      <c r="B632" s="144" t="s">
        <v>1084</v>
      </c>
      <c r="C632" s="144" t="s">
        <v>152</v>
      </c>
      <c r="D632" s="144" t="s">
        <v>153</v>
      </c>
      <c r="E632" s="145" t="s">
        <v>158</v>
      </c>
      <c r="F632" s="145" t="s">
        <v>158</v>
      </c>
      <c r="G632" s="146">
        <v>-22.812000000000001</v>
      </c>
    </row>
    <row r="633" spans="1:7" ht="17.25" customHeight="1">
      <c r="A633" s="143" t="s">
        <v>976</v>
      </c>
      <c r="B633" s="144" t="s">
        <v>1120</v>
      </c>
      <c r="C633" s="144" t="s">
        <v>152</v>
      </c>
      <c r="D633" s="144" t="s">
        <v>153</v>
      </c>
      <c r="E633" s="145" t="s">
        <v>158</v>
      </c>
      <c r="F633" s="145" t="s">
        <v>158</v>
      </c>
      <c r="G633" s="146">
        <v>-19.600000000000001</v>
      </c>
    </row>
    <row r="634" spans="1:7" ht="17.25" customHeight="1">
      <c r="A634" s="143" t="s">
        <v>977</v>
      </c>
      <c r="B634" s="144" t="s">
        <v>1120</v>
      </c>
      <c r="C634" s="144" t="s">
        <v>152</v>
      </c>
      <c r="D634" s="144" t="s">
        <v>153</v>
      </c>
      <c r="E634" s="145" t="s">
        <v>158</v>
      </c>
      <c r="F634" s="145" t="s">
        <v>158</v>
      </c>
      <c r="G634" s="146">
        <v>-60</v>
      </c>
    </row>
    <row r="635" spans="1:7" ht="34.5">
      <c r="A635" s="143" t="s">
        <v>978</v>
      </c>
      <c r="B635" s="144" t="s">
        <v>1121</v>
      </c>
      <c r="C635" s="144" t="s">
        <v>152</v>
      </c>
      <c r="D635" s="144" t="s">
        <v>1183</v>
      </c>
      <c r="E635" s="145" t="s">
        <v>158</v>
      </c>
      <c r="F635" s="145" t="s">
        <v>158</v>
      </c>
      <c r="G635" s="146">
        <v>-105</v>
      </c>
    </row>
    <row r="636" spans="1:7" ht="43.5" customHeight="1">
      <c r="A636" s="143" t="s">
        <v>979</v>
      </c>
      <c r="B636" s="144" t="s">
        <v>1122</v>
      </c>
      <c r="C636" s="144" t="s">
        <v>152</v>
      </c>
      <c r="D636" s="144" t="s">
        <v>153</v>
      </c>
      <c r="E636" s="145" t="s">
        <v>158</v>
      </c>
      <c r="F636" s="145" t="s">
        <v>158</v>
      </c>
      <c r="G636" s="146">
        <v>-18</v>
      </c>
    </row>
    <row r="637" spans="1:7" ht="17.25" customHeight="1">
      <c r="A637" s="143" t="s">
        <v>980</v>
      </c>
      <c r="B637" s="144" t="s">
        <v>1123</v>
      </c>
      <c r="C637" s="144" t="s">
        <v>152</v>
      </c>
      <c r="D637" s="144" t="s">
        <v>153</v>
      </c>
      <c r="E637" s="145" t="s">
        <v>158</v>
      </c>
      <c r="F637" s="145" t="s">
        <v>158</v>
      </c>
      <c r="G637" s="146">
        <v>-880</v>
      </c>
    </row>
    <row r="638" spans="1:7" ht="17.25" customHeight="1">
      <c r="A638" s="143" t="s">
        <v>981</v>
      </c>
      <c r="B638" s="144" t="s">
        <v>1123</v>
      </c>
      <c r="C638" s="144" t="s">
        <v>152</v>
      </c>
      <c r="D638" s="144" t="s">
        <v>153</v>
      </c>
      <c r="E638" s="145" t="s">
        <v>158</v>
      </c>
      <c r="F638" s="145" t="s">
        <v>158</v>
      </c>
      <c r="G638" s="146">
        <v>-13</v>
      </c>
    </row>
    <row r="639" spans="1:7" ht="17.25" customHeight="1">
      <c r="A639" s="143" t="s">
        <v>982</v>
      </c>
      <c r="B639" s="144" t="s">
        <v>1123</v>
      </c>
      <c r="C639" s="144" t="s">
        <v>152</v>
      </c>
      <c r="D639" s="144" t="s">
        <v>153</v>
      </c>
      <c r="E639" s="145" t="s">
        <v>158</v>
      </c>
      <c r="F639" s="145" t="s">
        <v>158</v>
      </c>
      <c r="G639" s="146">
        <v>-470</v>
      </c>
    </row>
    <row r="640" spans="1:7" ht="34.5">
      <c r="A640" s="143" t="s">
        <v>983</v>
      </c>
      <c r="B640" s="144" t="s">
        <v>1124</v>
      </c>
      <c r="C640" s="144" t="s">
        <v>152</v>
      </c>
      <c r="D640" s="144" t="s">
        <v>153</v>
      </c>
      <c r="E640" s="145" t="s">
        <v>158</v>
      </c>
      <c r="F640" s="145" t="s">
        <v>158</v>
      </c>
      <c r="G640" s="146">
        <v>-8.1999999999999993</v>
      </c>
    </row>
    <row r="641" spans="1:7" ht="34.5">
      <c r="A641" s="143" t="s">
        <v>984</v>
      </c>
      <c r="B641" s="144" t="s">
        <v>1124</v>
      </c>
      <c r="C641" s="144" t="s">
        <v>152</v>
      </c>
      <c r="D641" s="144" t="s">
        <v>153</v>
      </c>
      <c r="E641" s="145" t="s">
        <v>158</v>
      </c>
      <c r="F641" s="145" t="s">
        <v>158</v>
      </c>
      <c r="G641" s="146">
        <v>-5.0060000000000002</v>
      </c>
    </row>
    <row r="642" spans="1:7" ht="17.25" customHeight="1">
      <c r="A642" s="143" t="s">
        <v>985</v>
      </c>
      <c r="B642" s="144" t="s">
        <v>1125</v>
      </c>
      <c r="C642" s="144" t="s">
        <v>152</v>
      </c>
      <c r="D642" s="144" t="s">
        <v>153</v>
      </c>
      <c r="E642" s="145" t="s">
        <v>158</v>
      </c>
      <c r="F642" s="145" t="s">
        <v>158</v>
      </c>
      <c r="G642" s="146">
        <v>-43</v>
      </c>
    </row>
    <row r="643" spans="1:7" ht="17.25" customHeight="1">
      <c r="A643" s="143" t="s">
        <v>986</v>
      </c>
      <c r="B643" s="144" t="s">
        <v>1126</v>
      </c>
      <c r="C643" s="144" t="s">
        <v>152</v>
      </c>
      <c r="D643" s="144" t="s">
        <v>225</v>
      </c>
      <c r="E643" s="145" t="s">
        <v>158</v>
      </c>
      <c r="F643" s="145" t="s">
        <v>158</v>
      </c>
      <c r="G643" s="146">
        <v>-362.4</v>
      </c>
    </row>
    <row r="644" spans="1:7" ht="17.25" customHeight="1">
      <c r="A644" s="143" t="s">
        <v>987</v>
      </c>
      <c r="B644" s="144" t="s">
        <v>1127</v>
      </c>
      <c r="C644" s="144" t="s">
        <v>152</v>
      </c>
      <c r="D644" s="144" t="s">
        <v>153</v>
      </c>
      <c r="E644" s="145" t="s">
        <v>158</v>
      </c>
      <c r="F644" s="145" t="s">
        <v>158</v>
      </c>
      <c r="G644" s="146">
        <v>-0.78</v>
      </c>
    </row>
    <row r="645" spans="1:7" ht="17.25" customHeight="1">
      <c r="A645" s="143" t="s">
        <v>988</v>
      </c>
      <c r="B645" s="144" t="s">
        <v>1128</v>
      </c>
      <c r="C645" s="144" t="s">
        <v>152</v>
      </c>
      <c r="D645" s="144" t="s">
        <v>153</v>
      </c>
      <c r="E645" s="145" t="s">
        <v>158</v>
      </c>
      <c r="F645" s="145" t="s">
        <v>158</v>
      </c>
      <c r="G645" s="146">
        <v>-15</v>
      </c>
    </row>
    <row r="646" spans="1:7" ht="17.25" customHeight="1">
      <c r="A646" s="143" t="s">
        <v>989</v>
      </c>
      <c r="B646" s="144" t="s">
        <v>1129</v>
      </c>
      <c r="C646" s="144" t="s">
        <v>152</v>
      </c>
      <c r="D646" s="144" t="s">
        <v>153</v>
      </c>
      <c r="E646" s="145" t="s">
        <v>158</v>
      </c>
      <c r="F646" s="145" t="s">
        <v>158</v>
      </c>
      <c r="G646" s="146">
        <v>-34.994999999999997</v>
      </c>
    </row>
    <row r="647" spans="1:7" ht="17.25" customHeight="1">
      <c r="A647" s="143" t="s">
        <v>990</v>
      </c>
      <c r="B647" s="144" t="s">
        <v>1130</v>
      </c>
      <c r="C647" s="144" t="s">
        <v>152</v>
      </c>
      <c r="D647" s="144" t="s">
        <v>153</v>
      </c>
      <c r="E647" s="145" t="s">
        <v>158</v>
      </c>
      <c r="F647" s="145" t="s">
        <v>158</v>
      </c>
      <c r="G647" s="146">
        <v>-25.28</v>
      </c>
    </row>
    <row r="648" spans="1:7" ht="17.25" customHeight="1">
      <c r="A648" s="143" t="s">
        <v>991</v>
      </c>
      <c r="B648" s="144" t="s">
        <v>1131</v>
      </c>
      <c r="C648" s="144" t="s">
        <v>152</v>
      </c>
      <c r="D648" s="144" t="s">
        <v>153</v>
      </c>
      <c r="E648" s="145" t="s">
        <v>158</v>
      </c>
      <c r="F648" s="145" t="s">
        <v>158</v>
      </c>
      <c r="G648" s="146">
        <v>-15.3</v>
      </c>
    </row>
    <row r="649" spans="1:7" ht="17.25" customHeight="1">
      <c r="A649" s="143" t="s">
        <v>992</v>
      </c>
      <c r="B649" s="144" t="s">
        <v>1132</v>
      </c>
      <c r="C649" s="144" t="s">
        <v>152</v>
      </c>
      <c r="D649" s="144" t="s">
        <v>192</v>
      </c>
      <c r="E649" s="145" t="s">
        <v>158</v>
      </c>
      <c r="F649" s="145" t="s">
        <v>158</v>
      </c>
      <c r="G649" s="146">
        <v>-180</v>
      </c>
    </row>
    <row r="650" spans="1:7" ht="17.25" customHeight="1">
      <c r="A650" s="143" t="s">
        <v>993</v>
      </c>
      <c r="B650" s="144" t="s">
        <v>1133</v>
      </c>
      <c r="C650" s="144" t="s">
        <v>152</v>
      </c>
      <c r="D650" s="144" t="s">
        <v>153</v>
      </c>
      <c r="E650" s="145" t="s">
        <v>158</v>
      </c>
      <c r="F650" s="145" t="s">
        <v>158</v>
      </c>
      <c r="G650" s="146">
        <v>-21</v>
      </c>
    </row>
    <row r="651" spans="1:7" ht="17.25" customHeight="1">
      <c r="A651" s="143" t="s">
        <v>994</v>
      </c>
      <c r="B651" s="144" t="s">
        <v>1125</v>
      </c>
      <c r="C651" s="144" t="s">
        <v>152</v>
      </c>
      <c r="D651" s="144" t="s">
        <v>153</v>
      </c>
      <c r="E651" s="145" t="s">
        <v>158</v>
      </c>
      <c r="F651" s="145" t="s">
        <v>158</v>
      </c>
      <c r="G651" s="146">
        <v>-30</v>
      </c>
    </row>
    <row r="652" spans="1:7" ht="17.25" customHeight="1">
      <c r="A652" s="143" t="s">
        <v>995</v>
      </c>
      <c r="B652" s="144" t="s">
        <v>1134</v>
      </c>
      <c r="C652" s="144" t="s">
        <v>152</v>
      </c>
      <c r="D652" s="144" t="s">
        <v>153</v>
      </c>
      <c r="E652" s="145" t="s">
        <v>158</v>
      </c>
      <c r="F652" s="145" t="s">
        <v>158</v>
      </c>
      <c r="G652" s="146">
        <v>-30</v>
      </c>
    </row>
    <row r="653" spans="1:7" ht="34.5">
      <c r="A653" s="143" t="s">
        <v>996</v>
      </c>
      <c r="B653" s="144" t="s">
        <v>1135</v>
      </c>
      <c r="C653" s="144" t="s">
        <v>152</v>
      </c>
      <c r="D653" s="144" t="s">
        <v>1183</v>
      </c>
      <c r="E653" s="145" t="s">
        <v>158</v>
      </c>
      <c r="F653" s="145" t="s">
        <v>158</v>
      </c>
      <c r="G653" s="146">
        <v>-143.19999999999999</v>
      </c>
    </row>
    <row r="654" spans="1:7" ht="17.25" customHeight="1">
      <c r="A654" s="143" t="s">
        <v>997</v>
      </c>
      <c r="B654" s="144" t="s">
        <v>1136</v>
      </c>
      <c r="C654" s="144" t="s">
        <v>152</v>
      </c>
      <c r="D654" s="144" t="s">
        <v>153</v>
      </c>
      <c r="E654" s="145" t="s">
        <v>158</v>
      </c>
      <c r="F654" s="145" t="s">
        <v>158</v>
      </c>
      <c r="G654" s="146">
        <v>-37.055999999999997</v>
      </c>
    </row>
    <row r="655" spans="1:7" ht="17.25" customHeight="1">
      <c r="A655" s="143" t="s">
        <v>998</v>
      </c>
      <c r="B655" s="144" t="s">
        <v>1125</v>
      </c>
      <c r="C655" s="144" t="s">
        <v>152</v>
      </c>
      <c r="D655" s="144" t="s">
        <v>153</v>
      </c>
      <c r="E655" s="145" t="s">
        <v>158</v>
      </c>
      <c r="F655" s="145" t="s">
        <v>158</v>
      </c>
      <c r="G655" s="146">
        <v>-55</v>
      </c>
    </row>
    <row r="656" spans="1:7" ht="34.5">
      <c r="A656" s="143" t="s">
        <v>999</v>
      </c>
      <c r="B656" s="144" t="s">
        <v>1137</v>
      </c>
      <c r="C656" s="144" t="s">
        <v>152</v>
      </c>
      <c r="D656" s="144" t="s">
        <v>153</v>
      </c>
      <c r="E656" s="145" t="s">
        <v>158</v>
      </c>
      <c r="F656" s="145" t="s">
        <v>158</v>
      </c>
      <c r="G656" s="146">
        <v>-64</v>
      </c>
    </row>
    <row r="657" spans="1:7" ht="17.25" customHeight="1">
      <c r="A657" s="143" t="s">
        <v>1000</v>
      </c>
      <c r="B657" s="144" t="s">
        <v>1134</v>
      </c>
      <c r="C657" s="144" t="s">
        <v>152</v>
      </c>
      <c r="D657" s="144" t="s">
        <v>153</v>
      </c>
      <c r="E657" s="145" t="s">
        <v>158</v>
      </c>
      <c r="F657" s="145" t="s">
        <v>158</v>
      </c>
      <c r="G657" s="146">
        <v>-34.799999999999997</v>
      </c>
    </row>
    <row r="658" spans="1:7" ht="34.5">
      <c r="A658" s="143" t="s">
        <v>1001</v>
      </c>
      <c r="B658" s="144" t="s">
        <v>1138</v>
      </c>
      <c r="C658" s="144" t="s">
        <v>152</v>
      </c>
      <c r="D658" s="144" t="s">
        <v>153</v>
      </c>
      <c r="E658" s="145" t="s">
        <v>158</v>
      </c>
      <c r="F658" s="145" t="s">
        <v>158</v>
      </c>
      <c r="G658" s="146">
        <v>-19.600000000000001</v>
      </c>
    </row>
    <row r="659" spans="1:7" ht="17.25" customHeight="1">
      <c r="A659" s="143" t="s">
        <v>1002</v>
      </c>
      <c r="B659" s="144" t="s">
        <v>1139</v>
      </c>
      <c r="C659" s="144" t="s">
        <v>152</v>
      </c>
      <c r="D659" s="144" t="s">
        <v>168</v>
      </c>
      <c r="E659" s="145" t="s">
        <v>158</v>
      </c>
      <c r="F659" s="145" t="s">
        <v>158</v>
      </c>
      <c r="G659" s="146">
        <v>-360</v>
      </c>
    </row>
    <row r="660" spans="1:7" ht="17.25" customHeight="1">
      <c r="A660" s="143" t="s">
        <v>1003</v>
      </c>
      <c r="B660" s="144" t="s">
        <v>1140</v>
      </c>
      <c r="C660" s="144" t="s">
        <v>152</v>
      </c>
      <c r="D660" s="144" t="s">
        <v>153</v>
      </c>
      <c r="E660" s="145" t="s">
        <v>158</v>
      </c>
      <c r="F660" s="145" t="s">
        <v>158</v>
      </c>
      <c r="G660" s="146">
        <v>-6</v>
      </c>
    </row>
    <row r="661" spans="1:7" ht="17.25" customHeight="1">
      <c r="A661" s="143" t="s">
        <v>1004</v>
      </c>
      <c r="B661" s="144" t="s">
        <v>1141</v>
      </c>
      <c r="C661" s="144" t="s">
        <v>152</v>
      </c>
      <c r="D661" s="144" t="s">
        <v>153</v>
      </c>
      <c r="E661" s="145" t="s">
        <v>158</v>
      </c>
      <c r="F661" s="145" t="s">
        <v>158</v>
      </c>
      <c r="G661" s="146">
        <v>-15</v>
      </c>
    </row>
    <row r="662" spans="1:7" ht="17.25" customHeight="1">
      <c r="A662" s="143" t="s">
        <v>1005</v>
      </c>
      <c r="B662" s="144" t="s">
        <v>1142</v>
      </c>
      <c r="C662" s="144" t="s">
        <v>152</v>
      </c>
      <c r="D662" s="144" t="s">
        <v>1183</v>
      </c>
      <c r="E662" s="145" t="s">
        <v>158</v>
      </c>
      <c r="F662" s="145" t="s">
        <v>158</v>
      </c>
      <c r="G662" s="146">
        <v>-100.6</v>
      </c>
    </row>
    <row r="663" spans="1:7" ht="17.25" customHeight="1">
      <c r="A663" s="143" t="s">
        <v>1006</v>
      </c>
      <c r="B663" s="144" t="s">
        <v>1143</v>
      </c>
      <c r="C663" s="144" t="s">
        <v>152</v>
      </c>
      <c r="D663" s="144" t="s">
        <v>1183</v>
      </c>
      <c r="E663" s="145" t="s">
        <v>158</v>
      </c>
      <c r="F663" s="145" t="s">
        <v>158</v>
      </c>
      <c r="G663" s="146">
        <v>-72.2</v>
      </c>
    </row>
    <row r="664" spans="1:7" ht="17.25" customHeight="1">
      <c r="A664" s="143" t="s">
        <v>1007</v>
      </c>
      <c r="B664" s="144" t="s">
        <v>1144</v>
      </c>
      <c r="C664" s="144" t="s">
        <v>152</v>
      </c>
      <c r="D664" s="144" t="s">
        <v>153</v>
      </c>
      <c r="E664" s="145" t="s">
        <v>158</v>
      </c>
      <c r="F664" s="145" t="s">
        <v>158</v>
      </c>
      <c r="G664" s="146">
        <v>-109.5</v>
      </c>
    </row>
    <row r="665" spans="1:7" ht="17.25" customHeight="1">
      <c r="A665" s="143" t="s">
        <v>1008</v>
      </c>
      <c r="B665" s="144" t="s">
        <v>1145</v>
      </c>
      <c r="C665" s="144" t="s">
        <v>152</v>
      </c>
      <c r="D665" s="144" t="s">
        <v>153</v>
      </c>
      <c r="E665" s="145" t="s">
        <v>158</v>
      </c>
      <c r="F665" s="145" t="s">
        <v>158</v>
      </c>
      <c r="G665" s="146">
        <v>-1.65</v>
      </c>
    </row>
    <row r="666" spans="1:7" ht="17.25" customHeight="1">
      <c r="A666" s="143" t="s">
        <v>1009</v>
      </c>
      <c r="B666" s="144" t="s">
        <v>1123</v>
      </c>
      <c r="C666" s="144" t="s">
        <v>152</v>
      </c>
      <c r="D666" s="144" t="s">
        <v>153</v>
      </c>
      <c r="E666" s="145" t="s">
        <v>158</v>
      </c>
      <c r="F666" s="145" t="s">
        <v>158</v>
      </c>
      <c r="G666" s="146">
        <v>-195</v>
      </c>
    </row>
    <row r="667" spans="1:7" ht="17.25" customHeight="1">
      <c r="A667" s="143" t="s">
        <v>1010</v>
      </c>
      <c r="B667" s="144" t="s">
        <v>1145</v>
      </c>
      <c r="C667" s="144" t="s">
        <v>152</v>
      </c>
      <c r="D667" s="144" t="s">
        <v>153</v>
      </c>
      <c r="E667" s="145" t="s">
        <v>158</v>
      </c>
      <c r="F667" s="145" t="s">
        <v>158</v>
      </c>
      <c r="G667" s="146">
        <v>-111.51</v>
      </c>
    </row>
    <row r="668" spans="1:7" ht="34.5">
      <c r="A668" s="143" t="s">
        <v>1011</v>
      </c>
      <c r="B668" s="144" t="s">
        <v>1146</v>
      </c>
      <c r="C668" s="144" t="s">
        <v>152</v>
      </c>
      <c r="D668" s="144" t="s">
        <v>153</v>
      </c>
      <c r="E668" s="145" t="s">
        <v>158</v>
      </c>
      <c r="F668" s="145" t="s">
        <v>158</v>
      </c>
      <c r="G668" s="146">
        <v>-11.1</v>
      </c>
    </row>
    <row r="669" spans="1:7" ht="17.25" customHeight="1">
      <c r="A669" s="143" t="s">
        <v>1012</v>
      </c>
      <c r="B669" s="144" t="s">
        <v>1147</v>
      </c>
      <c r="C669" s="144" t="s">
        <v>152</v>
      </c>
      <c r="D669" s="144" t="s">
        <v>1183</v>
      </c>
      <c r="E669" s="145" t="s">
        <v>158</v>
      </c>
      <c r="F669" s="145" t="s">
        <v>158</v>
      </c>
      <c r="G669" s="146">
        <v>-1.5</v>
      </c>
    </row>
    <row r="670" spans="1:7" ht="17.25" customHeight="1">
      <c r="A670" s="143" t="s">
        <v>1013</v>
      </c>
      <c r="B670" s="144" t="s">
        <v>1148</v>
      </c>
      <c r="C670" s="144" t="s">
        <v>152</v>
      </c>
      <c r="D670" s="144" t="s">
        <v>153</v>
      </c>
      <c r="E670" s="145" t="s">
        <v>158</v>
      </c>
      <c r="F670" s="145" t="s">
        <v>158</v>
      </c>
      <c r="G670" s="146">
        <v>-123</v>
      </c>
    </row>
    <row r="671" spans="1:7" ht="34.5">
      <c r="A671" s="143" t="s">
        <v>1014</v>
      </c>
      <c r="B671" s="144" t="s">
        <v>1149</v>
      </c>
      <c r="C671" s="144" t="s">
        <v>152</v>
      </c>
      <c r="D671" s="144" t="s">
        <v>1183</v>
      </c>
      <c r="E671" s="145" t="s">
        <v>158</v>
      </c>
      <c r="F671" s="145" t="s">
        <v>158</v>
      </c>
      <c r="G671" s="146">
        <v>-80</v>
      </c>
    </row>
    <row r="672" spans="1:7" ht="17.25" customHeight="1">
      <c r="A672" s="143" t="s">
        <v>1015</v>
      </c>
      <c r="B672" s="144" t="s">
        <v>1150</v>
      </c>
      <c r="C672" s="144" t="s">
        <v>152</v>
      </c>
      <c r="D672" s="144" t="s">
        <v>153</v>
      </c>
      <c r="E672" s="145" t="s">
        <v>158</v>
      </c>
      <c r="F672" s="145" t="s">
        <v>158</v>
      </c>
      <c r="G672" s="146">
        <v>-11.55</v>
      </c>
    </row>
    <row r="673" spans="1:7" ht="34.5">
      <c r="A673" s="143" t="s">
        <v>1016</v>
      </c>
      <c r="B673" s="144" t="s">
        <v>1151</v>
      </c>
      <c r="C673" s="144" t="s">
        <v>152</v>
      </c>
      <c r="D673" s="144" t="s">
        <v>1183</v>
      </c>
      <c r="E673" s="145" t="s">
        <v>158</v>
      </c>
      <c r="F673" s="145" t="s">
        <v>158</v>
      </c>
      <c r="G673" s="146">
        <v>-231</v>
      </c>
    </row>
    <row r="674" spans="1:7" ht="17.25" customHeight="1">
      <c r="A674" s="143" t="s">
        <v>1017</v>
      </c>
      <c r="B674" s="144" t="s">
        <v>1115</v>
      </c>
      <c r="C674" s="144" t="s">
        <v>152</v>
      </c>
      <c r="D674" s="144" t="s">
        <v>153</v>
      </c>
      <c r="E674" s="145" t="s">
        <v>158</v>
      </c>
      <c r="F674" s="145" t="s">
        <v>158</v>
      </c>
      <c r="G674" s="146">
        <v>-20</v>
      </c>
    </row>
    <row r="675" spans="1:7" ht="17.25" customHeight="1">
      <c r="A675" s="143" t="s">
        <v>1018</v>
      </c>
      <c r="B675" s="144" t="s">
        <v>1115</v>
      </c>
      <c r="C675" s="144" t="s">
        <v>152</v>
      </c>
      <c r="D675" s="144" t="s">
        <v>153</v>
      </c>
      <c r="E675" s="145" t="s">
        <v>158</v>
      </c>
      <c r="F675" s="145" t="s">
        <v>158</v>
      </c>
      <c r="G675" s="146">
        <v>-12</v>
      </c>
    </row>
    <row r="676" spans="1:7" ht="17.25" customHeight="1">
      <c r="A676" s="143" t="s">
        <v>1019</v>
      </c>
      <c r="B676" s="144" t="s">
        <v>1084</v>
      </c>
      <c r="C676" s="144" t="s">
        <v>152</v>
      </c>
      <c r="D676" s="144" t="s">
        <v>153</v>
      </c>
      <c r="E676" s="145" t="s">
        <v>158</v>
      </c>
      <c r="F676" s="145" t="s">
        <v>158</v>
      </c>
      <c r="G676" s="146">
        <v>-180</v>
      </c>
    </row>
    <row r="677" spans="1:7" ht="17.25" customHeight="1">
      <c r="A677" s="143" t="s">
        <v>1020</v>
      </c>
      <c r="B677" s="144" t="s">
        <v>1152</v>
      </c>
      <c r="C677" s="144" t="s">
        <v>152</v>
      </c>
      <c r="D677" s="144" t="s">
        <v>153</v>
      </c>
      <c r="E677" s="145" t="s">
        <v>158</v>
      </c>
      <c r="F677" s="145" t="s">
        <v>158</v>
      </c>
      <c r="G677" s="146">
        <v>-7.5</v>
      </c>
    </row>
    <row r="678" spans="1:7" ht="17.25" customHeight="1">
      <c r="A678" s="143" t="s">
        <v>1021</v>
      </c>
      <c r="B678" s="144" t="s">
        <v>1153</v>
      </c>
      <c r="C678" s="144" t="s">
        <v>152</v>
      </c>
      <c r="D678" s="144" t="s">
        <v>153</v>
      </c>
      <c r="E678" s="145" t="s">
        <v>158</v>
      </c>
      <c r="F678" s="145" t="s">
        <v>158</v>
      </c>
      <c r="G678" s="146">
        <v>-470</v>
      </c>
    </row>
    <row r="679" spans="1:7" ht="34.5">
      <c r="A679" s="143" t="s">
        <v>1022</v>
      </c>
      <c r="B679" s="144" t="s">
        <v>1095</v>
      </c>
      <c r="C679" s="144" t="s">
        <v>152</v>
      </c>
      <c r="D679" s="144" t="s">
        <v>153</v>
      </c>
      <c r="E679" s="145" t="s">
        <v>158</v>
      </c>
      <c r="F679" s="145" t="s">
        <v>158</v>
      </c>
      <c r="G679" s="146">
        <v>-47.2</v>
      </c>
    </row>
    <row r="680" spans="1:7" ht="17.25" customHeight="1">
      <c r="A680" s="143" t="s">
        <v>1023</v>
      </c>
      <c r="B680" s="144" t="s">
        <v>1118</v>
      </c>
      <c r="C680" s="144" t="s">
        <v>152</v>
      </c>
      <c r="D680" s="144" t="s">
        <v>153</v>
      </c>
      <c r="E680" s="145" t="s">
        <v>158</v>
      </c>
      <c r="F680" s="145" t="s">
        <v>158</v>
      </c>
      <c r="G680" s="146">
        <v>-690</v>
      </c>
    </row>
    <row r="681" spans="1:7" ht="34.5">
      <c r="A681" s="143" t="s">
        <v>1024</v>
      </c>
      <c r="B681" s="144" t="s">
        <v>1094</v>
      </c>
      <c r="C681" s="144" t="s">
        <v>152</v>
      </c>
      <c r="D681" s="144" t="s">
        <v>1183</v>
      </c>
      <c r="E681" s="145" t="s">
        <v>158</v>
      </c>
      <c r="F681" s="145" t="s">
        <v>158</v>
      </c>
      <c r="G681" s="146">
        <v>-36</v>
      </c>
    </row>
    <row r="682" spans="1:7" ht="34.5">
      <c r="A682" s="143" t="s">
        <v>1025</v>
      </c>
      <c r="B682" s="144" t="s">
        <v>1094</v>
      </c>
      <c r="C682" s="144" t="s">
        <v>152</v>
      </c>
      <c r="D682" s="144" t="s">
        <v>1183</v>
      </c>
      <c r="E682" s="145" t="s">
        <v>158</v>
      </c>
      <c r="F682" s="145" t="s">
        <v>158</v>
      </c>
      <c r="G682" s="146">
        <v>-31.02</v>
      </c>
    </row>
    <row r="683" spans="1:7" ht="17.25" customHeight="1">
      <c r="A683" s="143" t="s">
        <v>1026</v>
      </c>
      <c r="B683" s="144" t="s">
        <v>1105</v>
      </c>
      <c r="C683" s="144" t="s">
        <v>152</v>
      </c>
      <c r="D683" s="144" t="s">
        <v>1183</v>
      </c>
      <c r="E683" s="145" t="s">
        <v>158</v>
      </c>
      <c r="F683" s="145" t="s">
        <v>158</v>
      </c>
      <c r="G683" s="146">
        <v>-61</v>
      </c>
    </row>
    <row r="684" spans="1:7" ht="17.25" customHeight="1">
      <c r="A684" s="143" t="s">
        <v>1027</v>
      </c>
      <c r="B684" s="144" t="s">
        <v>1089</v>
      </c>
      <c r="C684" s="144" t="s">
        <v>152</v>
      </c>
      <c r="D684" s="144" t="s">
        <v>153</v>
      </c>
      <c r="E684" s="145" t="s">
        <v>158</v>
      </c>
      <c r="F684" s="145" t="s">
        <v>158</v>
      </c>
      <c r="G684" s="146">
        <v>-32.000399999999999</v>
      </c>
    </row>
    <row r="685" spans="1:7" ht="17.25" customHeight="1">
      <c r="A685" s="143" t="s">
        <v>1028</v>
      </c>
      <c r="B685" s="144" t="s">
        <v>1148</v>
      </c>
      <c r="C685" s="144" t="s">
        <v>152</v>
      </c>
      <c r="D685" s="144" t="s">
        <v>153</v>
      </c>
      <c r="E685" s="145" t="s">
        <v>158</v>
      </c>
      <c r="F685" s="145" t="s">
        <v>158</v>
      </c>
      <c r="G685" s="146">
        <v>-917.35</v>
      </c>
    </row>
    <row r="686" spans="1:7" ht="34.5">
      <c r="A686" s="143" t="s">
        <v>1029</v>
      </c>
      <c r="B686" s="144" t="s">
        <v>1154</v>
      </c>
      <c r="C686" s="144" t="s">
        <v>152</v>
      </c>
      <c r="D686" s="144" t="s">
        <v>153</v>
      </c>
      <c r="E686" s="145" t="s">
        <v>158</v>
      </c>
      <c r="F686" s="145" t="s">
        <v>158</v>
      </c>
      <c r="G686" s="146">
        <v>-28</v>
      </c>
    </row>
    <row r="687" spans="1:7" ht="17.25" customHeight="1">
      <c r="A687" s="143" t="s">
        <v>1030</v>
      </c>
      <c r="B687" s="144" t="s">
        <v>1155</v>
      </c>
      <c r="C687" s="144" t="s">
        <v>152</v>
      </c>
      <c r="D687" s="144" t="s">
        <v>153</v>
      </c>
      <c r="E687" s="145" t="s">
        <v>158</v>
      </c>
      <c r="F687" s="145" t="s">
        <v>158</v>
      </c>
      <c r="G687" s="146">
        <v>-3.6</v>
      </c>
    </row>
    <row r="688" spans="1:7" ht="17.25" customHeight="1">
      <c r="A688" s="143" t="s">
        <v>1031</v>
      </c>
      <c r="B688" s="144" t="s">
        <v>1148</v>
      </c>
      <c r="C688" s="144" t="s">
        <v>152</v>
      </c>
      <c r="D688" s="144" t="s">
        <v>153</v>
      </c>
      <c r="E688" s="145" t="s">
        <v>158</v>
      </c>
      <c r="F688" s="145" t="s">
        <v>158</v>
      </c>
      <c r="G688" s="146">
        <v>-608</v>
      </c>
    </row>
    <row r="689" spans="1:7" ht="17.25" customHeight="1">
      <c r="A689" s="143" t="s">
        <v>1032</v>
      </c>
      <c r="B689" s="144" t="s">
        <v>1156</v>
      </c>
      <c r="C689" s="144" t="s">
        <v>152</v>
      </c>
      <c r="D689" s="144" t="s">
        <v>153</v>
      </c>
      <c r="E689" s="145" t="s">
        <v>158</v>
      </c>
      <c r="F689" s="145" t="s">
        <v>158</v>
      </c>
      <c r="G689" s="146">
        <v>-31.899000000000001</v>
      </c>
    </row>
    <row r="690" spans="1:7" ht="34.5">
      <c r="A690" s="143" t="s">
        <v>1033</v>
      </c>
      <c r="B690" s="144" t="s">
        <v>1157</v>
      </c>
      <c r="C690" s="144" t="s">
        <v>152</v>
      </c>
      <c r="D690" s="144" t="s">
        <v>153</v>
      </c>
      <c r="E690" s="145" t="s">
        <v>158</v>
      </c>
      <c r="F690" s="145" t="s">
        <v>158</v>
      </c>
      <c r="G690" s="146">
        <v>-9.3000000000000007</v>
      </c>
    </row>
    <row r="691" spans="1:7" ht="17.25" customHeight="1">
      <c r="A691" s="143" t="s">
        <v>1034</v>
      </c>
      <c r="B691" s="144" t="s">
        <v>1145</v>
      </c>
      <c r="C691" s="144" t="s">
        <v>152</v>
      </c>
      <c r="D691" s="144" t="s">
        <v>153</v>
      </c>
      <c r="E691" s="145" t="s">
        <v>158</v>
      </c>
      <c r="F691" s="145" t="s">
        <v>158</v>
      </c>
      <c r="G691" s="146">
        <v>-60.5</v>
      </c>
    </row>
    <row r="692" spans="1:7" ht="17.25" customHeight="1">
      <c r="A692" s="143" t="s">
        <v>1035</v>
      </c>
      <c r="B692" s="144" t="s">
        <v>1145</v>
      </c>
      <c r="C692" s="144" t="s">
        <v>152</v>
      </c>
      <c r="D692" s="144" t="s">
        <v>153</v>
      </c>
      <c r="E692" s="145" t="s">
        <v>158</v>
      </c>
      <c r="F692" s="145" t="s">
        <v>158</v>
      </c>
      <c r="G692" s="146">
        <v>-4.3</v>
      </c>
    </row>
    <row r="693" spans="1:7" ht="17.25" customHeight="1">
      <c r="A693" s="143" t="s">
        <v>1036</v>
      </c>
      <c r="B693" s="144" t="s">
        <v>1148</v>
      </c>
      <c r="C693" s="144" t="s">
        <v>152</v>
      </c>
      <c r="D693" s="144" t="s">
        <v>153</v>
      </c>
      <c r="E693" s="145" t="s">
        <v>158</v>
      </c>
      <c r="F693" s="145" t="s">
        <v>158</v>
      </c>
      <c r="G693" s="146">
        <v>-214.5</v>
      </c>
    </row>
    <row r="694" spans="1:7" ht="17.25" customHeight="1">
      <c r="A694" s="143" t="s">
        <v>1037</v>
      </c>
      <c r="B694" s="144" t="s">
        <v>1112</v>
      </c>
      <c r="C694" s="144" t="s">
        <v>152</v>
      </c>
      <c r="D694" s="144" t="s">
        <v>153</v>
      </c>
      <c r="E694" s="145" t="s">
        <v>158</v>
      </c>
      <c r="F694" s="145" t="s">
        <v>158</v>
      </c>
      <c r="G694" s="146">
        <v>-10.11</v>
      </c>
    </row>
    <row r="695" spans="1:7" ht="34.5">
      <c r="A695" s="143" t="s">
        <v>1038</v>
      </c>
      <c r="B695" s="144" t="s">
        <v>1158</v>
      </c>
      <c r="C695" s="144" t="s">
        <v>152</v>
      </c>
      <c r="D695" s="144" t="s">
        <v>153</v>
      </c>
      <c r="E695" s="145" t="s">
        <v>158</v>
      </c>
      <c r="F695" s="145" t="s">
        <v>158</v>
      </c>
      <c r="G695" s="146">
        <v>-5.75</v>
      </c>
    </row>
    <row r="696" spans="1:7" ht="34.5">
      <c r="A696" s="143" t="s">
        <v>1039</v>
      </c>
      <c r="B696" s="144" t="s">
        <v>1159</v>
      </c>
      <c r="C696" s="144" t="s">
        <v>152</v>
      </c>
      <c r="D696" s="144" t="s">
        <v>153</v>
      </c>
      <c r="E696" s="145" t="s">
        <v>158</v>
      </c>
      <c r="F696" s="145" t="s">
        <v>158</v>
      </c>
      <c r="G696" s="146">
        <v>-4.25</v>
      </c>
    </row>
    <row r="697" spans="1:7" ht="17.25" customHeight="1">
      <c r="A697" s="143" t="s">
        <v>1040</v>
      </c>
      <c r="B697" s="144" t="s">
        <v>1123</v>
      </c>
      <c r="C697" s="144" t="s">
        <v>152</v>
      </c>
      <c r="D697" s="144" t="s">
        <v>153</v>
      </c>
      <c r="E697" s="145" t="s">
        <v>158</v>
      </c>
      <c r="F697" s="145" t="s">
        <v>158</v>
      </c>
      <c r="G697" s="146">
        <v>-333</v>
      </c>
    </row>
    <row r="698" spans="1:7" ht="17.25" customHeight="1">
      <c r="A698" s="143" t="s">
        <v>1041</v>
      </c>
      <c r="B698" s="144" t="s">
        <v>1136</v>
      </c>
      <c r="C698" s="144" t="s">
        <v>152</v>
      </c>
      <c r="D698" s="144" t="s">
        <v>153</v>
      </c>
      <c r="E698" s="145" t="s">
        <v>158</v>
      </c>
      <c r="F698" s="145" t="s">
        <v>158</v>
      </c>
      <c r="G698" s="162">
        <v>-4.0000000000000001E-3</v>
      </c>
    </row>
    <row r="699" spans="1:7" ht="17.25" customHeight="1">
      <c r="A699" s="143" t="s">
        <v>1042</v>
      </c>
      <c r="B699" s="144" t="s">
        <v>1160</v>
      </c>
      <c r="C699" s="144" t="s">
        <v>152</v>
      </c>
      <c r="D699" s="144" t="s">
        <v>192</v>
      </c>
      <c r="E699" s="145" t="s">
        <v>158</v>
      </c>
      <c r="F699" s="145" t="s">
        <v>158</v>
      </c>
      <c r="G699" s="146">
        <v>-162</v>
      </c>
    </row>
    <row r="700" spans="1:7" ht="17.25" customHeight="1">
      <c r="A700" s="143" t="s">
        <v>1043</v>
      </c>
      <c r="B700" s="144" t="s">
        <v>1161</v>
      </c>
      <c r="C700" s="144" t="s">
        <v>152</v>
      </c>
      <c r="D700" s="144" t="s">
        <v>153</v>
      </c>
      <c r="E700" s="145" t="s">
        <v>158</v>
      </c>
      <c r="F700" s="145" t="s">
        <v>158</v>
      </c>
      <c r="G700" s="146">
        <v>-30.1</v>
      </c>
    </row>
    <row r="701" spans="1:7" ht="17.25" customHeight="1">
      <c r="A701" s="143" t="s">
        <v>1044</v>
      </c>
      <c r="B701" s="144" t="s">
        <v>1162</v>
      </c>
      <c r="C701" s="144" t="s">
        <v>152</v>
      </c>
      <c r="D701" s="144" t="s">
        <v>192</v>
      </c>
      <c r="E701" s="145" t="s">
        <v>158</v>
      </c>
      <c r="F701" s="145" t="s">
        <v>158</v>
      </c>
      <c r="G701" s="146">
        <v>-174.9965</v>
      </c>
    </row>
    <row r="702" spans="1:7" ht="17.25" customHeight="1">
      <c r="A702" s="143" t="s">
        <v>1045</v>
      </c>
      <c r="B702" s="144" t="s">
        <v>1163</v>
      </c>
      <c r="C702" s="144" t="s">
        <v>152</v>
      </c>
      <c r="D702" s="144" t="s">
        <v>153</v>
      </c>
      <c r="E702" s="145" t="s">
        <v>158</v>
      </c>
      <c r="F702" s="145" t="s">
        <v>158</v>
      </c>
      <c r="G702" s="146">
        <v>-3</v>
      </c>
    </row>
    <row r="703" spans="1:7" ht="17.25" customHeight="1">
      <c r="A703" s="143" t="s">
        <v>1046</v>
      </c>
      <c r="B703" s="144" t="s">
        <v>1134</v>
      </c>
      <c r="C703" s="144" t="s">
        <v>152</v>
      </c>
      <c r="D703" s="144" t="s">
        <v>153</v>
      </c>
      <c r="E703" s="145" t="s">
        <v>158</v>
      </c>
      <c r="F703" s="145" t="s">
        <v>158</v>
      </c>
      <c r="G703" s="146">
        <v>-1.5</v>
      </c>
    </row>
    <row r="704" spans="1:7" ht="17.25" customHeight="1">
      <c r="A704" s="143" t="s">
        <v>1047</v>
      </c>
      <c r="B704" s="144" t="s">
        <v>1164</v>
      </c>
      <c r="C704" s="144" t="s">
        <v>152</v>
      </c>
      <c r="D704" s="144" t="s">
        <v>168</v>
      </c>
      <c r="E704" s="145" t="s">
        <v>158</v>
      </c>
      <c r="F704" s="145" t="s">
        <v>158</v>
      </c>
      <c r="G704" s="146">
        <v>-15</v>
      </c>
    </row>
    <row r="705" spans="1:7" ht="17.25" customHeight="1">
      <c r="A705" s="143" t="s">
        <v>1048</v>
      </c>
      <c r="B705" s="144" t="s">
        <v>1165</v>
      </c>
      <c r="C705" s="144" t="s">
        <v>152</v>
      </c>
      <c r="D705" s="144" t="s">
        <v>153</v>
      </c>
      <c r="E705" s="145" t="s">
        <v>158</v>
      </c>
      <c r="F705" s="145" t="s">
        <v>158</v>
      </c>
      <c r="G705" s="146">
        <v>-6.12</v>
      </c>
    </row>
    <row r="706" spans="1:7" ht="34.5">
      <c r="A706" s="143" t="s">
        <v>1049</v>
      </c>
      <c r="B706" s="144" t="s">
        <v>1166</v>
      </c>
      <c r="C706" s="144" t="s">
        <v>152</v>
      </c>
      <c r="D706" s="144" t="s">
        <v>153</v>
      </c>
      <c r="E706" s="145" t="s">
        <v>158</v>
      </c>
      <c r="F706" s="145" t="s">
        <v>158</v>
      </c>
      <c r="G706" s="146">
        <v>-2.34</v>
      </c>
    </row>
    <row r="707" spans="1:7" ht="17.25" customHeight="1">
      <c r="A707" s="143" t="s">
        <v>1050</v>
      </c>
      <c r="B707" s="144" t="s">
        <v>1167</v>
      </c>
      <c r="C707" s="144" t="s">
        <v>152</v>
      </c>
      <c r="D707" s="144" t="s">
        <v>1183</v>
      </c>
      <c r="E707" s="145" t="s">
        <v>158</v>
      </c>
      <c r="F707" s="145" t="s">
        <v>158</v>
      </c>
      <c r="G707" s="146">
        <v>-191.2</v>
      </c>
    </row>
    <row r="708" spans="1:7" ht="34.5">
      <c r="A708" s="143" t="s">
        <v>1051</v>
      </c>
      <c r="B708" s="144" t="s">
        <v>1168</v>
      </c>
      <c r="C708" s="144" t="s">
        <v>152</v>
      </c>
      <c r="D708" s="144" t="s">
        <v>153</v>
      </c>
      <c r="E708" s="145" t="s">
        <v>158</v>
      </c>
      <c r="F708" s="145" t="s">
        <v>158</v>
      </c>
      <c r="G708" s="146">
        <v>-108.6</v>
      </c>
    </row>
    <row r="709" spans="1:7" ht="17.25" customHeight="1">
      <c r="A709" s="143" t="s">
        <v>1052</v>
      </c>
      <c r="B709" s="144" t="s">
        <v>1169</v>
      </c>
      <c r="C709" s="144" t="s">
        <v>152</v>
      </c>
      <c r="D709" s="144" t="s">
        <v>153</v>
      </c>
      <c r="E709" s="145" t="s">
        <v>158</v>
      </c>
      <c r="F709" s="145" t="s">
        <v>158</v>
      </c>
      <c r="G709" s="146">
        <v>-54</v>
      </c>
    </row>
    <row r="710" spans="1:7" ht="17.25" customHeight="1">
      <c r="A710" s="143" t="s">
        <v>1053</v>
      </c>
      <c r="B710" s="144" t="s">
        <v>1170</v>
      </c>
      <c r="C710" s="144" t="s">
        <v>152</v>
      </c>
      <c r="D710" s="144" t="s">
        <v>1183</v>
      </c>
      <c r="E710" s="145" t="s">
        <v>158</v>
      </c>
      <c r="F710" s="145" t="s">
        <v>158</v>
      </c>
      <c r="G710" s="146">
        <v>-25</v>
      </c>
    </row>
    <row r="711" spans="1:7" ht="17.25" customHeight="1">
      <c r="A711" s="143" t="s">
        <v>1054</v>
      </c>
      <c r="B711" s="144" t="s">
        <v>1171</v>
      </c>
      <c r="C711" s="144" t="s">
        <v>152</v>
      </c>
      <c r="D711" s="144" t="s">
        <v>1183</v>
      </c>
      <c r="E711" s="145" t="s">
        <v>158</v>
      </c>
      <c r="F711" s="145" t="s">
        <v>158</v>
      </c>
      <c r="G711" s="146">
        <v>-10.4</v>
      </c>
    </row>
    <row r="712" spans="1:7" ht="17.25" customHeight="1">
      <c r="A712" s="143" t="s">
        <v>1055</v>
      </c>
      <c r="B712" s="144" t="s">
        <v>1170</v>
      </c>
      <c r="C712" s="144" t="s">
        <v>152</v>
      </c>
      <c r="D712" s="144" t="s">
        <v>1183</v>
      </c>
      <c r="E712" s="145" t="s">
        <v>158</v>
      </c>
      <c r="F712" s="145" t="s">
        <v>158</v>
      </c>
      <c r="G712" s="146">
        <v>-65</v>
      </c>
    </row>
    <row r="713" spans="1:7" ht="17.25" customHeight="1">
      <c r="A713" s="143" t="s">
        <v>1056</v>
      </c>
      <c r="B713" s="144" t="s">
        <v>1172</v>
      </c>
      <c r="C713" s="144" t="s">
        <v>152</v>
      </c>
      <c r="D713" s="144" t="s">
        <v>153</v>
      </c>
      <c r="E713" s="145" t="s">
        <v>158</v>
      </c>
      <c r="F713" s="145" t="s">
        <v>158</v>
      </c>
      <c r="G713" s="146">
        <v>-4</v>
      </c>
    </row>
    <row r="714" spans="1:7" ht="17.25" customHeight="1">
      <c r="A714" s="143" t="s">
        <v>1057</v>
      </c>
      <c r="B714" s="144" t="s">
        <v>1173</v>
      </c>
      <c r="C714" s="144" t="s">
        <v>152</v>
      </c>
      <c r="D714" s="144" t="s">
        <v>153</v>
      </c>
      <c r="E714" s="145" t="s">
        <v>158</v>
      </c>
      <c r="F714" s="145" t="s">
        <v>158</v>
      </c>
      <c r="G714" s="146">
        <v>-114</v>
      </c>
    </row>
    <row r="715" spans="1:7" ht="17.25" customHeight="1">
      <c r="A715" s="143" t="s">
        <v>1058</v>
      </c>
      <c r="B715" s="144" t="s">
        <v>1174</v>
      </c>
      <c r="C715" s="144" t="s">
        <v>152</v>
      </c>
      <c r="D715" s="144" t="s">
        <v>153</v>
      </c>
      <c r="E715" s="145" t="s">
        <v>158</v>
      </c>
      <c r="F715" s="145" t="s">
        <v>158</v>
      </c>
      <c r="G715" s="146">
        <v>-20</v>
      </c>
    </row>
    <row r="716" spans="1:7" ht="17.25" customHeight="1">
      <c r="A716" s="143" t="s">
        <v>1059</v>
      </c>
      <c r="B716" s="144" t="s">
        <v>1171</v>
      </c>
      <c r="C716" s="144" t="s">
        <v>152</v>
      </c>
      <c r="D716" s="144" t="s">
        <v>1183</v>
      </c>
      <c r="E716" s="145" t="s">
        <v>158</v>
      </c>
      <c r="F716" s="145" t="s">
        <v>158</v>
      </c>
      <c r="G716" s="146">
        <v>-8.1999999999999993</v>
      </c>
    </row>
    <row r="717" spans="1:7" ht="17.25" customHeight="1">
      <c r="A717" s="143" t="s">
        <v>1060</v>
      </c>
      <c r="B717" s="144" t="s">
        <v>1171</v>
      </c>
      <c r="C717" s="144" t="s">
        <v>152</v>
      </c>
      <c r="D717" s="144" t="s">
        <v>1183</v>
      </c>
      <c r="E717" s="145" t="s">
        <v>158</v>
      </c>
      <c r="F717" s="145" t="s">
        <v>158</v>
      </c>
      <c r="G717" s="146">
        <v>-52.55</v>
      </c>
    </row>
    <row r="718" spans="1:7" ht="17.25" customHeight="1">
      <c r="A718" s="143" t="s">
        <v>1061</v>
      </c>
      <c r="B718" s="144" t="s">
        <v>1175</v>
      </c>
      <c r="C718" s="144" t="s">
        <v>152</v>
      </c>
      <c r="D718" s="144" t="s">
        <v>153</v>
      </c>
      <c r="E718" s="145" t="s">
        <v>158</v>
      </c>
      <c r="F718" s="145" t="s">
        <v>158</v>
      </c>
      <c r="G718" s="146">
        <v>-71</v>
      </c>
    </row>
    <row r="719" spans="1:7" ht="34.5">
      <c r="A719" s="143" t="s">
        <v>1062</v>
      </c>
      <c r="B719" s="144" t="s">
        <v>1176</v>
      </c>
      <c r="C719" s="144" t="s">
        <v>152</v>
      </c>
      <c r="D719" s="144" t="s">
        <v>153</v>
      </c>
      <c r="E719" s="145" t="s">
        <v>158</v>
      </c>
      <c r="F719" s="145" t="s">
        <v>158</v>
      </c>
      <c r="G719" s="146">
        <v>-39</v>
      </c>
    </row>
    <row r="720" spans="1:7" ht="17.25" customHeight="1">
      <c r="A720" s="143" t="s">
        <v>1063</v>
      </c>
      <c r="B720" s="144" t="s">
        <v>1175</v>
      </c>
      <c r="C720" s="144" t="s">
        <v>152</v>
      </c>
      <c r="D720" s="144" t="s">
        <v>153</v>
      </c>
      <c r="E720" s="145" t="s">
        <v>158</v>
      </c>
      <c r="F720" s="145" t="s">
        <v>158</v>
      </c>
      <c r="G720" s="146">
        <v>-142.5</v>
      </c>
    </row>
    <row r="721" spans="1:7" ht="17.25" customHeight="1">
      <c r="A721" s="143" t="s">
        <v>1064</v>
      </c>
      <c r="B721" s="144" t="s">
        <v>1177</v>
      </c>
      <c r="C721" s="144" t="s">
        <v>152</v>
      </c>
      <c r="D721" s="144" t="s">
        <v>153</v>
      </c>
      <c r="E721" s="145" t="s">
        <v>158</v>
      </c>
      <c r="F721" s="145" t="s">
        <v>158</v>
      </c>
      <c r="G721" s="146">
        <v>-28.7</v>
      </c>
    </row>
    <row r="722" spans="1:7" ht="34.5">
      <c r="A722" s="143" t="s">
        <v>1065</v>
      </c>
      <c r="B722" s="144" t="s">
        <v>1178</v>
      </c>
      <c r="C722" s="144" t="s">
        <v>152</v>
      </c>
      <c r="D722" s="144" t="s">
        <v>153</v>
      </c>
      <c r="E722" s="145" t="s">
        <v>158</v>
      </c>
      <c r="F722" s="145" t="s">
        <v>158</v>
      </c>
      <c r="G722" s="146">
        <v>-54.2</v>
      </c>
    </row>
    <row r="723" spans="1:7" ht="34.5">
      <c r="A723" s="143" t="s">
        <v>1066</v>
      </c>
      <c r="B723" s="144" t="s">
        <v>1176</v>
      </c>
      <c r="C723" s="144" t="s">
        <v>152</v>
      </c>
      <c r="D723" s="144" t="s">
        <v>153</v>
      </c>
      <c r="E723" s="145" t="s">
        <v>158</v>
      </c>
      <c r="F723" s="145" t="s">
        <v>158</v>
      </c>
      <c r="G723" s="146">
        <v>-10.35</v>
      </c>
    </row>
    <row r="724" spans="1:7" ht="17.25" customHeight="1">
      <c r="A724" s="143" t="s">
        <v>1067</v>
      </c>
      <c r="B724" s="144" t="s">
        <v>1179</v>
      </c>
      <c r="C724" s="144" t="s">
        <v>152</v>
      </c>
      <c r="D724" s="144" t="s">
        <v>153</v>
      </c>
      <c r="E724" s="145" t="s">
        <v>158</v>
      </c>
      <c r="F724" s="145" t="s">
        <v>158</v>
      </c>
      <c r="G724" s="146">
        <v>-8</v>
      </c>
    </row>
    <row r="725" spans="1:7" ht="17.25" customHeight="1">
      <c r="A725" s="143" t="s">
        <v>1068</v>
      </c>
      <c r="B725" s="144" t="s">
        <v>1180</v>
      </c>
      <c r="C725" s="144" t="s">
        <v>152</v>
      </c>
      <c r="D725" s="144" t="s">
        <v>225</v>
      </c>
      <c r="E725" s="145" t="s">
        <v>158</v>
      </c>
      <c r="F725" s="145" t="s">
        <v>158</v>
      </c>
      <c r="G725" s="146">
        <v>-12.8</v>
      </c>
    </row>
    <row r="726" spans="1:7" ht="34.5">
      <c r="A726" s="143" t="s">
        <v>1069</v>
      </c>
      <c r="B726" s="144" t="s">
        <v>1181</v>
      </c>
      <c r="C726" s="144" t="s">
        <v>152</v>
      </c>
      <c r="D726" s="144" t="s">
        <v>168</v>
      </c>
      <c r="E726" s="145" t="s">
        <v>158</v>
      </c>
      <c r="F726" s="145" t="s">
        <v>158</v>
      </c>
      <c r="G726" s="146">
        <v>-6.16</v>
      </c>
    </row>
    <row r="727" spans="1:7" ht="17.25" customHeight="1">
      <c r="A727" s="143" t="s">
        <v>1070</v>
      </c>
      <c r="B727" s="144" t="s">
        <v>1172</v>
      </c>
      <c r="C727" s="144" t="s">
        <v>152</v>
      </c>
      <c r="D727" s="144" t="s">
        <v>153</v>
      </c>
      <c r="E727" s="145" t="s">
        <v>158</v>
      </c>
      <c r="F727" s="145" t="s">
        <v>158</v>
      </c>
      <c r="G727" s="146">
        <v>-30.8</v>
      </c>
    </row>
    <row r="728" spans="1:7" ht="17.25" customHeight="1">
      <c r="A728" s="143" t="s">
        <v>1071</v>
      </c>
      <c r="B728" s="144" t="s">
        <v>1172</v>
      </c>
      <c r="C728" s="144" t="s">
        <v>152</v>
      </c>
      <c r="D728" s="144" t="s">
        <v>153</v>
      </c>
      <c r="E728" s="145" t="s">
        <v>158</v>
      </c>
      <c r="F728" s="145" t="s">
        <v>158</v>
      </c>
      <c r="G728" s="146">
        <v>-6.2</v>
      </c>
    </row>
    <row r="729" spans="1:7" ht="17.25" customHeight="1">
      <c r="A729" s="143" t="s">
        <v>1072</v>
      </c>
      <c r="B729" s="144" t="s">
        <v>1172</v>
      </c>
      <c r="C729" s="144" t="s">
        <v>152</v>
      </c>
      <c r="D729" s="144" t="s">
        <v>153</v>
      </c>
      <c r="E729" s="145" t="s">
        <v>158</v>
      </c>
      <c r="F729" s="145" t="s">
        <v>158</v>
      </c>
      <c r="G729" s="146">
        <v>-28.4</v>
      </c>
    </row>
    <row r="730" spans="1:7" ht="17.25" customHeight="1">
      <c r="A730" s="143" t="s">
        <v>1073</v>
      </c>
      <c r="B730" s="144" t="s">
        <v>1172</v>
      </c>
      <c r="C730" s="144" t="s">
        <v>152</v>
      </c>
      <c r="D730" s="144" t="s">
        <v>153</v>
      </c>
      <c r="E730" s="145" t="s">
        <v>158</v>
      </c>
      <c r="F730" s="145" t="s">
        <v>158</v>
      </c>
      <c r="G730" s="146">
        <v>-5.6</v>
      </c>
    </row>
    <row r="731" spans="1:7" ht="17.25" customHeight="1">
      <c r="A731" s="143" t="s">
        <v>1074</v>
      </c>
      <c r="B731" s="144" t="s">
        <v>1172</v>
      </c>
      <c r="C731" s="144" t="s">
        <v>152</v>
      </c>
      <c r="D731" s="144" t="s">
        <v>153</v>
      </c>
      <c r="E731" s="145" t="s">
        <v>158</v>
      </c>
      <c r="F731" s="145" t="s">
        <v>158</v>
      </c>
      <c r="G731" s="146">
        <v>-3.2</v>
      </c>
    </row>
    <row r="732" spans="1:7" ht="17.25" customHeight="1">
      <c r="A732" s="143" t="s">
        <v>1075</v>
      </c>
      <c r="B732" s="144" t="s">
        <v>1084</v>
      </c>
      <c r="C732" s="144" t="s">
        <v>152</v>
      </c>
      <c r="D732" s="144" t="s">
        <v>153</v>
      </c>
      <c r="E732" s="145" t="s">
        <v>158</v>
      </c>
      <c r="F732" s="145" t="s">
        <v>158</v>
      </c>
      <c r="G732" s="146">
        <v>-29.6</v>
      </c>
    </row>
    <row r="733" spans="1:7" ht="17.25" customHeight="1">
      <c r="A733" s="143" t="s">
        <v>1076</v>
      </c>
      <c r="B733" s="144" t="s">
        <v>1182</v>
      </c>
      <c r="C733" s="144" t="s">
        <v>152</v>
      </c>
      <c r="D733" s="144" t="s">
        <v>153</v>
      </c>
      <c r="E733" s="145" t="s">
        <v>158</v>
      </c>
      <c r="F733" s="145" t="s">
        <v>158</v>
      </c>
      <c r="G733" s="146">
        <v>-91.51</v>
      </c>
    </row>
    <row r="734" spans="1:7" ht="17.25" customHeight="1">
      <c r="A734" s="143" t="s">
        <v>1077</v>
      </c>
      <c r="B734" s="144" t="s">
        <v>1089</v>
      </c>
      <c r="C734" s="144" t="s">
        <v>152</v>
      </c>
      <c r="D734" s="144" t="s">
        <v>153</v>
      </c>
      <c r="E734" s="145" t="s">
        <v>158</v>
      </c>
      <c r="F734" s="145" t="s">
        <v>158</v>
      </c>
      <c r="G734" s="146">
        <v>-88</v>
      </c>
    </row>
    <row r="735" spans="1:7" ht="17.25" customHeight="1">
      <c r="A735" s="143" t="s">
        <v>1078</v>
      </c>
      <c r="B735" s="144" t="s">
        <v>1084</v>
      </c>
      <c r="C735" s="144" t="s">
        <v>152</v>
      </c>
      <c r="D735" s="144" t="s">
        <v>153</v>
      </c>
      <c r="E735" s="145" t="s">
        <v>158</v>
      </c>
      <c r="F735" s="145" t="s">
        <v>158</v>
      </c>
      <c r="G735" s="146">
        <v>-4.4000000000000004</v>
      </c>
    </row>
    <row r="736" spans="1:7" ht="17.25" customHeight="1">
      <c r="A736" s="143" t="s">
        <v>1079</v>
      </c>
      <c r="B736" s="144" t="s">
        <v>1084</v>
      </c>
      <c r="C736" s="144" t="s">
        <v>152</v>
      </c>
      <c r="D736" s="144" t="s">
        <v>153</v>
      </c>
      <c r="E736" s="145" t="s">
        <v>158</v>
      </c>
      <c r="F736" s="145" t="s">
        <v>158</v>
      </c>
      <c r="G736" s="146">
        <v>-26.4</v>
      </c>
    </row>
    <row r="737" spans="1:7" ht="17.25" customHeight="1">
      <c r="A737" s="143" t="s">
        <v>1080</v>
      </c>
      <c r="B737" s="144" t="s">
        <v>1084</v>
      </c>
      <c r="C737" s="144" t="s">
        <v>152</v>
      </c>
      <c r="D737" s="144" t="s">
        <v>153</v>
      </c>
      <c r="E737" s="145" t="s">
        <v>158</v>
      </c>
      <c r="F737" s="145" t="s">
        <v>158</v>
      </c>
      <c r="G737" s="146">
        <v>-39.6</v>
      </c>
    </row>
    <row r="738" spans="1:7" ht="34.5">
      <c r="A738" s="143" t="s">
        <v>1081</v>
      </c>
      <c r="B738" s="144" t="s">
        <v>1090</v>
      </c>
      <c r="C738" s="144" t="s">
        <v>152</v>
      </c>
      <c r="D738" s="144" t="s">
        <v>168</v>
      </c>
      <c r="E738" s="145" t="s">
        <v>158</v>
      </c>
      <c r="F738" s="145" t="s">
        <v>158</v>
      </c>
      <c r="G738" s="146">
        <v>-106.2</v>
      </c>
    </row>
    <row r="739" spans="1:7" ht="17.25" customHeight="1">
      <c r="A739" s="143" t="s">
        <v>1082</v>
      </c>
      <c r="B739" s="144" t="s">
        <v>1084</v>
      </c>
      <c r="C739" s="144" t="s">
        <v>152</v>
      </c>
      <c r="D739" s="144" t="s">
        <v>153</v>
      </c>
      <c r="E739" s="145" t="s">
        <v>158</v>
      </c>
      <c r="F739" s="145" t="s">
        <v>158</v>
      </c>
      <c r="G739" s="146">
        <v>-21.5</v>
      </c>
    </row>
    <row r="740" spans="1:7" ht="18" customHeight="1">
      <c r="A740" s="143" t="s">
        <v>1083</v>
      </c>
      <c r="B740" s="144" t="s">
        <v>1092</v>
      </c>
      <c r="C740" s="144" t="s">
        <v>152</v>
      </c>
      <c r="D740" s="144" t="s">
        <v>153</v>
      </c>
      <c r="E740" s="145" t="s">
        <v>158</v>
      </c>
      <c r="F740" s="145" t="s">
        <v>158</v>
      </c>
      <c r="G740" s="146">
        <v>-5</v>
      </c>
    </row>
    <row r="741" spans="1:7" ht="21" customHeight="1">
      <c r="A741" s="152" t="s">
        <v>1244</v>
      </c>
      <c r="B741" s="153" t="s">
        <v>219</v>
      </c>
      <c r="C741" s="153" t="s">
        <v>152</v>
      </c>
      <c r="D741" s="153" t="s">
        <v>153</v>
      </c>
      <c r="E741" s="154">
        <v>3998</v>
      </c>
      <c r="F741" s="154">
        <v>500</v>
      </c>
      <c r="G741" s="155">
        <f t="shared" ref="G741:G772" si="0">E741*F741/1000</f>
        <v>1999</v>
      </c>
    </row>
    <row r="742" spans="1:7" ht="21" customHeight="1">
      <c r="A742" s="152" t="s">
        <v>1245</v>
      </c>
      <c r="B742" s="153" t="s">
        <v>226</v>
      </c>
      <c r="C742" s="153" t="s">
        <v>152</v>
      </c>
      <c r="D742" s="153" t="s">
        <v>153</v>
      </c>
      <c r="E742" s="154">
        <v>425</v>
      </c>
      <c r="F742" s="154">
        <v>1500</v>
      </c>
      <c r="G742" s="155">
        <f t="shared" si="0"/>
        <v>637.5</v>
      </c>
    </row>
    <row r="743" spans="1:7" ht="21" customHeight="1">
      <c r="A743" s="152" t="s">
        <v>1246</v>
      </c>
      <c r="B743" s="153" t="s">
        <v>224</v>
      </c>
      <c r="C743" s="153" t="s">
        <v>152</v>
      </c>
      <c r="D743" s="153" t="s">
        <v>225</v>
      </c>
      <c r="E743" s="154">
        <v>144</v>
      </c>
      <c r="F743" s="154">
        <v>2500</v>
      </c>
      <c r="G743" s="155">
        <f t="shared" si="0"/>
        <v>360</v>
      </c>
    </row>
    <row r="744" spans="1:7" ht="21" customHeight="1">
      <c r="A744" s="152" t="s">
        <v>1247</v>
      </c>
      <c r="B744" s="153" t="s">
        <v>224</v>
      </c>
      <c r="C744" s="153" t="s">
        <v>152</v>
      </c>
      <c r="D744" s="153" t="s">
        <v>225</v>
      </c>
      <c r="E744" s="154">
        <v>450</v>
      </c>
      <c r="F744" s="154">
        <v>2250</v>
      </c>
      <c r="G744" s="155">
        <f t="shared" si="0"/>
        <v>1012.5</v>
      </c>
    </row>
    <row r="745" spans="1:7" ht="21" customHeight="1">
      <c r="A745" s="152" t="s">
        <v>1248</v>
      </c>
      <c r="B745" s="153" t="s">
        <v>196</v>
      </c>
      <c r="C745" s="153" t="s">
        <v>152</v>
      </c>
      <c r="D745" s="153" t="s">
        <v>153</v>
      </c>
      <c r="E745" s="154">
        <v>400</v>
      </c>
      <c r="F745" s="154">
        <v>1500</v>
      </c>
      <c r="G745" s="155">
        <f t="shared" si="0"/>
        <v>600</v>
      </c>
    </row>
    <row r="746" spans="1:7" ht="21" customHeight="1">
      <c r="A746" s="152" t="s">
        <v>1249</v>
      </c>
      <c r="B746" s="153" t="s">
        <v>1234</v>
      </c>
      <c r="C746" s="153" t="s">
        <v>152</v>
      </c>
      <c r="D746" s="153" t="s">
        <v>189</v>
      </c>
      <c r="E746" s="154">
        <v>2480</v>
      </c>
      <c r="F746" s="154">
        <v>500</v>
      </c>
      <c r="G746" s="155">
        <f t="shared" si="0"/>
        <v>1240</v>
      </c>
    </row>
    <row r="747" spans="1:7" ht="21" customHeight="1">
      <c r="A747" s="152" t="s">
        <v>1250</v>
      </c>
      <c r="B747" s="153" t="s">
        <v>433</v>
      </c>
      <c r="C747" s="153" t="s">
        <v>152</v>
      </c>
      <c r="D747" s="153" t="s">
        <v>153</v>
      </c>
      <c r="E747" s="154">
        <v>90</v>
      </c>
      <c r="F747" s="154">
        <v>2000</v>
      </c>
      <c r="G747" s="155">
        <f t="shared" si="0"/>
        <v>180</v>
      </c>
    </row>
    <row r="748" spans="1:7" ht="21" customHeight="1">
      <c r="A748" s="152" t="s">
        <v>1251</v>
      </c>
      <c r="B748" s="153" t="s">
        <v>240</v>
      </c>
      <c r="C748" s="153" t="s">
        <v>152</v>
      </c>
      <c r="D748" s="153" t="s">
        <v>225</v>
      </c>
      <c r="E748" s="154">
        <v>1100</v>
      </c>
      <c r="F748" s="154">
        <v>500</v>
      </c>
      <c r="G748" s="155">
        <f t="shared" si="0"/>
        <v>550</v>
      </c>
    </row>
    <row r="749" spans="1:7" ht="21" customHeight="1">
      <c r="A749" s="152" t="s">
        <v>1252</v>
      </c>
      <c r="B749" s="153" t="s">
        <v>240</v>
      </c>
      <c r="C749" s="153" t="s">
        <v>152</v>
      </c>
      <c r="D749" s="153" t="s">
        <v>225</v>
      </c>
      <c r="E749" s="154">
        <v>900</v>
      </c>
      <c r="F749" s="154">
        <v>500</v>
      </c>
      <c r="G749" s="155">
        <f t="shared" si="0"/>
        <v>450</v>
      </c>
    </row>
    <row r="750" spans="1:7" ht="21" customHeight="1">
      <c r="A750" s="152" t="s">
        <v>1253</v>
      </c>
      <c r="B750" s="153" t="s">
        <v>229</v>
      </c>
      <c r="C750" s="153" t="s">
        <v>152</v>
      </c>
      <c r="D750" s="153" t="s">
        <v>153</v>
      </c>
      <c r="E750" s="154">
        <v>1450</v>
      </c>
      <c r="F750" s="154">
        <v>500</v>
      </c>
      <c r="G750" s="155">
        <f t="shared" si="0"/>
        <v>725</v>
      </c>
    </row>
    <row r="751" spans="1:7" ht="21" customHeight="1">
      <c r="A751" s="152" t="s">
        <v>1254</v>
      </c>
      <c r="B751" s="153" t="s">
        <v>229</v>
      </c>
      <c r="C751" s="153" t="s">
        <v>152</v>
      </c>
      <c r="D751" s="153" t="s">
        <v>153</v>
      </c>
      <c r="E751" s="154">
        <v>600</v>
      </c>
      <c r="F751" s="154">
        <v>500</v>
      </c>
      <c r="G751" s="155">
        <f t="shared" si="0"/>
        <v>300</v>
      </c>
    </row>
    <row r="752" spans="1:7" ht="21" customHeight="1">
      <c r="A752" s="152" t="s">
        <v>1255</v>
      </c>
      <c r="B752" s="153" t="s">
        <v>185</v>
      </c>
      <c r="C752" s="153" t="s">
        <v>152</v>
      </c>
      <c r="D752" s="153" t="s">
        <v>153</v>
      </c>
      <c r="E752" s="154">
        <v>20</v>
      </c>
      <c r="F752" s="154">
        <v>6000</v>
      </c>
      <c r="G752" s="155">
        <f t="shared" si="0"/>
        <v>120</v>
      </c>
    </row>
    <row r="753" spans="1:8" ht="21" customHeight="1">
      <c r="A753" s="152" t="s">
        <v>1256</v>
      </c>
      <c r="B753" s="153" t="s">
        <v>439</v>
      </c>
      <c r="C753" s="153" t="s">
        <v>152</v>
      </c>
      <c r="D753" s="153" t="s">
        <v>225</v>
      </c>
      <c r="E753" s="154">
        <v>1300</v>
      </c>
      <c r="F753" s="154">
        <v>500</v>
      </c>
      <c r="G753" s="155">
        <f t="shared" si="0"/>
        <v>650</v>
      </c>
    </row>
    <row r="754" spans="1:8" ht="21" customHeight="1">
      <c r="A754" s="152" t="s">
        <v>1257</v>
      </c>
      <c r="B754" s="153" t="s">
        <v>237</v>
      </c>
      <c r="C754" s="153" t="s">
        <v>152</v>
      </c>
      <c r="D754" s="153" t="s">
        <v>225</v>
      </c>
      <c r="E754" s="154">
        <v>11000</v>
      </c>
      <c r="F754" s="154">
        <v>1000</v>
      </c>
      <c r="G754" s="155">
        <f t="shared" si="0"/>
        <v>11000</v>
      </c>
    </row>
    <row r="755" spans="1:8" ht="21" customHeight="1">
      <c r="A755" s="152" t="s">
        <v>1258</v>
      </c>
      <c r="B755" s="153" t="s">
        <v>1259</v>
      </c>
      <c r="C755" s="153" t="s">
        <v>152</v>
      </c>
      <c r="D755" s="153" t="s">
        <v>153</v>
      </c>
      <c r="E755" s="154">
        <v>8000</v>
      </c>
      <c r="F755" s="154">
        <v>500</v>
      </c>
      <c r="G755" s="155">
        <f t="shared" si="0"/>
        <v>4000</v>
      </c>
    </row>
    <row r="756" spans="1:8" ht="21" customHeight="1">
      <c r="A756" s="152" t="s">
        <v>1260</v>
      </c>
      <c r="B756" s="153" t="s">
        <v>228</v>
      </c>
      <c r="C756" s="153" t="s">
        <v>152</v>
      </c>
      <c r="D756" s="153" t="s">
        <v>153</v>
      </c>
      <c r="E756" s="154">
        <v>380</v>
      </c>
      <c r="F756" s="154">
        <v>1500</v>
      </c>
      <c r="G756" s="155">
        <f t="shared" si="0"/>
        <v>570</v>
      </c>
    </row>
    <row r="757" spans="1:8" ht="21" customHeight="1">
      <c r="A757" s="152" t="s">
        <v>1261</v>
      </c>
      <c r="B757" s="153" t="s">
        <v>188</v>
      </c>
      <c r="C757" s="153" t="s">
        <v>152</v>
      </c>
      <c r="D757" s="153" t="s">
        <v>189</v>
      </c>
      <c r="E757" s="154">
        <v>24498</v>
      </c>
      <c r="F757" s="154">
        <v>500</v>
      </c>
      <c r="G757" s="155">
        <f t="shared" si="0"/>
        <v>12249</v>
      </c>
    </row>
    <row r="758" spans="1:8" ht="21" customHeight="1">
      <c r="A758" s="152" t="s">
        <v>1262</v>
      </c>
      <c r="B758" s="153" t="s">
        <v>188</v>
      </c>
      <c r="C758" s="153" t="s">
        <v>152</v>
      </c>
      <c r="D758" s="153" t="s">
        <v>189</v>
      </c>
      <c r="E758" s="154">
        <v>12996</v>
      </c>
      <c r="F758" s="154">
        <v>1000</v>
      </c>
      <c r="G758" s="155">
        <f t="shared" si="0"/>
        <v>12996</v>
      </c>
    </row>
    <row r="759" spans="1:8" ht="21" customHeight="1">
      <c r="A759" s="152" t="s">
        <v>1263</v>
      </c>
      <c r="B759" s="153" t="s">
        <v>1235</v>
      </c>
      <c r="C759" s="153" t="s">
        <v>152</v>
      </c>
      <c r="D759" s="153" t="s">
        <v>153</v>
      </c>
      <c r="E759" s="154">
        <v>200</v>
      </c>
      <c r="F759" s="154">
        <v>1000</v>
      </c>
      <c r="G759" s="155">
        <f t="shared" si="0"/>
        <v>200</v>
      </c>
    </row>
    <row r="760" spans="1:8" ht="21" customHeight="1">
      <c r="A760" s="152" t="s">
        <v>1264</v>
      </c>
      <c r="B760" s="153" t="s">
        <v>163</v>
      </c>
      <c r="C760" s="153" t="s">
        <v>152</v>
      </c>
      <c r="D760" s="153" t="s">
        <v>153</v>
      </c>
      <c r="E760" s="154">
        <v>2900</v>
      </c>
      <c r="F760" s="154">
        <v>200</v>
      </c>
      <c r="G760" s="155">
        <f t="shared" si="0"/>
        <v>580</v>
      </c>
    </row>
    <row r="761" spans="1:8" ht="21" customHeight="1">
      <c r="A761" s="152" t="s">
        <v>1265</v>
      </c>
      <c r="B761" s="153" t="s">
        <v>1238</v>
      </c>
      <c r="C761" s="153" t="s">
        <v>152</v>
      </c>
      <c r="D761" s="153" t="s">
        <v>153</v>
      </c>
      <c r="E761" s="154">
        <v>2070</v>
      </c>
      <c r="F761" s="154">
        <v>500</v>
      </c>
      <c r="G761" s="155">
        <f t="shared" si="0"/>
        <v>1035</v>
      </c>
    </row>
    <row r="762" spans="1:8" ht="21" customHeight="1">
      <c r="A762" s="152" t="s">
        <v>1266</v>
      </c>
      <c r="B762" s="153" t="s">
        <v>1236</v>
      </c>
      <c r="C762" s="153" t="s">
        <v>152</v>
      </c>
      <c r="D762" s="153" t="s">
        <v>153</v>
      </c>
      <c r="E762" s="154">
        <v>800</v>
      </c>
      <c r="F762" s="154">
        <v>50</v>
      </c>
      <c r="G762" s="155">
        <f t="shared" si="0"/>
        <v>40</v>
      </c>
    </row>
    <row r="763" spans="1:8" ht="21" customHeight="1">
      <c r="A763" s="152" t="s">
        <v>1267</v>
      </c>
      <c r="B763" s="153" t="s">
        <v>1237</v>
      </c>
      <c r="C763" s="153" t="s">
        <v>152</v>
      </c>
      <c r="D763" s="153" t="s">
        <v>153</v>
      </c>
      <c r="E763" s="154">
        <v>1000</v>
      </c>
      <c r="F763" s="154">
        <v>100</v>
      </c>
      <c r="G763" s="155">
        <f t="shared" si="0"/>
        <v>100</v>
      </c>
    </row>
    <row r="764" spans="1:8" ht="21" customHeight="1">
      <c r="A764" s="152" t="s">
        <v>1268</v>
      </c>
      <c r="B764" s="153" t="s">
        <v>1239</v>
      </c>
      <c r="C764" s="153" t="s">
        <v>152</v>
      </c>
      <c r="D764" s="153" t="s">
        <v>153</v>
      </c>
      <c r="E764" s="154">
        <v>12000</v>
      </c>
      <c r="F764" s="154">
        <v>20</v>
      </c>
      <c r="G764" s="155">
        <f t="shared" si="0"/>
        <v>240</v>
      </c>
    </row>
    <row r="765" spans="1:8" ht="22.5" customHeight="1">
      <c r="A765" s="152" t="s">
        <v>1271</v>
      </c>
      <c r="B765" s="153" t="s">
        <v>838</v>
      </c>
      <c r="C765" s="153" t="s">
        <v>152</v>
      </c>
      <c r="D765" s="153" t="s">
        <v>153</v>
      </c>
      <c r="E765" s="154">
        <v>60</v>
      </c>
      <c r="F765" s="154">
        <v>72000</v>
      </c>
      <c r="G765" s="155">
        <f t="shared" si="0"/>
        <v>4320</v>
      </c>
      <c r="H765" s="160"/>
    </row>
    <row r="766" spans="1:8" ht="21.75" customHeight="1">
      <c r="A766" s="152" t="s">
        <v>1272</v>
      </c>
      <c r="B766" s="153" t="s">
        <v>1273</v>
      </c>
      <c r="C766" s="153" t="s">
        <v>152</v>
      </c>
      <c r="D766" s="153" t="s">
        <v>168</v>
      </c>
      <c r="E766" s="154">
        <v>150</v>
      </c>
      <c r="F766" s="154">
        <v>3500</v>
      </c>
      <c r="G766" s="155">
        <f t="shared" si="0"/>
        <v>525</v>
      </c>
      <c r="H766" s="160"/>
    </row>
    <row r="767" spans="1:8" ht="33" customHeight="1">
      <c r="A767" s="152" t="s">
        <v>1274</v>
      </c>
      <c r="B767" s="153" t="s">
        <v>1275</v>
      </c>
      <c r="C767" s="153" t="s">
        <v>152</v>
      </c>
      <c r="D767" s="153" t="s">
        <v>168</v>
      </c>
      <c r="E767" s="154">
        <v>90</v>
      </c>
      <c r="F767" s="154">
        <v>8000</v>
      </c>
      <c r="G767" s="155">
        <f t="shared" si="0"/>
        <v>720</v>
      </c>
      <c r="H767" s="160"/>
    </row>
    <row r="768" spans="1:8" ht="26.25" customHeight="1">
      <c r="A768" s="152" t="s">
        <v>1276</v>
      </c>
      <c r="B768" s="153" t="s">
        <v>864</v>
      </c>
      <c r="C768" s="153" t="s">
        <v>152</v>
      </c>
      <c r="D768" s="153" t="s">
        <v>168</v>
      </c>
      <c r="E768" s="154">
        <v>1752</v>
      </c>
      <c r="F768" s="154">
        <v>4300</v>
      </c>
      <c r="G768" s="155">
        <f t="shared" si="0"/>
        <v>7533.6</v>
      </c>
      <c r="H768" s="160"/>
    </row>
    <row r="769" spans="1:8" ht="26.25" customHeight="1">
      <c r="A769" s="152" t="s">
        <v>1277</v>
      </c>
      <c r="B769" s="153" t="s">
        <v>843</v>
      </c>
      <c r="C769" s="153" t="s">
        <v>152</v>
      </c>
      <c r="D769" s="153" t="s">
        <v>168</v>
      </c>
      <c r="E769" s="155">
        <v>1474.2</v>
      </c>
      <c r="F769" s="154">
        <v>7000</v>
      </c>
      <c r="G769" s="155">
        <f>E769*F769/1000</f>
        <v>10319.4</v>
      </c>
      <c r="H769" s="160"/>
    </row>
    <row r="770" spans="1:8" ht="26.25" customHeight="1">
      <c r="A770" s="152" t="s">
        <v>1278</v>
      </c>
      <c r="B770" s="153" t="s">
        <v>839</v>
      </c>
      <c r="C770" s="153" t="s">
        <v>152</v>
      </c>
      <c r="D770" s="153" t="s">
        <v>168</v>
      </c>
      <c r="E770" s="154">
        <v>1140</v>
      </c>
      <c r="F770" s="154">
        <v>1500</v>
      </c>
      <c r="G770" s="155">
        <f t="shared" si="0"/>
        <v>1710</v>
      </c>
      <c r="H770" s="160"/>
    </row>
    <row r="771" spans="1:8" ht="26.25" customHeight="1">
      <c r="A771" s="152" t="s">
        <v>1279</v>
      </c>
      <c r="B771" s="153" t="s">
        <v>831</v>
      </c>
      <c r="C771" s="153" t="s">
        <v>152</v>
      </c>
      <c r="D771" s="153" t="s">
        <v>168</v>
      </c>
      <c r="E771" s="154">
        <v>1100</v>
      </c>
      <c r="F771" s="154">
        <v>12000</v>
      </c>
      <c r="G771" s="155">
        <f t="shared" si="0"/>
        <v>13200</v>
      </c>
      <c r="H771" s="160"/>
    </row>
    <row r="772" spans="1:8" ht="26.25" customHeight="1">
      <c r="A772" s="152" t="s">
        <v>1280</v>
      </c>
      <c r="B772" s="153" t="s">
        <v>1281</v>
      </c>
      <c r="C772" s="153" t="s">
        <v>152</v>
      </c>
      <c r="D772" s="153" t="s">
        <v>168</v>
      </c>
      <c r="E772" s="155">
        <v>91.7</v>
      </c>
      <c r="F772" s="154">
        <v>32000</v>
      </c>
      <c r="G772" s="155">
        <f t="shared" si="0"/>
        <v>2934.4</v>
      </c>
      <c r="H772" s="160"/>
    </row>
    <row r="773" spans="1:8" ht="26.25" customHeight="1">
      <c r="A773" s="152" t="s">
        <v>1282</v>
      </c>
      <c r="B773" s="153" t="s">
        <v>833</v>
      </c>
      <c r="C773" s="153" t="s">
        <v>152</v>
      </c>
      <c r="D773" s="153" t="s">
        <v>168</v>
      </c>
      <c r="E773" s="154">
        <v>952</v>
      </c>
      <c r="F773" s="154">
        <v>1500</v>
      </c>
      <c r="G773" s="155">
        <f t="shared" ref="G773:G799" si="1">E773*F773/1000</f>
        <v>1428</v>
      </c>
      <c r="H773" s="160"/>
    </row>
    <row r="774" spans="1:8" ht="26.25" customHeight="1">
      <c r="A774" s="152" t="s">
        <v>1283</v>
      </c>
      <c r="B774" s="153" t="s">
        <v>844</v>
      </c>
      <c r="C774" s="153" t="s">
        <v>152</v>
      </c>
      <c r="D774" s="153" t="s">
        <v>168</v>
      </c>
      <c r="E774" s="155">
        <v>550</v>
      </c>
      <c r="F774" s="154">
        <v>500</v>
      </c>
      <c r="G774" s="155">
        <f t="shared" si="1"/>
        <v>275</v>
      </c>
      <c r="H774" s="160"/>
    </row>
    <row r="775" spans="1:8" ht="26.25" customHeight="1">
      <c r="A775" s="152" t="s">
        <v>1284</v>
      </c>
      <c r="B775" s="153" t="s">
        <v>850</v>
      </c>
      <c r="C775" s="153" t="s">
        <v>152</v>
      </c>
      <c r="D775" s="153" t="s">
        <v>168</v>
      </c>
      <c r="E775" s="154">
        <v>540</v>
      </c>
      <c r="F775" s="154">
        <v>1000</v>
      </c>
      <c r="G775" s="155">
        <f t="shared" si="1"/>
        <v>540</v>
      </c>
      <c r="H775" s="160"/>
    </row>
    <row r="776" spans="1:8" ht="26.25" customHeight="1">
      <c r="A776" s="152" t="s">
        <v>1285</v>
      </c>
      <c r="B776" s="153" t="s">
        <v>1286</v>
      </c>
      <c r="C776" s="153" t="s">
        <v>152</v>
      </c>
      <c r="D776" s="153" t="s">
        <v>168</v>
      </c>
      <c r="E776" s="154">
        <v>300</v>
      </c>
      <c r="F776" s="154">
        <v>500</v>
      </c>
      <c r="G776" s="155">
        <f t="shared" si="1"/>
        <v>150</v>
      </c>
      <c r="H776" s="160"/>
    </row>
    <row r="777" spans="1:8" ht="26.25" customHeight="1">
      <c r="A777" s="152" t="s">
        <v>1287</v>
      </c>
      <c r="B777" s="153" t="s">
        <v>1288</v>
      </c>
      <c r="C777" s="153" t="s">
        <v>152</v>
      </c>
      <c r="D777" s="153" t="s">
        <v>168</v>
      </c>
      <c r="E777" s="154">
        <v>180</v>
      </c>
      <c r="F777" s="154">
        <v>2500</v>
      </c>
      <c r="G777" s="155">
        <f t="shared" si="1"/>
        <v>450</v>
      </c>
      <c r="H777" s="160"/>
    </row>
    <row r="778" spans="1:8" ht="26.25" customHeight="1">
      <c r="A778" s="152" t="s">
        <v>1289</v>
      </c>
      <c r="B778" s="153" t="s">
        <v>1290</v>
      </c>
      <c r="C778" s="153" t="s">
        <v>152</v>
      </c>
      <c r="D778" s="153" t="s">
        <v>168</v>
      </c>
      <c r="E778" s="154">
        <v>100</v>
      </c>
      <c r="F778" s="154">
        <v>2050</v>
      </c>
      <c r="G778" s="155">
        <f t="shared" si="1"/>
        <v>205</v>
      </c>
      <c r="H778" s="160"/>
    </row>
    <row r="779" spans="1:8" ht="26.25" customHeight="1">
      <c r="A779" s="152" t="s">
        <v>1291</v>
      </c>
      <c r="B779" s="153" t="s">
        <v>1292</v>
      </c>
      <c r="C779" s="153" t="s">
        <v>152</v>
      </c>
      <c r="D779" s="153" t="s">
        <v>168</v>
      </c>
      <c r="E779" s="154">
        <v>1200</v>
      </c>
      <c r="F779" s="154">
        <v>150</v>
      </c>
      <c r="G779" s="155">
        <f t="shared" si="1"/>
        <v>180</v>
      </c>
      <c r="H779" s="160"/>
    </row>
    <row r="780" spans="1:8" ht="26.25" customHeight="1">
      <c r="A780" s="152" t="s">
        <v>1293</v>
      </c>
      <c r="B780" s="153" t="s">
        <v>1294</v>
      </c>
      <c r="C780" s="153" t="s">
        <v>152</v>
      </c>
      <c r="D780" s="153" t="s">
        <v>168</v>
      </c>
      <c r="E780" s="155">
        <v>559</v>
      </c>
      <c r="F780" s="154">
        <v>1700</v>
      </c>
      <c r="G780" s="155">
        <f t="shared" si="1"/>
        <v>950.3</v>
      </c>
      <c r="H780" s="160"/>
    </row>
    <row r="781" spans="1:8" ht="36" customHeight="1">
      <c r="A781" s="152" t="s">
        <v>1295</v>
      </c>
      <c r="B781" s="153" t="s">
        <v>1319</v>
      </c>
      <c r="C781" s="153" t="s">
        <v>152</v>
      </c>
      <c r="D781" s="153" t="s">
        <v>207</v>
      </c>
      <c r="E781" s="154">
        <v>975</v>
      </c>
      <c r="F781" s="154">
        <v>2000</v>
      </c>
      <c r="G781" s="155">
        <f t="shared" si="1"/>
        <v>1950</v>
      </c>
      <c r="H781" s="160"/>
    </row>
    <row r="782" spans="1:8" ht="26.25" customHeight="1">
      <c r="A782" s="152" t="s">
        <v>1296</v>
      </c>
      <c r="B782" s="153" t="s">
        <v>832</v>
      </c>
      <c r="C782" s="153" t="s">
        <v>152</v>
      </c>
      <c r="D782" s="153" t="s">
        <v>168</v>
      </c>
      <c r="E782" s="155">
        <v>884.6</v>
      </c>
      <c r="F782" s="154">
        <v>2600</v>
      </c>
      <c r="G782" s="155">
        <f t="shared" si="1"/>
        <v>2299.96</v>
      </c>
      <c r="H782" s="160"/>
    </row>
    <row r="783" spans="1:8" ht="26.25" customHeight="1">
      <c r="A783" s="152" t="s">
        <v>1297</v>
      </c>
      <c r="B783" s="153" t="s">
        <v>852</v>
      </c>
      <c r="C783" s="153" t="s">
        <v>152</v>
      </c>
      <c r="D783" s="153" t="s">
        <v>168</v>
      </c>
      <c r="E783" s="154">
        <v>2700</v>
      </c>
      <c r="F783" s="154">
        <v>1000</v>
      </c>
      <c r="G783" s="155">
        <f t="shared" si="1"/>
        <v>2700</v>
      </c>
      <c r="H783" s="160"/>
    </row>
    <row r="784" spans="1:8" ht="26.25" customHeight="1">
      <c r="A784" s="152" t="s">
        <v>1298</v>
      </c>
      <c r="B784" s="153" t="s">
        <v>865</v>
      </c>
      <c r="C784" s="153" t="s">
        <v>152</v>
      </c>
      <c r="D784" s="153" t="s">
        <v>168</v>
      </c>
      <c r="E784" s="155">
        <v>200.9</v>
      </c>
      <c r="F784" s="154">
        <v>44000</v>
      </c>
      <c r="G784" s="155">
        <f t="shared" si="1"/>
        <v>8839.6</v>
      </c>
      <c r="H784" s="160"/>
    </row>
    <row r="785" spans="1:8" ht="26.25" customHeight="1">
      <c r="A785" s="152" t="s">
        <v>1299</v>
      </c>
      <c r="B785" s="153" t="s">
        <v>853</v>
      </c>
      <c r="C785" s="153" t="s">
        <v>152</v>
      </c>
      <c r="D785" s="153" t="s">
        <v>168</v>
      </c>
      <c r="E785" s="155">
        <v>397.5</v>
      </c>
      <c r="F785" s="154">
        <v>2000</v>
      </c>
      <c r="G785" s="155">
        <f t="shared" si="1"/>
        <v>795</v>
      </c>
      <c r="H785" s="160"/>
    </row>
    <row r="786" spans="1:8" ht="26.25" customHeight="1">
      <c r="A786" s="152" t="s">
        <v>1300</v>
      </c>
      <c r="B786" s="153" t="s">
        <v>847</v>
      </c>
      <c r="C786" s="153" t="s">
        <v>152</v>
      </c>
      <c r="D786" s="153" t="s">
        <v>168</v>
      </c>
      <c r="E786" s="155">
        <v>678.8</v>
      </c>
      <c r="F786" s="154">
        <v>6000</v>
      </c>
      <c r="G786" s="155">
        <f t="shared" si="1"/>
        <v>4072.7999999999997</v>
      </c>
      <c r="H786" s="160"/>
    </row>
    <row r="787" spans="1:8" ht="26.25" customHeight="1">
      <c r="A787" s="152" t="s">
        <v>1301</v>
      </c>
      <c r="B787" s="153" t="s">
        <v>1302</v>
      </c>
      <c r="C787" s="153" t="s">
        <v>152</v>
      </c>
      <c r="D787" s="153" t="s">
        <v>168</v>
      </c>
      <c r="E787" s="154">
        <v>350</v>
      </c>
      <c r="F787" s="154">
        <v>1000</v>
      </c>
      <c r="G787" s="155">
        <f t="shared" si="1"/>
        <v>350</v>
      </c>
      <c r="H787" s="160"/>
    </row>
    <row r="788" spans="1:8" ht="26.25" customHeight="1">
      <c r="A788" s="152" t="s">
        <v>1303</v>
      </c>
      <c r="B788" s="153" t="s">
        <v>1304</v>
      </c>
      <c r="C788" s="153" t="s">
        <v>152</v>
      </c>
      <c r="D788" s="153" t="s">
        <v>168</v>
      </c>
      <c r="E788" s="154">
        <v>500</v>
      </c>
      <c r="F788" s="154">
        <v>1000</v>
      </c>
      <c r="G788" s="155">
        <f t="shared" si="1"/>
        <v>500</v>
      </c>
      <c r="H788" s="160"/>
    </row>
    <row r="789" spans="1:8" ht="26.25" customHeight="1">
      <c r="A789" s="152" t="s">
        <v>1305</v>
      </c>
      <c r="B789" s="153" t="s">
        <v>848</v>
      </c>
      <c r="C789" s="153" t="s">
        <v>152</v>
      </c>
      <c r="D789" s="153" t="s">
        <v>168</v>
      </c>
      <c r="E789" s="154">
        <v>379</v>
      </c>
      <c r="F789" s="154">
        <v>10000</v>
      </c>
      <c r="G789" s="155">
        <f t="shared" si="1"/>
        <v>3790</v>
      </c>
      <c r="H789" s="160"/>
    </row>
    <row r="790" spans="1:8" ht="26.25" customHeight="1">
      <c r="A790" s="152" t="s">
        <v>1306</v>
      </c>
      <c r="B790" s="153" t="s">
        <v>849</v>
      </c>
      <c r="C790" s="153" t="s">
        <v>152</v>
      </c>
      <c r="D790" s="153" t="s">
        <v>168</v>
      </c>
      <c r="E790" s="154">
        <v>268</v>
      </c>
      <c r="F790" s="154">
        <v>5000</v>
      </c>
      <c r="G790" s="155">
        <f t="shared" si="1"/>
        <v>1340</v>
      </c>
      <c r="H790" s="160"/>
    </row>
    <row r="791" spans="1:8" ht="26.25" customHeight="1">
      <c r="A791" s="152" t="s">
        <v>1307</v>
      </c>
      <c r="B791" s="153" t="s">
        <v>1318</v>
      </c>
      <c r="C791" s="153" t="s">
        <v>152</v>
      </c>
      <c r="D791" s="153" t="s">
        <v>168</v>
      </c>
      <c r="E791" s="154">
        <v>2580</v>
      </c>
      <c r="F791" s="154">
        <v>50</v>
      </c>
      <c r="G791" s="155">
        <f t="shared" si="1"/>
        <v>129</v>
      </c>
      <c r="H791" s="160"/>
    </row>
    <row r="792" spans="1:8" ht="26.25" customHeight="1">
      <c r="A792" s="152" t="s">
        <v>1308</v>
      </c>
      <c r="B792" s="153" t="s">
        <v>841</v>
      </c>
      <c r="C792" s="153" t="s">
        <v>152</v>
      </c>
      <c r="D792" s="153" t="s">
        <v>168</v>
      </c>
      <c r="E792" s="154">
        <v>400</v>
      </c>
      <c r="F792" s="154">
        <v>150</v>
      </c>
      <c r="G792" s="155">
        <f t="shared" si="1"/>
        <v>60</v>
      </c>
      <c r="H792" s="160"/>
    </row>
    <row r="793" spans="1:8" ht="26.25" customHeight="1">
      <c r="A793" s="152" t="s">
        <v>1309</v>
      </c>
      <c r="B793" s="153" t="s">
        <v>834</v>
      </c>
      <c r="C793" s="153" t="s">
        <v>152</v>
      </c>
      <c r="D793" s="153" t="s">
        <v>168</v>
      </c>
      <c r="E793" s="154">
        <v>1400</v>
      </c>
      <c r="F793" s="154">
        <v>150</v>
      </c>
      <c r="G793" s="155">
        <f t="shared" si="1"/>
        <v>210</v>
      </c>
      <c r="H793" s="160"/>
    </row>
    <row r="794" spans="1:8" ht="26.25" customHeight="1">
      <c r="A794" s="152" t="s">
        <v>1310</v>
      </c>
      <c r="B794" s="153" t="s">
        <v>1311</v>
      </c>
      <c r="C794" s="153" t="s">
        <v>152</v>
      </c>
      <c r="D794" s="153" t="s">
        <v>168</v>
      </c>
      <c r="E794" s="155">
        <v>1284.21</v>
      </c>
      <c r="F794" s="154">
        <v>380</v>
      </c>
      <c r="G794" s="155">
        <f>E794*F794/1000</f>
        <v>487.99979999999999</v>
      </c>
      <c r="H794" s="160"/>
    </row>
    <row r="795" spans="1:8" ht="26.25" customHeight="1">
      <c r="A795" s="152" t="s">
        <v>1312</v>
      </c>
      <c r="B795" s="153" t="s">
        <v>837</v>
      </c>
      <c r="C795" s="153" t="s">
        <v>152</v>
      </c>
      <c r="D795" s="153" t="s">
        <v>168</v>
      </c>
      <c r="E795" s="154">
        <v>189</v>
      </c>
      <c r="F795" s="154">
        <v>1000</v>
      </c>
      <c r="G795" s="155">
        <f t="shared" si="1"/>
        <v>189</v>
      </c>
      <c r="H795" s="160"/>
    </row>
    <row r="796" spans="1:8" ht="26.25" customHeight="1">
      <c r="A796" s="152" t="s">
        <v>1313</v>
      </c>
      <c r="B796" s="153" t="s">
        <v>837</v>
      </c>
      <c r="C796" s="153" t="s">
        <v>152</v>
      </c>
      <c r="D796" s="153" t="s">
        <v>168</v>
      </c>
      <c r="E796" s="157">
        <v>296.66000000000003</v>
      </c>
      <c r="F796" s="154">
        <v>300</v>
      </c>
      <c r="G796" s="155">
        <f>E796*F796/1000</f>
        <v>88.998000000000019</v>
      </c>
      <c r="H796" s="160"/>
    </row>
    <row r="797" spans="1:8" ht="26.25" customHeight="1">
      <c r="A797" s="152" t="s">
        <v>1314</v>
      </c>
      <c r="B797" s="153" t="s">
        <v>862</v>
      </c>
      <c r="C797" s="153" t="s">
        <v>152</v>
      </c>
      <c r="D797" s="153" t="s">
        <v>168</v>
      </c>
      <c r="E797" s="154">
        <v>1100</v>
      </c>
      <c r="F797" s="154">
        <v>1600</v>
      </c>
      <c r="G797" s="155">
        <f t="shared" si="1"/>
        <v>1760</v>
      </c>
    </row>
    <row r="798" spans="1:8" ht="34.5">
      <c r="A798" s="152" t="s">
        <v>1315</v>
      </c>
      <c r="B798" s="153" t="s">
        <v>846</v>
      </c>
      <c r="C798" s="153" t="s">
        <v>152</v>
      </c>
      <c r="D798" s="153" t="s">
        <v>168</v>
      </c>
      <c r="E798" s="154">
        <v>450</v>
      </c>
      <c r="F798" s="154">
        <v>700</v>
      </c>
      <c r="G798" s="155">
        <f t="shared" si="1"/>
        <v>315</v>
      </c>
    </row>
    <row r="799" spans="1:8">
      <c r="A799" s="152" t="s">
        <v>1316</v>
      </c>
      <c r="B799" s="153" t="s">
        <v>861</v>
      </c>
      <c r="C799" s="153" t="s">
        <v>152</v>
      </c>
      <c r="D799" s="153" t="s">
        <v>168</v>
      </c>
      <c r="E799" s="154">
        <v>500</v>
      </c>
      <c r="F799" s="154">
        <v>1240</v>
      </c>
      <c r="G799" s="155">
        <f t="shared" si="1"/>
        <v>620</v>
      </c>
    </row>
    <row r="800" spans="1:8">
      <c r="A800" s="152" t="s">
        <v>1317</v>
      </c>
      <c r="B800" s="153" t="s">
        <v>836</v>
      </c>
      <c r="C800" s="153" t="s">
        <v>152</v>
      </c>
      <c r="D800" s="153" t="s">
        <v>168</v>
      </c>
      <c r="E800" s="155">
        <v>547.58000000000004</v>
      </c>
      <c r="F800" s="154">
        <v>1240</v>
      </c>
      <c r="G800" s="155">
        <f>E800*F800/1000</f>
        <v>678.99920000000009</v>
      </c>
    </row>
    <row r="801" spans="1:7">
      <c r="A801" s="218" t="s">
        <v>157</v>
      </c>
      <c r="B801" s="218"/>
      <c r="C801" s="218"/>
      <c r="D801" s="218"/>
      <c r="E801" s="218"/>
      <c r="F801" s="218"/>
      <c r="G801" s="146"/>
    </row>
    <row r="802" spans="1:7" ht="52.5" customHeight="1">
      <c r="A802" s="143" t="s">
        <v>285</v>
      </c>
      <c r="B802" s="144" t="s">
        <v>288</v>
      </c>
      <c r="C802" s="144" t="s">
        <v>152</v>
      </c>
      <c r="D802" s="144" t="s">
        <v>156</v>
      </c>
      <c r="E802" s="145" t="s">
        <v>158</v>
      </c>
      <c r="F802" s="145" t="s">
        <v>158</v>
      </c>
      <c r="G802" s="146">
        <v>-930</v>
      </c>
    </row>
    <row r="803" spans="1:7" ht="55.5" customHeight="1">
      <c r="A803" s="143" t="s">
        <v>286</v>
      </c>
      <c r="B803" s="144" t="s">
        <v>288</v>
      </c>
      <c r="C803" s="144" t="s">
        <v>152</v>
      </c>
      <c r="D803" s="144" t="s">
        <v>156</v>
      </c>
      <c r="E803" s="145" t="s">
        <v>158</v>
      </c>
      <c r="F803" s="145" t="s">
        <v>158</v>
      </c>
      <c r="G803" s="146">
        <v>-5.8</v>
      </c>
    </row>
    <row r="804" spans="1:7" ht="63" customHeight="1">
      <c r="A804" s="143" t="s">
        <v>155</v>
      </c>
      <c r="B804" s="144" t="s">
        <v>288</v>
      </c>
      <c r="C804" s="144" t="s">
        <v>152</v>
      </c>
      <c r="D804" s="144" t="s">
        <v>156</v>
      </c>
      <c r="E804" s="145" t="s">
        <v>158</v>
      </c>
      <c r="F804" s="145" t="s">
        <v>158</v>
      </c>
      <c r="G804" s="146">
        <v>-1270</v>
      </c>
    </row>
    <row r="805" spans="1:7" ht="39" customHeight="1">
      <c r="A805" s="143" t="s">
        <v>287</v>
      </c>
      <c r="B805" s="144" t="s">
        <v>260</v>
      </c>
      <c r="C805" s="144" t="s">
        <v>152</v>
      </c>
      <c r="D805" s="144" t="s">
        <v>156</v>
      </c>
      <c r="E805" s="145" t="s">
        <v>158</v>
      </c>
      <c r="F805" s="145" t="s">
        <v>158</v>
      </c>
      <c r="G805" s="146">
        <v>-4</v>
      </c>
    </row>
    <row r="806" spans="1:7" ht="34.5">
      <c r="A806" s="143" t="s">
        <v>261</v>
      </c>
      <c r="B806" s="144" t="s">
        <v>273</v>
      </c>
      <c r="C806" s="144" t="s">
        <v>152</v>
      </c>
      <c r="D806" s="144" t="s">
        <v>156</v>
      </c>
      <c r="E806" s="145" t="s">
        <v>158</v>
      </c>
      <c r="F806" s="145" t="s">
        <v>158</v>
      </c>
      <c r="G806" s="146">
        <v>-1</v>
      </c>
    </row>
    <row r="807" spans="1:7" ht="17.25" customHeight="1">
      <c r="A807" s="143" t="s">
        <v>262</v>
      </c>
      <c r="B807" s="144" t="s">
        <v>274</v>
      </c>
      <c r="C807" s="144" t="s">
        <v>152</v>
      </c>
      <c r="D807" s="144" t="s">
        <v>156</v>
      </c>
      <c r="E807" s="145" t="s">
        <v>158</v>
      </c>
      <c r="F807" s="145" t="s">
        <v>158</v>
      </c>
      <c r="G807" s="146">
        <v>-104</v>
      </c>
    </row>
    <row r="808" spans="1:7" ht="51.75">
      <c r="A808" s="143" t="s">
        <v>263</v>
      </c>
      <c r="B808" s="144" t="s">
        <v>275</v>
      </c>
      <c r="C808" s="144" t="s">
        <v>152</v>
      </c>
      <c r="D808" s="144" t="s">
        <v>156</v>
      </c>
      <c r="E808" s="145" t="s">
        <v>158</v>
      </c>
      <c r="F808" s="145" t="s">
        <v>158</v>
      </c>
      <c r="G808" s="146">
        <v>-171</v>
      </c>
    </row>
    <row r="809" spans="1:7" ht="48.75" customHeight="1">
      <c r="A809" s="143" t="s">
        <v>264</v>
      </c>
      <c r="B809" s="144" t="s">
        <v>276</v>
      </c>
      <c r="C809" s="144" t="s">
        <v>152</v>
      </c>
      <c r="D809" s="144" t="s">
        <v>156</v>
      </c>
      <c r="E809" s="145" t="s">
        <v>158</v>
      </c>
      <c r="F809" s="145" t="s">
        <v>158</v>
      </c>
      <c r="G809" s="146">
        <v>-20</v>
      </c>
    </row>
    <row r="810" spans="1:7" ht="17.25" customHeight="1">
      <c r="A810" s="143" t="s">
        <v>265</v>
      </c>
      <c r="B810" s="144" t="s">
        <v>277</v>
      </c>
      <c r="C810" s="144" t="s">
        <v>152</v>
      </c>
      <c r="D810" s="144" t="s">
        <v>156</v>
      </c>
      <c r="E810" s="145" t="s">
        <v>158</v>
      </c>
      <c r="F810" s="145" t="s">
        <v>158</v>
      </c>
      <c r="G810" s="146">
        <v>-120</v>
      </c>
    </row>
    <row r="811" spans="1:7" ht="69">
      <c r="A811" s="143" t="s">
        <v>266</v>
      </c>
      <c r="B811" s="144" t="s">
        <v>278</v>
      </c>
      <c r="C811" s="144" t="s">
        <v>152</v>
      </c>
      <c r="D811" s="144" t="s">
        <v>156</v>
      </c>
      <c r="E811" s="145" t="s">
        <v>158</v>
      </c>
      <c r="F811" s="145" t="s">
        <v>158</v>
      </c>
      <c r="G811" s="146">
        <v>-10</v>
      </c>
    </row>
    <row r="812" spans="1:7" ht="34.5">
      <c r="A812" s="143" t="s">
        <v>267</v>
      </c>
      <c r="B812" s="144" t="s">
        <v>279</v>
      </c>
      <c r="C812" s="144" t="s">
        <v>152</v>
      </c>
      <c r="D812" s="144" t="s">
        <v>156</v>
      </c>
      <c r="E812" s="145" t="s">
        <v>158</v>
      </c>
      <c r="F812" s="145" t="s">
        <v>158</v>
      </c>
      <c r="G812" s="146">
        <v>-116</v>
      </c>
    </row>
    <row r="813" spans="1:7" ht="34.5">
      <c r="A813" s="143" t="s">
        <v>268</v>
      </c>
      <c r="B813" s="144" t="s">
        <v>280</v>
      </c>
      <c r="C813" s="144" t="s">
        <v>152</v>
      </c>
      <c r="D813" s="144" t="s">
        <v>156</v>
      </c>
      <c r="E813" s="145" t="s">
        <v>158</v>
      </c>
      <c r="F813" s="145" t="s">
        <v>158</v>
      </c>
      <c r="G813" s="146">
        <v>-25</v>
      </c>
    </row>
    <row r="814" spans="1:7" ht="34.5">
      <c r="A814" s="143" t="s">
        <v>269</v>
      </c>
      <c r="B814" s="144" t="s">
        <v>281</v>
      </c>
      <c r="C814" s="144" t="s">
        <v>152</v>
      </c>
      <c r="D814" s="144" t="s">
        <v>156</v>
      </c>
      <c r="E814" s="145" t="s">
        <v>158</v>
      </c>
      <c r="F814" s="145" t="s">
        <v>158</v>
      </c>
      <c r="G814" s="146">
        <v>-160</v>
      </c>
    </row>
    <row r="815" spans="1:7" ht="34.5">
      <c r="A815" s="143" t="s">
        <v>270</v>
      </c>
      <c r="B815" s="144" t="s">
        <v>282</v>
      </c>
      <c r="C815" s="144" t="s">
        <v>152</v>
      </c>
      <c r="D815" s="144" t="s">
        <v>156</v>
      </c>
      <c r="E815" s="145" t="s">
        <v>158</v>
      </c>
      <c r="F815" s="145" t="s">
        <v>158</v>
      </c>
      <c r="G815" s="146">
        <v>-1.5</v>
      </c>
    </row>
    <row r="816" spans="1:7" ht="69">
      <c r="A816" s="143" t="s">
        <v>271</v>
      </c>
      <c r="B816" s="144" t="s">
        <v>283</v>
      </c>
      <c r="C816" s="144" t="s">
        <v>152</v>
      </c>
      <c r="D816" s="144" t="s">
        <v>156</v>
      </c>
      <c r="E816" s="145" t="s">
        <v>158</v>
      </c>
      <c r="F816" s="145" t="s">
        <v>158</v>
      </c>
      <c r="G816" s="146">
        <v>-3100</v>
      </c>
    </row>
    <row r="817" spans="1:7" ht="36" customHeight="1">
      <c r="A817" s="143" t="s">
        <v>272</v>
      </c>
      <c r="B817" s="144" t="s">
        <v>284</v>
      </c>
      <c r="C817" s="144" t="s">
        <v>152</v>
      </c>
      <c r="D817" s="144" t="s">
        <v>156</v>
      </c>
      <c r="E817" s="145" t="s">
        <v>158</v>
      </c>
      <c r="F817" s="145" t="s">
        <v>158</v>
      </c>
      <c r="G817" s="146">
        <v>-226</v>
      </c>
    </row>
    <row r="818" spans="1:7" ht="36" customHeight="1">
      <c r="A818" s="152" t="s">
        <v>1269</v>
      </c>
      <c r="B818" s="153" t="s">
        <v>1243</v>
      </c>
      <c r="C818" s="153" t="s">
        <v>246</v>
      </c>
      <c r="D818" s="153" t="s">
        <v>156</v>
      </c>
      <c r="E818" s="154">
        <v>399925600</v>
      </c>
      <c r="F818" s="154">
        <v>1</v>
      </c>
      <c r="G818" s="155">
        <f>E818*F818/1000</f>
        <v>399925.6</v>
      </c>
    </row>
    <row r="819" spans="1:7" ht="34.5">
      <c r="A819" s="152" t="s">
        <v>1270</v>
      </c>
      <c r="B819" s="153" t="s">
        <v>1242</v>
      </c>
      <c r="C819" s="153" t="s">
        <v>152</v>
      </c>
      <c r="D819" s="153" t="s">
        <v>156</v>
      </c>
      <c r="E819" s="154">
        <v>4800000</v>
      </c>
      <c r="F819" s="154">
        <v>1</v>
      </c>
      <c r="G819" s="155">
        <f>E819*F819/1000</f>
        <v>4800</v>
      </c>
    </row>
    <row r="820" spans="1:7" ht="40.5" customHeight="1">
      <c r="A820" s="151" t="s">
        <v>154</v>
      </c>
      <c r="B820" s="204" t="s">
        <v>123</v>
      </c>
      <c r="C820" s="205"/>
      <c r="D820" s="205"/>
      <c r="E820" s="205"/>
      <c r="F820" s="206"/>
      <c r="G820" s="150">
        <f>G821</f>
        <v>31391.84995</v>
      </c>
    </row>
    <row r="821" spans="1:7">
      <c r="A821" s="201" t="s">
        <v>150</v>
      </c>
      <c r="B821" s="202"/>
      <c r="C821" s="202"/>
      <c r="D821" s="202"/>
      <c r="E821" s="202"/>
      <c r="F821" s="203"/>
      <c r="G821" s="150">
        <f>SUM(G822:G871)</f>
        <v>31391.84995</v>
      </c>
    </row>
    <row r="822" spans="1:7" ht="31.5" customHeight="1">
      <c r="A822" s="143" t="s">
        <v>1184</v>
      </c>
      <c r="B822" s="144" t="s">
        <v>254</v>
      </c>
      <c r="C822" s="144" t="s">
        <v>152</v>
      </c>
      <c r="D822" s="144" t="s">
        <v>153</v>
      </c>
      <c r="E822" s="145" t="s">
        <v>158</v>
      </c>
      <c r="F822" s="145" t="s">
        <v>158</v>
      </c>
      <c r="G822" s="146">
        <v>-129</v>
      </c>
    </row>
    <row r="823" spans="1:7" ht="31.5" customHeight="1">
      <c r="A823" s="143" t="s">
        <v>1185</v>
      </c>
      <c r="B823" s="144" t="s">
        <v>259</v>
      </c>
      <c r="C823" s="144" t="s">
        <v>152</v>
      </c>
      <c r="D823" s="144" t="s">
        <v>153</v>
      </c>
      <c r="E823" s="145" t="s">
        <v>158</v>
      </c>
      <c r="F823" s="145" t="s">
        <v>158</v>
      </c>
      <c r="G823" s="146">
        <v>-30</v>
      </c>
    </row>
    <row r="824" spans="1:7" ht="31.5" customHeight="1">
      <c r="A824" s="143" t="s">
        <v>1186</v>
      </c>
      <c r="B824" s="144" t="s">
        <v>1214</v>
      </c>
      <c r="C824" s="144" t="s">
        <v>152</v>
      </c>
      <c r="D824" s="144" t="s">
        <v>153</v>
      </c>
      <c r="E824" s="145" t="s">
        <v>158</v>
      </c>
      <c r="F824" s="145" t="s">
        <v>158</v>
      </c>
      <c r="G824" s="146">
        <v>-140</v>
      </c>
    </row>
    <row r="825" spans="1:7" ht="31.5" customHeight="1">
      <c r="A825" s="143" t="s">
        <v>1187</v>
      </c>
      <c r="B825" s="144" t="s">
        <v>1118</v>
      </c>
      <c r="C825" s="144" t="s">
        <v>152</v>
      </c>
      <c r="D825" s="144" t="s">
        <v>153</v>
      </c>
      <c r="E825" s="145" t="s">
        <v>158</v>
      </c>
      <c r="F825" s="145" t="s">
        <v>158</v>
      </c>
      <c r="G825" s="146">
        <v>-91.4</v>
      </c>
    </row>
    <row r="826" spans="1:7" ht="31.5" customHeight="1">
      <c r="A826" s="143" t="s">
        <v>1188</v>
      </c>
      <c r="B826" s="144" t="s">
        <v>244</v>
      </c>
      <c r="C826" s="144" t="s">
        <v>152</v>
      </c>
      <c r="D826" s="144" t="s">
        <v>153</v>
      </c>
      <c r="E826" s="145" t="s">
        <v>158</v>
      </c>
      <c r="F826" s="145" t="s">
        <v>158</v>
      </c>
      <c r="G826" s="146">
        <v>-10</v>
      </c>
    </row>
    <row r="827" spans="1:7" ht="31.5" customHeight="1">
      <c r="A827" s="143" t="s">
        <v>1189</v>
      </c>
      <c r="B827" s="144" t="s">
        <v>255</v>
      </c>
      <c r="C827" s="144" t="s">
        <v>152</v>
      </c>
      <c r="D827" s="144" t="s">
        <v>153</v>
      </c>
      <c r="E827" s="145" t="s">
        <v>158</v>
      </c>
      <c r="F827" s="145" t="s">
        <v>158</v>
      </c>
      <c r="G827" s="146">
        <v>-250</v>
      </c>
    </row>
    <row r="828" spans="1:7" ht="31.5" customHeight="1">
      <c r="A828" s="143" t="s">
        <v>1190</v>
      </c>
      <c r="B828" s="144" t="s">
        <v>1215</v>
      </c>
      <c r="C828" s="144" t="s">
        <v>152</v>
      </c>
      <c r="D828" s="144" t="s">
        <v>153</v>
      </c>
      <c r="E828" s="145" t="s">
        <v>158</v>
      </c>
      <c r="F828" s="145" t="s">
        <v>158</v>
      </c>
      <c r="G828" s="146">
        <v>-50</v>
      </c>
    </row>
    <row r="829" spans="1:7" ht="31.5" customHeight="1">
      <c r="A829" s="143" t="s">
        <v>1191</v>
      </c>
      <c r="B829" s="144" t="s">
        <v>244</v>
      </c>
      <c r="C829" s="144" t="s">
        <v>152</v>
      </c>
      <c r="D829" s="144" t="s">
        <v>153</v>
      </c>
      <c r="E829" s="145" t="s">
        <v>158</v>
      </c>
      <c r="F829" s="145" t="s">
        <v>158</v>
      </c>
      <c r="G829" s="146">
        <v>-106</v>
      </c>
    </row>
    <row r="830" spans="1:7" ht="31.5" customHeight="1">
      <c r="A830" s="143" t="s">
        <v>1192</v>
      </c>
      <c r="B830" s="144" t="s">
        <v>253</v>
      </c>
      <c r="C830" s="144" t="s">
        <v>152</v>
      </c>
      <c r="D830" s="144" t="s">
        <v>153</v>
      </c>
      <c r="E830" s="145" t="s">
        <v>158</v>
      </c>
      <c r="F830" s="145" t="s">
        <v>158</v>
      </c>
      <c r="G830" s="146">
        <v>-50</v>
      </c>
    </row>
    <row r="831" spans="1:7" ht="31.5" customHeight="1">
      <c r="A831" s="143" t="s">
        <v>1193</v>
      </c>
      <c r="B831" s="144" t="s">
        <v>254</v>
      </c>
      <c r="C831" s="144" t="s">
        <v>152</v>
      </c>
      <c r="D831" s="144" t="s">
        <v>153</v>
      </c>
      <c r="E831" s="145" t="s">
        <v>158</v>
      </c>
      <c r="F831" s="145" t="s">
        <v>158</v>
      </c>
      <c r="G831" s="146">
        <v>-99</v>
      </c>
    </row>
    <row r="832" spans="1:7" ht="31.5" customHeight="1">
      <c r="A832" s="143" t="s">
        <v>1194</v>
      </c>
      <c r="B832" s="144" t="s">
        <v>257</v>
      </c>
      <c r="C832" s="144" t="s">
        <v>152</v>
      </c>
      <c r="D832" s="144" t="s">
        <v>153</v>
      </c>
      <c r="E832" s="145" t="s">
        <v>158</v>
      </c>
      <c r="F832" s="145" t="s">
        <v>158</v>
      </c>
      <c r="G832" s="146">
        <v>-2379</v>
      </c>
    </row>
    <row r="833" spans="1:7" ht="31.5" customHeight="1">
      <c r="A833" s="143" t="s">
        <v>1195</v>
      </c>
      <c r="B833" s="144" t="s">
        <v>1216</v>
      </c>
      <c r="C833" s="144" t="s">
        <v>152</v>
      </c>
      <c r="D833" s="144" t="s">
        <v>153</v>
      </c>
      <c r="E833" s="145" t="s">
        <v>158</v>
      </c>
      <c r="F833" s="145" t="s">
        <v>158</v>
      </c>
      <c r="G833" s="146">
        <v>-320</v>
      </c>
    </row>
    <row r="834" spans="1:7" ht="31.5" customHeight="1">
      <c r="A834" s="143" t="s">
        <v>1196</v>
      </c>
      <c r="B834" s="144" t="s">
        <v>1217</v>
      </c>
      <c r="C834" s="144" t="s">
        <v>152</v>
      </c>
      <c r="D834" s="144" t="s">
        <v>153</v>
      </c>
      <c r="E834" s="145" t="s">
        <v>158</v>
      </c>
      <c r="F834" s="145" t="s">
        <v>158</v>
      </c>
      <c r="G834" s="146">
        <v>-24</v>
      </c>
    </row>
    <row r="835" spans="1:7" ht="31.5" customHeight="1">
      <c r="A835" s="143" t="s">
        <v>1197</v>
      </c>
      <c r="B835" s="144" t="s">
        <v>1218</v>
      </c>
      <c r="C835" s="144" t="s">
        <v>152</v>
      </c>
      <c r="D835" s="144" t="s">
        <v>153</v>
      </c>
      <c r="E835" s="145" t="s">
        <v>158</v>
      </c>
      <c r="F835" s="145" t="s">
        <v>158</v>
      </c>
      <c r="G835" s="146">
        <v>-123.2</v>
      </c>
    </row>
    <row r="836" spans="1:7" ht="31.5" customHeight="1">
      <c r="A836" s="143" t="s">
        <v>1198</v>
      </c>
      <c r="B836" s="144" t="s">
        <v>1219</v>
      </c>
      <c r="C836" s="144" t="s">
        <v>152</v>
      </c>
      <c r="D836" s="144" t="s">
        <v>153</v>
      </c>
      <c r="E836" s="145" t="s">
        <v>158</v>
      </c>
      <c r="F836" s="145" t="s">
        <v>158</v>
      </c>
      <c r="G836" s="146">
        <v>-124</v>
      </c>
    </row>
    <row r="837" spans="1:7" ht="34.5">
      <c r="A837" s="143" t="s">
        <v>1199</v>
      </c>
      <c r="B837" s="144" t="s">
        <v>1220</v>
      </c>
      <c r="C837" s="144" t="s">
        <v>152</v>
      </c>
      <c r="D837" s="144" t="s">
        <v>153</v>
      </c>
      <c r="E837" s="145" t="s">
        <v>158</v>
      </c>
      <c r="F837" s="145" t="s">
        <v>158</v>
      </c>
      <c r="G837" s="146">
        <v>-400</v>
      </c>
    </row>
    <row r="838" spans="1:7" ht="31.5" customHeight="1">
      <c r="A838" s="143" t="s">
        <v>1200</v>
      </c>
      <c r="B838" s="144" t="s">
        <v>247</v>
      </c>
      <c r="C838" s="144" t="s">
        <v>152</v>
      </c>
      <c r="D838" s="144" t="s">
        <v>153</v>
      </c>
      <c r="E838" s="145" t="s">
        <v>158</v>
      </c>
      <c r="F838" s="145" t="s">
        <v>158</v>
      </c>
      <c r="G838" s="146">
        <v>-195</v>
      </c>
    </row>
    <row r="839" spans="1:7" ht="31.5" customHeight="1">
      <c r="A839" s="143" t="s">
        <v>1201</v>
      </c>
      <c r="B839" s="144" t="s">
        <v>247</v>
      </c>
      <c r="C839" s="144" t="s">
        <v>152</v>
      </c>
      <c r="D839" s="144" t="s">
        <v>153</v>
      </c>
      <c r="E839" s="145" t="s">
        <v>158</v>
      </c>
      <c r="F839" s="145" t="s">
        <v>158</v>
      </c>
      <c r="G839" s="146">
        <v>-172</v>
      </c>
    </row>
    <row r="840" spans="1:7" ht="31.5" customHeight="1">
      <c r="A840" s="143" t="s">
        <v>1202</v>
      </c>
      <c r="B840" s="144" t="s">
        <v>252</v>
      </c>
      <c r="C840" s="144" t="s">
        <v>152</v>
      </c>
      <c r="D840" s="144" t="s">
        <v>153</v>
      </c>
      <c r="E840" s="145" t="s">
        <v>158</v>
      </c>
      <c r="F840" s="145" t="s">
        <v>158</v>
      </c>
      <c r="G840" s="146">
        <v>-175.1</v>
      </c>
    </row>
    <row r="841" spans="1:7" ht="31.5" customHeight="1">
      <c r="A841" s="143" t="s">
        <v>1203</v>
      </c>
      <c r="B841" s="144" t="s">
        <v>256</v>
      </c>
      <c r="C841" s="144" t="s">
        <v>152</v>
      </c>
      <c r="D841" s="144" t="s">
        <v>153</v>
      </c>
      <c r="E841" s="145" t="s">
        <v>158</v>
      </c>
      <c r="F841" s="145" t="s">
        <v>158</v>
      </c>
      <c r="G841" s="146">
        <v>-60.2</v>
      </c>
    </row>
    <row r="842" spans="1:7" ht="31.5" customHeight="1">
      <c r="A842" s="143" t="s">
        <v>1204</v>
      </c>
      <c r="B842" s="144" t="s">
        <v>1221</v>
      </c>
      <c r="C842" s="144" t="s">
        <v>152</v>
      </c>
      <c r="D842" s="144" t="s">
        <v>153</v>
      </c>
      <c r="E842" s="145" t="s">
        <v>158</v>
      </c>
      <c r="F842" s="145" t="s">
        <v>158</v>
      </c>
      <c r="G842" s="146">
        <v>-90</v>
      </c>
    </row>
    <row r="843" spans="1:7" ht="31.5" customHeight="1">
      <c r="A843" s="143" t="s">
        <v>1205</v>
      </c>
      <c r="B843" s="144" t="s">
        <v>248</v>
      </c>
      <c r="C843" s="144" t="s">
        <v>152</v>
      </c>
      <c r="D843" s="144" t="s">
        <v>153</v>
      </c>
      <c r="E843" s="145" t="s">
        <v>158</v>
      </c>
      <c r="F843" s="145" t="s">
        <v>158</v>
      </c>
      <c r="G843" s="146">
        <v>-20</v>
      </c>
    </row>
    <row r="844" spans="1:7" ht="31.5" customHeight="1">
      <c r="A844" s="143" t="s">
        <v>1206</v>
      </c>
      <c r="B844" s="144" t="s">
        <v>250</v>
      </c>
      <c r="C844" s="144" t="s">
        <v>152</v>
      </c>
      <c r="D844" s="144" t="s">
        <v>153</v>
      </c>
      <c r="E844" s="145" t="s">
        <v>158</v>
      </c>
      <c r="F844" s="145" t="s">
        <v>158</v>
      </c>
      <c r="G844" s="146">
        <v>-40.000050000000002</v>
      </c>
    </row>
    <row r="845" spans="1:7" ht="31.5" customHeight="1">
      <c r="A845" s="143" t="s">
        <v>1207</v>
      </c>
      <c r="B845" s="144" t="s">
        <v>1222</v>
      </c>
      <c r="C845" s="144" t="s">
        <v>152</v>
      </c>
      <c r="D845" s="144" t="s">
        <v>153</v>
      </c>
      <c r="E845" s="145" t="s">
        <v>158</v>
      </c>
      <c r="F845" s="145" t="s">
        <v>158</v>
      </c>
      <c r="G845" s="146">
        <v>-280</v>
      </c>
    </row>
    <row r="846" spans="1:7" ht="31.5" customHeight="1">
      <c r="A846" s="143" t="s">
        <v>1208</v>
      </c>
      <c r="B846" s="144" t="s">
        <v>258</v>
      </c>
      <c r="C846" s="144" t="s">
        <v>152</v>
      </c>
      <c r="D846" s="144" t="s">
        <v>153</v>
      </c>
      <c r="E846" s="145" t="s">
        <v>158</v>
      </c>
      <c r="F846" s="145" t="s">
        <v>158</v>
      </c>
      <c r="G846" s="146">
        <v>-280</v>
      </c>
    </row>
    <row r="847" spans="1:7" ht="31.5" customHeight="1">
      <c r="A847" s="143" t="s">
        <v>1209</v>
      </c>
      <c r="B847" s="144" t="s">
        <v>249</v>
      </c>
      <c r="C847" s="144" t="s">
        <v>152</v>
      </c>
      <c r="D847" s="144" t="s">
        <v>153</v>
      </c>
      <c r="E847" s="145" t="s">
        <v>158</v>
      </c>
      <c r="F847" s="145" t="s">
        <v>158</v>
      </c>
      <c r="G847" s="146">
        <v>-30</v>
      </c>
    </row>
    <row r="848" spans="1:7" ht="31.5" customHeight="1">
      <c r="A848" s="143" t="s">
        <v>1210</v>
      </c>
      <c r="B848" s="144" t="s">
        <v>1223</v>
      </c>
      <c r="C848" s="144" t="s">
        <v>152</v>
      </c>
      <c r="D848" s="144" t="s">
        <v>153</v>
      </c>
      <c r="E848" s="145" t="s">
        <v>158</v>
      </c>
      <c r="F848" s="145" t="s">
        <v>158</v>
      </c>
      <c r="G848" s="146">
        <v>-10</v>
      </c>
    </row>
    <row r="849" spans="1:7" ht="31.5" customHeight="1">
      <c r="A849" s="143" t="s">
        <v>1211</v>
      </c>
      <c r="B849" s="144" t="s">
        <v>251</v>
      </c>
      <c r="C849" s="144" t="s">
        <v>152</v>
      </c>
      <c r="D849" s="144" t="s">
        <v>153</v>
      </c>
      <c r="E849" s="145" t="s">
        <v>158</v>
      </c>
      <c r="F849" s="145" t="s">
        <v>158</v>
      </c>
      <c r="G849" s="146">
        <v>-80.150000000000006</v>
      </c>
    </row>
    <row r="850" spans="1:7" ht="31.5" customHeight="1">
      <c r="A850" s="143" t="s">
        <v>1212</v>
      </c>
      <c r="B850" s="144" t="s">
        <v>257</v>
      </c>
      <c r="C850" s="144" t="s">
        <v>152</v>
      </c>
      <c r="D850" s="144" t="s">
        <v>153</v>
      </c>
      <c r="E850" s="145" t="s">
        <v>158</v>
      </c>
      <c r="F850" s="145" t="s">
        <v>158</v>
      </c>
      <c r="G850" s="146">
        <v>-532</v>
      </c>
    </row>
    <row r="851" spans="1:7" ht="31.5" customHeight="1">
      <c r="A851" s="143" t="s">
        <v>1213</v>
      </c>
      <c r="B851" s="144" t="s">
        <v>244</v>
      </c>
      <c r="C851" s="144" t="s">
        <v>152</v>
      </c>
      <c r="D851" s="144" t="s">
        <v>153</v>
      </c>
      <c r="E851" s="145" t="s">
        <v>158</v>
      </c>
      <c r="F851" s="145" t="s">
        <v>158</v>
      </c>
      <c r="G851" s="146">
        <v>-120</v>
      </c>
    </row>
    <row r="852" spans="1:7" ht="31.5" customHeight="1">
      <c r="A852" s="152" t="s">
        <v>1320</v>
      </c>
      <c r="B852" s="153" t="s">
        <v>1216</v>
      </c>
      <c r="C852" s="153" t="s">
        <v>152</v>
      </c>
      <c r="D852" s="153" t="s">
        <v>153</v>
      </c>
      <c r="E852" s="154">
        <v>4850</v>
      </c>
      <c r="F852" s="154">
        <v>250</v>
      </c>
      <c r="G852" s="155">
        <f t="shared" ref="G852:G871" si="2">E852*F852/1000</f>
        <v>1212.5</v>
      </c>
    </row>
    <row r="853" spans="1:7" ht="31.5" customHeight="1">
      <c r="A853" s="152" t="s">
        <v>1321</v>
      </c>
      <c r="B853" s="153" t="s">
        <v>1322</v>
      </c>
      <c r="C853" s="153" t="s">
        <v>152</v>
      </c>
      <c r="D853" s="153" t="s">
        <v>153</v>
      </c>
      <c r="E853" s="154">
        <v>14350</v>
      </c>
      <c r="F853" s="154">
        <v>200</v>
      </c>
      <c r="G853" s="155">
        <f t="shared" si="2"/>
        <v>2870</v>
      </c>
    </row>
    <row r="854" spans="1:7" ht="31.5" customHeight="1">
      <c r="A854" s="152" t="s">
        <v>1323</v>
      </c>
      <c r="B854" s="153" t="s">
        <v>1324</v>
      </c>
      <c r="C854" s="153" t="s">
        <v>152</v>
      </c>
      <c r="D854" s="153" t="s">
        <v>153</v>
      </c>
      <c r="E854" s="154">
        <v>36990</v>
      </c>
      <c r="F854" s="154">
        <v>100</v>
      </c>
      <c r="G854" s="155">
        <f t="shared" si="2"/>
        <v>3699</v>
      </c>
    </row>
    <row r="855" spans="1:7" ht="31.5" customHeight="1">
      <c r="A855" s="152" t="s">
        <v>1325</v>
      </c>
      <c r="B855" s="153" t="s">
        <v>1232</v>
      </c>
      <c r="C855" s="153" t="s">
        <v>152</v>
      </c>
      <c r="D855" s="153" t="s">
        <v>153</v>
      </c>
      <c r="E855" s="154">
        <v>99250</v>
      </c>
      <c r="F855" s="154">
        <v>20</v>
      </c>
      <c r="G855" s="155">
        <f t="shared" si="2"/>
        <v>1985</v>
      </c>
    </row>
    <row r="856" spans="1:7" ht="31.5" customHeight="1">
      <c r="A856" s="152" t="s">
        <v>1326</v>
      </c>
      <c r="B856" s="153" t="s">
        <v>1327</v>
      </c>
      <c r="C856" s="153" t="s">
        <v>152</v>
      </c>
      <c r="D856" s="153" t="s">
        <v>153</v>
      </c>
      <c r="E856" s="154">
        <v>140000</v>
      </c>
      <c r="F856" s="154">
        <v>30</v>
      </c>
      <c r="G856" s="155">
        <f t="shared" si="2"/>
        <v>4200</v>
      </c>
    </row>
    <row r="857" spans="1:7" ht="31.5" customHeight="1">
      <c r="A857" s="152" t="s">
        <v>1328</v>
      </c>
      <c r="B857" s="153" t="s">
        <v>1327</v>
      </c>
      <c r="C857" s="153" t="s">
        <v>152</v>
      </c>
      <c r="D857" s="153" t="s">
        <v>153</v>
      </c>
      <c r="E857" s="154">
        <v>45000</v>
      </c>
      <c r="F857" s="154">
        <v>10</v>
      </c>
      <c r="G857" s="155">
        <f t="shared" si="2"/>
        <v>450</v>
      </c>
    </row>
    <row r="858" spans="1:7" ht="31.5" customHeight="1">
      <c r="A858" s="152" t="s">
        <v>1329</v>
      </c>
      <c r="B858" s="153" t="s">
        <v>1327</v>
      </c>
      <c r="C858" s="153" t="s">
        <v>152</v>
      </c>
      <c r="D858" s="153" t="s">
        <v>153</v>
      </c>
      <c r="E858" s="154">
        <v>99990</v>
      </c>
      <c r="F858" s="154">
        <v>10</v>
      </c>
      <c r="G858" s="155">
        <f t="shared" si="2"/>
        <v>999.9</v>
      </c>
    </row>
    <row r="859" spans="1:7" ht="31.5" customHeight="1">
      <c r="A859" s="152" t="s">
        <v>1330</v>
      </c>
      <c r="B859" s="153" t="s">
        <v>1327</v>
      </c>
      <c r="C859" s="153" t="s">
        <v>152</v>
      </c>
      <c r="D859" s="153" t="s">
        <v>153</v>
      </c>
      <c r="E859" s="154">
        <v>79800</v>
      </c>
      <c r="F859" s="154">
        <v>5</v>
      </c>
      <c r="G859" s="155">
        <f t="shared" si="2"/>
        <v>399</v>
      </c>
    </row>
    <row r="860" spans="1:7" ht="31.5" customHeight="1">
      <c r="A860" s="152" t="s">
        <v>1343</v>
      </c>
      <c r="B860" s="153" t="s">
        <v>1344</v>
      </c>
      <c r="C860" s="153" t="s">
        <v>152</v>
      </c>
      <c r="D860" s="153" t="s">
        <v>153</v>
      </c>
      <c r="E860" s="154">
        <v>450000</v>
      </c>
      <c r="F860" s="154">
        <v>10</v>
      </c>
      <c r="G860" s="155">
        <f t="shared" si="2"/>
        <v>4500</v>
      </c>
    </row>
    <row r="861" spans="1:7" ht="31.5" customHeight="1">
      <c r="A861" s="152" t="s">
        <v>1335</v>
      </c>
      <c r="B861" s="153" t="s">
        <v>1336</v>
      </c>
      <c r="C861" s="153" t="s">
        <v>152</v>
      </c>
      <c r="D861" s="153" t="s">
        <v>153</v>
      </c>
      <c r="E861" s="154">
        <v>300000</v>
      </c>
      <c r="F861" s="154">
        <v>2</v>
      </c>
      <c r="G861" s="155">
        <f t="shared" si="2"/>
        <v>600</v>
      </c>
    </row>
    <row r="862" spans="1:7" ht="31.5" customHeight="1">
      <c r="A862" s="152" t="s">
        <v>1349</v>
      </c>
      <c r="B862" s="153" t="s">
        <v>1336</v>
      </c>
      <c r="C862" s="153" t="s">
        <v>152</v>
      </c>
      <c r="D862" s="153" t="s">
        <v>153</v>
      </c>
      <c r="E862" s="154">
        <v>495000</v>
      </c>
      <c r="F862" s="154">
        <v>2</v>
      </c>
      <c r="G862" s="155">
        <f t="shared" si="2"/>
        <v>990</v>
      </c>
    </row>
    <row r="863" spans="1:7" ht="31.5" customHeight="1">
      <c r="A863" s="152" t="s">
        <v>1337</v>
      </c>
      <c r="B863" s="153" t="s">
        <v>1338</v>
      </c>
      <c r="C863" s="153" t="s">
        <v>152</v>
      </c>
      <c r="D863" s="153" t="s">
        <v>153</v>
      </c>
      <c r="E863" s="154">
        <v>155000</v>
      </c>
      <c r="F863" s="154">
        <v>10</v>
      </c>
      <c r="G863" s="155">
        <f t="shared" si="2"/>
        <v>1550</v>
      </c>
    </row>
    <row r="864" spans="1:7" ht="31.5" customHeight="1">
      <c r="A864" s="156" t="s">
        <v>1331</v>
      </c>
      <c r="B864" s="153" t="s">
        <v>1332</v>
      </c>
      <c r="C864" s="153" t="s">
        <v>152</v>
      </c>
      <c r="D864" s="153" t="s">
        <v>153</v>
      </c>
      <c r="E864" s="154">
        <v>165000</v>
      </c>
      <c r="F864" s="154">
        <v>10</v>
      </c>
      <c r="G864" s="155">
        <f t="shared" si="2"/>
        <v>1650</v>
      </c>
    </row>
    <row r="865" spans="1:7" ht="31.5" customHeight="1">
      <c r="A865" s="152" t="s">
        <v>1345</v>
      </c>
      <c r="B865" s="153" t="s">
        <v>1346</v>
      </c>
      <c r="C865" s="153" t="s">
        <v>152</v>
      </c>
      <c r="D865" s="153" t="s">
        <v>153</v>
      </c>
      <c r="E865" s="154">
        <v>168950</v>
      </c>
      <c r="F865" s="154">
        <v>20</v>
      </c>
      <c r="G865" s="155">
        <f t="shared" si="2"/>
        <v>3379</v>
      </c>
    </row>
    <row r="866" spans="1:7" ht="31.5" customHeight="1">
      <c r="A866" s="152" t="s">
        <v>1350</v>
      </c>
      <c r="B866" s="153" t="s">
        <v>1351</v>
      </c>
      <c r="C866" s="153" t="s">
        <v>152</v>
      </c>
      <c r="D866" s="153" t="s">
        <v>153</v>
      </c>
      <c r="E866" s="154">
        <v>588000</v>
      </c>
      <c r="F866" s="154">
        <v>5</v>
      </c>
      <c r="G866" s="155">
        <f t="shared" si="2"/>
        <v>2940</v>
      </c>
    </row>
    <row r="867" spans="1:7" ht="31.5" customHeight="1">
      <c r="A867" s="152" t="s">
        <v>1352</v>
      </c>
      <c r="B867" s="153" t="s">
        <v>1233</v>
      </c>
      <c r="C867" s="153" t="s">
        <v>152</v>
      </c>
      <c r="D867" s="153" t="s">
        <v>153</v>
      </c>
      <c r="E867" s="154">
        <v>41000</v>
      </c>
      <c r="F867" s="154">
        <v>35</v>
      </c>
      <c r="G867" s="155">
        <f t="shared" si="2"/>
        <v>1435</v>
      </c>
    </row>
    <row r="868" spans="1:7" ht="31.5" customHeight="1">
      <c r="A868" s="152" t="s">
        <v>1341</v>
      </c>
      <c r="B868" s="153" t="s">
        <v>1342</v>
      </c>
      <c r="C868" s="153" t="s">
        <v>152</v>
      </c>
      <c r="D868" s="153" t="s">
        <v>153</v>
      </c>
      <c r="E868" s="154">
        <v>69700</v>
      </c>
      <c r="F868" s="154">
        <v>25</v>
      </c>
      <c r="G868" s="155">
        <f t="shared" si="2"/>
        <v>1742.5</v>
      </c>
    </row>
    <row r="869" spans="1:7">
      <c r="A869" s="152" t="s">
        <v>1333</v>
      </c>
      <c r="B869" s="153" t="s">
        <v>1334</v>
      </c>
      <c r="C869" s="153" t="s">
        <v>152</v>
      </c>
      <c r="D869" s="153" t="s">
        <v>153</v>
      </c>
      <c r="E869" s="154">
        <v>200000</v>
      </c>
      <c r="F869" s="154">
        <v>3</v>
      </c>
      <c r="G869" s="155">
        <f t="shared" si="2"/>
        <v>600</v>
      </c>
    </row>
    <row r="870" spans="1:7" ht="31.5" customHeight="1">
      <c r="A870" s="152" t="s">
        <v>1347</v>
      </c>
      <c r="B870" s="153" t="s">
        <v>1348</v>
      </c>
      <c r="C870" s="153" t="s">
        <v>152</v>
      </c>
      <c r="D870" s="153" t="s">
        <v>153</v>
      </c>
      <c r="E870" s="154">
        <v>185000</v>
      </c>
      <c r="F870" s="154">
        <v>10</v>
      </c>
      <c r="G870" s="155">
        <f t="shared" si="2"/>
        <v>1850</v>
      </c>
    </row>
    <row r="871" spans="1:7" ht="34.5">
      <c r="A871" s="152" t="s">
        <v>1339</v>
      </c>
      <c r="B871" s="153" t="s">
        <v>1340</v>
      </c>
      <c r="C871" s="153" t="s">
        <v>152</v>
      </c>
      <c r="D871" s="153" t="s">
        <v>153</v>
      </c>
      <c r="E871" s="154">
        <v>250000</v>
      </c>
      <c r="F871" s="154">
        <v>3</v>
      </c>
      <c r="G871" s="155">
        <f t="shared" si="2"/>
        <v>750</v>
      </c>
    </row>
  </sheetData>
  <sortState ref="A860:G871">
    <sortCondition ref="A860"/>
  </sortState>
  <mergeCells count="16">
    <mergeCell ref="A821:F821"/>
    <mergeCell ref="B10:F10"/>
    <mergeCell ref="A11:F11"/>
    <mergeCell ref="E2:G2"/>
    <mergeCell ref="A5:G5"/>
    <mergeCell ref="A6:A7"/>
    <mergeCell ref="B6:B7"/>
    <mergeCell ref="C6:C7"/>
    <mergeCell ref="D6:D7"/>
    <mergeCell ref="E6:E7"/>
    <mergeCell ref="F6:G6"/>
    <mergeCell ref="E3:G3"/>
    <mergeCell ref="A801:F801"/>
    <mergeCell ref="A8:F8"/>
    <mergeCell ref="D9:F9"/>
    <mergeCell ref="B820:F820"/>
  </mergeCells>
  <pageMargins left="0.19685039370078741" right="0.27559055118110237" top="0.15748031496062992" bottom="0.15748031496062992" header="0.31496062992125984" footer="0.31496062992125984"/>
  <pageSetup paperSize="9" scale="49" orientation="portrait" verticalDpi="0" r:id="rId1"/>
  <rowBreaks count="1" manualBreakCount="1">
    <brk id="86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H68"/>
  <sheetViews>
    <sheetView topLeftCell="A6" zoomScaleNormal="100" workbookViewId="0">
      <selection activeCell="I26" sqref="I26"/>
    </sheetView>
  </sheetViews>
  <sheetFormatPr defaultRowHeight="15.75"/>
  <cols>
    <col min="1" max="1" width="7.28515625" style="33" customWidth="1"/>
    <col min="2" max="2" width="6.85546875" style="33" customWidth="1"/>
    <col min="3" max="3" width="6.28515625" style="33" customWidth="1"/>
    <col min="4" max="4" width="8.28515625" style="33" customWidth="1"/>
    <col min="5" max="5" width="7.140625" style="33" customWidth="1"/>
    <col min="6" max="6" width="46" style="33" customWidth="1"/>
    <col min="7" max="7" width="22.28515625" style="33" customWidth="1"/>
    <col min="8" max="8" width="21" style="33" customWidth="1"/>
    <col min="9" max="16384" width="9.140625" style="33"/>
  </cols>
  <sheetData>
    <row r="1" spans="1:8" s="1" customFormat="1" ht="16.5" customHeight="1">
      <c r="A1" s="19"/>
      <c r="B1" s="19"/>
      <c r="C1" s="19"/>
      <c r="D1" s="19"/>
      <c r="H1" s="52" t="s">
        <v>1359</v>
      </c>
    </row>
    <row r="2" spans="1:8" s="1" customFormat="1" ht="16.5" customHeight="1">
      <c r="A2" s="19"/>
      <c r="B2" s="19"/>
      <c r="C2" s="19"/>
      <c r="D2" s="19"/>
      <c r="G2" s="53" t="s">
        <v>112</v>
      </c>
      <c r="H2" s="53"/>
    </row>
    <row r="3" spans="1:8" s="1" customFormat="1" ht="16.5" customHeight="1">
      <c r="A3" s="19"/>
      <c r="B3" s="19"/>
      <c r="C3" s="19"/>
      <c r="D3" s="19"/>
      <c r="G3" s="54" t="s">
        <v>89</v>
      </c>
      <c r="H3" s="54"/>
    </row>
    <row r="4" spans="1:8" s="1" customFormat="1" ht="16.5" customHeight="1">
      <c r="A4" s="19"/>
      <c r="B4" s="19"/>
      <c r="C4" s="19"/>
      <c r="D4" s="19"/>
      <c r="E4" s="20"/>
    </row>
    <row r="5" spans="1:8" s="2" customFormat="1" ht="57" customHeight="1">
      <c r="A5" s="180" t="s">
        <v>1360</v>
      </c>
      <c r="B5" s="180"/>
      <c r="C5" s="180"/>
      <c r="D5" s="180"/>
      <c r="E5" s="180"/>
      <c r="F5" s="180"/>
      <c r="G5" s="180"/>
      <c r="H5" s="180"/>
    </row>
    <row r="6" spans="1:8" s="2" customFormat="1" ht="17.25">
      <c r="D6" s="3"/>
    </row>
    <row r="7" spans="1:8" s="2" customFormat="1" ht="17.25">
      <c r="D7" s="4"/>
      <c r="E7" s="4"/>
      <c r="F7" s="4"/>
      <c r="G7" s="185" t="s">
        <v>1</v>
      </c>
      <c r="H7" s="185"/>
    </row>
    <row r="8" spans="1:8" s="2" customFormat="1" ht="47.25" customHeight="1">
      <c r="A8" s="181" t="s">
        <v>26</v>
      </c>
      <c r="B8" s="182"/>
      <c r="C8" s="183"/>
      <c r="D8" s="184" t="s">
        <v>2</v>
      </c>
      <c r="E8" s="184"/>
      <c r="F8" s="165" t="s">
        <v>27</v>
      </c>
      <c r="G8" s="169" t="s">
        <v>28</v>
      </c>
      <c r="H8" s="170"/>
    </row>
    <row r="9" spans="1:8" s="2" customFormat="1" ht="33" customHeight="1">
      <c r="A9" s="21" t="s">
        <v>29</v>
      </c>
      <c r="B9" s="21" t="s">
        <v>30</v>
      </c>
      <c r="C9" s="21" t="s">
        <v>31</v>
      </c>
      <c r="D9" s="159" t="s">
        <v>5</v>
      </c>
      <c r="E9" s="159" t="s">
        <v>6</v>
      </c>
      <c r="F9" s="165"/>
      <c r="G9" s="168" t="s">
        <v>32</v>
      </c>
      <c r="H9" s="168" t="s">
        <v>33</v>
      </c>
    </row>
    <row r="10" spans="1:8" s="8" customFormat="1" ht="13.5" customHeight="1">
      <c r="A10" s="6"/>
      <c r="B10" s="6"/>
      <c r="C10" s="7"/>
      <c r="D10" s="6"/>
      <c r="E10" s="6"/>
      <c r="F10" s="6"/>
      <c r="G10" s="168"/>
      <c r="H10" s="168"/>
    </row>
    <row r="11" spans="1:8" s="2" customFormat="1" ht="17.25">
      <c r="A11" s="23"/>
      <c r="B11" s="23"/>
      <c r="C11" s="23"/>
      <c r="D11" s="24"/>
      <c r="E11" s="24"/>
      <c r="F11" s="98" t="s">
        <v>38</v>
      </c>
      <c r="G11" s="112">
        <f>+G38+G13</f>
        <v>361749.42205000005</v>
      </c>
      <c r="H11" s="112">
        <f>+H38+H13</f>
        <v>0</v>
      </c>
    </row>
    <row r="12" spans="1:8" s="4" customFormat="1" ht="16.5">
      <c r="A12" s="26"/>
      <c r="B12" s="26"/>
      <c r="C12" s="26"/>
      <c r="D12" s="26"/>
      <c r="E12" s="26"/>
      <c r="F12" s="24" t="s">
        <v>34</v>
      </c>
      <c r="G12" s="27"/>
      <c r="H12" s="27"/>
    </row>
    <row r="13" spans="1:8" s="2" customFormat="1" ht="33">
      <c r="A13" s="11" t="s">
        <v>40</v>
      </c>
      <c r="B13" s="26"/>
      <c r="C13" s="26"/>
      <c r="D13" s="26"/>
      <c r="E13" s="26"/>
      <c r="F13" s="99" t="s">
        <v>41</v>
      </c>
      <c r="G13" s="112">
        <f>+G15</f>
        <v>0</v>
      </c>
      <c r="H13" s="112">
        <f>+H15</f>
        <v>-361749.42204999999</v>
      </c>
    </row>
    <row r="14" spans="1:8" s="2" customFormat="1" ht="17.25">
      <c r="A14" s="26"/>
      <c r="B14" s="26"/>
      <c r="C14" s="26"/>
      <c r="D14" s="26"/>
      <c r="E14" s="26"/>
      <c r="F14" s="24" t="s">
        <v>34</v>
      </c>
      <c r="G14" s="27"/>
      <c r="H14" s="27"/>
    </row>
    <row r="15" spans="1:8" s="2" customFormat="1" ht="33">
      <c r="A15" s="26"/>
      <c r="B15" s="11" t="s">
        <v>35</v>
      </c>
      <c r="C15" s="26"/>
      <c r="D15" s="26"/>
      <c r="E15" s="26"/>
      <c r="F15" s="99" t="s">
        <v>42</v>
      </c>
      <c r="G15" s="25">
        <f>+G17</f>
        <v>0</v>
      </c>
      <c r="H15" s="25">
        <f>+H17</f>
        <v>-361749.42204999999</v>
      </c>
    </row>
    <row r="16" spans="1:8" ht="16.5">
      <c r="A16" s="26"/>
      <c r="B16" s="26"/>
      <c r="C16" s="26"/>
      <c r="D16" s="26"/>
      <c r="E16" s="26"/>
      <c r="F16" s="24" t="s">
        <v>34</v>
      </c>
      <c r="G16" s="25"/>
      <c r="H16" s="25"/>
    </row>
    <row r="17" spans="1:8" ht="33">
      <c r="A17" s="26"/>
      <c r="B17" s="26"/>
      <c r="C17" s="11" t="s">
        <v>35</v>
      </c>
      <c r="D17" s="26"/>
      <c r="E17" s="26"/>
      <c r="F17" s="99" t="s">
        <v>21</v>
      </c>
      <c r="G17" s="25">
        <f>+G19</f>
        <v>0</v>
      </c>
      <c r="H17" s="25">
        <f>+H19</f>
        <v>-361749.42204999999</v>
      </c>
    </row>
    <row r="18" spans="1:8" ht="16.5">
      <c r="A18" s="26"/>
      <c r="B18" s="26"/>
      <c r="C18" s="26"/>
      <c r="D18" s="26"/>
      <c r="E18" s="26"/>
      <c r="F18" s="24" t="s">
        <v>34</v>
      </c>
      <c r="G18" s="25"/>
      <c r="H18" s="25"/>
    </row>
    <row r="19" spans="1:8" ht="16.5">
      <c r="A19" s="26"/>
      <c r="B19" s="26"/>
      <c r="C19" s="26"/>
      <c r="D19" s="26" t="s">
        <v>20</v>
      </c>
      <c r="E19" s="24"/>
      <c r="F19" s="11" t="s">
        <v>21</v>
      </c>
      <c r="G19" s="25">
        <f t="shared" ref="G19:H19" si="0">G21</f>
        <v>0</v>
      </c>
      <c r="H19" s="25">
        <f t="shared" si="0"/>
        <v>-361749.42204999999</v>
      </c>
    </row>
    <row r="20" spans="1:8" ht="16.5">
      <c r="A20" s="26"/>
      <c r="B20" s="26"/>
      <c r="C20" s="26"/>
      <c r="D20" s="24"/>
      <c r="E20" s="24"/>
      <c r="F20" s="24" t="s">
        <v>34</v>
      </c>
      <c r="G20" s="27"/>
      <c r="H20" s="27"/>
    </row>
    <row r="21" spans="1:8" ht="16.5">
      <c r="A21" s="26"/>
      <c r="B21" s="26"/>
      <c r="C21" s="26"/>
      <c r="D21" s="24"/>
      <c r="E21" s="24"/>
      <c r="F21" s="26" t="s">
        <v>19</v>
      </c>
      <c r="G21" s="25">
        <f>+G22+G30</f>
        <v>0</v>
      </c>
      <c r="H21" s="25">
        <f>+H22+H30</f>
        <v>-361749.42204999999</v>
      </c>
    </row>
    <row r="22" spans="1:8" ht="16.5">
      <c r="A22" s="26"/>
      <c r="B22" s="26"/>
      <c r="C22" s="26"/>
      <c r="D22" s="26"/>
      <c r="E22" s="29" t="s">
        <v>14</v>
      </c>
      <c r="F22" s="29" t="s">
        <v>21</v>
      </c>
      <c r="G22" s="25">
        <f>+G24</f>
        <v>-361749.42204999999</v>
      </c>
      <c r="H22" s="25">
        <f>+H24</f>
        <v>-361749.42204999999</v>
      </c>
    </row>
    <row r="23" spans="1:8" ht="16.5">
      <c r="A23" s="26"/>
      <c r="B23" s="26"/>
      <c r="C23" s="26"/>
      <c r="D23" s="26"/>
      <c r="E23" s="26"/>
      <c r="F23" s="24" t="s">
        <v>36</v>
      </c>
      <c r="G23" s="27"/>
      <c r="H23" s="27"/>
    </row>
    <row r="24" spans="1:8" ht="16.5">
      <c r="A24" s="26"/>
      <c r="B24" s="26"/>
      <c r="C24" s="26"/>
      <c r="D24" s="26"/>
      <c r="E24" s="26"/>
      <c r="F24" s="26" t="s">
        <v>19</v>
      </c>
      <c r="G24" s="25">
        <f>+G26</f>
        <v>-361749.42204999999</v>
      </c>
      <c r="H24" s="25">
        <f>+H26</f>
        <v>-361749.42204999999</v>
      </c>
    </row>
    <row r="25" spans="1:8" ht="43.5" customHeight="1">
      <c r="A25" s="26"/>
      <c r="B25" s="26"/>
      <c r="C25" s="26"/>
      <c r="D25" s="26"/>
      <c r="E25" s="26"/>
      <c r="F25" s="24" t="s">
        <v>37</v>
      </c>
      <c r="G25" s="27"/>
      <c r="H25" s="27"/>
    </row>
    <row r="26" spans="1:8" ht="16.5">
      <c r="A26" s="26"/>
      <c r="B26" s="26"/>
      <c r="C26" s="26"/>
      <c r="D26" s="26"/>
      <c r="E26" s="26"/>
      <c r="F26" s="13" t="s">
        <v>38</v>
      </c>
      <c r="G26" s="30">
        <f t="shared" ref="G26:H28" si="1">+G27</f>
        <v>-361749.42204999999</v>
      </c>
      <c r="H26" s="30">
        <f t="shared" si="1"/>
        <v>-361749.42204999999</v>
      </c>
    </row>
    <row r="27" spans="1:8" ht="17.25">
      <c r="A27" s="31"/>
      <c r="B27" s="31"/>
      <c r="C27" s="31"/>
      <c r="D27" s="26"/>
      <c r="E27" s="26"/>
      <c r="F27" s="24" t="s">
        <v>39</v>
      </c>
      <c r="G27" s="32">
        <f t="shared" si="1"/>
        <v>-361749.42204999999</v>
      </c>
      <c r="H27" s="32">
        <f t="shared" si="1"/>
        <v>-361749.42204999999</v>
      </c>
    </row>
    <row r="28" spans="1:8" ht="17.25">
      <c r="A28" s="31"/>
      <c r="B28" s="31"/>
      <c r="C28" s="31"/>
      <c r="D28" s="26"/>
      <c r="E28" s="26"/>
      <c r="F28" s="26" t="s">
        <v>43</v>
      </c>
      <c r="G28" s="32">
        <f t="shared" si="1"/>
        <v>-361749.42204999999</v>
      </c>
      <c r="H28" s="32">
        <f t="shared" si="1"/>
        <v>-361749.42204999999</v>
      </c>
    </row>
    <row r="29" spans="1:8" ht="17.25">
      <c r="A29" s="31"/>
      <c r="B29" s="31"/>
      <c r="C29" s="31"/>
      <c r="D29" s="26"/>
      <c r="E29" s="26"/>
      <c r="F29" s="26" t="s">
        <v>44</v>
      </c>
      <c r="G29" s="32">
        <f>-G37</f>
        <v>-361749.42204999999</v>
      </c>
      <c r="H29" s="32">
        <f>G29</f>
        <v>-361749.42204999999</v>
      </c>
    </row>
    <row r="30" spans="1:8" ht="16.5">
      <c r="A30" s="26"/>
      <c r="B30" s="26"/>
      <c r="C30" s="26"/>
      <c r="D30" s="26"/>
      <c r="E30" s="29" t="s">
        <v>14</v>
      </c>
      <c r="F30" s="29" t="s">
        <v>21</v>
      </c>
      <c r="G30" s="25">
        <f>+G32</f>
        <v>361749.42204999999</v>
      </c>
      <c r="H30" s="25">
        <f>+H32</f>
        <v>0</v>
      </c>
    </row>
    <row r="31" spans="1:8" ht="16.5">
      <c r="A31" s="26"/>
      <c r="B31" s="26"/>
      <c r="C31" s="26"/>
      <c r="D31" s="26"/>
      <c r="E31" s="26"/>
      <c r="F31" s="24" t="s">
        <v>36</v>
      </c>
      <c r="G31" s="27"/>
      <c r="H31" s="27"/>
    </row>
    <row r="32" spans="1:8" ht="16.5">
      <c r="A32" s="26"/>
      <c r="B32" s="26"/>
      <c r="C32" s="26"/>
      <c r="D32" s="26"/>
      <c r="E32" s="26"/>
      <c r="F32" s="26" t="s">
        <v>19</v>
      </c>
      <c r="G32" s="25">
        <f>+G34</f>
        <v>361749.42204999999</v>
      </c>
      <c r="H32" s="25">
        <f>+H34</f>
        <v>0</v>
      </c>
    </row>
    <row r="33" spans="1:8" ht="43.5" customHeight="1">
      <c r="A33" s="26"/>
      <c r="B33" s="26"/>
      <c r="C33" s="26"/>
      <c r="D33" s="26"/>
      <c r="E33" s="26"/>
      <c r="F33" s="24" t="s">
        <v>37</v>
      </c>
      <c r="G33" s="27"/>
      <c r="H33" s="27"/>
    </row>
    <row r="34" spans="1:8" ht="16.5">
      <c r="A34" s="26"/>
      <c r="B34" s="26"/>
      <c r="C34" s="26"/>
      <c r="D34" s="26"/>
      <c r="E34" s="26"/>
      <c r="F34" s="13" t="s">
        <v>38</v>
      </c>
      <c r="G34" s="30">
        <f t="shared" ref="G34:H36" si="2">+G35</f>
        <v>361749.42204999999</v>
      </c>
      <c r="H34" s="30">
        <f t="shared" si="2"/>
        <v>0</v>
      </c>
    </row>
    <row r="35" spans="1:8" ht="17.25">
      <c r="A35" s="31"/>
      <c r="B35" s="31"/>
      <c r="C35" s="31"/>
      <c r="D35" s="26"/>
      <c r="E35" s="26"/>
      <c r="F35" s="24" t="s">
        <v>39</v>
      </c>
      <c r="G35" s="32">
        <f t="shared" si="2"/>
        <v>361749.42204999999</v>
      </c>
      <c r="H35" s="32">
        <f t="shared" si="2"/>
        <v>0</v>
      </c>
    </row>
    <row r="36" spans="1:8" ht="17.25">
      <c r="A36" s="31"/>
      <c r="B36" s="31"/>
      <c r="C36" s="31"/>
      <c r="D36" s="26"/>
      <c r="E36" s="26"/>
      <c r="F36" s="26" t="s">
        <v>43</v>
      </c>
      <c r="G36" s="32">
        <f t="shared" si="2"/>
        <v>361749.42204999999</v>
      </c>
      <c r="H36" s="32">
        <f t="shared" si="2"/>
        <v>0</v>
      </c>
    </row>
    <row r="37" spans="1:8" ht="17.25">
      <c r="A37" s="31"/>
      <c r="B37" s="31"/>
      <c r="C37" s="31"/>
      <c r="D37" s="26"/>
      <c r="E37" s="26"/>
      <c r="F37" s="26" t="s">
        <v>44</v>
      </c>
      <c r="G37" s="32">
        <f>'Հավելված 1'!B15</f>
        <v>361749.42204999999</v>
      </c>
      <c r="H37" s="32">
        <f>'Հավելված 1'!C15</f>
        <v>0</v>
      </c>
    </row>
    <row r="38" spans="1:8" s="28" customFormat="1" ht="49.5">
      <c r="A38" s="50" t="s">
        <v>67</v>
      </c>
      <c r="B38" s="26"/>
      <c r="C38" s="26"/>
      <c r="D38" s="26"/>
      <c r="E38" s="26"/>
      <c r="F38" s="99" t="s">
        <v>68</v>
      </c>
      <c r="G38" s="112">
        <f>+G40</f>
        <v>361749.42205000005</v>
      </c>
      <c r="H38" s="112">
        <f>+H40</f>
        <v>361749.42205000005</v>
      </c>
    </row>
    <row r="39" spans="1:8" s="28" customFormat="1" ht="16.5">
      <c r="A39" s="26"/>
      <c r="B39" s="26"/>
      <c r="C39" s="26"/>
      <c r="D39" s="26"/>
      <c r="E39" s="26"/>
      <c r="F39" s="24" t="s">
        <v>34</v>
      </c>
      <c r="G39" s="27"/>
      <c r="H39" s="27"/>
    </row>
    <row r="40" spans="1:8" s="28" customFormat="1" ht="33">
      <c r="A40" s="26"/>
      <c r="B40" s="50" t="s">
        <v>66</v>
      </c>
      <c r="C40" s="26"/>
      <c r="D40" s="26"/>
      <c r="E40" s="26"/>
      <c r="F40" s="99" t="s">
        <v>69</v>
      </c>
      <c r="G40" s="25">
        <f>+G42</f>
        <v>361749.42205000005</v>
      </c>
      <c r="H40" s="25">
        <f>+H42</f>
        <v>361749.42205000005</v>
      </c>
    </row>
    <row r="41" spans="1:8" s="28" customFormat="1" ht="16.5">
      <c r="A41" s="26"/>
      <c r="B41" s="26"/>
      <c r="C41" s="26"/>
      <c r="D41" s="26"/>
      <c r="E41" s="26"/>
      <c r="F41" s="24" t="s">
        <v>34</v>
      </c>
      <c r="G41" s="25"/>
      <c r="H41" s="25"/>
    </row>
    <row r="42" spans="1:8" s="28" customFormat="1" ht="16.5">
      <c r="A42" s="26"/>
      <c r="B42" s="26"/>
      <c r="C42" s="50" t="s">
        <v>72</v>
      </c>
      <c r="D42" s="26"/>
      <c r="E42" s="26"/>
      <c r="F42" s="99" t="s">
        <v>61</v>
      </c>
      <c r="G42" s="25">
        <f>+G44</f>
        <v>361749.42205000005</v>
      </c>
      <c r="H42" s="25">
        <f>+H44</f>
        <v>361749.42205000005</v>
      </c>
    </row>
    <row r="43" spans="1:8" s="28" customFormat="1" ht="16.5">
      <c r="A43" s="26"/>
      <c r="B43" s="26"/>
      <c r="C43" s="26"/>
      <c r="D43" s="26"/>
      <c r="E43" s="26"/>
      <c r="F43" s="24" t="s">
        <v>34</v>
      </c>
      <c r="G43" s="25"/>
      <c r="H43" s="25"/>
    </row>
    <row r="44" spans="1:8" s="2" customFormat="1" ht="17.25">
      <c r="A44" s="26"/>
      <c r="B44" s="26"/>
      <c r="C44" s="26"/>
      <c r="D44" s="26">
        <v>1138</v>
      </c>
      <c r="E44" s="24"/>
      <c r="F44" s="11" t="s">
        <v>61</v>
      </c>
      <c r="G44" s="25">
        <f>G46</f>
        <v>361749.42205000005</v>
      </c>
      <c r="H44" s="25">
        <f>H46</f>
        <v>361749.42205000005</v>
      </c>
    </row>
    <row r="45" spans="1:8" s="2" customFormat="1" ht="17.25">
      <c r="A45" s="26"/>
      <c r="B45" s="26"/>
      <c r="C45" s="26"/>
      <c r="D45" s="24"/>
      <c r="E45" s="24"/>
      <c r="F45" s="24" t="s">
        <v>34</v>
      </c>
      <c r="G45" s="27"/>
      <c r="H45" s="27"/>
    </row>
    <row r="46" spans="1:8" s="2" customFormat="1" ht="23.25" customHeight="1">
      <c r="A46" s="26"/>
      <c r="B46" s="26"/>
      <c r="C46" s="26"/>
      <c r="D46" s="24"/>
      <c r="E46" s="24"/>
      <c r="F46" s="51" t="s">
        <v>60</v>
      </c>
      <c r="G46" s="95">
        <f>G47+G59</f>
        <v>361749.42205000005</v>
      </c>
      <c r="H46" s="95">
        <f>H47+H59</f>
        <v>361749.42205000005</v>
      </c>
    </row>
    <row r="47" spans="1:8" s="2" customFormat="1" ht="87" customHeight="1">
      <c r="A47" s="26"/>
      <c r="B47" s="26"/>
      <c r="C47" s="26"/>
      <c r="D47" s="26"/>
      <c r="E47" s="29" t="s">
        <v>14</v>
      </c>
      <c r="F47" s="29" t="s">
        <v>70</v>
      </c>
      <c r="G47" s="96">
        <f>G49</f>
        <v>323947.52205000003</v>
      </c>
      <c r="H47" s="96">
        <f t="shared" ref="H47" si="3">H49</f>
        <v>323947.52205000003</v>
      </c>
    </row>
    <row r="48" spans="1:8" s="2" customFormat="1" ht="17.25">
      <c r="A48" s="26"/>
      <c r="B48" s="26"/>
      <c r="C48" s="26"/>
      <c r="D48" s="26"/>
      <c r="E48" s="26"/>
      <c r="F48" s="24" t="s">
        <v>36</v>
      </c>
      <c r="G48" s="27"/>
      <c r="H48" s="27"/>
    </row>
    <row r="49" spans="1:8" s="2" customFormat="1" ht="35.25" customHeight="1">
      <c r="A49" s="26"/>
      <c r="B49" s="26"/>
      <c r="C49" s="26"/>
      <c r="D49" s="26"/>
      <c r="E49" s="26"/>
      <c r="F49" s="51" t="s">
        <v>71</v>
      </c>
      <c r="G49" s="95">
        <f t="shared" ref="G49:H49" si="4">G51</f>
        <v>323947.52205000003</v>
      </c>
      <c r="H49" s="95">
        <f t="shared" si="4"/>
        <v>323947.52205000003</v>
      </c>
    </row>
    <row r="50" spans="1:8" s="2" customFormat="1" ht="35.25" customHeight="1">
      <c r="A50" s="26"/>
      <c r="B50" s="26"/>
      <c r="C50" s="26"/>
      <c r="D50" s="26"/>
      <c r="E50" s="26"/>
      <c r="F50" s="24" t="s">
        <v>37</v>
      </c>
      <c r="G50" s="27"/>
      <c r="H50" s="27"/>
    </row>
    <row r="51" spans="1:8" s="2" customFormat="1" ht="17.25">
      <c r="A51" s="26"/>
      <c r="B51" s="26"/>
      <c r="C51" s="26"/>
      <c r="D51" s="26"/>
      <c r="E51" s="26"/>
      <c r="F51" s="13" t="s">
        <v>38</v>
      </c>
      <c r="G51" s="94">
        <f t="shared" ref="G51:H52" si="5">G52</f>
        <v>323947.52205000003</v>
      </c>
      <c r="H51" s="94">
        <f t="shared" si="5"/>
        <v>323947.52205000003</v>
      </c>
    </row>
    <row r="52" spans="1:8" s="2" customFormat="1" ht="17.25">
      <c r="A52" s="31"/>
      <c r="B52" s="31"/>
      <c r="C52" s="31"/>
      <c r="D52" s="26"/>
      <c r="E52" s="26"/>
      <c r="F52" s="24" t="s">
        <v>39</v>
      </c>
      <c r="G52" s="93">
        <f t="shared" si="5"/>
        <v>323947.52205000003</v>
      </c>
      <c r="H52" s="93">
        <f>H53</f>
        <v>323947.52205000003</v>
      </c>
    </row>
    <row r="53" spans="1:8" s="2" customFormat="1" ht="33.75" customHeight="1">
      <c r="A53" s="31"/>
      <c r="B53" s="31"/>
      <c r="C53" s="31"/>
      <c r="D53" s="26"/>
      <c r="E53" s="26"/>
      <c r="F53" s="26" t="s">
        <v>118</v>
      </c>
      <c r="G53" s="32">
        <f>G56+G54</f>
        <v>323947.52205000003</v>
      </c>
      <c r="H53" s="32">
        <f>H56+H54</f>
        <v>323947.52205000003</v>
      </c>
    </row>
    <row r="54" spans="1:8" s="2" customFormat="1" ht="33.75" customHeight="1">
      <c r="A54" s="31"/>
      <c r="B54" s="31"/>
      <c r="C54" s="31"/>
      <c r="D54" s="26"/>
      <c r="E54" s="26"/>
      <c r="F54" s="26" t="s">
        <v>1226</v>
      </c>
      <c r="G54" s="32">
        <f>G55</f>
        <v>4800</v>
      </c>
      <c r="H54" s="32">
        <f>H55</f>
        <v>4800</v>
      </c>
    </row>
    <row r="55" spans="1:8" s="2" customFormat="1" ht="33">
      <c r="A55" s="31"/>
      <c r="B55" s="31"/>
      <c r="C55" s="31"/>
      <c r="D55" s="26"/>
      <c r="E55" s="26"/>
      <c r="F55" s="26" t="s">
        <v>1241</v>
      </c>
      <c r="G55" s="32">
        <v>4800</v>
      </c>
      <c r="H55" s="32">
        <v>4800</v>
      </c>
    </row>
    <row r="56" spans="1:8" s="2" customFormat="1" ht="17.25">
      <c r="A56" s="31"/>
      <c r="B56" s="31"/>
      <c r="C56" s="31"/>
      <c r="D56" s="26"/>
      <c r="E56" s="26"/>
      <c r="F56" s="26" t="s">
        <v>119</v>
      </c>
      <c r="G56" s="32">
        <f>G57+G58</f>
        <v>319147.52205000003</v>
      </c>
      <c r="H56" s="32">
        <f>H57+H58</f>
        <v>319147.52205000003</v>
      </c>
    </row>
    <row r="57" spans="1:8" s="2" customFormat="1" ht="17.25">
      <c r="A57" s="31"/>
      <c r="B57" s="31"/>
      <c r="C57" s="31"/>
      <c r="D57" s="26"/>
      <c r="E57" s="26"/>
      <c r="F57" s="26" t="s">
        <v>120</v>
      </c>
      <c r="G57" s="32">
        <f>51834</f>
        <v>51834</v>
      </c>
      <c r="H57" s="32">
        <f>51834</f>
        <v>51834</v>
      </c>
    </row>
    <row r="58" spans="1:8" s="2" customFormat="1" ht="17.25">
      <c r="A58" s="31"/>
      <c r="B58" s="31"/>
      <c r="C58" s="31"/>
      <c r="D58" s="26"/>
      <c r="E58" s="26"/>
      <c r="F58" s="26" t="s">
        <v>1231</v>
      </c>
      <c r="G58" s="32">
        <v>267313.52205000003</v>
      </c>
      <c r="H58" s="32">
        <v>267313.52205000003</v>
      </c>
    </row>
    <row r="59" spans="1:8" s="2" customFormat="1" ht="49.5">
      <c r="A59" s="31"/>
      <c r="B59" s="31"/>
      <c r="C59" s="31"/>
      <c r="D59" s="26"/>
      <c r="E59" s="29">
        <v>31001</v>
      </c>
      <c r="F59" s="29" t="s">
        <v>114</v>
      </c>
      <c r="G59" s="96">
        <f>G61</f>
        <v>37801.9</v>
      </c>
      <c r="H59" s="96">
        <f t="shared" ref="H59" si="6">H61</f>
        <v>37801.9</v>
      </c>
    </row>
    <row r="60" spans="1:8" s="2" customFormat="1" ht="17.25">
      <c r="A60" s="31"/>
      <c r="B60" s="31"/>
      <c r="C60" s="31"/>
      <c r="D60" s="26"/>
      <c r="E60" s="26"/>
      <c r="F60" s="24" t="s">
        <v>36</v>
      </c>
      <c r="G60" s="27"/>
      <c r="H60" s="27"/>
    </row>
    <row r="61" spans="1:8" s="2" customFormat="1" ht="33">
      <c r="A61" s="31"/>
      <c r="B61" s="31"/>
      <c r="C61" s="31"/>
      <c r="D61" s="26"/>
      <c r="E61" s="26"/>
      <c r="F61" s="51" t="s">
        <v>71</v>
      </c>
      <c r="G61" s="95">
        <f t="shared" ref="G61:H61" si="7">G63</f>
        <v>37801.9</v>
      </c>
      <c r="H61" s="95">
        <f t="shared" si="7"/>
        <v>37801.9</v>
      </c>
    </row>
    <row r="62" spans="1:8" s="2" customFormat="1" ht="33.75" customHeight="1">
      <c r="A62" s="31"/>
      <c r="B62" s="31"/>
      <c r="C62" s="31"/>
      <c r="D62" s="26"/>
      <c r="E62" s="26"/>
      <c r="F62" s="24" t="s">
        <v>37</v>
      </c>
      <c r="G62" s="27"/>
      <c r="H62" s="27"/>
    </row>
    <row r="63" spans="1:8" s="2" customFormat="1" ht="17.25">
      <c r="A63" s="31"/>
      <c r="B63" s="31"/>
      <c r="C63" s="31"/>
      <c r="D63" s="26"/>
      <c r="E63" s="26"/>
      <c r="F63" s="13" t="s">
        <v>38</v>
      </c>
      <c r="G63" s="94">
        <f t="shared" ref="G63:H65" si="8">G64</f>
        <v>37801.9</v>
      </c>
      <c r="H63" s="94">
        <f t="shared" si="8"/>
        <v>37801.9</v>
      </c>
    </row>
    <row r="64" spans="1:8" s="2" customFormat="1" ht="27">
      <c r="A64" s="31"/>
      <c r="B64" s="31"/>
      <c r="C64" s="31"/>
      <c r="D64" s="26"/>
      <c r="E64" s="26"/>
      <c r="F64" s="24" t="s">
        <v>91</v>
      </c>
      <c r="G64" s="93">
        <f t="shared" si="8"/>
        <v>37801.9</v>
      </c>
      <c r="H64" s="93">
        <f t="shared" si="8"/>
        <v>37801.9</v>
      </c>
    </row>
    <row r="65" spans="1:8" s="2" customFormat="1" ht="17.25">
      <c r="A65" s="31"/>
      <c r="B65" s="31"/>
      <c r="C65" s="31"/>
      <c r="D65" s="26"/>
      <c r="E65" s="26"/>
      <c r="F65" s="26" t="s">
        <v>92</v>
      </c>
      <c r="G65" s="93">
        <f t="shared" si="8"/>
        <v>37801.9</v>
      </c>
      <c r="H65" s="93">
        <f t="shared" si="8"/>
        <v>37801.9</v>
      </c>
    </row>
    <row r="66" spans="1:8" s="2" customFormat="1" ht="17.25">
      <c r="A66" s="31"/>
      <c r="B66" s="31"/>
      <c r="C66" s="31"/>
      <c r="D66" s="26"/>
      <c r="E66" s="26"/>
      <c r="F66" s="26" t="s">
        <v>121</v>
      </c>
      <c r="G66" s="93">
        <f>G67+G68</f>
        <v>37801.9</v>
      </c>
      <c r="H66" s="93">
        <f>H67+H68</f>
        <v>37801.9</v>
      </c>
    </row>
    <row r="67" spans="1:8" s="2" customFormat="1" ht="17.25">
      <c r="A67" s="31"/>
      <c r="B67" s="31"/>
      <c r="C67" s="31"/>
      <c r="D67" s="26"/>
      <c r="E67" s="26"/>
      <c r="F67" s="26" t="s">
        <v>122</v>
      </c>
      <c r="G67" s="93">
        <f>15815.4</f>
        <v>15815.4</v>
      </c>
      <c r="H67" s="93">
        <f>15815.4</f>
        <v>15815.4</v>
      </c>
    </row>
    <row r="68" spans="1:8" s="2" customFormat="1" ht="17.25">
      <c r="A68" s="31"/>
      <c r="B68" s="31"/>
      <c r="C68" s="31"/>
      <c r="D68" s="26"/>
      <c r="E68" s="26"/>
      <c r="F68" s="26" t="s">
        <v>1240</v>
      </c>
      <c r="G68" s="93">
        <v>21986.5</v>
      </c>
      <c r="H68" s="93">
        <v>21986.5</v>
      </c>
    </row>
  </sheetData>
  <mergeCells count="8">
    <mergeCell ref="A5:H5"/>
    <mergeCell ref="G7:H7"/>
    <mergeCell ref="A8:C8"/>
    <mergeCell ref="D8:E8"/>
    <mergeCell ref="F8:F9"/>
    <mergeCell ref="G8:H8"/>
    <mergeCell ref="G9:G10"/>
    <mergeCell ref="H9:H10"/>
  </mergeCells>
  <pageMargins left="0.7" right="0.7" top="0.75" bottom="0.75" header="0.3" footer="0.3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8</vt:i4>
      </vt:variant>
    </vt:vector>
  </HeadingPairs>
  <TitlesOfParts>
    <vt:vector size="17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  <vt:lpstr>Հավելված 9</vt:lpstr>
      <vt:lpstr>'Հավելված 2'!Область_печати</vt:lpstr>
      <vt:lpstr>'Հավելված 3'!Область_печати</vt:lpstr>
      <vt:lpstr>'Հավելված 4'!Область_печати</vt:lpstr>
      <vt:lpstr>'Հավելված 5'!Область_печати</vt:lpstr>
      <vt:lpstr>'Հավելված 6'!Область_печати</vt:lpstr>
      <vt:lpstr>'Հավելված 7'!Область_печати</vt:lpstr>
      <vt:lpstr>'Հավելված 8'!Область_печати</vt:lpstr>
      <vt:lpstr>'Հավելված 9'!Область_печати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2021-08-06T10:53:50Z</dcterms:modified>
</cp:coreProperties>
</file>