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Աշխատանքային\Գրություններ\Կառավարություն-բյուջե-420 մլն\"/>
    </mc:Choice>
  </mc:AlternateContent>
  <bookViews>
    <workbookView xWindow="0" yWindow="0" windowWidth="28800" windowHeight="12330" tabRatio="870" activeTab="3"/>
  </bookViews>
  <sheets>
    <sheet name="1" sheetId="77" r:id="rId1"/>
    <sheet name="2" sheetId="76" r:id="rId2"/>
    <sheet name="3" sheetId="80" r:id="rId3"/>
    <sheet name="4" sheetId="78" r:id="rId4"/>
  </sheets>
  <definedNames>
    <definedName name="_xlnm._FilterDatabase" localSheetId="0" hidden="1">'1'!$A$10:$E$36</definedName>
    <definedName name="_xlnm._FilterDatabase" localSheetId="1" hidden="1">'2'!$A$31:$H$41</definedName>
    <definedName name="_xlnm._FilterDatabase" localSheetId="2" hidden="1">'3'!#REF!</definedName>
    <definedName name="_xlnm._FilterDatabase" localSheetId="3" hidden="1">'4'!#REF!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'1'!$A$1:$E$36</definedName>
    <definedName name="_xlnm.Print_Area" localSheetId="1">'2'!$A$1:$H$41</definedName>
    <definedName name="_xlnm.Print_Area" localSheetId="2">'3'!$A$1:$D$42</definedName>
    <definedName name="_xlnm.Print_Area" localSheetId="3">'4'!$A$1:$D$46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41" i="80" l="1"/>
  <c r="C41" i="80"/>
  <c r="E23" i="77"/>
  <c r="C25" i="80" l="1"/>
  <c r="C25" i="78" s="1"/>
  <c r="D25" i="80"/>
  <c r="D25" i="78" s="1"/>
  <c r="G41" i="76" l="1"/>
  <c r="G40" i="76" s="1"/>
  <c r="G39" i="76" s="1"/>
  <c r="G38" i="76" s="1"/>
  <c r="G37" i="76" s="1"/>
  <c r="G35" i="76" s="1"/>
  <c r="G33" i="76" s="1"/>
  <c r="G31" i="76" s="1"/>
  <c r="G29" i="76" s="1"/>
  <c r="H41" i="76"/>
  <c r="H40" i="76" s="1"/>
  <c r="H39" i="76" s="1"/>
  <c r="H38" i="76" s="1"/>
  <c r="H37" i="76" s="1"/>
  <c r="H35" i="76" s="1"/>
  <c r="H33" i="76" s="1"/>
  <c r="H31" i="76" s="1"/>
  <c r="H29" i="76" s="1"/>
  <c r="D31" i="77" l="1"/>
  <c r="D24" i="77" s="1"/>
  <c r="E31" i="77"/>
  <c r="E24" i="77" s="1"/>
  <c r="D18" i="77"/>
  <c r="C42" i="80" s="1"/>
  <c r="C44" i="78" s="1"/>
  <c r="E18" i="77"/>
  <c r="D42" i="80" s="1"/>
  <c r="D44" i="78" l="1"/>
  <c r="D45" i="78"/>
  <c r="C45" i="78"/>
  <c r="E11" i="77"/>
  <c r="E10" i="77" s="1"/>
  <c r="E9" i="77" s="1"/>
  <c r="H26" i="76"/>
  <c r="H25" i="76" s="1"/>
  <c r="H23" i="76" s="1"/>
  <c r="H21" i="76" s="1"/>
  <c r="H20" i="76" s="1"/>
  <c r="H18" i="76" s="1"/>
  <c r="H16" i="76" s="1"/>
  <c r="D11" i="77"/>
  <c r="D10" i="77" s="1"/>
  <c r="D9" i="77" s="1"/>
  <c r="G26" i="76"/>
  <c r="G25" i="76" s="1"/>
  <c r="G23" i="76" s="1"/>
  <c r="G21" i="76" s="1"/>
  <c r="G20" i="76" s="1"/>
  <c r="H14" i="76" l="1"/>
  <c r="H12" i="76" s="1"/>
  <c r="G18" i="76"/>
  <c r="H27" i="76"/>
  <c r="H10" i="76" s="1"/>
  <c r="H8" i="76" s="1"/>
  <c r="G16" i="76" l="1"/>
  <c r="G14" i="76" s="1"/>
  <c r="G12" i="76" s="1"/>
  <c r="G27" i="76"/>
  <c r="G10" i="76" l="1"/>
  <c r="G8" i="76" s="1"/>
</calcChain>
</file>

<file path=xl/sharedStrings.xml><?xml version="1.0" encoding="utf-8"?>
<sst xmlns="http://schemas.openxmlformats.org/spreadsheetml/2006/main" count="212" uniqueCount="108">
  <si>
    <t xml:space="preserve"> </t>
  </si>
  <si>
    <t xml:space="preserve"> -----------------ի N -----------Ն որոշման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</si>
  <si>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</si>
  <si>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</si>
  <si>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</si>
  <si>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</si>
  <si>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</si>
  <si>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</si>
  <si>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</si>
  <si>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</si>
  <si>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</si>
  <si>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</si>
  <si>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</si>
  <si>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Ինն ամիս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</si>
  <si>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</si>
  <si>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</si>
  <si>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</si>
  <si>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</si>
  <si>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</si>
  <si>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</si>
  <si>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Ծերություն</t>
  </si>
  <si>
    <t xml:space="preserve"> Տրանսֆերտների տրամադրում </t>
  </si>
  <si>
    <t xml:space="preserve"> Ցուցանիշների փոփոխությունները (ավելացումները նշված են դրական, իսկ նվազեցումները՝ փակագծերում) 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</si>
  <si>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</si>
  <si>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</si>
  <si>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</si>
  <si>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Միջոցառման տեսակը` 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</si>
  <si>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</si>
  <si>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 ՀՀ կառավարության 2021 թվականի</t>
  </si>
  <si>
    <t xml:space="preserve"> ՀԱՅԱՍՏԱՆԻ ՀԱՆՐԱՊԵՏՈՒԹՅԱՆ ԿԱՌԱՎԱՐՈՒԹՅԱՆ 2020 ԹՎԱԿԱՆԻ ԴԵԿՏԵՄԲԵՐԻ 30-Ի N 2215-Ն ՈՐՈՇՄԱՆ  N 3 և N 4 ՀԱՎԵԼՎԱԾՆԵՐՈՒՄ  ԿԱՏԱՐՎՈՂ ՓՈՓՈԽՈՒԹՅՈՒՆՆԵՐԸ</t>
  </si>
  <si>
    <t>ՀԱՅԱՍՏԱՆԻ ՀԱՆՐԱՊԵՏՈՒԹՅԱՆ 2021 ԹՎԱԿԱՆԻ ՊԵՏԱԿԱՆ ԲՅՈՒՋԵԻ ՄԱՍԻՆ» ՀԱՅԱՍՏԱՆԻ ՀԱՆՐԱՊԵՏՈՒԹՅԱՆ ՕՐԵՆՔԻ  N 1 ՀԱՎԵԼՎԱԾԻ N 2 ԱՂՅՈՒՍԱԿՈՒՄ ԿԱՏԱՐՎՈՂ ՎԵՐԱԲԱՇԽՈՒՄՆ ԵՎ ՀԱՅԱՍՏԱՆԻ ՀԱՆՐԱՊԵՏՈՒԹՅԱՆ ԿԱՌԱՎԱՐՈՒԹՅԱՆ 2020 ԹՎԱԿԱՆԻ ԴԵԿՏԵՄԲԵՐԻ 30-Ի N 2215-Ն ՈՐՈՇՄԱՆ N 5 ՀԱՎԵԼՎԱԾԻ N 1 ԱՂՅՈՒՍԱԿՈՒՄ ԿԱՏԱՐՎՈՂ ՓՈՓՈԽՈՒԹՅՈՒՆՆԵՐԸ</t>
  </si>
  <si>
    <t xml:space="preserve"> Աշխատանքային կենսաթոշակներ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</si>
  <si>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</si>
  <si>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</si>
  <si>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</si>
  <si>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</si>
  <si>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</si>
  <si>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</si>
  <si>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</si>
  <si>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</si>
  <si>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</si>
  <si>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</si>
  <si>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</si>
  <si>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</si>
  <si>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>հազ. դրամ</t>
  </si>
  <si>
    <t xml:space="preserve"> ԸՆԴԱՄԵՆԸ ԾԱԽՍԵՐ</t>
  </si>
  <si>
    <t xml:space="preserve"> ՍՈՑԻԱԼԱԿԱՆ ՊԱՇՏՊԱՆՈՒԹՅՈՒՆ</t>
  </si>
  <si>
    <t xml:space="preserve"> 01</t>
  </si>
  <si>
    <t xml:space="preserve"> 12003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</si>
  <si>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</si>
  <si>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</si>
  <si>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</si>
  <si>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</si>
  <si>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</si>
  <si>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</si>
  <si>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</si>
  <si>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</si>
  <si>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</si>
  <si>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</si>
  <si>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</si>
  <si>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</si>
  <si>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</si>
  <si>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</si>
  <si>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</si>
  <si>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</si>
  <si>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</si>
  <si>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</si>
  <si>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</si>
  <si>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</si>
  <si>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Ինն ամիս </t>
  </si>
  <si>
    <t xml:space="preserve"> Տարի </t>
  </si>
  <si>
    <t xml:space="preserve"> 12003 </t>
  </si>
  <si>
    <t xml:space="preserve"> 1068 </t>
  </si>
  <si>
    <t xml:space="preserve"> Ժողովրդագրական վիճակի բարելավում </t>
  </si>
  <si>
    <t xml:space="preserve"> 1102 </t>
  </si>
  <si>
    <t xml:space="preserve"> Կենսաթոշակային ապահովություն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</si>
  <si>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</si>
  <si>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</si>
  <si>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Կենսաթոշակառուների թիվ, մարդ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</si>
  <si>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</si>
  <si>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</si>
  <si>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04</t>
  </si>
  <si>
    <t>02</t>
  </si>
  <si>
    <t xml:space="preserve"> ՀՀ աշխատանքի և սոցիալական հարցերի նախարարության միասնական սոցիալական  ծառայություն</t>
  </si>
  <si>
    <t xml:space="preserve">Հայաստանի Հանրապետության աշխատանքի և սոցիալական հարցերի նախարարության միասնական սոցիալական 
 ծառայություն
</t>
  </si>
  <si>
    <t>Հավելված N 4</t>
  </si>
  <si>
    <t>Ցուցանիշների փոփոխությունները (Նվազեցումները նշված են փակագծերում)</t>
  </si>
  <si>
    <t xml:space="preserve">ՄԱՍ 2. ՊԵՏԱԿԱՆ ՄԱՐՄՆԻ ԳԾՈՎ ԱՐԴՅՈՒՆՔԱՅԻՆ (ԿԱՏԱՐՈՂԱԿԱՆ) ՑՈՒՑԱՆԻՇՆԵՐԸ </t>
  </si>
  <si>
    <t>Հավելված N 2</t>
  </si>
  <si>
    <t>Հավելված N 3</t>
  </si>
  <si>
    <t xml:space="preserve"> Երեխա ունեցող ընտանիքների բնակարանային ապահովման աջակցություն</t>
  </si>
  <si>
    <t xml:space="preserve"> Երեխա ունեցող ընտանիքների բնակարանային ապահովման աջակցության տրամադրում</t>
  </si>
  <si>
    <t>Հավելված N 1</t>
  </si>
  <si>
    <t xml:space="preserve"> Երեխա ունեցող ընտանիքների բնակարանային ապահովման աջակցություն </t>
  </si>
  <si>
    <t xml:space="preserve"> Երեխա ունեցող ընտանիքների բնակարանային ապահովման աջակցության տրամադրում </t>
  </si>
  <si>
    <t xml:space="preserve"> Երեխա ունեցող ընտանիքներ, ովքեր ցանկանում են ձեռք բերել բնակարան, կանխավճարի ապահովագրության ձեռք բերում երիտասարդ ընտանիքների համար, երեխայի ծննդով պայմանավորված հիփոթեքային վարկ մարող ընտանիքներ </t>
  </si>
  <si>
    <t xml:space="preserve"> Շահառուների թվաքանակ (երեխայի ծննդով պայմանավորված` հիփոթեքային վարկ մարող ընտանիքներին դրամական աջակցության բաղադրիչ) </t>
  </si>
  <si>
    <t xml:space="preserve"> ՀՀ  աշխատանքի և սոցիալական հարցերի նախարարություն </t>
  </si>
  <si>
    <t xml:space="preserve"> ՄԱՍ 1. ՊԵՏԱԿԱՆ ՄԱՐՄՆԻ ԳԾՈՎ ԱՐԴՅՈՒՆՔԱՅԻՆ (ԿԱՏԱՐՈՂԱԿԱՆ) ՑՈՒՑԱՆԻՇՆԵՐԸ </t>
  </si>
  <si>
    <t>265</t>
  </si>
  <si>
    <t xml:space="preserve">ՀԱՅԱՍՏԱՆԻ ՀԱՆՐԱՊԵՏՈՒԹՅԱՆ ԿԱՌԱՎԱՐՈՒԹՅԱՆ 2020 ԹՎԱԿԱՆԻ ԴԵԿՏԵՄԲԵՐԻ 30-Ի N 2215-Ն N 9 ՀԱՎԵԼՎԱԾԻ N 9.16 ԱՂՅՈՒՍԱԿՈՒՄ ԿԱՏԱՐՎՈՂ ՓՈՓՈԽՈՒԹՅՈՒՆՆԵՐԸ </t>
  </si>
  <si>
    <t xml:space="preserve">
 ՀԱՅԱՍՏԱՆԻ ՀԱՆՐԱՊԵՏՈՒԹՅԱՆ ԿԱՌԱՎԱՐՈՒԹՅԱՆ 2021 ԹՎԱԿԱՆԻ ԴԵԿՏԵՄԲԵՐԻ307Ի N 2215-Ն ՈՐՈՇՄԱՆ N 9.1 ՀԱՎԵԼՎԱԾԻ  N 9.1.16 ԵՎ 9.1.20 ԱՂՅՈՒՍԱԿՆԵՐՈՒՄ ԿԱՏԱՐՎՈՂ ՓՈՓՈԽՈՒԹՅՈՒՆՆԵՐԸ</t>
  </si>
  <si>
    <t>Ցուցանիշների փոփոխությունները (Ավելացումները նշված են դրական նշանով)</t>
  </si>
  <si>
    <t xml:space="preserve"> Շահառուների թվաքանակ (մարզային բնակավայրերում բնակարան ձեռք բերելու համար միանվագ դրամական աջակցության բաղադրիչ) </t>
  </si>
  <si>
    <t xml:space="preserve"> Շահառուների թվաքանակ (երեխա ունեցող ընտանիքների համար կանխավճարի ապահովագրության բաղադրիչ) </t>
  </si>
  <si>
    <t xml:space="preserve">Շահառուների թվաքանակ (երեխա ունեցող ընտանիքների համար կանխավճարի ապահովագրության բաղադրիչ) </t>
  </si>
  <si>
    <t xml:space="preserve">Շահառուների թվաքանակ (մարզային բնակավայրերում բնակարան ձեռք բերելու համար միանվագ դրամական աջակցության բաղադրիչ) </t>
  </si>
  <si>
    <t xml:space="preserve">Շահառուների թվաքանակ (երեխայի ծննդով պայմանավորված` հիփոթեքային վարկ մարող ընտանիքներին դրամական աջակցության բաղադրիչ)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</si>
</sst>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* #,##0.0_);_(* \(#,##0.0\);_(* &quot;-&quot;?_);_(@_)"/>
    <numFmt numFmtId="167" formatCode="#,##0.0_);\(#,##0.0\)"/>
    <numFmt numFmtId="168" formatCode="##,##0.0;\(##,##0.0\);\-"/>
    <numFmt numFmtId="169" formatCode="0.0"/>
    <numFmt numFmtId="170" formatCode="_-* #,##0.00\ _ _-;\-* #,##0.00\ _ _-;_-* &quot;-&quot;??\ _ _-;_-@_-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theme="1"/>
      <name val="Arial Narrow"/>
      <family val="2"/>
    </font>
    <font>
      <sz val="12"/>
      <color rgb="FFFF0000"/>
      <name val="GHEA Grapalat"/>
      <family val="3"/>
    </font>
    <font>
      <b/>
      <sz val="14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8">
    <xf numFmtId="0" fontId="0" fillId="0" borderId="0"/>
    <xf numFmtId="43" fontId="6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>
      <alignment horizontal="left" vertical="top" wrapText="1"/>
    </xf>
    <xf numFmtId="0" fontId="7" fillId="0" borderId="0"/>
    <xf numFmtId="0" fontId="6" fillId="0" borderId="0"/>
    <xf numFmtId="0" fontId="7" fillId="0" borderId="0"/>
    <xf numFmtId="0" fontId="14" fillId="0" borderId="0"/>
    <xf numFmtId="0" fontId="9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9" fontId="14" fillId="0" borderId="0" applyFont="0" applyFill="0" applyBorder="0" applyAlignment="0" applyProtection="0"/>
    <xf numFmtId="168" fontId="16" fillId="0" borderId="0" applyFill="0" applyBorder="0" applyProtection="0">
      <alignment horizontal="right" vertical="top"/>
    </xf>
    <xf numFmtId="0" fontId="8" fillId="0" borderId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7" applyNumberFormat="0" applyAlignment="0" applyProtection="0"/>
    <xf numFmtId="0" fontId="26" fillId="7" borderId="18" applyNumberFormat="0" applyAlignment="0" applyProtection="0"/>
    <xf numFmtId="0" fontId="27" fillId="7" borderId="17" applyNumberFormat="0" applyAlignment="0" applyProtection="0"/>
    <xf numFmtId="0" fontId="28" fillId="0" borderId="19" applyNumberFormat="0" applyFill="0" applyAlignment="0" applyProtection="0"/>
    <xf numFmtId="0" fontId="29" fillId="8" borderId="20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3" fillId="33" borderId="0" applyNumberFormat="0" applyBorder="0" applyAlignment="0" applyProtection="0"/>
    <xf numFmtId="43" fontId="34" fillId="0" borderId="0" applyFont="0" applyFill="0" applyBorder="0" applyAlignment="0" applyProtection="0"/>
    <xf numFmtId="0" fontId="5" fillId="9" borderId="21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1" applyNumberFormat="0" applyFont="0" applyAlignment="0" applyProtection="0"/>
    <xf numFmtId="0" fontId="35" fillId="0" borderId="0"/>
    <xf numFmtId="0" fontId="3" fillId="11" borderId="0" applyNumberFormat="0" applyBorder="0" applyAlignment="0" applyProtection="0"/>
    <xf numFmtId="0" fontId="38" fillId="11" borderId="0" applyNumberFormat="0" applyBorder="0" applyAlignment="0" applyProtection="0"/>
    <xf numFmtId="0" fontId="3" fillId="15" borderId="0" applyNumberFormat="0" applyBorder="0" applyAlignment="0" applyProtection="0"/>
    <xf numFmtId="0" fontId="38" fillId="15" borderId="0" applyNumberFormat="0" applyBorder="0" applyAlignment="0" applyProtection="0"/>
    <xf numFmtId="0" fontId="3" fillId="19" borderId="0" applyNumberFormat="0" applyBorder="0" applyAlignment="0" applyProtection="0"/>
    <xf numFmtId="0" fontId="38" fillId="19" borderId="0" applyNumberFormat="0" applyBorder="0" applyAlignment="0" applyProtection="0"/>
    <xf numFmtId="0" fontId="3" fillId="23" borderId="0" applyNumberFormat="0" applyBorder="0" applyAlignment="0" applyProtection="0"/>
    <xf numFmtId="0" fontId="38" fillId="23" borderId="0" applyNumberFormat="0" applyBorder="0" applyAlignment="0" applyProtection="0"/>
    <xf numFmtId="0" fontId="3" fillId="27" borderId="0" applyNumberFormat="0" applyBorder="0" applyAlignment="0" applyProtection="0"/>
    <xf numFmtId="0" fontId="38" fillId="27" borderId="0" applyNumberFormat="0" applyBorder="0" applyAlignment="0" applyProtection="0"/>
    <xf numFmtId="0" fontId="3" fillId="31" borderId="0" applyNumberFormat="0" applyBorder="0" applyAlignment="0" applyProtection="0"/>
    <xf numFmtId="0" fontId="38" fillId="31" borderId="0" applyNumberFormat="0" applyBorder="0" applyAlignment="0" applyProtection="0"/>
    <xf numFmtId="0" fontId="3" fillId="12" borderId="0" applyNumberFormat="0" applyBorder="0" applyAlignment="0" applyProtection="0"/>
    <xf numFmtId="0" fontId="38" fillId="12" borderId="0" applyNumberFormat="0" applyBorder="0" applyAlignment="0" applyProtection="0"/>
    <xf numFmtId="0" fontId="3" fillId="16" borderId="0" applyNumberFormat="0" applyBorder="0" applyAlignment="0" applyProtection="0"/>
    <xf numFmtId="0" fontId="38" fillId="16" borderId="0" applyNumberFormat="0" applyBorder="0" applyAlignment="0" applyProtection="0"/>
    <xf numFmtId="0" fontId="3" fillId="20" borderId="0" applyNumberFormat="0" applyBorder="0" applyAlignment="0" applyProtection="0"/>
    <xf numFmtId="0" fontId="38" fillId="20" borderId="0" applyNumberFormat="0" applyBorder="0" applyAlignment="0" applyProtection="0"/>
    <xf numFmtId="0" fontId="3" fillId="24" borderId="0" applyNumberFormat="0" applyBorder="0" applyAlignment="0" applyProtection="0"/>
    <xf numFmtId="0" fontId="38" fillId="24" borderId="0" applyNumberFormat="0" applyBorder="0" applyAlignment="0" applyProtection="0"/>
    <xf numFmtId="0" fontId="3" fillId="28" borderId="0" applyNumberFormat="0" applyBorder="0" applyAlignment="0" applyProtection="0"/>
    <xf numFmtId="0" fontId="38" fillId="28" borderId="0" applyNumberFormat="0" applyBorder="0" applyAlignment="0" applyProtection="0"/>
    <xf numFmtId="0" fontId="3" fillId="32" borderId="0" applyNumberFormat="0" applyBorder="0" applyAlignment="0" applyProtection="0"/>
    <xf numFmtId="0" fontId="38" fillId="32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33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40" fillId="4" borderId="0" applyNumberFormat="0" applyBorder="0" applyAlignment="0" applyProtection="0"/>
    <xf numFmtId="0" fontId="41" fillId="7" borderId="17" applyNumberFormat="0" applyAlignment="0" applyProtection="0"/>
    <xf numFmtId="0" fontId="42" fillId="8" borderId="20" applyNumberFormat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" borderId="0" applyNumberFormat="0" applyBorder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48" fillId="6" borderId="17" applyNumberFormat="0" applyAlignment="0" applyProtection="0"/>
    <xf numFmtId="0" fontId="49" fillId="0" borderId="19" applyNumberFormat="0" applyFill="0" applyAlignment="0" applyProtection="0"/>
    <xf numFmtId="0" fontId="50" fillId="5" borderId="0" applyNumberFormat="0" applyBorder="0" applyAlignment="0" applyProtection="0"/>
    <xf numFmtId="0" fontId="36" fillId="0" borderId="0"/>
    <xf numFmtId="0" fontId="36" fillId="0" borderId="0"/>
    <xf numFmtId="0" fontId="16" fillId="0" borderId="0">
      <alignment horizontal="left" vertical="top" wrapText="1"/>
    </xf>
    <xf numFmtId="0" fontId="51" fillId="0" borderId="0"/>
    <xf numFmtId="0" fontId="52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8" fillId="9" borderId="21" applyNumberFormat="0" applyFont="0" applyAlignment="0" applyProtection="0"/>
    <xf numFmtId="0" fontId="3" fillId="9" borderId="21" applyNumberFormat="0" applyFont="0" applyAlignment="0" applyProtection="0"/>
    <xf numFmtId="0" fontId="53" fillId="7" borderId="18" applyNumberFormat="0" applyAlignment="0" applyProtection="0"/>
    <xf numFmtId="0" fontId="54" fillId="0" borderId="0" applyNumberFormat="0" applyFill="0" applyBorder="0" applyAlignment="0" applyProtection="0"/>
    <xf numFmtId="0" fontId="55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37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1" applyNumberFormat="0" applyFont="0" applyAlignment="0" applyProtection="0"/>
    <xf numFmtId="168" fontId="57" fillId="0" borderId="0" applyFill="0" applyBorder="0" applyProtection="0">
      <alignment horizontal="right" vertical="top"/>
    </xf>
    <xf numFmtId="0" fontId="35" fillId="0" borderId="0"/>
    <xf numFmtId="0" fontId="60" fillId="0" borderId="0"/>
    <xf numFmtId="0" fontId="1" fillId="0" borderId="0"/>
    <xf numFmtId="170" fontId="34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13">
    <xf numFmtId="0" fontId="0" fillId="0" borderId="0" xfId="0"/>
    <xf numFmtId="0" fontId="11" fillId="2" borderId="0" xfId="0" applyFont="1" applyFill="1"/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left" indent="15"/>
    </xf>
    <xf numFmtId="0" fontId="10" fillId="2" borderId="5" xfId="0" applyFont="1" applyFill="1" applyBorder="1" applyAlignment="1">
      <alignment horizontal="center" textRotation="90" wrapText="1"/>
    </xf>
    <xf numFmtId="0" fontId="10" fillId="2" borderId="1" xfId="0" applyFont="1" applyFill="1" applyBorder="1" applyAlignment="1">
      <alignment horizontal="center" textRotation="90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textRotation="90" wrapText="1"/>
    </xf>
    <xf numFmtId="164" fontId="11" fillId="2" borderId="0" xfId="1" applyNumberFormat="1" applyFont="1" applyFill="1"/>
    <xf numFmtId="0" fontId="11" fillId="2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wrapText="1"/>
    </xf>
    <xf numFmtId="0" fontId="11" fillId="2" borderId="0" xfId="0" applyFont="1" applyFill="1" applyAlignment="1">
      <alignment horizontal="left" wrapText="1"/>
    </xf>
    <xf numFmtId="0" fontId="1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67" fontId="11" fillId="2" borderId="1" xfId="0" applyNumberFormat="1" applyFont="1" applyFill="1" applyBorder="1" applyAlignment="1">
      <alignment horizontal="center" vertical="top" wrapText="1"/>
    </xf>
    <xf numFmtId="168" fontId="11" fillId="2" borderId="1" xfId="17" applyNumberFormat="1" applyFont="1" applyFill="1" applyBorder="1" applyAlignment="1">
      <alignment horizontal="center" vertical="top" wrapText="1"/>
    </xf>
    <xf numFmtId="166" fontId="11" fillId="2" borderId="0" xfId="0" applyNumberFormat="1" applyFont="1" applyFill="1"/>
    <xf numFmtId="0" fontId="10" fillId="2" borderId="1" xfId="0" quotePrefix="1" applyFont="1" applyFill="1" applyBorder="1" applyAlignment="1">
      <alignment horizontal="left" vertical="top" wrapText="1"/>
    </xf>
    <xf numFmtId="165" fontId="11" fillId="2" borderId="0" xfId="1" applyNumberFormat="1" applyFont="1" applyFill="1"/>
    <xf numFmtId="168" fontId="11" fillId="2" borderId="1" xfId="17" applyNumberFormat="1" applyFont="1" applyFill="1" applyBorder="1" applyAlignment="1">
      <alignment horizontal="left" vertical="top"/>
    </xf>
    <xf numFmtId="168" fontId="11" fillId="2" borderId="1" xfId="17" applyNumberFormat="1" applyFont="1" applyFill="1" applyBorder="1" applyAlignment="1">
      <alignment horizontal="center" vertical="top"/>
    </xf>
    <xf numFmtId="169" fontId="10" fillId="2" borderId="1" xfId="0" applyNumberFormat="1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58" fillId="2" borderId="1" xfId="0" applyFont="1" applyFill="1" applyBorder="1" applyAlignment="1">
      <alignment horizontal="center" vertical="top" wrapText="1"/>
    </xf>
    <xf numFmtId="168" fontId="10" fillId="2" borderId="1" xfId="152" applyNumberFormat="1" applyFont="1" applyFill="1" applyBorder="1" applyAlignment="1">
      <alignment horizontal="center" vertical="top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61" fillId="2" borderId="0" xfId="0" applyFont="1" applyFill="1"/>
    <xf numFmtId="167" fontId="11" fillId="2" borderId="0" xfId="0" applyNumberFormat="1" applyFont="1" applyFill="1" applyAlignment="1">
      <alignment wrapText="1"/>
    </xf>
    <xf numFmtId="0" fontId="11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vertical="center"/>
    </xf>
    <xf numFmtId="0" fontId="10" fillId="2" borderId="1" xfId="0" applyFont="1" applyFill="1" applyBorder="1" applyAlignment="1">
      <alignment vertical="top" wrapText="1"/>
    </xf>
    <xf numFmtId="0" fontId="59" fillId="2" borderId="1" xfId="0" applyFont="1" applyFill="1" applyBorder="1" applyAlignment="1">
      <alignment horizontal="left" vertical="top" wrapText="1"/>
    </xf>
    <xf numFmtId="0" fontId="59" fillId="2" borderId="1" xfId="0" applyFont="1" applyFill="1" applyBorder="1" applyAlignment="1">
      <alignment vertical="top" wrapText="1"/>
    </xf>
    <xf numFmtId="0" fontId="10" fillId="2" borderId="0" xfId="0" applyFont="1" applyFill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vertical="top" wrapText="1"/>
    </xf>
    <xf numFmtId="0" fontId="59" fillId="2" borderId="1" xfId="0" applyFont="1" applyFill="1" applyBorder="1" applyAlignment="1">
      <alignment horizontal="left" vertical="center" wrapText="1"/>
    </xf>
    <xf numFmtId="0" fontId="59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165" fontId="11" fillId="2" borderId="0" xfId="0" applyNumberFormat="1" applyFont="1" applyFill="1" applyAlignment="1">
      <alignment wrapText="1"/>
    </xf>
    <xf numFmtId="167" fontId="11" fillId="2" borderId="0" xfId="0" applyNumberFormat="1" applyFont="1" applyFill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0" fillId="2" borderId="7" xfId="15" applyFont="1" applyFill="1" applyBorder="1" applyAlignment="1">
      <alignment vertical="center" wrapText="1"/>
    </xf>
    <xf numFmtId="0" fontId="10" fillId="2" borderId="2" xfId="15" applyFont="1" applyFill="1" applyBorder="1" applyAlignment="1">
      <alignment vertical="center" wrapText="1"/>
    </xf>
    <xf numFmtId="0" fontId="11" fillId="2" borderId="0" xfId="0" applyFont="1" applyFill="1" applyAlignment="1">
      <alignment horizontal="right" wrapText="1"/>
    </xf>
    <xf numFmtId="0" fontId="58" fillId="2" borderId="1" xfId="0" applyFont="1" applyFill="1" applyBorder="1" applyAlignment="1">
      <alignment horizontal="center" vertical="center" wrapText="1"/>
    </xf>
    <xf numFmtId="0" fontId="61" fillId="2" borderId="0" xfId="0" applyFont="1" applyFill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168" fontId="10" fillId="2" borderId="1" xfId="17" applyNumberFormat="1" applyFont="1" applyFill="1" applyBorder="1" applyAlignment="1">
      <alignment horizontal="center" vertical="top"/>
    </xf>
    <xf numFmtId="0" fontId="10" fillId="2" borderId="0" xfId="0" applyFont="1" applyFill="1" applyAlignment="1">
      <alignment wrapText="1"/>
    </xf>
    <xf numFmtId="165" fontId="10" fillId="2" borderId="0" xfId="1" applyNumberFormat="1" applyFont="1" applyFill="1" applyAlignment="1">
      <alignment wrapText="1"/>
    </xf>
    <xf numFmtId="0" fontId="11" fillId="2" borderId="0" xfId="0" applyFont="1" applyFill="1" applyAlignment="1">
      <alignment horizontal="right" vertical="center"/>
    </xf>
    <xf numFmtId="0" fontId="10" fillId="2" borderId="0" xfId="14" applyFont="1" applyFill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168" fontId="11" fillId="2" borderId="1" xfId="17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62" fillId="0" borderId="0" xfId="0" applyFont="1" applyAlignment="1">
      <alignment vertical="top"/>
    </xf>
    <xf numFmtId="0" fontId="11" fillId="2" borderId="9" xfId="0" applyFont="1" applyFill="1" applyBorder="1" applyAlignment="1">
      <alignment horizontal="right" wrapText="1"/>
    </xf>
    <xf numFmtId="49" fontId="11" fillId="2" borderId="1" xfId="17" applyNumberFormat="1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right" wrapText="1"/>
    </xf>
    <xf numFmtId="0" fontId="11" fillId="2" borderId="1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10" fillId="2" borderId="3" xfId="15" applyFont="1" applyFill="1" applyBorder="1" applyAlignment="1">
      <alignment horizontal="center" vertical="top" wrapText="1"/>
    </xf>
    <xf numFmtId="0" fontId="10" fillId="2" borderId="10" xfId="15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top" wrapText="1"/>
    </xf>
    <xf numFmtId="0" fontId="12" fillId="2" borderId="11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center" vertical="center" wrapText="1"/>
    </xf>
    <xf numFmtId="0" fontId="10" fillId="2" borderId="0" xfId="14" applyFont="1" applyFill="1" applyAlignment="1">
      <alignment horizontal="left"/>
    </xf>
    <xf numFmtId="0" fontId="10" fillId="2" borderId="0" xfId="0" applyFont="1" applyFill="1" applyAlignment="1">
      <alignment horizontal="center" vertical="top" wrapText="1"/>
    </xf>
    <xf numFmtId="0" fontId="12" fillId="2" borderId="1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/>
    </xf>
    <xf numFmtId="0" fontId="11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right" vertical="center" wrapText="1"/>
    </xf>
    <xf numFmtId="0" fontId="10" fillId="2" borderId="0" xfId="14" applyFont="1" applyFill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62" fillId="0" borderId="0" xfId="0" applyFont="1" applyAlignment="1">
      <alignment horizontal="center" vertical="top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</cellXfs>
  <cellStyles count="158">
    <cellStyle name="20% - Accent1" xfId="36" builtinId="30" customBuiltin="1"/>
    <cellStyle name="20% - Accent1 2" xfId="61"/>
    <cellStyle name="20% - Accent1 2 2" xfId="76"/>
    <cellStyle name="20% - Accent1 3" xfId="75"/>
    <cellStyle name="20% - Accent1 4" xfId="139"/>
    <cellStyle name="20% - Accent2" xfId="40" builtinId="34" customBuiltin="1"/>
    <cellStyle name="20% - Accent2 2" xfId="62"/>
    <cellStyle name="20% - Accent2 2 2" xfId="78"/>
    <cellStyle name="20% - Accent2 3" xfId="77"/>
    <cellStyle name="20% - Accent2 4" xfId="140"/>
    <cellStyle name="20% - Accent3" xfId="44" builtinId="38" customBuiltin="1"/>
    <cellStyle name="20% - Accent3 2" xfId="63"/>
    <cellStyle name="20% - Accent3 2 2" xfId="80"/>
    <cellStyle name="20% - Accent3 3" xfId="79"/>
    <cellStyle name="20% - Accent3 4" xfId="141"/>
    <cellStyle name="20% - Accent4" xfId="48" builtinId="42" customBuiltin="1"/>
    <cellStyle name="20% - Accent4 2" xfId="64"/>
    <cellStyle name="20% - Accent4 2 2" xfId="82"/>
    <cellStyle name="20% - Accent4 3" xfId="81"/>
    <cellStyle name="20% - Accent4 4" xfId="142"/>
    <cellStyle name="20% - Accent5" xfId="52" builtinId="46" customBuiltin="1"/>
    <cellStyle name="20% - Accent5 2" xfId="65"/>
    <cellStyle name="20% - Accent5 2 2" xfId="84"/>
    <cellStyle name="20% - Accent5 3" xfId="83"/>
    <cellStyle name="20% - Accent5 4" xfId="143"/>
    <cellStyle name="20% - Accent6" xfId="56" builtinId="50" customBuiltin="1"/>
    <cellStyle name="20% - Accent6 2" xfId="66"/>
    <cellStyle name="20% - Accent6 2 2" xfId="86"/>
    <cellStyle name="20% - Accent6 3" xfId="85"/>
    <cellStyle name="20% - Accent6 4" xfId="144"/>
    <cellStyle name="40% - Accent1" xfId="37" builtinId="31" customBuiltin="1"/>
    <cellStyle name="40% - Accent1 2" xfId="67"/>
    <cellStyle name="40% - Accent1 2 2" xfId="88"/>
    <cellStyle name="40% - Accent1 3" xfId="87"/>
    <cellStyle name="40% - Accent1 4" xfId="145"/>
    <cellStyle name="40% - Accent2" xfId="41" builtinId="35" customBuiltin="1"/>
    <cellStyle name="40% - Accent2 2" xfId="68"/>
    <cellStyle name="40% - Accent2 2 2" xfId="90"/>
    <cellStyle name="40% - Accent2 3" xfId="89"/>
    <cellStyle name="40% - Accent2 4" xfId="146"/>
    <cellStyle name="40% - Accent3" xfId="45" builtinId="39" customBuiltin="1"/>
    <cellStyle name="40% - Accent3 2" xfId="69"/>
    <cellStyle name="40% - Accent3 2 2" xfId="92"/>
    <cellStyle name="40% - Accent3 3" xfId="91"/>
    <cellStyle name="40% - Accent3 4" xfId="147"/>
    <cellStyle name="40% - Accent4" xfId="49" builtinId="43" customBuiltin="1"/>
    <cellStyle name="40% - Accent4 2" xfId="70"/>
    <cellStyle name="40% - Accent4 2 2" xfId="94"/>
    <cellStyle name="40% - Accent4 3" xfId="93"/>
    <cellStyle name="40% - Accent4 4" xfId="148"/>
    <cellStyle name="40% - Accent5" xfId="53" builtinId="47" customBuiltin="1"/>
    <cellStyle name="40% - Accent5 2" xfId="71"/>
    <cellStyle name="40% - Accent5 2 2" xfId="96"/>
    <cellStyle name="40% - Accent5 3" xfId="95"/>
    <cellStyle name="40% - Accent5 4" xfId="149"/>
    <cellStyle name="40% - Accent6" xfId="57" builtinId="51" customBuiltin="1"/>
    <cellStyle name="40% - Accent6 2" xfId="72"/>
    <cellStyle name="40% - Accent6 2 2" xfId="98"/>
    <cellStyle name="40% - Accent6 3" xfId="97"/>
    <cellStyle name="40% - Accent6 4" xfId="150"/>
    <cellStyle name="60% - Accent1" xfId="38" builtinId="32" customBuiltin="1"/>
    <cellStyle name="60% - Accent1 2" xfId="99"/>
    <cellStyle name="60% - Accent2" xfId="42" builtinId="36" customBuiltin="1"/>
    <cellStyle name="60% - Accent2 2" xfId="100"/>
    <cellStyle name="60% - Accent3" xfId="46" builtinId="40" customBuiltin="1"/>
    <cellStyle name="60% - Accent3 2" xfId="101"/>
    <cellStyle name="60% - Accent4" xfId="50" builtinId="44" customBuiltin="1"/>
    <cellStyle name="60% - Accent4 2" xfId="102"/>
    <cellStyle name="60% - Accent5" xfId="54" builtinId="48" customBuiltin="1"/>
    <cellStyle name="60% - Accent5 2" xfId="103"/>
    <cellStyle name="60% - Accent6" xfId="58" builtinId="52" customBuiltin="1"/>
    <cellStyle name="60% - Accent6 2" xfId="104"/>
    <cellStyle name="Accent1" xfId="35" builtinId="29" customBuiltin="1"/>
    <cellStyle name="Accent1 2" xfId="105"/>
    <cellStyle name="Accent2" xfId="39" builtinId="33" customBuiltin="1"/>
    <cellStyle name="Accent2 2" xfId="106"/>
    <cellStyle name="Accent3" xfId="43" builtinId="37" customBuiltin="1"/>
    <cellStyle name="Accent3 2" xfId="107"/>
    <cellStyle name="Accent4" xfId="47" builtinId="41" customBuiltin="1"/>
    <cellStyle name="Accent4 2" xfId="108"/>
    <cellStyle name="Accent5" xfId="51" builtinId="45" customBuiltin="1"/>
    <cellStyle name="Accent5 2" xfId="109"/>
    <cellStyle name="Accent6" xfId="55" builtinId="49" customBuiltin="1"/>
    <cellStyle name="Accent6 2" xfId="110"/>
    <cellStyle name="Bad" xfId="25" builtinId="27" customBuiltin="1"/>
    <cellStyle name="Bad 2" xfId="111"/>
    <cellStyle name="Calculation" xfId="29" builtinId="22" customBuiltin="1"/>
    <cellStyle name="Calculation 2" xfId="112"/>
    <cellStyle name="Check Cell" xfId="31" builtinId="23" customBuiltin="1"/>
    <cellStyle name="Check Cell 2" xfId="113"/>
    <cellStyle name="Comma" xfId="1" builtinId="3"/>
    <cellStyle name="Comma 15" xfId="59"/>
    <cellStyle name="Comma 2" xfId="115"/>
    <cellStyle name="Comma 3" xfId="114"/>
    <cellStyle name="Comma 3 4" xfId="156"/>
    <cellStyle name="Comma 4" xfId="157"/>
    <cellStyle name="Explanatory Text" xfId="33" builtinId="53" customBuiltin="1"/>
    <cellStyle name="Explanatory Text 2" xfId="116"/>
    <cellStyle name="Good" xfId="24" builtinId="26" customBuiltin="1"/>
    <cellStyle name="Good 2" xfId="117"/>
    <cellStyle name="Heading 1" xfId="20" builtinId="16" customBuiltin="1"/>
    <cellStyle name="Heading 1 2" xfId="118"/>
    <cellStyle name="Heading 2" xfId="21" builtinId="17" customBuiltin="1"/>
    <cellStyle name="Heading 2 2" xfId="119"/>
    <cellStyle name="Heading 3" xfId="22" builtinId="18" customBuiltin="1"/>
    <cellStyle name="Heading 3 2" xfId="120"/>
    <cellStyle name="Heading 4" xfId="23" builtinId="19" customBuiltin="1"/>
    <cellStyle name="Heading 4 2" xfId="121"/>
    <cellStyle name="Input" xfId="27" builtinId="20" customBuiltin="1"/>
    <cellStyle name="Input 2" xfId="122"/>
    <cellStyle name="Linked Cell" xfId="30" builtinId="24" customBuiltin="1"/>
    <cellStyle name="Linked Cell 2" xfId="123"/>
    <cellStyle name="Neutral" xfId="26" builtinId="28" customBuiltin="1"/>
    <cellStyle name="Neutral 2" xfId="124"/>
    <cellStyle name="Normal" xfId="0" builtinId="0"/>
    <cellStyle name="Normal 10" xfId="2"/>
    <cellStyle name="Normal 10 2" xfId="125"/>
    <cellStyle name="Normal 11" xfId="3"/>
    <cellStyle name="Normal 11 2" xfId="126"/>
    <cellStyle name="Normal 12" xfId="127"/>
    <cellStyle name="Normal 12 2" xfId="153"/>
    <cellStyle name="Normal 13" xfId="128"/>
    <cellStyle name="Normal 13 2" xfId="155"/>
    <cellStyle name="Normal 14" xfId="154"/>
    <cellStyle name="Normal 2" xfId="4"/>
    <cellStyle name="Normal 2 2" xfId="5"/>
    <cellStyle name="Normal 2 3" xfId="6"/>
    <cellStyle name="Normal 2 4" xfId="7"/>
    <cellStyle name="Normal 2 5" xfId="129"/>
    <cellStyle name="Normal 2_MOLSI 2009-2011 MTEF Axjusak 3_new_Final" xfId="8"/>
    <cellStyle name="Normal 3" xfId="9"/>
    <cellStyle name="Normal 3 2" xfId="130"/>
    <cellStyle name="Normal 4" xfId="10"/>
    <cellStyle name="Normal 5" xfId="11"/>
    <cellStyle name="Normal 6" xfId="12"/>
    <cellStyle name="Normal 7" xfId="13"/>
    <cellStyle name="Normal 8" xfId="14"/>
    <cellStyle name="Normal 8 2" xfId="131"/>
    <cellStyle name="Normal 9" xfId="74"/>
    <cellStyle name="Normal_PahustafondGortsazrk.NpastVoroshSocap- 2" xfId="15"/>
    <cellStyle name="Note 2" xfId="60"/>
    <cellStyle name="Note 2 2" xfId="132"/>
    <cellStyle name="Note 3" xfId="73"/>
    <cellStyle name="Note 3 2" xfId="133"/>
    <cellStyle name="Note 4" xfId="151"/>
    <cellStyle name="Output" xfId="28" builtinId="21" customBuiltin="1"/>
    <cellStyle name="Output 2" xfId="134"/>
    <cellStyle name="Percent 2" xfId="16"/>
    <cellStyle name="SN_241" xfId="17"/>
    <cellStyle name="SN_b" xfId="152"/>
    <cellStyle name="Style 1" xfId="18"/>
    <cellStyle name="Title" xfId="19" builtinId="15" customBuiltin="1"/>
    <cellStyle name="Title 2" xfId="135"/>
    <cellStyle name="Total" xfId="34" builtinId="25" customBuiltin="1"/>
    <cellStyle name="Total 2" xfId="136"/>
    <cellStyle name="Warning Text" xfId="32" builtinId="11" customBuiltin="1"/>
    <cellStyle name="Warning Text 2" xfId="137"/>
    <cellStyle name="Стиль 1" xfId="138"/>
  </cellStyles>
  <dxfs count="4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7" zoomScaleNormal="100" zoomScaleSheetLayoutView="85" workbookViewId="0">
      <selection activeCell="D7" sqref="D7:E7"/>
    </sheetView>
  </sheetViews>
  <sheetFormatPr defaultRowHeight="17.25"/>
  <cols>
    <col min="1" max="1" width="11.28515625" style="12" customWidth="1"/>
    <col min="2" max="2" width="17.5703125" style="12" customWidth="1"/>
    <col min="3" max="3" width="80.42578125" style="12" customWidth="1"/>
    <col min="4" max="5" width="24.85546875" style="47" customWidth="1"/>
    <col min="6" max="6" width="17.85546875" style="12" customWidth="1"/>
    <col min="7" max="9" width="17.140625" style="12" bestFit="1" customWidth="1"/>
    <col min="10" max="10" width="11.5703125" style="12" customWidth="1"/>
    <col min="11" max="16384" width="9.140625" style="12"/>
  </cols>
  <sheetData>
    <row r="1" spans="1:9">
      <c r="D1" s="54"/>
      <c r="E1" s="54" t="s">
        <v>92</v>
      </c>
    </row>
    <row r="2" spans="1:9">
      <c r="A2" s="13" t="s">
        <v>0</v>
      </c>
      <c r="D2" s="75" t="s">
        <v>28</v>
      </c>
      <c r="E2" s="75"/>
    </row>
    <row r="3" spans="1:9">
      <c r="D3" s="75" t="s">
        <v>1</v>
      </c>
      <c r="E3" s="75"/>
    </row>
    <row r="5" spans="1:9" ht="89.25" customHeight="1">
      <c r="A5" s="77" t="s">
        <v>30</v>
      </c>
      <c r="B5" s="77"/>
      <c r="C5" s="77"/>
      <c r="D5" s="77"/>
      <c r="E5" s="77"/>
    </row>
    <row r="6" spans="1:9" ht="18" thickBot="1">
      <c r="A6" s="7"/>
      <c r="B6" s="7"/>
      <c r="C6" s="7"/>
      <c r="E6" s="73" t="s">
        <v>44</v>
      </c>
    </row>
    <row r="7" spans="1:9" ht="77.25" customHeight="1">
      <c r="A7" s="78" t="s">
        <v>2</v>
      </c>
      <c r="B7" s="79"/>
      <c r="C7" s="80" t="s">
        <v>16</v>
      </c>
      <c r="D7" s="82" t="s">
        <v>27</v>
      </c>
      <c r="E7" s="83"/>
    </row>
    <row r="8" spans="1:9" ht="34.5">
      <c r="A8" s="52" t="s">
        <v>3</v>
      </c>
      <c r="B8" s="53" t="s">
        <v>4</v>
      </c>
      <c r="C8" s="81"/>
      <c r="D8" s="49" t="s">
        <v>13</v>
      </c>
      <c r="E8" s="8" t="s">
        <v>14</v>
      </c>
    </row>
    <row r="9" spans="1:9" s="59" customFormat="1">
      <c r="A9" s="15"/>
      <c r="B9" s="15"/>
      <c r="C9" s="15" t="s">
        <v>58</v>
      </c>
      <c r="D9" s="26">
        <f>D10</f>
        <v>0</v>
      </c>
      <c r="E9" s="26">
        <f>E10</f>
        <v>0</v>
      </c>
      <c r="G9" s="60"/>
      <c r="H9" s="60"/>
      <c r="I9" s="60"/>
    </row>
    <row r="10" spans="1:9" s="59" customFormat="1">
      <c r="A10" s="15"/>
      <c r="B10" s="15"/>
      <c r="C10" s="15" t="s">
        <v>49</v>
      </c>
      <c r="D10" s="26">
        <f>D11+D24</f>
        <v>0</v>
      </c>
      <c r="E10" s="26">
        <f>E11+E24</f>
        <v>0</v>
      </c>
      <c r="G10" s="60"/>
      <c r="H10" s="60"/>
      <c r="I10" s="60"/>
    </row>
    <row r="11" spans="1:9">
      <c r="A11" s="51">
        <v>1102</v>
      </c>
      <c r="B11" s="51"/>
      <c r="C11" s="50" t="s">
        <v>59</v>
      </c>
      <c r="D11" s="16">
        <f>D18</f>
        <v>-280000</v>
      </c>
      <c r="E11" s="16">
        <f>E18</f>
        <v>-420000</v>
      </c>
      <c r="G11" s="30"/>
    </row>
    <row r="12" spans="1:9">
      <c r="A12" s="51"/>
      <c r="B12" s="51"/>
      <c r="C12" s="51" t="s">
        <v>23</v>
      </c>
      <c r="D12" s="48"/>
      <c r="E12" s="48"/>
      <c r="G12" s="45"/>
    </row>
    <row r="13" spans="1:9">
      <c r="A13" s="51"/>
      <c r="B13" s="51"/>
      <c r="C13" s="50" t="s">
        <v>60</v>
      </c>
      <c r="D13" s="48"/>
      <c r="E13" s="48"/>
    </row>
    <row r="14" spans="1:9">
      <c r="A14" s="51"/>
      <c r="B14" s="51"/>
      <c r="C14" s="51" t="s">
        <v>24</v>
      </c>
      <c r="D14" s="48"/>
      <c r="E14" s="48"/>
    </row>
    <row r="15" spans="1:9">
      <c r="A15" s="51"/>
      <c r="B15" s="51"/>
      <c r="C15" s="50" t="s">
        <v>61</v>
      </c>
      <c r="D15" s="48"/>
      <c r="E15" s="48"/>
    </row>
    <row r="16" spans="1:9">
      <c r="A16" s="51"/>
      <c r="B16" s="51"/>
      <c r="C16" s="51" t="s">
        <v>25</v>
      </c>
      <c r="D16" s="48"/>
      <c r="E16" s="48"/>
    </row>
    <row r="17" spans="1:5">
      <c r="A17" s="76" t="s">
        <v>62</v>
      </c>
      <c r="B17" s="76"/>
      <c r="C17" s="76"/>
      <c r="D17" s="76"/>
      <c r="E17" s="76"/>
    </row>
    <row r="18" spans="1:5">
      <c r="A18" s="51"/>
      <c r="B18" s="51">
        <v>12003</v>
      </c>
      <c r="C18" s="50" t="s">
        <v>5</v>
      </c>
      <c r="D18" s="17">
        <f t="shared" ref="D18:E18" si="0">D23</f>
        <v>-280000</v>
      </c>
      <c r="E18" s="17">
        <f t="shared" si="0"/>
        <v>-420000</v>
      </c>
    </row>
    <row r="19" spans="1:5">
      <c r="A19" s="51"/>
      <c r="B19" s="51"/>
      <c r="C19" s="51" t="s">
        <v>31</v>
      </c>
      <c r="D19" s="48"/>
      <c r="E19" s="48"/>
    </row>
    <row r="20" spans="1:5">
      <c r="A20" s="51"/>
      <c r="B20" s="51"/>
      <c r="C20" s="50" t="s">
        <v>6</v>
      </c>
      <c r="D20" s="48"/>
      <c r="E20" s="48"/>
    </row>
    <row r="21" spans="1:5" ht="51.75">
      <c r="A21" s="51"/>
      <c r="B21" s="51"/>
      <c r="C21" s="51" t="s">
        <v>65</v>
      </c>
      <c r="D21" s="48"/>
      <c r="E21" s="48"/>
    </row>
    <row r="22" spans="1:5">
      <c r="A22" s="51"/>
      <c r="B22" s="51"/>
      <c r="C22" s="50" t="s">
        <v>35</v>
      </c>
      <c r="D22" s="48"/>
      <c r="E22" s="48"/>
    </row>
    <row r="23" spans="1:5">
      <c r="A23" s="51"/>
      <c r="B23" s="51"/>
      <c r="C23" s="51" t="s">
        <v>19</v>
      </c>
      <c r="D23" s="17">
        <v>-280000</v>
      </c>
      <c r="E23" s="17">
        <f>-280000-140000</f>
        <v>-420000</v>
      </c>
    </row>
    <row r="24" spans="1:5">
      <c r="A24" s="51" t="s">
        <v>56</v>
      </c>
      <c r="B24" s="51"/>
      <c r="C24" s="50" t="s">
        <v>59</v>
      </c>
      <c r="D24" s="17">
        <f>D31</f>
        <v>280000</v>
      </c>
      <c r="E24" s="17">
        <f>E31</f>
        <v>420000</v>
      </c>
    </row>
    <row r="25" spans="1:5">
      <c r="A25" s="51"/>
      <c r="B25" s="51"/>
      <c r="C25" s="51" t="s">
        <v>57</v>
      </c>
      <c r="D25" s="48"/>
      <c r="E25" s="48"/>
    </row>
    <row r="26" spans="1:5">
      <c r="A26" s="51"/>
      <c r="B26" s="51"/>
      <c r="C26" s="50" t="s">
        <v>60</v>
      </c>
      <c r="D26" s="48"/>
      <c r="E26" s="48"/>
    </row>
    <row r="27" spans="1:5">
      <c r="A27" s="51"/>
      <c r="B27" s="51"/>
      <c r="C27" s="51" t="s">
        <v>63</v>
      </c>
      <c r="D27" s="48"/>
      <c r="E27" s="48"/>
    </row>
    <row r="28" spans="1:5">
      <c r="A28" s="51"/>
      <c r="B28" s="51"/>
      <c r="C28" s="50" t="s">
        <v>61</v>
      </c>
      <c r="D28" s="48"/>
      <c r="E28" s="48"/>
    </row>
    <row r="29" spans="1:5">
      <c r="A29" s="51"/>
      <c r="B29" s="51"/>
      <c r="C29" s="51" t="s">
        <v>64</v>
      </c>
      <c r="D29" s="48"/>
      <c r="E29" s="48"/>
    </row>
    <row r="30" spans="1:5">
      <c r="A30" s="76" t="s">
        <v>62</v>
      </c>
      <c r="B30" s="76"/>
      <c r="C30" s="76"/>
      <c r="D30" s="76"/>
      <c r="E30" s="76"/>
    </row>
    <row r="31" spans="1:5">
      <c r="A31" s="51"/>
      <c r="B31" s="51">
        <v>12003</v>
      </c>
      <c r="C31" s="27" t="s">
        <v>5</v>
      </c>
      <c r="D31" s="17">
        <f t="shared" ref="D31:E31" si="1">D36</f>
        <v>280000</v>
      </c>
      <c r="E31" s="17">
        <f t="shared" si="1"/>
        <v>420000</v>
      </c>
    </row>
    <row r="32" spans="1:5" ht="34.5">
      <c r="A32" s="51"/>
      <c r="B32" s="51"/>
      <c r="C32" s="28" t="s">
        <v>90</v>
      </c>
      <c r="D32" s="48"/>
      <c r="E32" s="48"/>
    </row>
    <row r="33" spans="1:5">
      <c r="A33" s="51"/>
      <c r="B33" s="51"/>
      <c r="C33" s="27" t="s">
        <v>6</v>
      </c>
      <c r="D33" s="48"/>
      <c r="E33" s="48"/>
    </row>
    <row r="34" spans="1:5" ht="34.5">
      <c r="A34" s="51"/>
      <c r="B34" s="51"/>
      <c r="C34" s="28" t="s">
        <v>91</v>
      </c>
      <c r="D34" s="48"/>
      <c r="E34" s="48"/>
    </row>
    <row r="35" spans="1:5">
      <c r="A35" s="51"/>
      <c r="B35" s="51"/>
      <c r="C35" s="27" t="s">
        <v>35</v>
      </c>
      <c r="D35" s="48"/>
      <c r="E35" s="48"/>
    </row>
    <row r="36" spans="1:5">
      <c r="A36" s="51"/>
      <c r="B36" s="51"/>
      <c r="C36" s="28" t="s">
        <v>19</v>
      </c>
      <c r="D36" s="17">
        <v>280000</v>
      </c>
      <c r="E36" s="17">
        <v>420000</v>
      </c>
    </row>
    <row r="38" spans="1:5">
      <c r="D38" s="46"/>
      <c r="E38" s="46"/>
    </row>
    <row r="39" spans="1:5">
      <c r="D39" s="46"/>
      <c r="E39" s="46"/>
    </row>
    <row r="40" spans="1:5">
      <c r="D40" s="46"/>
      <c r="E40" s="46"/>
    </row>
    <row r="41" spans="1:5">
      <c r="D41" s="46"/>
      <c r="E41" s="46"/>
    </row>
  </sheetData>
  <mergeCells count="8">
    <mergeCell ref="D2:E2"/>
    <mergeCell ref="D3:E3"/>
    <mergeCell ref="A30:E30"/>
    <mergeCell ref="A17:E17"/>
    <mergeCell ref="A5:E5"/>
    <mergeCell ref="A7:B7"/>
    <mergeCell ref="C7:C8"/>
    <mergeCell ref="D7:E7"/>
  </mergeCells>
  <conditionalFormatting sqref="C27 C25 C29">
    <cfRule type="expression" dxfId="3" priority="21" stopIfTrue="1">
      <formula>#REF!=1</formula>
    </cfRule>
  </conditionalFormatting>
  <conditionalFormatting sqref="C31 C33 A30">
    <cfRule type="expression" dxfId="2" priority="20" stopIfTrue="1">
      <formula>#REF!=1</formula>
    </cfRule>
  </conditionalFormatting>
  <conditionalFormatting sqref="C35">
    <cfRule type="expression" dxfId="1" priority="19" stopIfTrue="1">
      <formula>#REF!=1</formula>
    </cfRule>
  </conditionalFormatting>
  <conditionalFormatting sqref="C14 C12 C16">
    <cfRule type="expression" dxfId="0" priority="3" stopIfTrue="1">
      <formula>#REF!=1</formula>
    </cfRule>
  </conditionalFormatting>
  <pageMargins left="0.45" right="0" top="0.25" bottom="0.25" header="0.3" footer="0.3"/>
  <pageSetup paperSize="9" scale="6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5" zoomScaleNormal="85" zoomScaleSheetLayoutView="100" workbookViewId="0">
      <selection activeCell="A10" sqref="A10"/>
    </sheetView>
  </sheetViews>
  <sheetFormatPr defaultRowHeight="17.25"/>
  <cols>
    <col min="1" max="1" width="4.140625" style="1" customWidth="1"/>
    <col min="2" max="2" width="5.42578125" style="1" customWidth="1"/>
    <col min="3" max="3" width="6" style="1" customWidth="1"/>
    <col min="4" max="4" width="8.28515625" style="1" customWidth="1"/>
    <col min="5" max="5" width="11" style="1" customWidth="1"/>
    <col min="6" max="6" width="91.140625" style="1" customWidth="1"/>
    <col min="7" max="7" width="20.7109375" style="24" customWidth="1"/>
    <col min="8" max="8" width="20.85546875" style="24" customWidth="1"/>
    <col min="9" max="9" width="18.28515625" style="1" customWidth="1"/>
    <col min="10" max="10" width="14.5703125" style="1" customWidth="1"/>
    <col min="11" max="11" width="18.85546875" style="1" bestFit="1" customWidth="1"/>
    <col min="12" max="12" width="16.140625" style="1" bestFit="1" customWidth="1"/>
    <col min="13" max="13" width="12.85546875" style="1" bestFit="1" customWidth="1"/>
    <col min="14" max="14" width="14.28515625" style="1" bestFit="1" customWidth="1"/>
    <col min="15" max="15" width="10.85546875" style="1" bestFit="1" customWidth="1"/>
    <col min="16" max="16384" width="9.140625" style="1"/>
  </cols>
  <sheetData>
    <row r="1" spans="1:12">
      <c r="H1" s="2" t="s">
        <v>88</v>
      </c>
    </row>
    <row r="2" spans="1:12">
      <c r="A2" s="3" t="s">
        <v>0</v>
      </c>
      <c r="D2" s="3" t="s">
        <v>0</v>
      </c>
      <c r="H2" s="2" t="s">
        <v>28</v>
      </c>
    </row>
    <row r="3" spans="1:12">
      <c r="H3" s="2" t="s">
        <v>1</v>
      </c>
    </row>
    <row r="4" spans="1:12" ht="61.5" customHeight="1">
      <c r="A4" s="77" t="s">
        <v>29</v>
      </c>
      <c r="B4" s="77"/>
      <c r="C4" s="77"/>
      <c r="D4" s="77"/>
      <c r="E4" s="77"/>
      <c r="F4" s="77"/>
      <c r="G4" s="77"/>
      <c r="H4" s="77"/>
    </row>
    <row r="5" spans="1:12" ht="18" thickBot="1">
      <c r="G5" s="84" t="s">
        <v>44</v>
      </c>
      <c r="H5" s="84"/>
    </row>
    <row r="6" spans="1:12" ht="77.25" customHeight="1">
      <c r="A6" s="85" t="s">
        <v>17</v>
      </c>
      <c r="B6" s="80"/>
      <c r="C6" s="80"/>
      <c r="D6" s="86" t="s">
        <v>2</v>
      </c>
      <c r="E6" s="80"/>
      <c r="F6" s="80" t="s">
        <v>12</v>
      </c>
      <c r="G6" s="88" t="s">
        <v>22</v>
      </c>
      <c r="H6" s="89"/>
      <c r="I6" s="12"/>
      <c r="J6" s="12"/>
      <c r="K6" s="12"/>
    </row>
    <row r="7" spans="1:12" ht="61.5">
      <c r="A7" s="4" t="s">
        <v>7</v>
      </c>
      <c r="B7" s="5" t="s">
        <v>8</v>
      </c>
      <c r="C7" s="5" t="s">
        <v>9</v>
      </c>
      <c r="D7" s="9" t="s">
        <v>10</v>
      </c>
      <c r="E7" s="5" t="s">
        <v>11</v>
      </c>
      <c r="F7" s="87"/>
      <c r="G7" s="32" t="s">
        <v>13</v>
      </c>
      <c r="H7" s="6" t="s">
        <v>14</v>
      </c>
    </row>
    <row r="8" spans="1:12">
      <c r="A8" s="11"/>
      <c r="B8" s="11"/>
      <c r="C8" s="11"/>
      <c r="D8" s="11"/>
      <c r="E8" s="11"/>
      <c r="F8" s="15" t="s">
        <v>45</v>
      </c>
      <c r="G8" s="26">
        <f>G10</f>
        <v>0</v>
      </c>
      <c r="H8" s="26">
        <f>H10</f>
        <v>0</v>
      </c>
    </row>
    <row r="9" spans="1:12">
      <c r="A9" s="11"/>
      <c r="B9" s="11"/>
      <c r="C9" s="11"/>
      <c r="D9" s="11"/>
      <c r="E9" s="11"/>
      <c r="F9" s="11" t="s">
        <v>43</v>
      </c>
      <c r="G9" s="26"/>
      <c r="H9" s="26"/>
    </row>
    <row r="10" spans="1:12" ht="20.25" customHeight="1">
      <c r="A10" s="15">
        <v>10</v>
      </c>
      <c r="B10" s="11"/>
      <c r="C10" s="11"/>
      <c r="D10" s="11"/>
      <c r="E10" s="11"/>
      <c r="F10" s="15" t="s">
        <v>46</v>
      </c>
      <c r="G10" s="26">
        <f>G27+G12</f>
        <v>0</v>
      </c>
      <c r="H10" s="26">
        <f>H27+H12</f>
        <v>0</v>
      </c>
    </row>
    <row r="11" spans="1:12">
      <c r="A11" s="11"/>
      <c r="B11" s="11"/>
      <c r="C11" s="11"/>
      <c r="D11" s="11"/>
      <c r="E11" s="11"/>
      <c r="F11" s="11" t="s">
        <v>43</v>
      </c>
      <c r="G11" s="57"/>
      <c r="H11" s="57"/>
      <c r="I11" s="18"/>
      <c r="J11" s="18"/>
      <c r="K11" s="18"/>
      <c r="L11" s="18"/>
    </row>
    <row r="12" spans="1:12">
      <c r="A12" s="11"/>
      <c r="B12" s="19" t="s">
        <v>82</v>
      </c>
      <c r="C12" s="11"/>
      <c r="D12" s="11"/>
      <c r="E12" s="11"/>
      <c r="F12" s="15" t="s">
        <v>20</v>
      </c>
      <c r="G12" s="58">
        <f>+G14</f>
        <v>-280000</v>
      </c>
      <c r="H12" s="58">
        <f>+H14</f>
        <v>-420000</v>
      </c>
      <c r="I12" s="10"/>
    </row>
    <row r="13" spans="1:12">
      <c r="A13" s="11"/>
      <c r="B13" s="11"/>
      <c r="C13" s="11"/>
      <c r="D13" s="11"/>
      <c r="E13" s="11"/>
      <c r="F13" s="11" t="s">
        <v>43</v>
      </c>
      <c r="G13" s="57"/>
      <c r="H13" s="57"/>
      <c r="I13" s="10"/>
    </row>
    <row r="14" spans="1:12">
      <c r="A14" s="11"/>
      <c r="B14" s="11"/>
      <c r="C14" s="15" t="s">
        <v>47</v>
      </c>
      <c r="D14" s="11"/>
      <c r="E14" s="11"/>
      <c r="F14" s="15" t="s">
        <v>20</v>
      </c>
      <c r="G14" s="58">
        <f t="shared" ref="G14:H14" si="0">G16</f>
        <v>-280000</v>
      </c>
      <c r="H14" s="58">
        <f t="shared" si="0"/>
        <v>-420000</v>
      </c>
      <c r="I14" s="10"/>
    </row>
    <row r="15" spans="1:12">
      <c r="A15" s="11"/>
      <c r="B15" s="11"/>
      <c r="C15" s="11"/>
      <c r="D15" s="11"/>
      <c r="E15" s="11"/>
      <c r="F15" s="11" t="s">
        <v>43</v>
      </c>
      <c r="G15" s="26"/>
      <c r="H15" s="26"/>
      <c r="I15" s="10"/>
    </row>
    <row r="16" spans="1:12">
      <c r="A16" s="11"/>
      <c r="B16" s="11"/>
      <c r="C16" s="11"/>
      <c r="D16" s="15">
        <v>1102</v>
      </c>
      <c r="E16" s="11"/>
      <c r="F16" s="23" t="s">
        <v>75</v>
      </c>
      <c r="G16" s="58">
        <f>G18</f>
        <v>-280000</v>
      </c>
      <c r="H16" s="58">
        <f>H18</f>
        <v>-420000</v>
      </c>
      <c r="I16" s="10"/>
    </row>
    <row r="17" spans="1:12">
      <c r="A17" s="11"/>
      <c r="B17" s="11"/>
      <c r="C17" s="11"/>
      <c r="D17" s="11"/>
      <c r="E17" s="11"/>
      <c r="F17" s="11" t="s">
        <v>43</v>
      </c>
      <c r="G17" s="22"/>
      <c r="H17" s="22"/>
      <c r="I17" s="10"/>
    </row>
    <row r="18" spans="1:12">
      <c r="A18" s="11"/>
      <c r="B18" s="11"/>
      <c r="C18" s="11"/>
      <c r="D18" s="11"/>
      <c r="E18" s="11" t="s">
        <v>48</v>
      </c>
      <c r="F18" s="11" t="s">
        <v>31</v>
      </c>
      <c r="G18" s="22">
        <f>+G20</f>
        <v>-280000</v>
      </c>
      <c r="H18" s="22">
        <f>+H20</f>
        <v>-420000</v>
      </c>
      <c r="I18" s="20"/>
      <c r="J18" s="20"/>
      <c r="K18" s="20"/>
      <c r="L18" s="20"/>
    </row>
    <row r="19" spans="1:12">
      <c r="A19" s="11"/>
      <c r="B19" s="11"/>
      <c r="C19" s="11"/>
      <c r="D19" s="11"/>
      <c r="E19" s="11"/>
      <c r="F19" s="11" t="s">
        <v>33</v>
      </c>
      <c r="G19" s="22"/>
      <c r="H19" s="22"/>
    </row>
    <row r="20" spans="1:12" ht="34.5">
      <c r="A20" s="11"/>
      <c r="B20" s="11"/>
      <c r="C20" s="11"/>
      <c r="D20" s="11"/>
      <c r="E20" s="11"/>
      <c r="F20" s="14" t="s">
        <v>83</v>
      </c>
      <c r="G20" s="22">
        <f t="shared" ref="G20:H20" si="1">+G21</f>
        <v>-280000</v>
      </c>
      <c r="H20" s="22">
        <f t="shared" si="1"/>
        <v>-420000</v>
      </c>
    </row>
    <row r="21" spans="1:12" ht="21.75" customHeight="1">
      <c r="A21" s="11"/>
      <c r="B21" s="11"/>
      <c r="C21" s="11"/>
      <c r="D21" s="11"/>
      <c r="E21" s="11"/>
      <c r="F21" s="11" t="s">
        <v>34</v>
      </c>
      <c r="G21" s="22">
        <f>+G23</f>
        <v>-280000</v>
      </c>
      <c r="H21" s="22">
        <f>+H23</f>
        <v>-420000</v>
      </c>
    </row>
    <row r="22" spans="1:12">
      <c r="A22" s="11"/>
      <c r="B22" s="11"/>
      <c r="C22" s="11"/>
      <c r="D22" s="11"/>
      <c r="E22" s="11"/>
      <c r="F22" s="11" t="s">
        <v>45</v>
      </c>
      <c r="G22" s="22"/>
      <c r="H22" s="22"/>
    </row>
    <row r="23" spans="1:12">
      <c r="A23" s="11"/>
      <c r="B23" s="11"/>
      <c r="C23" s="11"/>
      <c r="D23" s="11"/>
      <c r="E23" s="11"/>
      <c r="F23" s="11" t="s">
        <v>50</v>
      </c>
      <c r="G23" s="22">
        <f>+G25</f>
        <v>-280000</v>
      </c>
      <c r="H23" s="22">
        <f>+H25</f>
        <v>-420000</v>
      </c>
    </row>
    <row r="24" spans="1:12">
      <c r="A24" s="11"/>
      <c r="B24" s="11"/>
      <c r="C24" s="11"/>
      <c r="D24" s="11"/>
      <c r="E24" s="11"/>
      <c r="F24" s="11" t="s">
        <v>51</v>
      </c>
      <c r="G24" s="22"/>
      <c r="H24" s="22"/>
    </row>
    <row r="25" spans="1:12">
      <c r="A25" s="11"/>
      <c r="B25" s="11"/>
      <c r="C25" s="11"/>
      <c r="D25" s="11"/>
      <c r="E25" s="11"/>
      <c r="F25" s="11" t="s">
        <v>52</v>
      </c>
      <c r="G25" s="22">
        <f t="shared" ref="G25:H25" si="2">+G26</f>
        <v>-280000</v>
      </c>
      <c r="H25" s="22">
        <f t="shared" si="2"/>
        <v>-420000</v>
      </c>
    </row>
    <row r="26" spans="1:12">
      <c r="A26" s="11"/>
      <c r="B26" s="11"/>
      <c r="C26" s="11"/>
      <c r="D26" s="11"/>
      <c r="E26" s="11"/>
      <c r="F26" s="11" t="s">
        <v>53</v>
      </c>
      <c r="G26" s="22">
        <f>'1'!D18</f>
        <v>-280000</v>
      </c>
      <c r="H26" s="22">
        <f>'1'!E18</f>
        <v>-420000</v>
      </c>
    </row>
    <row r="27" spans="1:12">
      <c r="A27" s="11"/>
      <c r="B27" s="19" t="s">
        <v>81</v>
      </c>
      <c r="C27" s="11"/>
      <c r="D27" s="11"/>
      <c r="E27" s="11"/>
      <c r="F27" s="15" t="s">
        <v>42</v>
      </c>
      <c r="G27" s="26">
        <f>+G29</f>
        <v>280000</v>
      </c>
      <c r="H27" s="26">
        <f>+H29</f>
        <v>420000</v>
      </c>
    </row>
    <row r="28" spans="1:12">
      <c r="A28" s="11"/>
      <c r="B28" s="11"/>
      <c r="C28" s="11"/>
      <c r="D28" s="11"/>
      <c r="E28" s="11"/>
      <c r="F28" s="21" t="s">
        <v>43</v>
      </c>
      <c r="G28" s="31"/>
      <c r="H28" s="31"/>
    </row>
    <row r="29" spans="1:12">
      <c r="A29" s="11"/>
      <c r="B29" s="11"/>
      <c r="C29" s="15" t="s">
        <v>47</v>
      </c>
      <c r="D29" s="11"/>
      <c r="E29" s="11"/>
      <c r="F29" s="15" t="s">
        <v>42</v>
      </c>
      <c r="G29" s="26">
        <f>G31</f>
        <v>280000</v>
      </c>
      <c r="H29" s="26">
        <f>H31</f>
        <v>420000</v>
      </c>
    </row>
    <row r="30" spans="1:12">
      <c r="A30" s="11"/>
      <c r="B30" s="11"/>
      <c r="C30" s="11"/>
      <c r="D30" s="11"/>
      <c r="E30" s="11"/>
      <c r="F30" s="11" t="s">
        <v>43</v>
      </c>
      <c r="G30" s="31"/>
      <c r="H30" s="31"/>
    </row>
    <row r="31" spans="1:12">
      <c r="A31" s="11"/>
      <c r="B31" s="11"/>
      <c r="C31" s="11"/>
      <c r="D31" s="15">
        <v>1068</v>
      </c>
      <c r="E31" s="11"/>
      <c r="F31" s="23" t="s">
        <v>73</v>
      </c>
      <c r="G31" s="58">
        <f>G33</f>
        <v>280000</v>
      </c>
      <c r="H31" s="58">
        <f>H33</f>
        <v>420000</v>
      </c>
      <c r="I31" s="10"/>
    </row>
    <row r="32" spans="1:12">
      <c r="A32" s="11"/>
      <c r="B32" s="11"/>
      <c r="C32" s="11"/>
      <c r="D32" s="11"/>
      <c r="E32" s="11"/>
      <c r="F32" s="11" t="s">
        <v>43</v>
      </c>
      <c r="G32" s="22"/>
      <c r="H32" s="22"/>
      <c r="I32" s="10"/>
    </row>
    <row r="33" spans="1:9">
      <c r="A33" s="11"/>
      <c r="B33" s="11"/>
      <c r="C33" s="11"/>
      <c r="D33" s="11"/>
      <c r="E33" s="11">
        <v>12003</v>
      </c>
      <c r="F33" s="11" t="s">
        <v>90</v>
      </c>
      <c r="G33" s="22">
        <f t="shared" ref="G33:H33" si="3">G35</f>
        <v>280000</v>
      </c>
      <c r="H33" s="22">
        <f t="shared" si="3"/>
        <v>420000</v>
      </c>
      <c r="I33" s="10"/>
    </row>
    <row r="34" spans="1:9">
      <c r="A34" s="11"/>
      <c r="B34" s="11"/>
      <c r="C34" s="11"/>
      <c r="D34" s="11"/>
      <c r="E34" s="11"/>
      <c r="F34" s="11" t="s">
        <v>33</v>
      </c>
      <c r="G34" s="22"/>
      <c r="H34" s="22"/>
      <c r="I34" s="10"/>
    </row>
    <row r="35" spans="1:9">
      <c r="A35" s="11"/>
      <c r="B35" s="11"/>
      <c r="C35" s="11"/>
      <c r="D35" s="11"/>
      <c r="E35" s="11"/>
      <c r="F35" s="14" t="s">
        <v>49</v>
      </c>
      <c r="G35" s="22">
        <f t="shared" ref="G35:H35" si="4">G37</f>
        <v>280000</v>
      </c>
      <c r="H35" s="22">
        <f t="shared" si="4"/>
        <v>420000</v>
      </c>
      <c r="I35" s="10"/>
    </row>
    <row r="36" spans="1:9" ht="18" customHeight="1">
      <c r="A36" s="11"/>
      <c r="B36" s="11"/>
      <c r="C36" s="11"/>
      <c r="D36" s="11"/>
      <c r="E36" s="11"/>
      <c r="F36" s="11" t="s">
        <v>34</v>
      </c>
      <c r="G36" s="22"/>
      <c r="H36" s="22"/>
      <c r="I36" s="10"/>
    </row>
    <row r="37" spans="1:9">
      <c r="A37" s="11"/>
      <c r="B37" s="11"/>
      <c r="C37" s="11"/>
      <c r="D37" s="11"/>
      <c r="E37" s="11"/>
      <c r="F37" s="11" t="s">
        <v>45</v>
      </c>
      <c r="G37" s="22">
        <f t="shared" ref="G37:H40" si="5">G38</f>
        <v>280000</v>
      </c>
      <c r="H37" s="22">
        <f t="shared" si="5"/>
        <v>420000</v>
      </c>
      <c r="I37" s="10"/>
    </row>
    <row r="38" spans="1:9">
      <c r="A38" s="11"/>
      <c r="B38" s="11"/>
      <c r="C38" s="11"/>
      <c r="D38" s="11"/>
      <c r="E38" s="11"/>
      <c r="F38" s="11" t="s">
        <v>50</v>
      </c>
      <c r="G38" s="22">
        <f t="shared" si="5"/>
        <v>280000</v>
      </c>
      <c r="H38" s="22">
        <f t="shared" si="5"/>
        <v>420000</v>
      </c>
      <c r="I38" s="10"/>
    </row>
    <row r="39" spans="1:9">
      <c r="A39" s="11"/>
      <c r="B39" s="11"/>
      <c r="C39" s="11"/>
      <c r="D39" s="11"/>
      <c r="E39" s="11"/>
      <c r="F39" s="11" t="s">
        <v>51</v>
      </c>
      <c r="G39" s="22">
        <f t="shared" si="5"/>
        <v>280000</v>
      </c>
      <c r="H39" s="22">
        <f t="shared" si="5"/>
        <v>420000</v>
      </c>
      <c r="I39" s="10"/>
    </row>
    <row r="40" spans="1:9">
      <c r="A40" s="11"/>
      <c r="B40" s="11"/>
      <c r="C40" s="11"/>
      <c r="D40" s="11"/>
      <c r="E40" s="11"/>
      <c r="F40" s="11" t="s">
        <v>54</v>
      </c>
      <c r="G40" s="22">
        <f t="shared" si="5"/>
        <v>280000</v>
      </c>
      <c r="H40" s="22">
        <f t="shared" si="5"/>
        <v>420000</v>
      </c>
      <c r="I40" s="10"/>
    </row>
    <row r="41" spans="1:9">
      <c r="A41" s="11"/>
      <c r="B41" s="11"/>
      <c r="C41" s="11"/>
      <c r="D41" s="11"/>
      <c r="E41" s="11"/>
      <c r="F41" s="11" t="s">
        <v>55</v>
      </c>
      <c r="G41" s="22">
        <f>'1'!D36</f>
        <v>280000</v>
      </c>
      <c r="H41" s="22">
        <f>'1'!E36</f>
        <v>420000</v>
      </c>
      <c r="I41" s="10"/>
    </row>
  </sheetData>
  <mergeCells count="6">
    <mergeCell ref="A4:H4"/>
    <mergeCell ref="G5:H5"/>
    <mergeCell ref="A6:C6"/>
    <mergeCell ref="D6:E6"/>
    <mergeCell ref="F6:F7"/>
    <mergeCell ref="G6:H6"/>
  </mergeCells>
  <pageMargins left="0.45" right="0" top="0.25" bottom="0.2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zoomScaleNormal="100" zoomScaleSheetLayoutView="85" workbookViewId="0">
      <selection activeCell="A10" sqref="A10"/>
    </sheetView>
  </sheetViews>
  <sheetFormatPr defaultRowHeight="17.25"/>
  <cols>
    <col min="1" max="1" width="51.7109375" style="1" customWidth="1"/>
    <col min="2" max="2" width="73.28515625" style="1" customWidth="1"/>
    <col min="3" max="3" width="22.28515625" style="24" customWidth="1"/>
    <col min="4" max="4" width="27.5703125" style="24" customWidth="1"/>
    <col min="5" max="5" width="10.5703125" style="1" bestFit="1" customWidth="1"/>
    <col min="6" max="6" width="17.140625" style="1" bestFit="1" customWidth="1"/>
    <col min="7" max="16384" width="9.140625" style="1"/>
  </cols>
  <sheetData>
    <row r="1" spans="1:4">
      <c r="A1" s="2"/>
      <c r="B1" s="2"/>
      <c r="C1" s="2"/>
      <c r="D1" s="2" t="s">
        <v>89</v>
      </c>
    </row>
    <row r="2" spans="1:4">
      <c r="A2" s="2"/>
      <c r="B2" s="2"/>
      <c r="C2" s="2"/>
      <c r="D2" s="2" t="s">
        <v>28</v>
      </c>
    </row>
    <row r="3" spans="1:4">
      <c r="A3" s="2"/>
      <c r="B3" s="2"/>
      <c r="C3" s="2"/>
      <c r="D3" s="2" t="s">
        <v>1</v>
      </c>
    </row>
    <row r="4" spans="1:4">
      <c r="A4" s="2"/>
      <c r="B4" s="2"/>
      <c r="C4" s="2"/>
      <c r="D4" s="2"/>
    </row>
    <row r="5" spans="1:4" ht="38.25" customHeight="1">
      <c r="A5" s="93" t="s">
        <v>100</v>
      </c>
      <c r="B5" s="93"/>
      <c r="C5" s="93"/>
      <c r="D5" s="93"/>
    </row>
    <row r="6" spans="1:4">
      <c r="A6" s="95" t="s">
        <v>80</v>
      </c>
      <c r="B6" s="95"/>
      <c r="C6" s="95"/>
      <c r="D6" s="95"/>
    </row>
    <row r="7" spans="1:4">
      <c r="A7" s="94" t="s">
        <v>87</v>
      </c>
      <c r="B7" s="94"/>
      <c r="C7" s="94"/>
      <c r="D7" s="94"/>
    </row>
    <row r="10" spans="1:4">
      <c r="A10" s="15" t="s">
        <v>66</v>
      </c>
      <c r="B10" s="35" t="s">
        <v>67</v>
      </c>
      <c r="C10" s="1"/>
      <c r="D10" s="1"/>
    </row>
    <row r="11" spans="1:4">
      <c r="A11" s="36" t="s">
        <v>72</v>
      </c>
      <c r="B11" s="37" t="s">
        <v>73</v>
      </c>
      <c r="C11" s="1"/>
      <c r="D11" s="1"/>
    </row>
    <row r="12" spans="1:4">
      <c r="A12" s="39"/>
      <c r="B12" s="39"/>
      <c r="C12" s="39"/>
      <c r="D12" s="39"/>
    </row>
    <row r="13" spans="1:4">
      <c r="A13" s="35" t="s">
        <v>68</v>
      </c>
      <c r="C13" s="1"/>
      <c r="D13" s="1"/>
    </row>
    <row r="14" spans="1:4">
      <c r="A14" s="39"/>
      <c r="B14" s="39"/>
      <c r="C14" s="39"/>
      <c r="D14" s="39"/>
    </row>
    <row r="15" spans="1:4" ht="60.75" customHeight="1">
      <c r="A15" s="11" t="s">
        <v>40</v>
      </c>
      <c r="B15" s="14" t="s">
        <v>72</v>
      </c>
      <c r="C15" s="97" t="s">
        <v>102</v>
      </c>
      <c r="D15" s="98"/>
    </row>
    <row r="16" spans="1:4">
      <c r="A16" s="11" t="s">
        <v>36</v>
      </c>
      <c r="B16" s="14" t="s">
        <v>71</v>
      </c>
      <c r="C16" s="25" t="s">
        <v>69</v>
      </c>
      <c r="D16" s="25" t="s">
        <v>70</v>
      </c>
    </row>
    <row r="17" spans="1:4" ht="34.5">
      <c r="A17" s="11" t="s">
        <v>37</v>
      </c>
      <c r="B17" s="14" t="s">
        <v>93</v>
      </c>
      <c r="C17" s="76"/>
      <c r="D17" s="76"/>
    </row>
    <row r="18" spans="1:4" ht="34.5">
      <c r="A18" s="11" t="s">
        <v>38</v>
      </c>
      <c r="B18" s="14" t="s">
        <v>94</v>
      </c>
      <c r="C18" s="76"/>
      <c r="D18" s="76"/>
    </row>
    <row r="19" spans="1:4">
      <c r="A19" s="11" t="s">
        <v>26</v>
      </c>
      <c r="B19" s="14" t="s">
        <v>21</v>
      </c>
      <c r="C19" s="76"/>
      <c r="D19" s="76"/>
    </row>
    <row r="20" spans="1:4" ht="69">
      <c r="A20" s="11" t="s">
        <v>15</v>
      </c>
      <c r="B20" s="14" t="s">
        <v>95</v>
      </c>
      <c r="C20" s="76"/>
      <c r="D20" s="76"/>
    </row>
    <row r="21" spans="1:4">
      <c r="A21" s="76" t="s">
        <v>41</v>
      </c>
      <c r="B21" s="76"/>
      <c r="C21" s="11"/>
      <c r="D21" s="11"/>
    </row>
    <row r="22" spans="1:4" ht="44.25" customHeight="1">
      <c r="A22" s="91" t="s">
        <v>103</v>
      </c>
      <c r="B22" s="92"/>
      <c r="C22" s="74">
        <v>85</v>
      </c>
      <c r="D22" s="74">
        <v>110</v>
      </c>
    </row>
    <row r="23" spans="1:4" ht="38.25" customHeight="1">
      <c r="A23" s="96" t="s">
        <v>104</v>
      </c>
      <c r="B23" s="96"/>
      <c r="C23" s="74">
        <v>125</v>
      </c>
      <c r="D23" s="74">
        <v>165</v>
      </c>
    </row>
    <row r="24" spans="1:4" ht="38.25" customHeight="1">
      <c r="A24" s="91" t="s">
        <v>96</v>
      </c>
      <c r="B24" s="92"/>
      <c r="C24" s="74" t="s">
        <v>99</v>
      </c>
      <c r="D24" s="74">
        <v>355</v>
      </c>
    </row>
    <row r="25" spans="1:4">
      <c r="A25" s="90" t="s">
        <v>39</v>
      </c>
      <c r="B25" s="90"/>
      <c r="C25" s="17">
        <f>'1'!D36</f>
        <v>280000</v>
      </c>
      <c r="D25" s="17">
        <f>'1'!E36</f>
        <v>420000</v>
      </c>
    </row>
    <row r="26" spans="1:4">
      <c r="A26" s="39"/>
      <c r="B26" s="39"/>
      <c r="C26" s="39"/>
      <c r="D26" s="39"/>
    </row>
    <row r="27" spans="1:4" s="29" customFormat="1">
      <c r="A27" s="56"/>
      <c r="B27" s="56"/>
      <c r="C27" s="56"/>
      <c r="D27" s="56"/>
    </row>
    <row r="28" spans="1:4">
      <c r="A28" s="15" t="s">
        <v>66</v>
      </c>
      <c r="B28" s="35" t="s">
        <v>67</v>
      </c>
      <c r="C28" s="38"/>
      <c r="D28" s="38"/>
    </row>
    <row r="29" spans="1:4">
      <c r="A29" s="36" t="s">
        <v>74</v>
      </c>
      <c r="B29" s="37" t="s">
        <v>75</v>
      </c>
      <c r="C29" s="40"/>
      <c r="D29" s="40"/>
    </row>
    <row r="31" spans="1:4">
      <c r="A31" s="35" t="s">
        <v>68</v>
      </c>
    </row>
    <row r="34" spans="1:4" ht="45" customHeight="1">
      <c r="A34" s="11" t="s">
        <v>40</v>
      </c>
      <c r="B34" s="14" t="s">
        <v>74</v>
      </c>
      <c r="C34" s="97" t="s">
        <v>86</v>
      </c>
      <c r="D34" s="98"/>
    </row>
    <row r="35" spans="1:4">
      <c r="A35" s="11" t="s">
        <v>36</v>
      </c>
      <c r="B35" s="14" t="s">
        <v>71</v>
      </c>
      <c r="C35" s="25" t="s">
        <v>69</v>
      </c>
      <c r="D35" s="25" t="s">
        <v>70</v>
      </c>
    </row>
    <row r="36" spans="1:4">
      <c r="A36" s="11" t="s">
        <v>37</v>
      </c>
      <c r="B36" s="14" t="s">
        <v>76</v>
      </c>
      <c r="C36" s="99"/>
      <c r="D36" s="99"/>
    </row>
    <row r="37" spans="1:4" ht="69">
      <c r="A37" s="11" t="s">
        <v>38</v>
      </c>
      <c r="B37" s="14" t="s">
        <v>77</v>
      </c>
      <c r="C37" s="100"/>
      <c r="D37" s="100"/>
    </row>
    <row r="38" spans="1:4">
      <c r="A38" s="11" t="s">
        <v>26</v>
      </c>
      <c r="B38" s="14" t="s">
        <v>21</v>
      </c>
      <c r="C38" s="100"/>
      <c r="D38" s="100"/>
    </row>
    <row r="39" spans="1:4" ht="86.25">
      <c r="A39" s="11" t="s">
        <v>15</v>
      </c>
      <c r="B39" s="14" t="s">
        <v>32</v>
      </c>
      <c r="C39" s="101"/>
      <c r="D39" s="101"/>
    </row>
    <row r="40" spans="1:4">
      <c r="A40" s="76" t="s">
        <v>41</v>
      </c>
      <c r="B40" s="76"/>
      <c r="C40" s="33"/>
      <c r="D40" s="33"/>
    </row>
    <row r="41" spans="1:4">
      <c r="A41" s="96" t="s">
        <v>78</v>
      </c>
      <c r="B41" s="96"/>
      <c r="C41" s="17">
        <f>ROUND(C42/12/43763*1000,0)</f>
        <v>-533</v>
      </c>
      <c r="D41" s="17">
        <f>ROUND(D42/12/43763*1000,0)</f>
        <v>-800</v>
      </c>
    </row>
    <row r="42" spans="1:4">
      <c r="A42" s="90" t="s">
        <v>39</v>
      </c>
      <c r="B42" s="90"/>
      <c r="C42" s="17">
        <f>'1'!D18</f>
        <v>-280000</v>
      </c>
      <c r="D42" s="17">
        <f>'1'!E18</f>
        <v>-420000</v>
      </c>
    </row>
  </sheetData>
  <mergeCells count="17">
    <mergeCell ref="A40:B40"/>
    <mergeCell ref="A42:B42"/>
    <mergeCell ref="A41:B41"/>
    <mergeCell ref="C34:D34"/>
    <mergeCell ref="C36:C39"/>
    <mergeCell ref="D36:D39"/>
    <mergeCell ref="A25:B25"/>
    <mergeCell ref="A24:B24"/>
    <mergeCell ref="A5:D5"/>
    <mergeCell ref="A7:D7"/>
    <mergeCell ref="A6:D6"/>
    <mergeCell ref="D17:D20"/>
    <mergeCell ref="C17:C20"/>
    <mergeCell ref="A23:B23"/>
    <mergeCell ref="A21:B21"/>
    <mergeCell ref="A22:B22"/>
    <mergeCell ref="C15:D15"/>
  </mergeCells>
  <pageMargins left="0.2" right="0" top="0.25" bottom="0.25" header="0.3" footer="0.3"/>
  <pageSetup paperSize="9" scale="58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zoomScaleNormal="100" zoomScaleSheetLayoutView="85" workbookViewId="0">
      <selection activeCell="A10" sqref="A10"/>
    </sheetView>
  </sheetViews>
  <sheetFormatPr defaultRowHeight="17.25"/>
  <cols>
    <col min="1" max="1" width="51.7109375" style="34" customWidth="1"/>
    <col min="2" max="2" width="57.85546875" style="34" customWidth="1"/>
    <col min="3" max="3" width="22.7109375" style="70" customWidth="1"/>
    <col min="4" max="4" width="24.5703125" style="70" customWidth="1"/>
    <col min="5" max="5" width="9.85546875" style="34" customWidth="1"/>
    <col min="6" max="6" width="9.140625" style="34"/>
    <col min="7" max="7" width="12.5703125" style="34" bestFit="1" customWidth="1"/>
    <col min="8" max="8" width="9.140625" style="34"/>
    <col min="9" max="9" width="10.7109375" style="34" bestFit="1" customWidth="1"/>
    <col min="10" max="10" width="12.5703125" style="34" bestFit="1" customWidth="1"/>
    <col min="11" max="16384" width="9.140625" style="34"/>
  </cols>
  <sheetData>
    <row r="1" spans="1:6">
      <c r="A1" s="61"/>
      <c r="B1" s="61"/>
      <c r="C1" s="61"/>
      <c r="D1" s="61" t="s">
        <v>85</v>
      </c>
    </row>
    <row r="2" spans="1:6">
      <c r="A2" s="61"/>
      <c r="B2" s="61"/>
      <c r="C2" s="61"/>
      <c r="D2" s="61" t="s">
        <v>28</v>
      </c>
    </row>
    <row r="3" spans="1:6">
      <c r="A3" s="61"/>
      <c r="B3" s="61"/>
      <c r="C3" s="61"/>
      <c r="D3" s="61" t="s">
        <v>1</v>
      </c>
    </row>
    <row r="4" spans="1:6">
      <c r="A4" s="102" t="s">
        <v>79</v>
      </c>
      <c r="B4" s="102"/>
      <c r="C4" s="102"/>
      <c r="D4" s="102"/>
    </row>
    <row r="5" spans="1:6" ht="72.75" customHeight="1">
      <c r="A5" s="93" t="s">
        <v>101</v>
      </c>
      <c r="B5" s="93"/>
      <c r="C5" s="93"/>
      <c r="D5" s="93"/>
    </row>
    <row r="6" spans="1:6" ht="17.25" customHeight="1">
      <c r="A6" s="62"/>
      <c r="B6" s="62"/>
      <c r="C6" s="62"/>
      <c r="D6" s="62"/>
    </row>
    <row r="7" spans="1:6" s="71" customFormat="1" ht="40.5" customHeight="1">
      <c r="A7" s="108" t="s">
        <v>97</v>
      </c>
      <c r="B7" s="108"/>
      <c r="C7" s="108"/>
      <c r="D7" s="108"/>
      <c r="E7" s="72"/>
      <c r="F7" s="72"/>
    </row>
    <row r="8" spans="1:6" s="71" customFormat="1" ht="12.75" customHeight="1">
      <c r="A8" s="103" t="s">
        <v>98</v>
      </c>
      <c r="B8" s="103"/>
      <c r="C8" s="103"/>
      <c r="D8" s="103"/>
      <c r="E8" s="103"/>
      <c r="F8" s="103"/>
    </row>
    <row r="10" spans="1:6">
      <c r="A10" s="63" t="s">
        <v>66</v>
      </c>
      <c r="B10" s="64" t="s">
        <v>67</v>
      </c>
      <c r="C10" s="34"/>
      <c r="D10" s="34"/>
    </row>
    <row r="11" spans="1:6">
      <c r="A11" s="41" t="s">
        <v>72</v>
      </c>
      <c r="B11" s="42" t="s">
        <v>73</v>
      </c>
      <c r="C11" s="34"/>
      <c r="D11" s="34"/>
    </row>
    <row r="12" spans="1:6" ht="17.25" customHeight="1">
      <c r="A12" s="68"/>
      <c r="B12" s="68"/>
      <c r="C12" s="68"/>
      <c r="D12" s="68"/>
    </row>
    <row r="13" spans="1:6">
      <c r="A13" s="64" t="s">
        <v>68</v>
      </c>
      <c r="C13" s="34"/>
      <c r="D13" s="34"/>
    </row>
    <row r="14" spans="1:6" ht="17.25" customHeight="1">
      <c r="A14" s="68"/>
      <c r="B14" s="68"/>
      <c r="C14" s="68"/>
      <c r="D14" s="68"/>
    </row>
    <row r="15" spans="1:6" ht="60.75" customHeight="1">
      <c r="A15" s="43" t="s">
        <v>40</v>
      </c>
      <c r="B15" s="44" t="s">
        <v>72</v>
      </c>
      <c r="C15" s="97" t="s">
        <v>102</v>
      </c>
      <c r="D15" s="98"/>
    </row>
    <row r="16" spans="1:6" ht="34.5" customHeight="1">
      <c r="A16" s="43" t="s">
        <v>36</v>
      </c>
      <c r="B16" s="44" t="s">
        <v>71</v>
      </c>
      <c r="C16" s="55" t="s">
        <v>69</v>
      </c>
      <c r="D16" s="55" t="s">
        <v>70</v>
      </c>
    </row>
    <row r="17" spans="1:5" ht="41.25" customHeight="1">
      <c r="A17" s="43" t="s">
        <v>37</v>
      </c>
      <c r="B17" s="44" t="s">
        <v>93</v>
      </c>
      <c r="C17" s="104"/>
      <c r="D17" s="104"/>
    </row>
    <row r="18" spans="1:5" ht="34.5" customHeight="1">
      <c r="A18" s="43" t="s">
        <v>38</v>
      </c>
      <c r="B18" s="44" t="s">
        <v>94</v>
      </c>
      <c r="C18" s="104"/>
      <c r="D18" s="104"/>
    </row>
    <row r="19" spans="1:5" ht="17.25" customHeight="1">
      <c r="A19" s="43" t="s">
        <v>26</v>
      </c>
      <c r="B19" s="44" t="s">
        <v>21</v>
      </c>
      <c r="C19" s="104"/>
      <c r="D19" s="104"/>
    </row>
    <row r="20" spans="1:5" ht="103.5" customHeight="1">
      <c r="A20" s="43" t="s">
        <v>15</v>
      </c>
      <c r="B20" s="44" t="s">
        <v>95</v>
      </c>
      <c r="C20" s="104"/>
      <c r="D20" s="104"/>
    </row>
    <row r="21" spans="1:5" ht="17.25" customHeight="1">
      <c r="A21" s="104" t="s">
        <v>41</v>
      </c>
      <c r="B21" s="104"/>
      <c r="C21" s="43"/>
      <c r="D21" s="43"/>
    </row>
    <row r="22" spans="1:5" ht="39" customHeight="1">
      <c r="A22" s="105" t="s">
        <v>106</v>
      </c>
      <c r="B22" s="105"/>
      <c r="C22" s="74">
        <v>85</v>
      </c>
      <c r="D22" s="74">
        <v>110</v>
      </c>
    </row>
    <row r="23" spans="1:5" ht="39" customHeight="1">
      <c r="A23" s="105" t="s">
        <v>105</v>
      </c>
      <c r="B23" s="105"/>
      <c r="C23" s="74">
        <v>125</v>
      </c>
      <c r="D23" s="74">
        <v>165</v>
      </c>
    </row>
    <row r="24" spans="1:5" ht="36.75" customHeight="1">
      <c r="A24" s="106" t="s">
        <v>107</v>
      </c>
      <c r="B24" s="107"/>
      <c r="C24" s="74" t="s">
        <v>99</v>
      </c>
      <c r="D24" s="74">
        <v>355</v>
      </c>
    </row>
    <row r="25" spans="1:5">
      <c r="A25" s="109" t="s">
        <v>39</v>
      </c>
      <c r="B25" s="109"/>
      <c r="C25" s="67">
        <f>'3'!C25</f>
        <v>280000</v>
      </c>
      <c r="D25" s="67">
        <f>'3'!D25</f>
        <v>420000</v>
      </c>
    </row>
    <row r="26" spans="1:5" ht="53.25" customHeight="1">
      <c r="A26" s="68"/>
      <c r="B26" s="68"/>
      <c r="C26" s="68"/>
      <c r="D26" s="68"/>
    </row>
    <row r="27" spans="1:5" ht="17.25" customHeight="1">
      <c r="A27" s="77" t="s">
        <v>84</v>
      </c>
      <c r="B27" s="77"/>
      <c r="C27" s="77"/>
      <c r="D27" s="77"/>
    </row>
    <row r="28" spans="1:5" ht="14.25" customHeight="1">
      <c r="A28" s="77"/>
      <c r="B28" s="77"/>
      <c r="C28" s="77"/>
      <c r="D28" s="77"/>
    </row>
    <row r="29" spans="1:5" ht="10.5" customHeight="1">
      <c r="A29" s="77"/>
      <c r="B29" s="77"/>
      <c r="C29" s="77"/>
      <c r="D29" s="77"/>
    </row>
    <row r="30" spans="1:5">
      <c r="A30" s="103" t="s">
        <v>18</v>
      </c>
      <c r="B30" s="103"/>
      <c r="C30" s="103"/>
      <c r="D30" s="103"/>
    </row>
    <row r="31" spans="1:5">
      <c r="A31" s="68"/>
      <c r="B31" s="68"/>
      <c r="C31" s="68"/>
      <c r="D31" s="68"/>
    </row>
    <row r="32" spans="1:5">
      <c r="A32" s="63" t="s">
        <v>66</v>
      </c>
      <c r="B32" s="64" t="s">
        <v>67</v>
      </c>
      <c r="C32" s="65"/>
      <c r="D32" s="65"/>
      <c r="E32" s="65"/>
    </row>
    <row r="33" spans="1:5">
      <c r="A33" s="41" t="s">
        <v>74</v>
      </c>
      <c r="B33" s="42" t="s">
        <v>75</v>
      </c>
      <c r="C33" s="69"/>
      <c r="D33" s="69"/>
      <c r="E33" s="69"/>
    </row>
    <row r="35" spans="1:5">
      <c r="A35" s="64" t="s">
        <v>68</v>
      </c>
    </row>
    <row r="37" spans="1:5" ht="54.75" customHeight="1">
      <c r="A37" s="43" t="s">
        <v>40</v>
      </c>
      <c r="B37" s="44" t="s">
        <v>74</v>
      </c>
      <c r="C37" s="97" t="s">
        <v>86</v>
      </c>
      <c r="D37" s="98"/>
    </row>
    <row r="38" spans="1:5" ht="34.5" customHeight="1">
      <c r="A38" s="43" t="s">
        <v>36</v>
      </c>
      <c r="B38" s="44" t="s">
        <v>71</v>
      </c>
      <c r="C38" s="55" t="s">
        <v>69</v>
      </c>
      <c r="D38" s="55" t="s">
        <v>70</v>
      </c>
    </row>
    <row r="39" spans="1:5">
      <c r="A39" s="43" t="s">
        <v>37</v>
      </c>
      <c r="B39" s="44" t="s">
        <v>76</v>
      </c>
      <c r="C39" s="110"/>
      <c r="D39" s="110"/>
    </row>
    <row r="40" spans="1:5" ht="86.25">
      <c r="A40" s="43" t="s">
        <v>38</v>
      </c>
      <c r="B40" s="44" t="s">
        <v>77</v>
      </c>
      <c r="C40" s="111"/>
      <c r="D40" s="111"/>
    </row>
    <row r="41" spans="1:5" ht="17.25" customHeight="1">
      <c r="A41" s="43" t="s">
        <v>26</v>
      </c>
      <c r="B41" s="44" t="s">
        <v>21</v>
      </c>
      <c r="C41" s="111"/>
      <c r="D41" s="111"/>
    </row>
    <row r="42" spans="1:5" ht="103.5" customHeight="1">
      <c r="A42" s="43" t="s">
        <v>15</v>
      </c>
      <c r="B42" s="44" t="s">
        <v>32</v>
      </c>
      <c r="C42" s="112"/>
      <c r="D42" s="112"/>
    </row>
    <row r="43" spans="1:5">
      <c r="A43" s="104" t="s">
        <v>41</v>
      </c>
      <c r="B43" s="104"/>
      <c r="C43" s="66"/>
      <c r="D43" s="66"/>
    </row>
    <row r="44" spans="1:5" ht="17.25" customHeight="1">
      <c r="A44" s="105" t="s">
        <v>78</v>
      </c>
      <c r="B44" s="105"/>
      <c r="C44" s="67">
        <f>+'3'!C41</f>
        <v>-533</v>
      </c>
      <c r="D44" s="67">
        <f>+'3'!D41</f>
        <v>-800</v>
      </c>
    </row>
    <row r="45" spans="1:5">
      <c r="A45" s="109" t="s">
        <v>39</v>
      </c>
      <c r="B45" s="109"/>
      <c r="C45" s="67">
        <f>'3'!C42</f>
        <v>-280000</v>
      </c>
      <c r="D45" s="67">
        <f>'3'!D42</f>
        <v>-420000</v>
      </c>
    </row>
    <row r="46" spans="1:5" ht="17.25" customHeight="1">
      <c r="C46" s="34"/>
      <c r="D46" s="34"/>
    </row>
  </sheetData>
  <mergeCells count="22">
    <mergeCell ref="E8:F8"/>
    <mergeCell ref="A7:D7"/>
    <mergeCell ref="A43:B43"/>
    <mergeCell ref="A44:B44"/>
    <mergeCell ref="A45:B45"/>
    <mergeCell ref="A25:B25"/>
    <mergeCell ref="C39:C42"/>
    <mergeCell ref="D39:D42"/>
    <mergeCell ref="C37:D37"/>
    <mergeCell ref="A4:D4"/>
    <mergeCell ref="A30:D30"/>
    <mergeCell ref="A5:D5"/>
    <mergeCell ref="A29:D29"/>
    <mergeCell ref="A27:D28"/>
    <mergeCell ref="A21:B21"/>
    <mergeCell ref="A22:B22"/>
    <mergeCell ref="A23:B23"/>
    <mergeCell ref="C17:C20"/>
    <mergeCell ref="C15:D15"/>
    <mergeCell ref="D17:D20"/>
    <mergeCell ref="A24:B24"/>
    <mergeCell ref="A8:D8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https:/mul2.gov.am/tasks/459249/oneclick/havelvacner  6.8 hunis xmbahgrvac.xlsx?token=25ff2a5d233117e7bf71f279e58a9985</cp:keywords>
  <cp:lastModifiedBy>Gayane Gharagyozyan</cp:lastModifiedBy>
  <cp:lastPrinted>2021-07-16T10:08:47Z</cp:lastPrinted>
  <dcterms:created xsi:type="dcterms:W3CDTF">2003-05-20T07:22:10Z</dcterms:created>
  <dcterms:modified xsi:type="dcterms:W3CDTF">2021-08-04T11:31:00Z</dcterms:modified>
</cp:coreProperties>
</file>