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a20\2021\govazd21\24.07-fin\"/>
    </mc:Choice>
  </mc:AlternateContent>
  <bookViews>
    <workbookView xWindow="480" yWindow="30" windowWidth="23955" windowHeight="11070"/>
  </bookViews>
  <sheets>
    <sheet name="kalkul (2)" sheetId="4" r:id="rId1"/>
    <sheet name="Sheet2 (2)" sheetId="5" r:id="rId2"/>
    <sheet name="Sheet2" sheetId="2" r:id="rId3"/>
    <sheet name="Sheet3" sheetId="3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G7" i="5" l="1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E7" i="4" l="1"/>
  <c r="D5" i="4"/>
  <c r="D7" i="4" s="1"/>
  <c r="G5" i="4"/>
  <c r="G7" i="4" s="1"/>
  <c r="H7" i="4"/>
  <c r="I7" i="4" l="1"/>
  <c r="F7" i="4"/>
</calcChain>
</file>

<file path=xl/sharedStrings.xml><?xml version="1.0" encoding="utf-8"?>
<sst xmlns="http://schemas.openxmlformats.org/spreadsheetml/2006/main" count="18" uniqueCount="16">
  <si>
    <t>Տեղեկանք                                                                                                                                                                                                                 խաղային ոլորտի կազմակերպիչների կողմից գովազդի համար իրականացված ծախսերի և գովազդակիրների(գովազդային գործակալություններ, հեռուսատատեսության, ռադիոյի, մամուլի և լրատվական կայքեր) ֆինանսավորման % հարաբերակծությունը</t>
  </si>
  <si>
    <t>Գործունեության տեսակը</t>
  </si>
  <si>
    <t>Ընդամենը, մլն. դրամ</t>
  </si>
  <si>
    <t>Կազմակերպիչների իրացման ծախսեր</t>
  </si>
  <si>
    <t>%</t>
  </si>
  <si>
    <t>Ընդամենը, մլն. Դրամ</t>
  </si>
  <si>
    <t>Տեղեկատվական գործունեություն (համացանցային գովազդակիրներ՝ լրատվական կայքեր, գովազդային գործակալություններ և այլն. )</t>
  </si>
  <si>
    <t>հեռուսատատեսության, ռադիոյի, մամուլի գործունեություն</t>
  </si>
  <si>
    <t>Ընդամենը</t>
  </si>
  <si>
    <t>Խաղացողների կողմից գնված միավորների ընդհանուր գումար</t>
  </si>
  <si>
    <t>Այլ եկամուտներ</t>
  </si>
  <si>
    <t>Վճարված շահումների ընդհանուր գումար</t>
  </si>
  <si>
    <t>Այլ ծախսեր</t>
  </si>
  <si>
    <t>Մասնակիցների ընդհանուր թիվը</t>
  </si>
  <si>
    <t>Շահած մասնակիցների ընդհանուր թիվը</t>
  </si>
  <si>
    <r>
      <rPr>
        <sz val="14"/>
        <color theme="1"/>
        <rFont val="GHEA Grapalat"/>
        <family val="3"/>
      </rPr>
      <t>1. Ինտերնետ շահումովխաղերի կազմակերպիչների քանակը 2018-2019թթ. եղել է 3, իսկ 2020թ.-ին՝ 4,
2. 2018թ. խաղացողների կողմից գնվել է 333.0 մլրդ. դրամի միավոր, 2019թ.՝ 1,115.0 մլրդ. դրամի միավոր, 2020թ. ընթացքում՝ 1,98.0 մլրդ. դրամի միավոր,
3. 2018թ. միջին ամսական գնված միավորների ծավալը կազմել է 28.0 մլրդ դրամ, 2019թ.՝ 93.0 մլրդ. դրամ, 2020թ. 165.0 մլրդ. դրամի: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</si>
</sst>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39">
    <xf numFmtId="0" fontId="0" fillId="0" borderId="0" xfId="0"/>
    <xf numFmtId="49" fontId="3" fillId="0" borderId="1" xfId="0" applyNumberFormat="1" applyFont="1" applyBorder="1" applyAlignment="1">
      <alignment wrapText="1"/>
    </xf>
    <xf numFmtId="49" fontId="0" fillId="0" borderId="0" xfId="0" applyNumberFormat="1"/>
    <xf numFmtId="49" fontId="3" fillId="0" borderId="1" xfId="0" applyNumberFormat="1" applyFont="1" applyBorder="1"/>
    <xf numFmtId="4" fontId="4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/>
    </xf>
    <xf numFmtId="165" fontId="6" fillId="0" borderId="11" xfId="2" applyNumberFormat="1" applyFont="1" applyBorder="1" applyAlignment="1">
      <alignment horizontal="center" vertical="center" wrapText="1"/>
    </xf>
    <xf numFmtId="165" fontId="6" fillId="0" borderId="12" xfId="2" applyNumberFormat="1" applyFont="1" applyBorder="1" applyAlignment="1">
      <alignment horizontal="center" vertical="center" wrapText="1"/>
    </xf>
    <xf numFmtId="49" fontId="0" fillId="0" borderId="1" xfId="0" applyNumberFormat="1" applyBorder="1"/>
    <xf numFmtId="43" fontId="0" fillId="0" borderId="0" xfId="0" applyNumberFormat="1"/>
    <xf numFmtId="2" fontId="0" fillId="0" borderId="1" xfId="0" applyNumberFormat="1" applyBorder="1"/>
    <xf numFmtId="2" fontId="7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/>
    <xf numFmtId="2" fontId="0" fillId="0" borderId="1" xfId="2" applyNumberFormat="1" applyFont="1" applyBorder="1"/>
    <xf numFmtId="2" fontId="2" fillId="0" borderId="1" xfId="2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a20/2021/govazd21/04.05.2021/texekatvutjun/texekatvutyun-04.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a20/2021/govazd21/&#1366;&#1387;&#1398;&#1377;&#1398;&#1405;&#1377;&#1391;&#1377;&#1398;%20&#1392;&#1400;&#1405;&#1412;&#1381;&#1408;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 (3)"/>
      <sheetName val="2018-2020"/>
      <sheetName val="tvr"/>
      <sheetName val="iracum"/>
      <sheetName val="Sheet4"/>
    </sheetNames>
    <sheetDataSet>
      <sheetData sheetId="0"/>
      <sheetData sheetId="1">
        <row r="21">
          <cell r="D21">
            <v>25210.899999999998</v>
          </cell>
          <cell r="F21">
            <v>28912.3</v>
          </cell>
        </row>
      </sheetData>
      <sheetData sheetId="2"/>
      <sheetData sheetId="3">
        <row r="8">
          <cell r="D8">
            <v>4328392</v>
          </cell>
          <cell r="E8">
            <v>5448822</v>
          </cell>
        </row>
        <row r="15">
          <cell r="D15">
            <v>2653728</v>
          </cell>
          <cell r="E15">
            <v>5067941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Վիվառո Գռուպ"/>
      <sheetName val="Սոֆտ_Կոնստրակտ"/>
      <sheetName val="Դիջիթեյն"/>
      <sheetName val="Գուդ Սոֆթ"/>
      <sheetName val="Կաբարկո"/>
      <sheetName val="Sheet1 (2)"/>
      <sheetName val="Sheet1"/>
      <sheetName val="Sheet2"/>
      <sheetName val="Sheet3"/>
    </sheetNames>
    <sheetDataSet>
      <sheetData sheetId="0">
        <row r="17">
          <cell r="B17">
            <v>132011213292</v>
          </cell>
          <cell r="C17">
            <v>585105260.35140002</v>
          </cell>
          <cell r="D17">
            <v>129039292442.50999</v>
          </cell>
          <cell r="E17">
            <v>1661634536</v>
          </cell>
          <cell r="F17">
            <v>287674</v>
          </cell>
          <cell r="G17">
            <v>161659</v>
          </cell>
        </row>
        <row r="31">
          <cell r="B31">
            <v>599443893198</v>
          </cell>
          <cell r="C31">
            <v>137271145</v>
          </cell>
          <cell r="D31">
            <v>587193834392</v>
          </cell>
          <cell r="E31">
            <v>2473927908.5299997</v>
          </cell>
          <cell r="F31">
            <v>575036</v>
          </cell>
          <cell r="G31">
            <v>406376</v>
          </cell>
        </row>
      </sheetData>
      <sheetData sheetId="1"/>
      <sheetData sheetId="2">
        <row r="17">
          <cell r="B17">
            <v>124237758909</v>
          </cell>
          <cell r="C17">
            <v>1792738392</v>
          </cell>
          <cell r="D17">
            <v>121652614889</v>
          </cell>
          <cell r="E17">
            <v>3177505759</v>
          </cell>
          <cell r="F17">
            <v>173725</v>
          </cell>
          <cell r="G17">
            <v>158552</v>
          </cell>
        </row>
        <row r="31">
          <cell r="B31">
            <v>290037726124</v>
          </cell>
          <cell r="C31">
            <v>6322173380</v>
          </cell>
          <cell r="D31">
            <v>283910186096</v>
          </cell>
          <cell r="E31">
            <v>8177399052</v>
          </cell>
          <cell r="F31">
            <v>189637</v>
          </cell>
          <cell r="G31">
            <v>168734</v>
          </cell>
        </row>
      </sheetData>
      <sheetData sheetId="3"/>
      <sheetData sheetId="4">
        <row r="17">
          <cell r="B17">
            <v>77397219513.664001</v>
          </cell>
          <cell r="C17">
            <v>1499705</v>
          </cell>
          <cell r="D17">
            <v>74745440825.704895</v>
          </cell>
          <cell r="E17">
            <v>1315883905</v>
          </cell>
          <cell r="F17">
            <v>189980</v>
          </cell>
          <cell r="G17">
            <v>50548</v>
          </cell>
        </row>
        <row r="31">
          <cell r="B31">
            <v>226714227209</v>
          </cell>
          <cell r="C31">
            <v>3088047</v>
          </cell>
          <cell r="D31">
            <v>219014434526</v>
          </cell>
          <cell r="E31">
            <v>3909488280</v>
          </cell>
          <cell r="F31">
            <v>26010.666666666668</v>
          </cell>
          <cell r="G31">
            <v>4949.166666666667</v>
          </cell>
        </row>
      </sheetData>
      <sheetData sheetId="5"/>
      <sheetData sheetId="6">
        <row r="7">
          <cell r="B7">
            <v>1980877882377</v>
          </cell>
          <cell r="C7">
            <v>7430181321</v>
          </cell>
          <cell r="D7">
            <v>1934458152169</v>
          </cell>
          <cell r="E7">
            <v>65625089257</v>
          </cell>
          <cell r="F7">
            <v>2368175</v>
          </cell>
          <cell r="G7">
            <v>1036832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topLeftCell="A4" workbookViewId="0">
      <selection activeCell="D15" sqref="D15"/>
    </sheetView>
  </sheetViews>
  <sheetFormatPr defaultRowHeight="15" x14ac:dyDescent="0.25"/>
  <cols>
    <col min="1" max="1" width="5.42578125" customWidth="1"/>
    <col min="2" max="2" width="10" customWidth="1"/>
    <col min="3" max="3" width="39" customWidth="1"/>
    <col min="4" max="4" width="16.85546875" customWidth="1"/>
    <col min="5" max="5" width="20.85546875" customWidth="1"/>
    <col min="6" max="6" width="21.42578125" customWidth="1"/>
    <col min="7" max="7" width="17" customWidth="1"/>
    <col min="8" max="8" width="20.7109375" customWidth="1"/>
    <col min="9" max="9" width="23.5703125" customWidth="1"/>
  </cols>
  <sheetData>
    <row r="2" spans="1:9" ht="63" customHeight="1" x14ac:dyDescent="0.3">
      <c r="A2" s="2"/>
      <c r="B2" s="19" t="s">
        <v>0</v>
      </c>
      <c r="C2" s="20"/>
      <c r="D2" s="20"/>
      <c r="E2" s="20"/>
      <c r="F2" s="20"/>
      <c r="G2" s="20"/>
      <c r="H2" s="20"/>
      <c r="I2" s="21"/>
    </row>
    <row r="3" spans="1:9" ht="17.25" x14ac:dyDescent="0.3">
      <c r="A3" s="2"/>
      <c r="B3" s="22" t="s">
        <v>1</v>
      </c>
      <c r="C3" s="23"/>
      <c r="D3" s="26">
        <v>2018</v>
      </c>
      <c r="E3" s="27"/>
      <c r="F3" s="28"/>
      <c r="G3" s="26">
        <v>2019</v>
      </c>
      <c r="H3" s="27"/>
      <c r="I3" s="28"/>
    </row>
    <row r="4" spans="1:9" ht="51.75" x14ac:dyDescent="0.3">
      <c r="A4" s="2"/>
      <c r="B4" s="24"/>
      <c r="C4" s="25"/>
      <c r="D4" s="1" t="s">
        <v>2</v>
      </c>
      <c r="E4" s="1" t="s">
        <v>3</v>
      </c>
      <c r="F4" s="3" t="s">
        <v>4</v>
      </c>
      <c r="G4" s="1" t="s">
        <v>5</v>
      </c>
      <c r="H4" s="1" t="s">
        <v>3</v>
      </c>
      <c r="I4" s="3" t="s">
        <v>4</v>
      </c>
    </row>
    <row r="5" spans="1:9" ht="103.5" x14ac:dyDescent="0.3">
      <c r="A5" s="2"/>
      <c r="B5" s="4">
        <v>1</v>
      </c>
      <c r="C5" s="5" t="s">
        <v>6</v>
      </c>
      <c r="D5" s="5">
        <f>+'[1]2018-2020'!D21</f>
        <v>25210.899999999998</v>
      </c>
      <c r="E5" s="29"/>
      <c r="F5" s="31"/>
      <c r="G5" s="5">
        <f>+'[1]2018-2020'!F21</f>
        <v>28912.3</v>
      </c>
      <c r="H5" s="33"/>
      <c r="I5" s="35"/>
    </row>
    <row r="6" spans="1:9" ht="51.75" x14ac:dyDescent="0.3">
      <c r="A6" s="2"/>
      <c r="B6" s="4">
        <v>2</v>
      </c>
      <c r="C6" s="5" t="s">
        <v>7</v>
      </c>
      <c r="D6" s="6">
        <v>9983.2000000000007</v>
      </c>
      <c r="E6" s="30"/>
      <c r="F6" s="32"/>
      <c r="G6" s="6">
        <v>14766.9</v>
      </c>
      <c r="H6" s="34"/>
      <c r="I6" s="36"/>
    </row>
    <row r="7" spans="1:9" ht="17.25" x14ac:dyDescent="0.3">
      <c r="A7" s="2"/>
      <c r="B7" s="4"/>
      <c r="C7" s="5" t="s">
        <v>8</v>
      </c>
      <c r="D7" s="7">
        <f>+D5+D6</f>
        <v>35194.1</v>
      </c>
      <c r="E7" s="8">
        <f>[1]iracum!D8+[1]iracum!D15</f>
        <v>6982120</v>
      </c>
      <c r="F7" s="7">
        <f>E7/D7*100</f>
        <v>19838.893450890915</v>
      </c>
      <c r="G7" s="7">
        <f>+G5+G6</f>
        <v>43679.199999999997</v>
      </c>
      <c r="H7" s="9">
        <f>[1]iracum!E8+[1]iracum!E15</f>
        <v>10516763</v>
      </c>
      <c r="I7" s="7">
        <f>H7/G7*100</f>
        <v>24077.279345775565</v>
      </c>
    </row>
  </sheetData>
  <mergeCells count="8">
    <mergeCell ref="B2:I2"/>
    <mergeCell ref="B3:C4"/>
    <mergeCell ref="D3:F3"/>
    <mergeCell ref="G3:I3"/>
    <mergeCell ref="E5:E6"/>
    <mergeCell ref="F5:F6"/>
    <mergeCell ref="H5:H6"/>
    <mergeCell ref="I5:I6"/>
  </mergeCells>
  <pageMargins left="0.25" right="0.25" top="0.75" bottom="0.75" header="0.3" footer="0.3"/>
  <pageSetup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F23" sqref="F23"/>
    </sheetView>
  </sheetViews>
  <sheetFormatPr defaultRowHeight="15" x14ac:dyDescent="0.25"/>
  <cols>
    <col min="1" max="1" width="10.85546875" customWidth="1"/>
    <col min="2" max="2" width="21" customWidth="1"/>
    <col min="3" max="3" width="19.42578125" customWidth="1"/>
    <col min="4" max="4" width="22" customWidth="1"/>
    <col min="5" max="5" width="19" customWidth="1"/>
    <col min="6" max="6" width="16.28515625" customWidth="1"/>
    <col min="7" max="7" width="16.140625" customWidth="1"/>
    <col min="8" max="8" width="25.42578125" customWidth="1"/>
  </cols>
  <sheetData>
    <row r="1" spans="1:8" ht="17.25" thickBot="1" x14ac:dyDescent="0.3">
      <c r="B1" s="10"/>
      <c r="C1" s="11"/>
    </row>
    <row r="3" spans="1:8" x14ac:dyDescent="0.25">
      <c r="A3" s="2"/>
      <c r="B3" s="2"/>
      <c r="C3" s="2"/>
      <c r="D3" s="2"/>
      <c r="E3" s="2"/>
      <c r="F3" s="2"/>
      <c r="G3" s="2"/>
    </row>
    <row r="4" spans="1:8" ht="66" x14ac:dyDescent="0.25">
      <c r="A4" s="14"/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</row>
    <row r="5" spans="1:8" x14ac:dyDescent="0.25">
      <c r="A5" s="12">
        <v>2018</v>
      </c>
      <c r="B5" s="16">
        <f>'[2]Վիվառո Գռուպ'!B17+[2]Դիջիթեյն!B17+[2]Կաբարկո!B17</f>
        <v>333646191714.664</v>
      </c>
      <c r="C5" s="17">
        <f>'[2]Վիվառո Գռուպ'!C17+[2]Դիջիթեյն!C17+[2]Կաբարկո!C17</f>
        <v>2379343357.3513999</v>
      </c>
      <c r="D5" s="17">
        <f>'[2]Վիվառո Գռուպ'!D17+[2]Դիջիթեյն!D17+[2]Կաբարկո!D17</f>
        <v>325437348157.2149</v>
      </c>
      <c r="E5" s="17">
        <f>'[2]Վիվառո Գռուպ'!E17+[2]Դիջիթեյն!E17+[2]Կաբարկո!E17</f>
        <v>6155024200</v>
      </c>
      <c r="F5" s="17">
        <f>'[2]Վիվառո Գռուպ'!F17+[2]Դիջիթեյն!F17+[2]Կաբարկո!F17</f>
        <v>651379</v>
      </c>
      <c r="G5" s="18">
        <f>'[2]Վիվառո Գռուպ'!G17+[2]Դիջիթեյն!G17+[2]Կաբարկո!G17</f>
        <v>370759</v>
      </c>
    </row>
    <row r="6" spans="1:8" x14ac:dyDescent="0.25">
      <c r="A6" s="12">
        <v>2019</v>
      </c>
      <c r="B6" s="16">
        <f>'[2]Վիվառո Գռուպ'!B31+[2]Դիջիթեյն!B31+[2]Կաբարկո!B31</f>
        <v>1116195846531</v>
      </c>
      <c r="C6" s="17">
        <f>'[2]Վիվառո Գռուպ'!C31+[2]Դիջիթեյն!C31+[2]Կաբարկո!C31</f>
        <v>6462532572</v>
      </c>
      <c r="D6" s="17">
        <f>'[2]Վիվառո Գռուպ'!D31+[2]Դիջիթեյն!D31+[2]Կաբարկո!D31</f>
        <v>1090118455014</v>
      </c>
      <c r="E6" s="17">
        <f>'[2]Վիվառո Գռուպ'!E31+[2]Դիջիթեյն!E31+[2]Կաբարկո!E31</f>
        <v>14560815240.529999</v>
      </c>
      <c r="F6" s="17">
        <f>'[2]Վիվառո Գռուպ'!F31+[2]Դիջիթեյն!F31+[2]Կաբարկո!F31</f>
        <v>790683.66666666663</v>
      </c>
      <c r="G6" s="18">
        <f>'[2]Վիվառո Գռուպ'!G31+[2]Դիջիթեյն!G31+[2]Կաբարկո!G31</f>
        <v>580059.16666666663</v>
      </c>
    </row>
    <row r="7" spans="1:8" x14ac:dyDescent="0.25">
      <c r="A7" s="12">
        <v>2020</v>
      </c>
      <c r="B7" s="16">
        <f>[2]Sheet1!B7</f>
        <v>1980877882377</v>
      </c>
      <c r="C7" s="17">
        <f>[2]Sheet1!C7</f>
        <v>7430181321</v>
      </c>
      <c r="D7" s="17">
        <f>[2]Sheet1!D7</f>
        <v>1934458152169</v>
      </c>
      <c r="E7" s="17">
        <f>[2]Sheet1!E7</f>
        <v>65625089257</v>
      </c>
      <c r="F7" s="16">
        <f>[2]Sheet1!F7</f>
        <v>2368175</v>
      </c>
      <c r="G7" s="18">
        <f>[2]Sheet1!G7</f>
        <v>1036832</v>
      </c>
      <c r="H7" s="13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A10" s="2"/>
      <c r="B10" s="2"/>
      <c r="C10" s="2"/>
      <c r="D10" s="2"/>
      <c r="E10" s="2"/>
      <c r="F10" s="2"/>
      <c r="G10" s="2"/>
    </row>
    <row r="11" spans="1:8" x14ac:dyDescent="0.25">
      <c r="A11" s="2"/>
      <c r="B11" s="2"/>
      <c r="C11" s="2"/>
      <c r="D11" s="2"/>
      <c r="E11" s="2"/>
      <c r="F11" s="2"/>
      <c r="G11" s="2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37" t="s">
        <v>15</v>
      </c>
      <c r="B13" s="38"/>
      <c r="C13" s="38"/>
      <c r="D13" s="38"/>
      <c r="E13" s="38"/>
      <c r="F13" s="38"/>
      <c r="G13" s="38"/>
    </row>
    <row r="14" spans="1:8" x14ac:dyDescent="0.25">
      <c r="A14" s="38"/>
      <c r="B14" s="38"/>
      <c r="C14" s="38"/>
      <c r="D14" s="38"/>
      <c r="E14" s="38"/>
      <c r="F14" s="38"/>
      <c r="G14" s="38"/>
    </row>
    <row r="15" spans="1:8" x14ac:dyDescent="0.25">
      <c r="A15" s="38"/>
      <c r="B15" s="38"/>
      <c r="C15" s="38"/>
      <c r="D15" s="38"/>
      <c r="E15" s="38"/>
      <c r="F15" s="38"/>
      <c r="G15" s="38"/>
    </row>
    <row r="16" spans="1:8" x14ac:dyDescent="0.25">
      <c r="A16" s="38"/>
      <c r="B16" s="38"/>
      <c r="C16" s="38"/>
      <c r="D16" s="38"/>
      <c r="E16" s="38"/>
      <c r="F16" s="38"/>
      <c r="G16" s="38"/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8"/>
      <c r="B18" s="38"/>
      <c r="C18" s="38"/>
      <c r="D18" s="38"/>
      <c r="E18" s="38"/>
      <c r="F18" s="38"/>
      <c r="G18" s="38"/>
    </row>
    <row r="19" spans="1:7" x14ac:dyDescent="0.25">
      <c r="A19" s="38"/>
      <c r="B19" s="38"/>
      <c r="C19" s="38"/>
      <c r="D19" s="38"/>
      <c r="E19" s="38"/>
      <c r="F19" s="38"/>
      <c r="G19" s="38"/>
    </row>
    <row r="20" spans="1:7" ht="50.25" customHeight="1" x14ac:dyDescent="0.25">
      <c r="A20" s="38"/>
      <c r="B20" s="38"/>
      <c r="C20" s="38"/>
      <c r="D20" s="38"/>
      <c r="E20" s="38"/>
      <c r="F20" s="38"/>
      <c r="G20" s="38"/>
    </row>
  </sheetData>
  <mergeCells count="1">
    <mergeCell ref="A13:G20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 (2)</vt:lpstr>
      <vt:lpstr>Sheet2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Ovsanna Khachatryan</dc:creator>
  <cp:lastModifiedBy>Ovsanna Khachatryan</cp:lastModifiedBy>
  <dcterms:created xsi:type="dcterms:W3CDTF">2021-05-03T14:14:59Z</dcterms:created>
  <dcterms:modified xsi:type="dcterms:W3CDTF">2021-07-26T10:44:15Z</dcterms:modified>
</cp:coreProperties>
</file>