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4869\"/>
    </mc:Choice>
  </mc:AlternateContent>
  <bookViews>
    <workbookView xWindow="0" yWindow="0" windowWidth="28800" windowHeight="11730" activeTab="6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'3'!$A$1:$H$60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1" i="42" l="1"/>
  <c r="G15" i="42"/>
  <c r="G12" i="42"/>
  <c r="E23" i="44"/>
  <c r="E13" i="46" l="1"/>
  <c r="D13" i="46"/>
  <c r="E15" i="46"/>
  <c r="D15" i="46"/>
  <c r="H48" i="38"/>
  <c r="G48" i="38"/>
  <c r="H29" i="38"/>
  <c r="G29" i="38"/>
  <c r="E13" i="45"/>
  <c r="F13" i="45"/>
  <c r="G13" i="45"/>
  <c r="H13" i="45"/>
  <c r="D39" i="31"/>
  <c r="E39" i="31"/>
  <c r="D11" i="31"/>
  <c r="E12" i="31"/>
  <c r="D12" i="31"/>
  <c r="G11" i="42" l="1"/>
  <c r="G20" i="42"/>
  <c r="G19" i="42" s="1"/>
  <c r="G14" i="42"/>
  <c r="G9" i="42" l="1"/>
  <c r="E12" i="46"/>
  <c r="E10" i="46" s="1"/>
  <c r="D12" i="46" l="1"/>
  <c r="D10" i="46" s="1"/>
  <c r="D15" i="45"/>
  <c r="D13" i="45" s="1"/>
  <c r="G42" i="38" l="1"/>
  <c r="G41" i="38" s="1"/>
  <c r="G40" i="38" s="1"/>
  <c r="G39" i="38" s="1"/>
  <c r="G37" i="38" s="1"/>
  <c r="G35" i="38" s="1"/>
  <c r="H42" i="38"/>
  <c r="H41" i="38" s="1"/>
  <c r="H40" i="38" s="1"/>
  <c r="G28" i="38"/>
  <c r="G27" i="38" s="1"/>
  <c r="G26" i="38" s="1"/>
  <c r="G24" i="38" s="1"/>
  <c r="G22" i="38" s="1"/>
  <c r="G20" i="38" s="1"/>
  <c r="H28" i="38"/>
  <c r="H27" i="38" s="1"/>
  <c r="H26" i="38" s="1"/>
  <c r="H24" i="38" s="1"/>
  <c r="H22" i="38" s="1"/>
  <c r="H59" i="38"/>
  <c r="H58" i="38" s="1"/>
  <c r="H57" i="38" s="1"/>
  <c r="G59" i="38"/>
  <c r="G58" i="38" s="1"/>
  <c r="G57" i="38" s="1"/>
  <c r="G56" i="38" s="1"/>
  <c r="G54" i="38" s="1"/>
  <c r="G52" i="38" s="1"/>
  <c r="H20" i="38" l="1"/>
  <c r="H18" i="38" s="1"/>
  <c r="K29" i="38"/>
  <c r="G18" i="38"/>
  <c r="G50" i="38"/>
  <c r="D25" i="31"/>
  <c r="D55" i="27"/>
  <c r="D38" i="31"/>
  <c r="D10" i="31" s="1"/>
  <c r="G33" i="38"/>
  <c r="G31" i="38" s="1"/>
  <c r="H39" i="38"/>
  <c r="H37" i="38" s="1"/>
  <c r="H35" i="38" s="1"/>
  <c r="H56" i="38"/>
  <c r="H54" i="38" s="1"/>
  <c r="H52" i="38" s="1"/>
  <c r="G16" i="38" l="1"/>
  <c r="G14" i="38" s="1"/>
  <c r="G46" i="38"/>
  <c r="G44" i="38" s="1"/>
  <c r="H50" i="38"/>
  <c r="E25" i="31"/>
  <c r="E11" i="31" s="1"/>
  <c r="E55" i="27"/>
  <c r="E38" i="31"/>
  <c r="H33" i="38"/>
  <c r="H31" i="38" s="1"/>
  <c r="H16" i="38" s="1"/>
  <c r="H14" i="38" s="1"/>
  <c r="G12" i="38" l="1"/>
  <c r="G11" i="38" s="1"/>
  <c r="E10" i="31"/>
  <c r="D11" i="45" l="1"/>
  <c r="G11" i="45"/>
  <c r="H11" i="45"/>
  <c r="E11" i="45"/>
  <c r="F11" i="45"/>
  <c r="H46" i="38" l="1"/>
  <c r="H44" i="38" s="1"/>
  <c r="H12" i="38" s="1"/>
  <c r="H11" i="38" s="1"/>
</calcChain>
</file>

<file path=xl/sharedStrings.xml><?xml version="1.0" encoding="utf-8"?>
<sst xmlns="http://schemas.openxmlformats.org/spreadsheetml/2006/main" count="341" uniqueCount="174">
  <si>
    <t>Ծրագրի դասիչը</t>
  </si>
  <si>
    <t>Ծրագրի անվանումը</t>
  </si>
  <si>
    <t>Ծրագրի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</si>
  <si>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</si>
  <si>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</si>
  <si>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</si>
  <si>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</si>
  <si>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</si>
  <si>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</si>
  <si>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</si>
  <si>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</si>
  <si>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</si>
  <si>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</si>
  <si>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</si>
  <si>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</si>
  <si>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</si>
  <si>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</si>
  <si>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</si>
  <si>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</si>
  <si>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</si>
  <si>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</si>
  <si>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</si>
  <si>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</si>
  <si>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</si>
  <si>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</si>
  <si>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</si>
  <si>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</si>
  <si>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</si>
  <si>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</si>
  <si>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</si>
  <si>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</si>
  <si>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</si>
  <si>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</si>
  <si>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Կոդը</t>
  </si>
  <si>
    <t>Անվանումը</t>
  </si>
  <si>
    <t>Քանակը</t>
  </si>
  <si>
    <t>ԸՆԴԱՄԵՆԸ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</si>
  <si>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</si>
  <si>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</si>
  <si>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</si>
  <si>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</si>
  <si>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</si>
  <si>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</si>
  <si>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</si>
  <si>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</si>
  <si>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</si>
  <si>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Հավելված N 3</t>
  </si>
  <si>
    <t>01</t>
  </si>
  <si>
    <t>Հավելված  N 2</t>
  </si>
  <si>
    <t>___________  ___-ի N _______ -Ն    որոշման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</si>
  <si>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</si>
  <si>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</si>
  <si>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</si>
  <si>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</si>
  <si>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</si>
  <si>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</si>
  <si>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</si>
  <si>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</si>
  <si>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</si>
  <si>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</si>
  <si>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         ՄԱՍ 1. ՊԵՏԱԿԱՆ ՄԱՐՄՆԻ ԳԾՈՎ ԱՐԴՅՈՒՆՔԱՅԻՆ (ԿԱՏԱՐՈՂԱԿԱՆ) ՑՈՒՑԱՆԻՇՆԵՐԸ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</si>
  <si>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</si>
  <si>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</si>
  <si>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այդ թվում՝</t>
  </si>
  <si>
    <t>Հավելված N 5</t>
  </si>
  <si>
    <t xml:space="preserve"> Ծրագրի դասիչը` </t>
  </si>
  <si>
    <t>Ցուցանիշների փոփոխությունները (ավելացումները նշված են դրական նշանով)</t>
  </si>
  <si>
    <t xml:space="preserve"> Պետական մարմինների կողմից օգտագործվող ոչ ֆինանսական ակտիվների հետ գործառնություններ</t>
  </si>
  <si>
    <t xml:space="preserve">ՀՀ  արդարադատության նախարարություն 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</si>
  <si>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</si>
  <si>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</si>
  <si>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</si>
  <si>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ՀՀ արդարադատության նախարարություն</t>
  </si>
  <si>
    <t xml:space="preserve">այդ թվում՝ 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</si>
  <si>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</si>
  <si>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</si>
  <si>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</si>
  <si>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07</t>
  </si>
  <si>
    <t xml:space="preserve"> Նախաքննություն</t>
  </si>
  <si>
    <t xml:space="preserve"> Դատարաններ</t>
  </si>
  <si>
    <t>Հավելված N 4</t>
  </si>
  <si>
    <t xml:space="preserve"> Ինն ամիս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</si>
  <si>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</si>
  <si>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</si>
  <si>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 xml:space="preserve"> Հակակոռուպցիոն գործերի քննության ապահովում</t>
  </si>
  <si>
    <t xml:space="preserve"> Կոռուպցիոն հանցագործությունների օբյեկտիվ և արդյունավետ նախաքննության իրականացման ապահովոււմ</t>
  </si>
  <si>
    <t xml:space="preserve"> Կոռուպցիոն հանցագործությունների արդյունավետ նախաքննություն, նախաքննության ժամկետների կրճատում</t>
  </si>
  <si>
    <t>Կոռուպցիոն գործերի քննության արդյունավետության բարձրացում</t>
  </si>
  <si>
    <t>Միջոցառման նկարագրությունը՝</t>
  </si>
  <si>
    <t xml:space="preserve"> Հակակոռուպցիոն կոմիտեի իրավասությանը վերապահված` ենթադրյալ հանցագործությունների կապակցությամբ նախաքննություն</t>
  </si>
  <si>
    <t xml:space="preserve"> Բարձրագույն դատական խորհուրդ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</si>
  <si>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</si>
  <si>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</si>
  <si>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</si>
  <si>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 Հակակոռուպցիոն դատարանի բնականոն գործունեության և ՀՀ Հակակոռուպցիոն  դատարանի կողմից դատական պաշտպանության իրավունքի ապահովում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</si>
  <si>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</si>
  <si>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ՀՀ   արդարադատության նախարարություն</t>
  </si>
  <si>
    <t xml:space="preserve"> - Շենքերի և շինությունների շինարարություն</t>
  </si>
  <si>
    <t>ՀՀ արդարադատության նախարարություն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</si>
  <si>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</si>
  <si>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</si>
  <si>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</si>
  <si>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ՀԻՄՆԱԿԱՆ ՄԻՋՈՑՆԵՐ</t>
  </si>
  <si>
    <t xml:space="preserve"> ՇԵՆՔԵՐ ԵՎ ՇԻՆՈՒԹՅՈՒՆՆԵՐ</t>
  </si>
  <si>
    <t xml:space="preserve"> ՀՀ  արդարադատության նախարարություն</t>
  </si>
  <si>
    <t xml:space="preserve"> ՈՉ ՖԻՆԱՆՍԱԿԱՆ ԱԿՏԻՎՆԵՐԻ ԳԾՈՎ ԾԱԽՍԵՐ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</si>
  <si>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</si>
  <si>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 xml:space="preserve">ՀՀ կառավարության  2021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</si>
  <si>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 N 2215-Ն ՈՐՈՇՄԱՆ N 5  ՀԱՎԵԼՎԱԾԻ  N 1  ԱՂՅՈՒՍԱԿՈՒՄ ԿԱՏԱՐՎՈՂ  ՓՈՓՈԽՈՒԹՅՈՒՆՆԵՐԸ  ԵՎ  ԼՐԱՑՈՒՄՆԵՐԸ</t>
  </si>
  <si>
    <t xml:space="preserve"> Հակակոռուպցիոն դատարանի շենքային պայմանների ապահովում_x000D_
 </t>
  </si>
  <si>
    <t>ՀՀ ԱՐԴԱՐԱԴԱՏՈՒԹՅԱՆ ՆԱԽԱՐԱՐՈՒԹՅՈՒՆ</t>
  </si>
  <si>
    <t xml:space="preserve"> այդ թվում` ըստ ուղղությունների</t>
  </si>
  <si>
    <t>Հակակոռուպցիոն դատարանի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</si>
  <si>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դատարանի գործունեության համար անհրաժեշտ շենքային պայմանների ապահովում</t>
  </si>
  <si>
    <t xml:space="preserve"> Ակտիվն օգտագործող կազմակերպության(ների) անվանում(ներ)ը </t>
  </si>
  <si>
    <t xml:space="preserve"> Հակակոռուպցիոն կոմիտե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</si>
  <si>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</si>
  <si>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</si>
  <si>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</si>
  <si>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դատարան </t>
  </si>
  <si>
    <t xml:space="preserve"> Միջոցառումն իրականացնողի անվանումը՛ </t>
  </si>
  <si>
    <t xml:space="preserve"> Ենթադրյալ կոռուպցիոն հանցագործություններով քրեական վարույթների թիվը</t>
  </si>
  <si>
    <t xml:space="preserve"> Դատական իշխանության գործունեության ապահովում և իրականացում </t>
  </si>
  <si>
    <t xml:space="preserve"> 1080 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</si>
  <si>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 </t>
  </si>
  <si>
    <t xml:space="preserve"> Ծառայությունների մատուցում </t>
  </si>
  <si>
    <t xml:space="preserve"> Ծառայությունը մատուցող կազմակերպության անվանումը </t>
  </si>
  <si>
    <t>Հակակոռուպցիոն  դատարան</t>
  </si>
  <si>
    <t>ՀԱՅԱՍՏԱՆԻ ՀԱՆՐԱՊԵՏՈՒԹՅԱՆ ԿԱՌԱՎԱՐՈՒԹՅԱՆ 2020 ԹՎԱԿԱՆԻ ԴԵԿՏԵՄԲԵՐԻ 30-Ի ԹԻՎ 2215-Ն ՈՐՈՇՄԱՆ N 9 ՀԱՎԵԼՎԱԾԻ 9.5 և 9․10 ԱՂՅՈՒՍԱԿՆԵՐՈՒՄ ԿԱՏԱՐՎՈՂ ՓՈՓՈԽՈՒԹՅՈՒՆՆԵՐԸ  ԵՎ  ԼՐԱՑՈՒՄՆԵՐԸ</t>
  </si>
  <si>
    <t xml:space="preserve">ՀՀ կառավարության 2021 թվականի </t>
  </si>
  <si>
    <t xml:space="preserve">    Հավելված N 7     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</si>
  <si>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 xml:space="preserve"> 1228  31002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</si>
  <si>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</si>
  <si>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</si>
  <si>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</si>
  <si>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</si>
  <si>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</si>
  <si>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</si>
  <si>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 xml:space="preserve"> Հակակոռուպցիոն դատարանի բնականոն գործունեության և ՀՀ Հակակոռուպցիոն  դատարանի կողմից դատական պաշտպանության իրավունքի ապահովում</t>
  </si>
  <si>
    <t>45461100/501</t>
  </si>
  <si>
    <t>ԳՀ</t>
  </si>
  <si>
    <t>տեխնիկական հսկողության ծառայություններ</t>
  </si>
  <si>
    <t xml:space="preserve"> ՄԱՍ III.  ԾԱՌԱՅՈՒԹՅՈՒՆՆԵՐ</t>
  </si>
  <si>
    <t xml:space="preserve"> 1231  11001</t>
  </si>
  <si>
    <t>45461100/503</t>
  </si>
  <si>
    <t>/հազ. դրամ/</t>
  </si>
  <si>
    <t>հազ. դրամ</t>
  </si>
  <si>
    <t>/հազ դրամ/</t>
  </si>
  <si>
    <t>ՀԱՅԱՍՏԱՆԻ ՀԱՆՐԱՊԵՏՈՒԹՅԱՆ 2021 ԹՎԱԿԱՆԻ ՊԵՏԱԿԱՆ ԲՅՈՒՋԵԻ ՄԱՍԻՆ ՕՐԵՆՔԻ N 1 ՀԱՎԵԼՎԱԾԻ N  3 ԱՂՅՈՒՍԱԿՈՒՄ ԿԱՏԱՐՎՈՂ  ՓՈՓՈԽՈՒԹՅՈՒՆՆԵՐԸ</t>
  </si>
  <si>
    <t>ՀԱՅԱՍՏԱՆԻ ՀԱՆՐԱՊԵՏՈՒԹՅԱՆ ԿԱՌԱՎԱՐՈՒԹՅԱՆ 2020 ԹՎԱԿԱՆԻ ԴԵԿՏԵՄԲԵՐԻ 30-Ի N 2215-Ն ՈՐՈՇՄԱՆ N 5 ՀԱՎԵԼՎԱԾԻ N 2 ԱՂՅՈՒՍԱԿՈՒՄ  ԿԱՏԱՐՎՈՂ ՓՈՓՈԽՈՒԹՅՈՒՆՆԵՐԸ և ԼՐԱՑՈՒՄՆԵՐԸ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</si>
  <si>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</si>
  <si>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Գումարը (հազ. դրամ)</t>
  </si>
  <si>
    <t>1080  11019</t>
  </si>
  <si>
    <t>ԲԱՐՁՐԱԳՈՒՅՆ ԴԱՏԱԿԱՆ ԽՈՐՀՈՒՐԴ</t>
  </si>
  <si>
    <t xml:space="preserve">Ցուցանիշների փոփոխությունը (նվազեցումները նշված են փակագծերում) </t>
  </si>
  <si>
    <t>Միավորի գինը                 (ՀՀ դրամ)</t>
  </si>
  <si>
    <t>Գնման ձևը (ընթացակարգը)</t>
  </si>
  <si>
    <t>Չափի միավորը</t>
  </si>
  <si>
    <t xml:space="preserve">Խումբ N 03 </t>
  </si>
  <si>
    <t>Դաս N 01</t>
  </si>
  <si>
    <t>Դատարաններ</t>
  </si>
  <si>
    <t>Բաժին N 03</t>
  </si>
  <si>
    <t xml:space="preserve">Խումբ N 07 </t>
  </si>
  <si>
    <t xml:space="preserve">Դաս N 01  </t>
  </si>
  <si>
    <t>Նախաքննություն</t>
  </si>
  <si>
    <t xml:space="preserve">Բաժին N 03  </t>
  </si>
  <si>
    <t>Ցուցանիշների փոփոխությունը ( նվազեցումները նշված են փակագծերում)</t>
  </si>
  <si>
    <t xml:space="preserve"> Կառուցապատվող մակերես, քմ </t>
  </si>
  <si>
    <t>ՀԱՅԱՍՏԱՆԻ ՀԱՆՐԱՊԵՏՈՒԹՅԱՆ ԿԱՌԱՎԱՐՈՒԹՅԱՆ 2020 ԹՎԱԿԱՆԻ ԴԵԿՏԵՄԲԵՐԻ 30-Ի N 2215-Ն ՈՐՈՇՄԱՆ N 9.1 ՀԱՎԵԼՎԱԾԻ  N 9.1․10  ԱՂՅՈՒՍԱԿՈՒՄ ԿԱՏԱՐՎՈՂ ՓՈՓՈԽՈՒԹՅՈՒՆՆԵՐԸ</t>
  </si>
  <si>
    <t>71351540/503</t>
  </si>
  <si>
    <t>45461100/505</t>
  </si>
  <si>
    <t>ՄԱ</t>
  </si>
  <si>
    <t>Շենքերի, շինությունների ընթացիկ նորոգման աշխատանքներ</t>
  </si>
  <si>
    <t xml:space="preserve">Ցուցանիշների փոփոխությունը (նվազեցումները նշված են 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</si>
</sst>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\ _₽_-;\-* #,##0.0\ _₽_-;_-* &quot;-&quot;?\ _₽_-;_-@_-"/>
    <numFmt numFmtId="171" formatCode="_(* #,##0.0_);_(* \(#,##0.0\);_(* &quot;-&quot;?_);_(@_)"/>
    <numFmt numFmtId="172" formatCode="0.0"/>
    <numFmt numFmtId="173" formatCode="0.0_);\(0.0\)"/>
    <numFmt numFmtId="174" formatCode="_(* #,##0_);_(* \(#,##0\);_(* &quot;-&quot;??_);_(@_)"/>
  </numFmts>
  <fonts count="3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i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6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167" fontId="19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0" fontId="20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21" fillId="0" borderId="0"/>
    <xf numFmtId="0" fontId="6" fillId="0" borderId="0"/>
    <xf numFmtId="0" fontId="12" fillId="0" borderId="0"/>
    <xf numFmtId="165" fontId="12" fillId="0" borderId="0" applyFont="0" applyFill="0" applyBorder="0" applyAlignment="0" applyProtection="0"/>
    <xf numFmtId="0" fontId="22" fillId="0" borderId="0"/>
    <xf numFmtId="0" fontId="13" fillId="0" borderId="0"/>
    <xf numFmtId="166" fontId="12" fillId="0" borderId="0" applyFont="0" applyFill="0" applyBorder="0" applyAlignment="0" applyProtection="0"/>
    <xf numFmtId="0" fontId="12" fillId="0" borderId="0"/>
    <xf numFmtId="0" fontId="25" fillId="0" borderId="0"/>
  </cellStyleXfs>
  <cellXfs count="279">
    <xf numFmtId="0" fontId="0" fillId="0" borderId="0" xfId="0"/>
    <xf numFmtId="0" fontId="9" fillId="0" borderId="0" xfId="0" applyFont="1"/>
    <xf numFmtId="0" fontId="14" fillId="2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9" fillId="0" borderId="0" xfId="0" applyFont="1" applyFill="1"/>
    <xf numFmtId="0" fontId="9" fillId="0" borderId="0" xfId="0" applyFont="1" applyAlignment="1">
      <alignment horizontal="right"/>
    </xf>
    <xf numFmtId="0" fontId="15" fillId="0" borderId="0" xfId="0" applyFont="1"/>
    <xf numFmtId="169" fontId="14" fillId="0" borderId="0" xfId="8" applyNumberFormat="1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9" fillId="0" borderId="0" xfId="0" applyFont="1" applyFill="1" applyAlignment="1">
      <alignment horizontal="right"/>
    </xf>
    <xf numFmtId="170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4" fillId="2" borderId="0" xfId="14" applyFont="1" applyFill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4" fillId="0" borderId="0" xfId="14" applyFont="1">
      <alignment horizontal="left" vertical="top" wrapText="1"/>
    </xf>
    <xf numFmtId="0" fontId="14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18" xfId="0" applyFont="1" applyBorder="1" applyAlignment="1"/>
    <xf numFmtId="0" fontId="9" fillId="0" borderId="0" xfId="0" applyFont="1" applyFill="1" applyAlignment="1">
      <alignment horizontal="right"/>
    </xf>
    <xf numFmtId="0" fontId="9" fillId="0" borderId="0" xfId="0" applyFont="1" applyAlignment="1">
      <alignment vertical="center"/>
    </xf>
    <xf numFmtId="43" fontId="14" fillId="2" borderId="0" xfId="14" applyNumberFormat="1" applyFont="1" applyFill="1">
      <alignment horizontal="left" vertical="top" wrapText="1"/>
    </xf>
    <xf numFmtId="0" fontId="10" fillId="2" borderId="0" xfId="0" applyFont="1" applyFill="1" applyAlignment="1">
      <alignment horizontal="center"/>
    </xf>
    <xf numFmtId="0" fontId="24" fillId="2" borderId="0" xfId="0" applyFont="1" applyFill="1"/>
    <xf numFmtId="0" fontId="17" fillId="0" borderId="0" xfId="31" applyFont="1"/>
    <xf numFmtId="173" fontId="17" fillId="0" borderId="0" xfId="31" applyNumberFormat="1" applyFont="1"/>
    <xf numFmtId="0" fontId="10" fillId="2" borderId="0" xfId="0" applyFont="1" applyFill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0" fontId="24" fillId="0" borderId="18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171" fontId="10" fillId="0" borderId="19" xfId="0" applyNumberFormat="1" applyFont="1" applyBorder="1" applyAlignment="1">
      <alignment horizontal="center" vertical="top" wrapText="1"/>
    </xf>
    <xf numFmtId="169" fontId="24" fillId="0" borderId="10" xfId="8" applyNumberFormat="1" applyFont="1" applyBorder="1"/>
    <xf numFmtId="0" fontId="24" fillId="0" borderId="18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169" fontId="27" fillId="0" borderId="2" xfId="8" applyNumberFormat="1" applyFont="1" applyBorder="1" applyAlignment="1">
      <alignment vertical="center" wrapText="1"/>
    </xf>
    <xf numFmtId="0" fontId="24" fillId="0" borderId="3" xfId="0" applyFont="1" applyBorder="1" applyAlignment="1">
      <alignment horizontal="left" vertical="top" wrapText="1"/>
    </xf>
    <xf numFmtId="169" fontId="27" fillId="0" borderId="3" xfId="8" applyNumberFormat="1" applyFont="1" applyBorder="1" applyAlignment="1">
      <alignment vertical="center" wrapText="1"/>
    </xf>
    <xf numFmtId="169" fontId="27" fillId="0" borderId="2" xfId="8" applyNumberFormat="1" applyFont="1" applyBorder="1" applyAlignment="1">
      <alignment vertical="center"/>
    </xf>
    <xf numFmtId="169" fontId="27" fillId="0" borderId="3" xfId="8" applyNumberFormat="1" applyFont="1" applyBorder="1" applyAlignment="1">
      <alignment vertical="center"/>
    </xf>
    <xf numFmtId="0" fontId="24" fillId="0" borderId="11" xfId="0" applyFont="1" applyFill="1" applyBorder="1" applyAlignment="1">
      <alignment vertical="top" wrapText="1"/>
    </xf>
    <xf numFmtId="0" fontId="24" fillId="0" borderId="2" xfId="0" applyFont="1" applyFill="1" applyBorder="1" applyAlignment="1">
      <alignment vertical="top" wrapText="1"/>
    </xf>
    <xf numFmtId="0" fontId="24" fillId="0" borderId="3" xfId="0" applyFont="1" applyFill="1" applyBorder="1" applyAlignment="1">
      <alignment vertical="top" wrapText="1"/>
    </xf>
    <xf numFmtId="169" fontId="24" fillId="0" borderId="2" xfId="0" applyNumberFormat="1" applyFont="1" applyBorder="1" applyAlignment="1">
      <alignment horizontal="left" vertical="top" wrapText="1"/>
    </xf>
    <xf numFmtId="169" fontId="24" fillId="0" borderId="18" xfId="0" applyNumberFormat="1" applyFont="1" applyBorder="1" applyAlignment="1">
      <alignment horizontal="left" vertical="top" wrapText="1"/>
    </xf>
    <xf numFmtId="169" fontId="24" fillId="0" borderId="3" xfId="0" applyNumberFormat="1" applyFont="1" applyBorder="1" applyAlignment="1">
      <alignment horizontal="left" vertical="top" wrapTex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24" fillId="0" borderId="11" xfId="0" applyFont="1" applyFill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top" wrapText="1"/>
    </xf>
    <xf numFmtId="43" fontId="23" fillId="0" borderId="0" xfId="0" applyNumberFormat="1" applyFont="1" applyFill="1" applyBorder="1" applyAlignment="1">
      <alignment horizontal="left" vertical="top" wrapText="1"/>
    </xf>
    <xf numFmtId="0" fontId="23" fillId="2" borderId="18" xfId="0" applyFont="1" applyFill="1" applyBorder="1" applyAlignment="1">
      <alignment horizontal="left" vertical="center" wrapText="1"/>
    </xf>
    <xf numFmtId="43" fontId="23" fillId="2" borderId="18" xfId="0" applyNumberFormat="1" applyFont="1" applyFill="1" applyBorder="1" applyAlignment="1">
      <alignment horizontal="left" vertical="center" wrapText="1"/>
    </xf>
    <xf numFmtId="0" fontId="28" fillId="2" borderId="18" xfId="0" applyFont="1" applyFill="1" applyBorder="1" applyAlignment="1">
      <alignment horizontal="left" vertical="center" wrapText="1"/>
    </xf>
    <xf numFmtId="169" fontId="27" fillId="2" borderId="17" xfId="8" applyNumberFormat="1" applyFont="1" applyFill="1" applyBorder="1" applyAlignment="1">
      <alignment horizontal="center" vertical="center" wrapText="1"/>
    </xf>
    <xf numFmtId="49" fontId="23" fillId="2" borderId="11" xfId="14" applyNumberFormat="1" applyFont="1" applyFill="1" applyBorder="1" applyAlignment="1">
      <alignment vertical="top" wrapText="1"/>
    </xf>
    <xf numFmtId="0" fontId="23" fillId="2" borderId="18" xfId="0" applyFont="1" applyFill="1" applyBorder="1" applyAlignment="1">
      <alignment horizontal="left" vertical="top" wrapText="1"/>
    </xf>
    <xf numFmtId="49" fontId="23" fillId="2" borderId="2" xfId="14" applyNumberFormat="1" applyFont="1" applyFill="1" applyBorder="1" applyAlignment="1">
      <alignment vertical="top" wrapText="1"/>
    </xf>
    <xf numFmtId="169" fontId="28" fillId="2" borderId="18" xfId="0" applyNumberFormat="1" applyFont="1" applyFill="1" applyBorder="1" applyAlignment="1">
      <alignment horizontal="left" vertical="center" wrapText="1"/>
    </xf>
    <xf numFmtId="169" fontId="23" fillId="2" borderId="17" xfId="17" applyNumberFormat="1" applyFont="1" applyFill="1" applyBorder="1" applyAlignment="1">
      <alignment horizontal="center" vertical="center"/>
    </xf>
    <xf numFmtId="169" fontId="23" fillId="2" borderId="18" xfId="0" applyNumberFormat="1" applyFont="1" applyFill="1" applyBorder="1" applyAlignment="1">
      <alignment horizontal="left" vertical="center" wrapText="1"/>
    </xf>
    <xf numFmtId="169" fontId="27" fillId="2" borderId="18" xfId="14" applyNumberFormat="1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vertical="center"/>
    </xf>
    <xf numFmtId="169" fontId="26" fillId="2" borderId="18" xfId="0" applyNumberFormat="1" applyFont="1" applyFill="1" applyBorder="1" applyAlignment="1">
      <alignment vertical="center"/>
    </xf>
    <xf numFmtId="169" fontId="26" fillId="2" borderId="18" xfId="8" applyNumberFormat="1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wrapText="1"/>
    </xf>
    <xf numFmtId="169" fontId="27" fillId="2" borderId="18" xfId="0" applyNumberFormat="1" applyFont="1" applyFill="1" applyBorder="1" applyAlignment="1">
      <alignment wrapText="1"/>
    </xf>
    <xf numFmtId="169" fontId="27" fillId="2" borderId="18" xfId="8" applyNumberFormat="1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left" vertical="top" wrapText="1"/>
    </xf>
    <xf numFmtId="169" fontId="27" fillId="2" borderId="18" xfId="0" applyNumberFormat="1" applyFont="1" applyFill="1" applyBorder="1" applyAlignment="1">
      <alignment horizontal="left" vertical="top" wrapText="1"/>
    </xf>
    <xf numFmtId="0" fontId="27" fillId="2" borderId="18" xfId="0" applyFont="1" applyFill="1" applyBorder="1" applyAlignment="1">
      <alignment wrapText="1"/>
    </xf>
    <xf numFmtId="0" fontId="27" fillId="2" borderId="11" xfId="0" applyFont="1" applyFill="1" applyBorder="1" applyAlignment="1">
      <alignment wrapText="1"/>
    </xf>
    <xf numFmtId="0" fontId="27" fillId="2" borderId="2" xfId="14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7" fillId="2" borderId="11" xfId="14" applyFont="1" applyFill="1" applyBorder="1" applyAlignment="1">
      <alignment horizontal="center" vertical="top" wrapText="1"/>
    </xf>
    <xf numFmtId="49" fontId="23" fillId="2" borderId="3" xfId="14" applyNumberFormat="1" applyFont="1" applyFill="1" applyBorder="1" applyAlignment="1">
      <alignment vertical="top" wrapText="1"/>
    </xf>
    <xf numFmtId="0" fontId="27" fillId="2" borderId="3" xfId="14" applyFont="1" applyFill="1" applyBorder="1" applyAlignment="1">
      <alignment horizontal="center" vertical="top" wrapText="1"/>
    </xf>
    <xf numFmtId="168" fontId="27" fillId="2" borderId="18" xfId="14" applyNumberFormat="1" applyFont="1" applyFill="1" applyBorder="1" applyAlignment="1">
      <alignment horizontal="center" vertical="center" wrapText="1"/>
    </xf>
    <xf numFmtId="0" fontId="27" fillId="2" borderId="14" xfId="14" applyFont="1" applyFill="1" applyBorder="1" applyAlignment="1">
      <alignment horizontal="center" vertical="top" wrapText="1"/>
    </xf>
    <xf numFmtId="0" fontId="24" fillId="2" borderId="11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left" vertical="center" wrapText="1"/>
    </xf>
    <xf numFmtId="43" fontId="27" fillId="2" borderId="18" xfId="8" applyNumberFormat="1" applyFont="1" applyFill="1" applyBorder="1" applyAlignment="1">
      <alignment horizontal="center" vertical="center"/>
    </xf>
    <xf numFmtId="0" fontId="27" fillId="2" borderId="15" xfId="14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vertical="center"/>
    </xf>
    <xf numFmtId="0" fontId="24" fillId="2" borderId="11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vertical="top" wrapText="1"/>
    </xf>
    <xf numFmtId="0" fontId="27" fillId="2" borderId="11" xfId="0" applyFont="1" applyFill="1" applyBorder="1" applyAlignment="1">
      <alignment vertical="center"/>
    </xf>
    <xf numFmtId="171" fontId="23" fillId="2" borderId="18" xfId="0" applyNumberFormat="1" applyFont="1" applyFill="1" applyBorder="1" applyAlignment="1">
      <alignment horizontal="left" vertical="top" wrapText="1"/>
    </xf>
    <xf numFmtId="169" fontId="23" fillId="2" borderId="17" xfId="8" applyNumberFormat="1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top" wrapText="1"/>
    </xf>
    <xf numFmtId="168" fontId="23" fillId="2" borderId="17" xfId="17" applyNumberFormat="1" applyFont="1" applyFill="1" applyBorder="1" applyAlignment="1">
      <alignment horizontal="center" vertical="center"/>
    </xf>
    <xf numFmtId="171" fontId="23" fillId="2" borderId="18" xfId="0" applyNumberFormat="1" applyFont="1" applyFill="1" applyBorder="1" applyAlignment="1">
      <alignment horizontal="left" vertical="center" wrapText="1"/>
    </xf>
    <xf numFmtId="49" fontId="23" fillId="2" borderId="11" xfId="14" applyNumberFormat="1" applyFont="1" applyFill="1" applyBorder="1" applyAlignment="1">
      <alignment horizontal="center" vertical="top" wrapText="1"/>
    </xf>
    <xf numFmtId="0" fontId="24" fillId="2" borderId="18" xfId="0" applyFont="1" applyFill="1" applyBorder="1" applyAlignment="1">
      <alignment vertical="center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24" fillId="2" borderId="11" xfId="0" applyFont="1" applyFill="1" applyBorder="1" applyAlignment="1">
      <alignment vertical="top" wrapText="1"/>
    </xf>
    <xf numFmtId="0" fontId="26" fillId="2" borderId="18" xfId="0" applyFont="1" applyFill="1" applyBorder="1" applyAlignment="1">
      <alignment vertical="center"/>
    </xf>
    <xf numFmtId="49" fontId="23" fillId="2" borderId="3" xfId="14" applyNumberFormat="1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vertical="top" wrapText="1"/>
    </xf>
    <xf numFmtId="169" fontId="27" fillId="0" borderId="8" xfId="8" applyNumberFormat="1" applyFont="1" applyFill="1" applyBorder="1" applyAlignment="1">
      <alignment horizontal="left"/>
    </xf>
    <xf numFmtId="169" fontId="27" fillId="0" borderId="18" xfId="8" applyNumberFormat="1" applyFont="1" applyFill="1" applyBorder="1" applyAlignment="1">
      <alignment horizontal="left"/>
    </xf>
    <xf numFmtId="0" fontId="27" fillId="0" borderId="18" xfId="0" applyFont="1" applyBorder="1" applyAlignment="1">
      <alignment horizontal="left" vertical="top" wrapText="1"/>
    </xf>
    <xf numFmtId="169" fontId="27" fillId="0" borderId="11" xfId="0" applyNumberFormat="1" applyFont="1" applyBorder="1" applyAlignment="1">
      <alignment horizontal="left" vertical="top" wrapText="1"/>
    </xf>
    <xf numFmtId="0" fontId="27" fillId="0" borderId="2" xfId="0" applyFont="1" applyBorder="1" applyAlignment="1">
      <alignment horizontal="left" vertical="top" wrapText="1"/>
    </xf>
    <xf numFmtId="169" fontId="27" fillId="0" borderId="18" xfId="0" applyNumberFormat="1" applyFont="1" applyBorder="1" applyAlignment="1">
      <alignment horizontal="left" vertical="top" wrapText="1"/>
    </xf>
    <xf numFmtId="169" fontId="27" fillId="0" borderId="11" xfId="8" applyNumberFormat="1" applyFont="1" applyBorder="1" applyAlignment="1">
      <alignment horizontal="right" vertical="top" wrapText="1"/>
    </xf>
    <xf numFmtId="169" fontId="27" fillId="0" borderId="2" xfId="0" applyNumberFormat="1" applyFont="1" applyBorder="1" applyAlignment="1">
      <alignment horizontal="left" vertical="top" wrapText="1"/>
    </xf>
    <xf numFmtId="0" fontId="10" fillId="0" borderId="0" xfId="0" applyFont="1" applyFill="1" applyAlignment="1">
      <alignment horizont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69" fontId="10" fillId="0" borderId="10" xfId="8" applyNumberFormat="1" applyFont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 wrapText="1"/>
    </xf>
    <xf numFmtId="169" fontId="10" fillId="0" borderId="3" xfId="8" applyNumberFormat="1" applyFont="1" applyBorder="1" applyAlignment="1">
      <alignment horizontal="center" vertical="center" wrapText="1"/>
    </xf>
    <xf numFmtId="0" fontId="27" fillId="2" borderId="18" xfId="14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43" fontId="24" fillId="0" borderId="18" xfId="8" applyFont="1" applyBorder="1"/>
    <xf numFmtId="0" fontId="27" fillId="2" borderId="7" xfId="14" applyFont="1" applyFill="1" applyBorder="1" applyAlignment="1">
      <alignment horizontal="left" vertical="top" wrapText="1"/>
    </xf>
    <xf numFmtId="0" fontId="24" fillId="0" borderId="18" xfId="0" applyFont="1" applyBorder="1"/>
    <xf numFmtId="0" fontId="27" fillId="0" borderId="18" xfId="14" applyFont="1" applyBorder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4" fillId="0" borderId="0" xfId="0" applyFont="1" applyFill="1" applyAlignment="1">
      <alignment horizontal="center" wrapText="1"/>
    </xf>
    <xf numFmtId="0" fontId="27" fillId="0" borderId="18" xfId="14" applyFont="1" applyBorder="1" applyAlignment="1">
      <alignment horizontal="center" vertical="center" wrapText="1"/>
    </xf>
    <xf numFmtId="0" fontId="23" fillId="2" borderId="18" xfId="14" applyFont="1" applyFill="1" applyBorder="1" applyAlignment="1">
      <alignment horizontal="left" vertical="top" wrapText="1"/>
    </xf>
    <xf numFmtId="0" fontId="27" fillId="2" borderId="18" xfId="14" applyFont="1" applyFill="1" applyBorder="1" applyAlignment="1">
      <alignment horizontal="left" vertical="top" wrapText="1"/>
    </xf>
    <xf numFmtId="0" fontId="23" fillId="2" borderId="18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30" fillId="2" borderId="18" xfId="0" applyFont="1" applyFill="1" applyBorder="1" applyAlignment="1">
      <alignment horizontal="left" vertical="center" wrapText="1"/>
    </xf>
    <xf numFmtId="0" fontId="27" fillId="2" borderId="18" xfId="3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/>
    </xf>
    <xf numFmtId="0" fontId="23" fillId="2" borderId="0" xfId="0" applyFont="1" applyFill="1" applyAlignment="1">
      <alignment horizontal="left"/>
    </xf>
    <xf numFmtId="0" fontId="10" fillId="0" borderId="18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23" fillId="0" borderId="18" xfId="0" applyFont="1" applyFill="1" applyBorder="1" applyAlignment="1">
      <alignment horizontal="left" vertical="top" wrapText="1"/>
    </xf>
    <xf numFmtId="0" fontId="10" fillId="0" borderId="18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vertical="top" wrapText="1"/>
    </xf>
    <xf numFmtId="0" fontId="23" fillId="0" borderId="18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/>
    <xf numFmtId="0" fontId="27" fillId="0" borderId="18" xfId="0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center" vertical="top" wrapText="1"/>
    </xf>
    <xf numFmtId="0" fontId="24" fillId="0" borderId="8" xfId="0" applyFont="1" applyFill="1" applyBorder="1" applyAlignment="1">
      <alignment horizontal="center" vertical="top" wrapText="1"/>
    </xf>
    <xf numFmtId="0" fontId="24" fillId="0" borderId="18" xfId="0" applyFont="1" applyFill="1" applyBorder="1" applyAlignment="1"/>
    <xf numFmtId="0" fontId="27" fillId="0" borderId="0" xfId="0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justify"/>
    </xf>
    <xf numFmtId="0" fontId="24" fillId="2" borderId="18" xfId="0" applyFont="1" applyFill="1" applyBorder="1" applyAlignment="1">
      <alignment horizontal="left" vertical="top" wrapText="1"/>
    </xf>
    <xf numFmtId="172" fontId="27" fillId="0" borderId="0" xfId="0" applyNumberFormat="1" applyFont="1" applyFill="1" applyBorder="1" applyAlignment="1">
      <alignment horizontal="right" vertical="top" wrapText="1"/>
    </xf>
    <xf numFmtId="0" fontId="23" fillId="2" borderId="18" xfId="0" applyFont="1" applyFill="1" applyBorder="1" applyAlignment="1">
      <alignment vertical="top" wrapText="1"/>
    </xf>
    <xf numFmtId="169" fontId="27" fillId="0" borderId="18" xfId="8" applyNumberFormat="1" applyFont="1" applyFill="1" applyBorder="1" applyAlignment="1">
      <alignment horizontal="right" vertical="top" wrapText="1"/>
    </xf>
    <xf numFmtId="0" fontId="24" fillId="0" borderId="9" xfId="0" applyFont="1" applyFill="1" applyBorder="1" applyAlignment="1">
      <alignment vertical="top" wrapText="1"/>
    </xf>
    <xf numFmtId="169" fontId="27" fillId="0" borderId="18" xfId="0" applyNumberFormat="1" applyFont="1" applyFill="1" applyBorder="1" applyAlignment="1">
      <alignment horizontal="left" vertical="top" wrapText="1"/>
    </xf>
    <xf numFmtId="174" fontId="27" fillId="0" borderId="18" xfId="0" applyNumberFormat="1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vertical="top" wrapText="1"/>
    </xf>
    <xf numFmtId="0" fontId="24" fillId="3" borderId="17" xfId="0" applyFont="1" applyFill="1" applyBorder="1" applyAlignment="1">
      <alignment vertical="center" wrapText="1"/>
    </xf>
    <xf numFmtId="0" fontId="24" fillId="3" borderId="17" xfId="0" applyFont="1" applyFill="1" applyBorder="1" applyAlignment="1">
      <alignment horizontal="center" vertical="center"/>
    </xf>
    <xf numFmtId="0" fontId="31" fillId="0" borderId="17" xfId="0" applyFont="1" applyBorder="1"/>
    <xf numFmtId="0" fontId="24" fillId="3" borderId="17" xfId="0" applyFont="1" applyFill="1" applyBorder="1" applyAlignment="1">
      <alignment horizontal="center"/>
    </xf>
    <xf numFmtId="0" fontId="24" fillId="3" borderId="17" xfId="0" applyFont="1" applyFill="1" applyBorder="1" applyAlignment="1">
      <alignment horizontal="center" wrapText="1"/>
    </xf>
    <xf numFmtId="0" fontId="31" fillId="0" borderId="17" xfId="0" applyFont="1" applyBorder="1" applyAlignment="1">
      <alignment horizontal="center"/>
    </xf>
    <xf numFmtId="1" fontId="27" fillId="2" borderId="21" xfId="31" applyNumberFormat="1" applyFont="1" applyFill="1" applyBorder="1" applyAlignment="1" applyProtection="1">
      <alignment horizontal="center" vertical="center" wrapText="1"/>
      <protection locked="0"/>
    </xf>
    <xf numFmtId="169" fontId="27" fillId="2" borderId="21" xfId="8" applyNumberFormat="1" applyFont="1" applyFill="1" applyBorder="1" applyAlignment="1" applyProtection="1">
      <alignment horizontal="right" vertical="center" wrapText="1"/>
      <protection locked="0"/>
    </xf>
    <xf numFmtId="0" fontId="27" fillId="0" borderId="18" xfId="31" applyFont="1" applyBorder="1" applyAlignment="1" applyProtection="1">
      <alignment vertical="center" wrapText="1"/>
      <protection locked="0"/>
    </xf>
    <xf numFmtId="0" fontId="27" fillId="0" borderId="9" xfId="31" applyFont="1" applyBorder="1" applyAlignment="1" applyProtection="1">
      <alignment vertical="center" wrapText="1"/>
      <protection locked="0"/>
    </xf>
    <xf numFmtId="0" fontId="24" fillId="2" borderId="21" xfId="0" applyFont="1" applyFill="1" applyBorder="1" applyAlignment="1">
      <alignment horizontal="left" vertical="top" wrapText="1"/>
    </xf>
    <xf numFmtId="0" fontId="27" fillId="0" borderId="9" xfId="31" applyFont="1" applyBorder="1" applyAlignment="1" applyProtection="1">
      <alignment horizontal="left" vertical="center" wrapText="1"/>
      <protection locked="0"/>
    </xf>
    <xf numFmtId="169" fontId="27" fillId="0" borderId="21" xfId="8" applyNumberFormat="1" applyFont="1" applyFill="1" applyBorder="1" applyAlignment="1" applyProtection="1">
      <alignment horizontal="right" vertical="center" wrapText="1"/>
      <protection locked="0"/>
    </xf>
    <xf numFmtId="0" fontId="27" fillId="0" borderId="7" xfId="31" applyFont="1" applyBorder="1" applyAlignment="1" applyProtection="1">
      <alignment horizontal="center" vertical="center" wrapText="1"/>
      <protection locked="0"/>
    </xf>
    <xf numFmtId="0" fontId="32" fillId="0" borderId="21" xfId="0" applyFont="1" applyBorder="1" applyAlignment="1">
      <alignment horizontal="center" vertical="center" wrapText="1"/>
    </xf>
    <xf numFmtId="0" fontId="27" fillId="0" borderId="7" xfId="31" applyFont="1" applyFill="1" applyBorder="1" applyAlignment="1" applyProtection="1">
      <alignment horizontal="center" vertical="center" wrapText="1"/>
      <protection locked="0"/>
    </xf>
    <xf numFmtId="0" fontId="27" fillId="0" borderId="8" xfId="31" applyFont="1" applyFill="1" applyBorder="1" applyAlignment="1" applyProtection="1">
      <alignment horizontal="center" vertical="center" wrapText="1"/>
      <protection locked="0"/>
    </xf>
    <xf numFmtId="0" fontId="27" fillId="0" borderId="9" xfId="31" applyFont="1" applyFill="1" applyBorder="1" applyAlignment="1" applyProtection="1">
      <alignment horizontal="center" vertical="center" wrapText="1"/>
      <protection locked="0"/>
    </xf>
    <xf numFmtId="1" fontId="27" fillId="0" borderId="21" xfId="31" applyNumberFormat="1" applyFont="1" applyFill="1" applyBorder="1" applyAlignment="1" applyProtection="1">
      <alignment horizontal="center" vertical="center" wrapText="1"/>
      <protection locked="0"/>
    </xf>
    <xf numFmtId="0" fontId="27" fillId="0" borderId="7" xfId="31" applyFont="1" applyBorder="1" applyAlignment="1" applyProtection="1">
      <alignment horizontal="left" vertical="center" wrapText="1"/>
      <protection locked="0"/>
    </xf>
    <xf numFmtId="0" fontId="24" fillId="0" borderId="21" xfId="0" applyFont="1" applyBorder="1" applyAlignment="1">
      <alignment vertical="top" wrapText="1"/>
    </xf>
    <xf numFmtId="0" fontId="27" fillId="0" borderId="21" xfId="31" applyFont="1" applyFill="1" applyBorder="1" applyAlignment="1" applyProtection="1">
      <alignment horizontal="center" vertical="center" wrapText="1"/>
      <protection locked="0"/>
    </xf>
    <xf numFmtId="1" fontId="27" fillId="0" borderId="21" xfId="31" applyNumberFormat="1" applyFont="1" applyFill="1" applyBorder="1" applyAlignment="1" applyProtection="1">
      <alignment horizontal="right" vertical="center" wrapText="1"/>
      <protection locked="0"/>
    </xf>
    <xf numFmtId="169" fontId="27" fillId="0" borderId="21" xfId="8" applyNumberFormat="1" applyFont="1" applyFill="1" applyBorder="1" applyAlignment="1" applyProtection="1">
      <alignment horizontal="center" vertical="center" wrapText="1"/>
      <protection locked="0"/>
    </xf>
    <xf numFmtId="173" fontId="27" fillId="2" borderId="21" xfId="31" applyNumberFormat="1" applyFont="1" applyFill="1" applyBorder="1" applyAlignment="1" applyProtection="1">
      <alignment horizontal="right" vertical="center" wrapText="1"/>
      <protection locked="0"/>
    </xf>
    <xf numFmtId="173" fontId="27" fillId="0" borderId="21" xfId="31" applyNumberFormat="1" applyFont="1" applyFill="1" applyBorder="1" applyAlignment="1" applyProtection="1">
      <alignment horizontal="right" vertical="center" wrapText="1"/>
      <protection locked="0"/>
    </xf>
    <xf numFmtId="0" fontId="33" fillId="0" borderId="0" xfId="0" applyFont="1"/>
    <xf numFmtId="0" fontId="24" fillId="0" borderId="11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6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/>
    </xf>
    <xf numFmtId="169" fontId="24" fillId="0" borderId="4" xfId="0" applyNumberFormat="1" applyFont="1" applyBorder="1" applyAlignment="1">
      <alignment horizontal="center"/>
    </xf>
    <xf numFmtId="169" fontId="24" fillId="0" borderId="8" xfId="0" applyNumberFormat="1" applyFont="1" applyBorder="1" applyAlignment="1">
      <alignment horizontal="center"/>
    </xf>
    <xf numFmtId="169" fontId="24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 wrapText="1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top" wrapText="1"/>
    </xf>
    <xf numFmtId="0" fontId="24" fillId="0" borderId="8" xfId="0" applyFont="1" applyFill="1" applyBorder="1" applyAlignment="1">
      <alignment horizontal="center" vertical="top" wrapText="1"/>
    </xf>
    <xf numFmtId="0" fontId="24" fillId="0" borderId="9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3" fillId="2" borderId="11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center" wrapText="1"/>
    </xf>
    <xf numFmtId="0" fontId="27" fillId="2" borderId="11" xfId="14" applyFont="1" applyFill="1" applyBorder="1" applyAlignment="1">
      <alignment horizontal="center" vertical="top" wrapText="1"/>
    </xf>
    <xf numFmtId="0" fontId="27" fillId="2" borderId="2" xfId="14" applyFont="1" applyFill="1" applyBorder="1" applyAlignment="1">
      <alignment horizontal="center" vertical="top" wrapText="1"/>
    </xf>
    <xf numFmtId="0" fontId="27" fillId="0" borderId="18" xfId="14" applyFont="1" applyBorder="1" applyAlignment="1">
      <alignment horizontal="center" vertical="center" wrapText="1"/>
    </xf>
    <xf numFmtId="0" fontId="27" fillId="2" borderId="22" xfId="14" applyFont="1" applyFill="1" applyBorder="1" applyAlignment="1">
      <alignment horizontal="center" vertical="top" wrapText="1"/>
    </xf>
    <xf numFmtId="0" fontId="27" fillId="2" borderId="9" xfId="14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4" fillId="0" borderId="0" xfId="0" applyFont="1" applyAlignment="1">
      <alignment horizontal="left"/>
    </xf>
    <xf numFmtId="0" fontId="24" fillId="0" borderId="10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left" vertical="top" wrapText="1"/>
    </xf>
    <xf numFmtId="0" fontId="27" fillId="0" borderId="7" xfId="0" applyFont="1" applyFill="1" applyBorder="1" applyAlignment="1">
      <alignment horizontal="left" vertical="top" wrapText="1"/>
    </xf>
    <xf numFmtId="0" fontId="24" fillId="0" borderId="7" xfId="0" applyFont="1" applyFill="1" applyBorder="1" applyAlignment="1">
      <alignment horizontal="left" vertical="top" wrapText="1"/>
    </xf>
    <xf numFmtId="0" fontId="24" fillId="0" borderId="8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center" vertical="top"/>
    </xf>
    <xf numFmtId="0" fontId="23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 wrapText="1"/>
    </xf>
    <xf numFmtId="0" fontId="27" fillId="0" borderId="22" xfId="0" applyFont="1" applyFill="1" applyBorder="1" applyAlignment="1">
      <alignment horizontal="left" vertical="top" wrapText="1"/>
    </xf>
    <xf numFmtId="0" fontId="27" fillId="0" borderId="9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9" xfId="0" applyFont="1" applyFill="1" applyBorder="1" applyAlignment="1">
      <alignment horizontal="left" vertical="top" wrapText="1"/>
    </xf>
    <xf numFmtId="0" fontId="27" fillId="0" borderId="18" xfId="31" applyFont="1" applyBorder="1" applyAlignment="1" applyProtection="1">
      <alignment horizontal="center" vertical="center" wrapText="1"/>
      <protection locked="0"/>
    </xf>
    <xf numFmtId="0" fontId="24" fillId="0" borderId="22" xfId="0" applyFont="1" applyBorder="1" applyAlignment="1">
      <alignment horizontal="center" vertical="top"/>
    </xf>
    <xf numFmtId="0" fontId="24" fillId="0" borderId="8" xfId="0" applyFont="1" applyBorder="1" applyAlignment="1">
      <alignment horizontal="center" vertical="top"/>
    </xf>
    <xf numFmtId="0" fontId="24" fillId="0" borderId="9" xfId="0" applyFont="1" applyBorder="1" applyAlignment="1">
      <alignment horizontal="center" vertical="top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24" fillId="3" borderId="17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4" fillId="0" borderId="20" xfId="0" applyFont="1" applyBorder="1" applyAlignment="1">
      <alignment horizontal="center" vertical="top" wrapText="1"/>
    </xf>
    <xf numFmtId="169" fontId="23" fillId="0" borderId="18" xfId="0" applyNumberFormat="1" applyFont="1" applyFill="1" applyBorder="1" applyAlignment="1">
      <alignment horizontal="left" vertical="top" wrapText="1"/>
    </xf>
    <xf numFmtId="169" fontId="28" fillId="0" borderId="18" xfId="0" applyNumberFormat="1" applyFont="1" applyFill="1" applyBorder="1" applyAlignment="1">
      <alignment horizontal="left" vertical="center" wrapText="1"/>
    </xf>
    <xf numFmtId="169" fontId="27" fillId="0" borderId="17" xfId="8" applyNumberFormat="1" applyFont="1" applyFill="1" applyBorder="1" applyAlignment="1">
      <alignment horizontal="center" vertical="center" wrapText="1"/>
    </xf>
  </cellXfs>
  <cellStyles count="32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4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MVD artabyug" xfId="31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1"/>
  <sheetViews>
    <sheetView topLeftCell="A19" workbookViewId="0">
      <selection activeCell="D11" sqref="D11:E11"/>
    </sheetView>
  </sheetViews>
  <sheetFormatPr defaultColWidth="9.140625" defaultRowHeight="13.5"/>
  <cols>
    <col min="1" max="1" width="23.5703125" style="1" customWidth="1"/>
    <col min="2" max="2" width="24.28515625" style="1" customWidth="1"/>
    <col min="3" max="3" width="75.28515625" style="1" customWidth="1"/>
    <col min="4" max="4" width="21" style="1" customWidth="1"/>
    <col min="5" max="5" width="20.7109375" style="13" customWidth="1"/>
    <col min="6" max="6" width="9.140625" style="1"/>
    <col min="7" max="7" width="49.85546875" style="1" customWidth="1"/>
    <col min="8" max="16384" width="9.140625" style="1"/>
  </cols>
  <sheetData>
    <row r="1" spans="1:8" ht="15" customHeight="1">
      <c r="E1" s="26" t="s">
        <v>45</v>
      </c>
    </row>
    <row r="2" spans="1:8">
      <c r="E2" s="20" t="s">
        <v>129</v>
      </c>
      <c r="F2" s="20"/>
      <c r="G2" s="20"/>
      <c r="H2" s="20"/>
    </row>
    <row r="3" spans="1:8">
      <c r="E3" s="20" t="s">
        <v>49</v>
      </c>
      <c r="F3" s="20"/>
      <c r="G3" s="20"/>
      <c r="H3" s="20"/>
    </row>
    <row r="5" spans="1:8" ht="77.25" customHeight="1">
      <c r="A5" s="217" t="s">
        <v>108</v>
      </c>
      <c r="B5" s="217"/>
      <c r="C5" s="217"/>
      <c r="D5" s="217"/>
      <c r="E5" s="217"/>
    </row>
    <row r="6" spans="1:8" ht="17.25">
      <c r="A6" s="33"/>
      <c r="B6" s="33"/>
      <c r="C6" s="33"/>
      <c r="D6" s="33"/>
      <c r="E6" s="34"/>
    </row>
    <row r="7" spans="1:8" ht="35.25" customHeight="1">
      <c r="A7" s="33"/>
      <c r="B7" s="33"/>
      <c r="C7" s="33"/>
      <c r="D7" s="33"/>
      <c r="E7" s="35" t="s">
        <v>145</v>
      </c>
    </row>
    <row r="8" spans="1:8" s="3" customFormat="1" ht="76.5" customHeight="1">
      <c r="A8" s="204" t="s">
        <v>7</v>
      </c>
      <c r="B8" s="204"/>
      <c r="C8" s="204" t="s">
        <v>8</v>
      </c>
      <c r="D8" s="220" t="s">
        <v>25</v>
      </c>
      <c r="E8" s="221"/>
    </row>
    <row r="9" spans="1:8" s="3" customFormat="1" ht="17.25">
      <c r="A9" s="36" t="s">
        <v>10</v>
      </c>
      <c r="B9" s="36" t="s">
        <v>11</v>
      </c>
      <c r="C9" s="204"/>
      <c r="D9" s="37" t="s">
        <v>81</v>
      </c>
      <c r="E9" s="37" t="s">
        <v>9</v>
      </c>
    </row>
    <row r="10" spans="1:8" s="3" customFormat="1" ht="19.5" customHeight="1">
      <c r="A10" s="38"/>
      <c r="B10" s="218" t="s">
        <v>36</v>
      </c>
      <c r="C10" s="219"/>
      <c r="D10" s="39">
        <f>D11+D38</f>
        <v>0</v>
      </c>
      <c r="E10" s="39">
        <f>E11+E38</f>
        <v>0</v>
      </c>
    </row>
    <row r="11" spans="1:8" s="3" customFormat="1" ht="21" customHeight="1">
      <c r="A11" s="40"/>
      <c r="B11" s="24" t="s">
        <v>68</v>
      </c>
      <c r="C11" s="111"/>
      <c r="D11" s="111">
        <f>D12+D25</f>
        <v>-55838.5</v>
      </c>
      <c r="E11" s="112">
        <f>E12+E25</f>
        <v>-55838.5</v>
      </c>
    </row>
    <row r="12" spans="1:8" s="3" customFormat="1" ht="17.25">
      <c r="A12" s="201">
        <v>1228</v>
      </c>
      <c r="B12" s="204"/>
      <c r="C12" s="113" t="s">
        <v>18</v>
      </c>
      <c r="D12" s="114">
        <f>D19</f>
        <v>-58838.5</v>
      </c>
      <c r="E12" s="114">
        <f>E19</f>
        <v>-58838.5</v>
      </c>
    </row>
    <row r="13" spans="1:8" s="3" customFormat="1" ht="42.75" customHeight="1">
      <c r="A13" s="202"/>
      <c r="B13" s="204"/>
      <c r="C13" s="41" t="s">
        <v>69</v>
      </c>
      <c r="D13" s="42"/>
      <c r="E13" s="43"/>
    </row>
    <row r="14" spans="1:8" s="3" customFormat="1" ht="15.75" customHeight="1">
      <c r="A14" s="202"/>
      <c r="B14" s="204"/>
      <c r="C14" s="113" t="s">
        <v>19</v>
      </c>
      <c r="D14" s="115"/>
      <c r="E14" s="43"/>
    </row>
    <row r="15" spans="1:8" s="3" customFormat="1" ht="69">
      <c r="A15" s="202"/>
      <c r="B15" s="204"/>
      <c r="C15" s="41" t="s">
        <v>70</v>
      </c>
      <c r="D15" s="42"/>
      <c r="E15" s="43"/>
      <c r="G15" s="12"/>
    </row>
    <row r="16" spans="1:8" s="3" customFormat="1" ht="15" customHeight="1">
      <c r="A16" s="202"/>
      <c r="B16" s="204"/>
      <c r="C16" s="113" t="s">
        <v>20</v>
      </c>
      <c r="D16" s="115"/>
      <c r="E16" s="43"/>
    </row>
    <row r="17" spans="1:7" s="3" customFormat="1" ht="32.25" customHeight="1">
      <c r="A17" s="203"/>
      <c r="B17" s="204"/>
      <c r="C17" s="41" t="s">
        <v>71</v>
      </c>
      <c r="D17" s="44"/>
      <c r="E17" s="45"/>
    </row>
    <row r="18" spans="1:7" ht="17.25">
      <c r="A18" s="205"/>
      <c r="B18" s="206"/>
      <c r="C18" s="205" t="s">
        <v>12</v>
      </c>
      <c r="D18" s="213"/>
      <c r="E18" s="206"/>
    </row>
    <row r="19" spans="1:7" s="3" customFormat="1" ht="21.75" customHeight="1">
      <c r="A19" s="207"/>
      <c r="B19" s="210">
        <v>31002</v>
      </c>
      <c r="C19" s="113" t="s">
        <v>21</v>
      </c>
      <c r="D19" s="114">
        <v>-58838.5</v>
      </c>
      <c r="E19" s="114">
        <v>-58838.5</v>
      </c>
    </row>
    <row r="20" spans="1:7" s="3" customFormat="1" ht="20.25" customHeight="1">
      <c r="A20" s="208"/>
      <c r="B20" s="211"/>
      <c r="C20" s="41" t="s">
        <v>82</v>
      </c>
      <c r="D20" s="42"/>
      <c r="E20" s="46"/>
    </row>
    <row r="21" spans="1:7" s="3" customFormat="1" ht="16.5" customHeight="1">
      <c r="A21" s="208"/>
      <c r="B21" s="211"/>
      <c r="C21" s="113" t="s">
        <v>22</v>
      </c>
      <c r="D21" s="115"/>
      <c r="E21" s="46"/>
    </row>
    <row r="22" spans="1:7" s="3" customFormat="1" ht="42.75" customHeight="1">
      <c r="A22" s="208"/>
      <c r="B22" s="211"/>
      <c r="C22" s="41" t="s">
        <v>83</v>
      </c>
      <c r="D22" s="42"/>
      <c r="E22" s="46"/>
    </row>
    <row r="23" spans="1:7" s="3" customFormat="1" ht="19.5" customHeight="1">
      <c r="A23" s="208"/>
      <c r="B23" s="211"/>
      <c r="C23" s="113" t="s">
        <v>23</v>
      </c>
      <c r="D23" s="115"/>
      <c r="E23" s="46"/>
    </row>
    <row r="24" spans="1:7" s="3" customFormat="1" ht="33" customHeight="1">
      <c r="A24" s="209"/>
      <c r="B24" s="212"/>
      <c r="C24" s="41" t="s">
        <v>67</v>
      </c>
      <c r="D24" s="44"/>
      <c r="E24" s="47"/>
    </row>
    <row r="25" spans="1:7" s="3" customFormat="1" ht="17.25" customHeight="1">
      <c r="A25" s="201">
        <v>1231</v>
      </c>
      <c r="B25" s="204"/>
      <c r="C25" s="116" t="s">
        <v>18</v>
      </c>
      <c r="D25" s="117">
        <f t="shared" ref="D25:E25" si="0">D32</f>
        <v>3000</v>
      </c>
      <c r="E25" s="117">
        <f t="shared" si="0"/>
        <v>3000</v>
      </c>
    </row>
    <row r="26" spans="1:7" s="3" customFormat="1" ht="22.5" customHeight="1">
      <c r="A26" s="202"/>
      <c r="B26" s="204"/>
      <c r="C26" s="52" t="s">
        <v>84</v>
      </c>
      <c r="D26" s="51"/>
      <c r="E26" s="43"/>
    </row>
    <row r="27" spans="1:7" s="3" customFormat="1" ht="17.25" customHeight="1">
      <c r="A27" s="202"/>
      <c r="B27" s="204"/>
      <c r="C27" s="116" t="s">
        <v>19</v>
      </c>
      <c r="D27" s="118"/>
      <c r="E27" s="43"/>
    </row>
    <row r="28" spans="1:7" s="3" customFormat="1" ht="34.5">
      <c r="A28" s="202"/>
      <c r="B28" s="204"/>
      <c r="C28" s="52" t="s">
        <v>85</v>
      </c>
      <c r="D28" s="51"/>
      <c r="E28" s="43"/>
      <c r="G28" s="12"/>
    </row>
    <row r="29" spans="1:7" s="3" customFormat="1" ht="20.25" customHeight="1">
      <c r="A29" s="202"/>
      <c r="B29" s="204"/>
      <c r="C29" s="116" t="s">
        <v>20</v>
      </c>
      <c r="D29" s="118"/>
      <c r="E29" s="43"/>
    </row>
    <row r="30" spans="1:7" s="3" customFormat="1" ht="33" customHeight="1">
      <c r="A30" s="203"/>
      <c r="B30" s="204"/>
      <c r="C30" s="52" t="s">
        <v>86</v>
      </c>
      <c r="D30" s="53"/>
      <c r="E30" s="45"/>
    </row>
    <row r="31" spans="1:7" ht="17.25">
      <c r="A31" s="205"/>
      <c r="B31" s="206"/>
      <c r="C31" s="214" t="s">
        <v>12</v>
      </c>
      <c r="D31" s="215"/>
      <c r="E31" s="216"/>
    </row>
    <row r="32" spans="1:7" s="3" customFormat="1" ht="20.25" customHeight="1">
      <c r="A32" s="207"/>
      <c r="B32" s="210">
        <v>11001</v>
      </c>
      <c r="C32" s="116" t="s">
        <v>3</v>
      </c>
      <c r="D32" s="117">
        <v>3000</v>
      </c>
      <c r="E32" s="117">
        <v>3000</v>
      </c>
    </row>
    <row r="33" spans="1:5" s="3" customFormat="1" ht="17.25">
      <c r="A33" s="208"/>
      <c r="B33" s="211"/>
      <c r="C33" s="41" t="s">
        <v>87</v>
      </c>
      <c r="D33" s="42"/>
      <c r="E33" s="46"/>
    </row>
    <row r="34" spans="1:5" s="3" customFormat="1" ht="16.5" customHeight="1">
      <c r="A34" s="208"/>
      <c r="B34" s="211"/>
      <c r="C34" s="113" t="s">
        <v>88</v>
      </c>
      <c r="D34" s="115"/>
      <c r="E34" s="46"/>
    </row>
    <row r="35" spans="1:5" s="3" customFormat="1" ht="54" customHeight="1">
      <c r="A35" s="208"/>
      <c r="B35" s="211"/>
      <c r="C35" s="41" t="s">
        <v>89</v>
      </c>
      <c r="D35" s="42"/>
      <c r="E35" s="46"/>
    </row>
    <row r="36" spans="1:5" s="3" customFormat="1" ht="19.5" customHeight="1">
      <c r="A36" s="208"/>
      <c r="B36" s="211"/>
      <c r="C36" s="113" t="s">
        <v>4</v>
      </c>
      <c r="D36" s="115"/>
      <c r="E36" s="46"/>
    </row>
    <row r="37" spans="1:5" s="3" customFormat="1" ht="22.5" customHeight="1">
      <c r="A37" s="209"/>
      <c r="B37" s="212"/>
      <c r="C37" s="41" t="s">
        <v>32</v>
      </c>
      <c r="D37" s="44"/>
      <c r="E37" s="47"/>
    </row>
    <row r="38" spans="1:5" s="3" customFormat="1" ht="17.25">
      <c r="A38" s="40"/>
      <c r="B38" s="24" t="s">
        <v>90</v>
      </c>
      <c r="C38" s="111"/>
      <c r="D38" s="111">
        <f t="shared" ref="D38:E38" si="1">D39</f>
        <v>55838.5</v>
      </c>
      <c r="E38" s="112">
        <f t="shared" si="1"/>
        <v>55838.5</v>
      </c>
    </row>
    <row r="39" spans="1:5" s="3" customFormat="1" ht="16.5" customHeight="1">
      <c r="A39" s="198">
        <v>1080</v>
      </c>
      <c r="B39" s="198"/>
      <c r="C39" s="113" t="s">
        <v>18</v>
      </c>
      <c r="D39" s="117">
        <f t="shared" ref="D39:E39" si="2">D46</f>
        <v>55838.5</v>
      </c>
      <c r="E39" s="117">
        <f t="shared" si="2"/>
        <v>55838.5</v>
      </c>
    </row>
    <row r="40" spans="1:5" s="3" customFormat="1" ht="39.75" customHeight="1">
      <c r="A40" s="199"/>
      <c r="B40" s="199"/>
      <c r="C40" s="41" t="s">
        <v>91</v>
      </c>
      <c r="D40" s="51"/>
      <c r="E40" s="43"/>
    </row>
    <row r="41" spans="1:5" s="3" customFormat="1" ht="16.5" customHeight="1">
      <c r="A41" s="199"/>
      <c r="B41" s="199"/>
      <c r="C41" s="113" t="s">
        <v>19</v>
      </c>
      <c r="D41" s="115"/>
      <c r="E41" s="43"/>
    </row>
    <row r="42" spans="1:5" s="3" customFormat="1" ht="65.25" customHeight="1">
      <c r="A42" s="199"/>
      <c r="B42" s="199"/>
      <c r="C42" s="41" t="s">
        <v>92</v>
      </c>
      <c r="D42" s="42"/>
      <c r="E42" s="43"/>
    </row>
    <row r="43" spans="1:5" s="3" customFormat="1" ht="18.75" customHeight="1">
      <c r="A43" s="199"/>
      <c r="B43" s="199"/>
      <c r="C43" s="113" t="s">
        <v>20</v>
      </c>
      <c r="D43" s="115"/>
      <c r="E43" s="43"/>
    </row>
    <row r="44" spans="1:5" s="3" customFormat="1" ht="59.25" customHeight="1">
      <c r="A44" s="200"/>
      <c r="B44" s="200"/>
      <c r="C44" s="41" t="s">
        <v>93</v>
      </c>
      <c r="D44" s="44"/>
      <c r="E44" s="45"/>
    </row>
    <row r="45" spans="1:5" ht="15.75" customHeight="1">
      <c r="A45" s="205"/>
      <c r="B45" s="206"/>
      <c r="C45" s="205" t="s">
        <v>12</v>
      </c>
      <c r="D45" s="213"/>
      <c r="E45" s="206"/>
    </row>
    <row r="46" spans="1:5" s="3" customFormat="1" ht="16.5" customHeight="1">
      <c r="A46" s="48"/>
      <c r="B46" s="198">
        <v>11019</v>
      </c>
      <c r="C46" s="113" t="s">
        <v>21</v>
      </c>
      <c r="D46" s="117">
        <v>55838.5</v>
      </c>
      <c r="E46" s="117">
        <v>55838.5</v>
      </c>
    </row>
    <row r="47" spans="1:5" s="3" customFormat="1" ht="63" customHeight="1">
      <c r="A47" s="49"/>
      <c r="B47" s="199"/>
      <c r="C47" s="41" t="s">
        <v>94</v>
      </c>
      <c r="D47" s="42"/>
      <c r="E47" s="43"/>
    </row>
    <row r="48" spans="1:5" s="3" customFormat="1" ht="16.5" customHeight="1">
      <c r="A48" s="49"/>
      <c r="B48" s="199"/>
      <c r="C48" s="113" t="s">
        <v>22</v>
      </c>
      <c r="D48" s="115"/>
      <c r="E48" s="43"/>
    </row>
    <row r="49" spans="1:7" s="3" customFormat="1" ht="59.25" customHeight="1">
      <c r="A49" s="49"/>
      <c r="B49" s="199"/>
      <c r="C49" s="41" t="s">
        <v>95</v>
      </c>
      <c r="D49" s="42"/>
      <c r="E49" s="43"/>
      <c r="G49" s="12"/>
    </row>
    <row r="50" spans="1:7" s="3" customFormat="1" ht="16.5" customHeight="1">
      <c r="A50" s="49"/>
      <c r="B50" s="199"/>
      <c r="C50" s="113" t="s">
        <v>23</v>
      </c>
      <c r="D50" s="115"/>
      <c r="E50" s="43"/>
    </row>
    <row r="51" spans="1:7" s="3" customFormat="1" ht="17.25" customHeight="1">
      <c r="A51" s="50"/>
      <c r="B51" s="200"/>
      <c r="C51" s="41" t="s">
        <v>24</v>
      </c>
      <c r="D51" s="44"/>
      <c r="E51" s="45"/>
    </row>
  </sheetData>
  <mergeCells count="22">
    <mergeCell ref="A5:E5"/>
    <mergeCell ref="A8:B8"/>
    <mergeCell ref="C8:C9"/>
    <mergeCell ref="A18:B18"/>
    <mergeCell ref="C18:E18"/>
    <mergeCell ref="B10:C10"/>
    <mergeCell ref="D8:E8"/>
    <mergeCell ref="C45:E45"/>
    <mergeCell ref="A31:B31"/>
    <mergeCell ref="C31:E31"/>
    <mergeCell ref="A25:A30"/>
    <mergeCell ref="B25:B30"/>
    <mergeCell ref="A32:A37"/>
    <mergeCell ref="A39:A44"/>
    <mergeCell ref="B46:B51"/>
    <mergeCell ref="B39:B44"/>
    <mergeCell ref="A12:A17"/>
    <mergeCell ref="B12:B17"/>
    <mergeCell ref="A45:B45"/>
    <mergeCell ref="A19:A24"/>
    <mergeCell ref="B19:B24"/>
    <mergeCell ref="B32:B3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C15" sqref="C15"/>
    </sheetView>
  </sheetViews>
  <sheetFormatPr defaultRowHeight="13.5"/>
  <cols>
    <col min="1" max="1" width="9.7109375" style="1" customWidth="1"/>
    <col min="2" max="2" width="11.28515625" style="1" customWidth="1"/>
    <col min="3" max="3" width="60.42578125" style="1" customWidth="1"/>
    <col min="4" max="4" width="14.7109375" style="1" customWidth="1"/>
    <col min="5" max="5" width="18.42578125" style="1" customWidth="1"/>
    <col min="6" max="6" width="21.140625" style="1" customWidth="1"/>
    <col min="7" max="7" width="22.1406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5"/>
      <c r="E1" s="5"/>
      <c r="F1" s="223" t="s">
        <v>48</v>
      </c>
      <c r="G1" s="223"/>
      <c r="H1" s="223"/>
      <c r="I1" s="11"/>
    </row>
    <row r="2" spans="1:44">
      <c r="D2" s="223" t="s">
        <v>129</v>
      </c>
      <c r="E2" s="223"/>
      <c r="F2" s="223"/>
      <c r="G2" s="223"/>
      <c r="H2" s="223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1:44">
      <c r="D3" s="223" t="s">
        <v>49</v>
      </c>
      <c r="E3" s="223"/>
      <c r="F3" s="223"/>
      <c r="G3" s="223"/>
      <c r="H3" s="223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1:44">
      <c r="D4" s="223"/>
      <c r="E4" s="223"/>
      <c r="F4" s="223"/>
      <c r="G4" s="11"/>
      <c r="H4" s="11"/>
      <c r="I4" s="11"/>
    </row>
    <row r="5" spans="1:44">
      <c r="D5" s="223"/>
      <c r="E5" s="223"/>
      <c r="F5" s="223"/>
      <c r="G5" s="11"/>
      <c r="H5" s="11"/>
      <c r="I5" s="11"/>
    </row>
    <row r="6" spans="1:44" ht="51" customHeight="1">
      <c r="A6" s="222" t="s">
        <v>148</v>
      </c>
      <c r="B6" s="222"/>
      <c r="C6" s="222"/>
      <c r="D6" s="222"/>
      <c r="E6" s="222"/>
      <c r="F6" s="222"/>
      <c r="G6" s="222"/>
      <c r="H6" s="222"/>
      <c r="I6" s="15"/>
    </row>
    <row r="7" spans="1:44" ht="17.25">
      <c r="A7" s="33"/>
      <c r="B7" s="119"/>
      <c r="C7" s="119"/>
      <c r="D7" s="119"/>
      <c r="E7" s="119"/>
      <c r="F7" s="119"/>
      <c r="G7" s="224" t="s">
        <v>146</v>
      </c>
      <c r="H7" s="224"/>
      <c r="I7" s="15"/>
    </row>
    <row r="8" spans="1:44" ht="43.5" customHeight="1">
      <c r="A8" s="225" t="s">
        <v>50</v>
      </c>
      <c r="B8" s="225"/>
      <c r="C8" s="226" t="s">
        <v>51</v>
      </c>
      <c r="D8" s="226" t="s">
        <v>57</v>
      </c>
      <c r="E8" s="227" t="s">
        <v>166</v>
      </c>
      <c r="F8" s="227"/>
      <c r="G8" s="227"/>
      <c r="H8" s="227"/>
      <c r="I8" s="15"/>
    </row>
    <row r="9" spans="1:44" ht="17.25">
      <c r="A9" s="225"/>
      <c r="B9" s="225"/>
      <c r="C9" s="226"/>
      <c r="D9" s="226"/>
      <c r="E9" s="226" t="s">
        <v>52</v>
      </c>
      <c r="F9" s="226"/>
      <c r="G9" s="226"/>
      <c r="H9" s="226"/>
    </row>
    <row r="10" spans="1:44" ht="114" customHeight="1">
      <c r="A10" s="120" t="s">
        <v>38</v>
      </c>
      <c r="B10" s="120" t="s">
        <v>39</v>
      </c>
      <c r="C10" s="226"/>
      <c r="D10" s="226"/>
      <c r="E10" s="121" t="s">
        <v>53</v>
      </c>
      <c r="F10" s="121" t="s">
        <v>54</v>
      </c>
      <c r="G10" s="121" t="s">
        <v>55</v>
      </c>
      <c r="H10" s="122" t="s">
        <v>56</v>
      </c>
    </row>
    <row r="11" spans="1:44" ht="17.25">
      <c r="A11" s="123"/>
      <c r="B11" s="123"/>
      <c r="C11" s="124" t="s">
        <v>57</v>
      </c>
      <c r="D11" s="125">
        <f>+D13</f>
        <v>-58838.5</v>
      </c>
      <c r="E11" s="125">
        <f t="shared" ref="E11:H11" si="0">+E13</f>
        <v>-58838.5</v>
      </c>
      <c r="F11" s="125">
        <f t="shared" si="0"/>
        <v>0</v>
      </c>
      <c r="G11" s="125">
        <f t="shared" si="0"/>
        <v>0</v>
      </c>
      <c r="H11" s="125">
        <f t="shared" si="0"/>
        <v>0</v>
      </c>
    </row>
    <row r="12" spans="1:44" ht="17.25">
      <c r="A12" s="123"/>
      <c r="B12" s="123"/>
      <c r="C12" s="126" t="s">
        <v>58</v>
      </c>
      <c r="D12" s="127"/>
      <c r="E12" s="127"/>
      <c r="F12" s="127"/>
      <c r="G12" s="127"/>
      <c r="H12" s="127"/>
    </row>
    <row r="13" spans="1:44" ht="17.25">
      <c r="A13" s="128"/>
      <c r="B13" s="128"/>
      <c r="C13" s="129" t="s">
        <v>72</v>
      </c>
      <c r="D13" s="130">
        <f>+D15</f>
        <v>-58838.5</v>
      </c>
      <c r="E13" s="130">
        <f t="shared" ref="E13:H13" si="1">+E15</f>
        <v>-58838.5</v>
      </c>
      <c r="F13" s="130">
        <f t="shared" si="1"/>
        <v>0</v>
      </c>
      <c r="G13" s="130">
        <f t="shared" si="1"/>
        <v>0</v>
      </c>
      <c r="H13" s="130">
        <f t="shared" si="1"/>
        <v>0</v>
      </c>
    </row>
    <row r="14" spans="1:44" ht="17.25">
      <c r="A14" s="128"/>
      <c r="B14" s="128"/>
      <c r="C14" s="131" t="s">
        <v>73</v>
      </c>
      <c r="D14" s="130"/>
      <c r="E14" s="130"/>
      <c r="F14" s="130"/>
      <c r="G14" s="130"/>
      <c r="H14" s="132"/>
    </row>
    <row r="15" spans="1:44" ht="35.25" customHeight="1">
      <c r="A15" s="133">
        <v>1228</v>
      </c>
      <c r="B15" s="133">
        <v>31002</v>
      </c>
      <c r="C15" s="134" t="s">
        <v>109</v>
      </c>
      <c r="D15" s="130">
        <f>E15+F15+G15+H15</f>
        <v>-58838.5</v>
      </c>
      <c r="E15" s="130">
        <v>-58838.5</v>
      </c>
      <c r="F15" s="130">
        <v>0</v>
      </c>
      <c r="G15" s="130"/>
      <c r="H15" s="132"/>
    </row>
  </sheetData>
  <mergeCells count="12">
    <mergeCell ref="G7:H7"/>
    <mergeCell ref="A8:B9"/>
    <mergeCell ref="C8:C10"/>
    <mergeCell ref="D8:D10"/>
    <mergeCell ref="E8:H8"/>
    <mergeCell ref="E9:H9"/>
    <mergeCell ref="A6:H6"/>
    <mergeCell ref="F1:H1"/>
    <mergeCell ref="D2:H2"/>
    <mergeCell ref="D3:H3"/>
    <mergeCell ref="D4:F4"/>
    <mergeCell ref="D5:F5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0"/>
  <sheetViews>
    <sheetView topLeftCell="A46" workbookViewId="0">
      <selection activeCell="D35" sqref="D35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70.5703125" style="5" customWidth="1"/>
    <col min="7" max="7" width="17.5703125" style="5" customWidth="1"/>
    <col min="8" max="8" width="19" style="5" customWidth="1"/>
    <col min="9" max="10" width="9.140625" style="5"/>
    <col min="11" max="11" width="11.85546875" style="5" bestFit="1" customWidth="1"/>
    <col min="12" max="15" width="9.140625" style="5"/>
    <col min="16" max="16" width="11.7109375" style="5" bestFit="1" customWidth="1"/>
    <col min="17" max="16384" width="9.140625" style="5"/>
  </cols>
  <sheetData>
    <row r="1" spans="1:8" ht="18" customHeight="1">
      <c r="F1" s="11"/>
      <c r="G1" s="25"/>
      <c r="H1" s="20" t="s">
        <v>46</v>
      </c>
    </row>
    <row r="2" spans="1:8">
      <c r="F2" s="20"/>
      <c r="G2" s="20"/>
      <c r="H2" s="20" t="s">
        <v>107</v>
      </c>
    </row>
    <row r="3" spans="1:8">
      <c r="F3" s="20"/>
      <c r="G3" s="20"/>
      <c r="H3" s="20" t="s">
        <v>6</v>
      </c>
    </row>
    <row r="6" spans="1:8" ht="39.75" customHeight="1">
      <c r="A6" s="222" t="s">
        <v>106</v>
      </c>
      <c r="B6" s="222"/>
      <c r="C6" s="222"/>
      <c r="D6" s="222"/>
      <c r="E6" s="222"/>
      <c r="F6" s="222"/>
      <c r="G6" s="222"/>
      <c r="H6" s="222"/>
    </row>
    <row r="7" spans="1:8" ht="17.25">
      <c r="A7" s="54"/>
      <c r="B7" s="54"/>
      <c r="C7" s="54"/>
      <c r="D7" s="54"/>
      <c r="E7" s="54"/>
      <c r="F7" s="54"/>
      <c r="G7" s="54"/>
      <c r="H7" s="54"/>
    </row>
    <row r="8" spans="1:8" ht="17.25">
      <c r="A8" s="54"/>
      <c r="B8" s="54"/>
      <c r="C8" s="54"/>
      <c r="D8" s="54"/>
      <c r="E8" s="54"/>
      <c r="F8" s="54"/>
      <c r="G8" s="54"/>
      <c r="H8" s="55" t="s">
        <v>147</v>
      </c>
    </row>
    <row r="9" spans="1:8" s="16" customFormat="1" ht="76.5" customHeight="1">
      <c r="A9" s="231" t="s">
        <v>27</v>
      </c>
      <c r="B9" s="232"/>
      <c r="C9" s="233"/>
      <c r="D9" s="234" t="s">
        <v>7</v>
      </c>
      <c r="E9" s="234"/>
      <c r="F9" s="234" t="s">
        <v>31</v>
      </c>
      <c r="G9" s="235" t="s">
        <v>25</v>
      </c>
      <c r="H9" s="236"/>
    </row>
    <row r="10" spans="1:8" s="16" customFormat="1" ht="51.75">
      <c r="A10" s="56" t="s">
        <v>28</v>
      </c>
      <c r="B10" s="57" t="s">
        <v>29</v>
      </c>
      <c r="C10" s="56" t="s">
        <v>30</v>
      </c>
      <c r="D10" s="58" t="s">
        <v>10</v>
      </c>
      <c r="E10" s="58" t="s">
        <v>11</v>
      </c>
      <c r="F10" s="234"/>
      <c r="G10" s="37" t="s">
        <v>81</v>
      </c>
      <c r="H10" s="37" t="s">
        <v>9</v>
      </c>
    </row>
    <row r="11" spans="1:8" s="16" customFormat="1" ht="17.25">
      <c r="A11" s="56"/>
      <c r="B11" s="228"/>
      <c r="C11" s="198"/>
      <c r="D11" s="228"/>
      <c r="E11" s="228"/>
      <c r="F11" s="59" t="s">
        <v>61</v>
      </c>
      <c r="G11" s="60">
        <f t="shared" ref="G11:H11" si="0">G12</f>
        <v>0</v>
      </c>
      <c r="H11" s="60">
        <f t="shared" si="0"/>
        <v>0</v>
      </c>
    </row>
    <row r="12" spans="1:8" s="17" customFormat="1" ht="34.5">
      <c r="A12" s="237" t="s">
        <v>74</v>
      </c>
      <c r="B12" s="229"/>
      <c r="C12" s="199"/>
      <c r="D12" s="229"/>
      <c r="E12" s="229"/>
      <c r="F12" s="61" t="s">
        <v>75</v>
      </c>
      <c r="G12" s="62">
        <f>G14+G44</f>
        <v>0</v>
      </c>
      <c r="H12" s="62">
        <f>H14+H44</f>
        <v>0</v>
      </c>
    </row>
    <row r="13" spans="1:8" s="17" customFormat="1" ht="17.25">
      <c r="A13" s="238"/>
      <c r="B13" s="239"/>
      <c r="C13" s="199"/>
      <c r="D13" s="229"/>
      <c r="E13" s="229"/>
      <c r="F13" s="63" t="s">
        <v>13</v>
      </c>
      <c r="G13" s="63"/>
      <c r="H13" s="64"/>
    </row>
    <row r="14" spans="1:8" s="17" customFormat="1" ht="17.25">
      <c r="A14" s="238"/>
      <c r="B14" s="65" t="s">
        <v>74</v>
      </c>
      <c r="C14" s="199"/>
      <c r="D14" s="229"/>
      <c r="E14" s="229"/>
      <c r="F14" s="66" t="s">
        <v>76</v>
      </c>
      <c r="G14" s="276">
        <f t="shared" ref="G14:H14" si="1">G16</f>
        <v>-3000</v>
      </c>
      <c r="H14" s="276">
        <f t="shared" si="1"/>
        <v>-3000</v>
      </c>
    </row>
    <row r="15" spans="1:8" s="17" customFormat="1" ht="13.5" customHeight="1">
      <c r="A15" s="238"/>
      <c r="B15" s="67"/>
      <c r="C15" s="200"/>
      <c r="D15" s="229"/>
      <c r="E15" s="229"/>
      <c r="F15" s="63" t="s">
        <v>13</v>
      </c>
      <c r="G15" s="277"/>
      <c r="H15" s="278"/>
    </row>
    <row r="16" spans="1:8" s="17" customFormat="1" ht="17.25">
      <c r="A16" s="238"/>
      <c r="B16" s="67"/>
      <c r="C16" s="65" t="s">
        <v>47</v>
      </c>
      <c r="D16" s="229"/>
      <c r="E16" s="229"/>
      <c r="F16" s="66" t="s">
        <v>79</v>
      </c>
      <c r="G16" s="276">
        <f>G18+G31</f>
        <v>-3000</v>
      </c>
      <c r="H16" s="276">
        <f>H18+H31</f>
        <v>-3000</v>
      </c>
    </row>
    <row r="17" spans="1:16" s="17" customFormat="1" ht="17.25">
      <c r="A17" s="238"/>
      <c r="B17" s="67"/>
      <c r="C17" s="67"/>
      <c r="D17" s="229"/>
      <c r="E17" s="229"/>
      <c r="F17" s="63" t="s">
        <v>13</v>
      </c>
      <c r="G17" s="68"/>
      <c r="H17" s="69"/>
    </row>
    <row r="18" spans="1:16" s="17" customFormat="1" ht="17.25">
      <c r="A18" s="238"/>
      <c r="B18" s="67"/>
      <c r="C18" s="67"/>
      <c r="D18" s="229"/>
      <c r="E18" s="229"/>
      <c r="F18" s="61" t="s">
        <v>72</v>
      </c>
      <c r="G18" s="70">
        <f t="shared" ref="G18:H18" si="2">G20</f>
        <v>-58838.5</v>
      </c>
      <c r="H18" s="70">
        <f t="shared" si="2"/>
        <v>-58838.5</v>
      </c>
    </row>
    <row r="19" spans="1:16" s="17" customFormat="1" ht="17.25">
      <c r="A19" s="238"/>
      <c r="B19" s="67"/>
      <c r="C19" s="67"/>
      <c r="D19" s="239"/>
      <c r="E19" s="229"/>
      <c r="F19" s="63" t="s">
        <v>13</v>
      </c>
      <c r="G19" s="68"/>
      <c r="H19" s="71"/>
    </row>
    <row r="20" spans="1:16" s="17" customFormat="1" ht="34.5">
      <c r="A20" s="238"/>
      <c r="B20" s="67"/>
      <c r="C20" s="67"/>
      <c r="D20" s="240">
        <v>1228</v>
      </c>
      <c r="E20" s="230"/>
      <c r="F20" s="61" t="s">
        <v>69</v>
      </c>
      <c r="G20" s="70">
        <f>G22</f>
        <v>-58838.5</v>
      </c>
      <c r="H20" s="70">
        <f t="shared" ref="H20" si="3">H22</f>
        <v>-58838.5</v>
      </c>
    </row>
    <row r="21" spans="1:16" s="17" customFormat="1" ht="13.5" customHeight="1">
      <c r="A21" s="238"/>
      <c r="B21" s="67"/>
      <c r="C21" s="67"/>
      <c r="D21" s="241"/>
      <c r="E21" s="230"/>
      <c r="F21" s="72" t="s">
        <v>63</v>
      </c>
      <c r="G21" s="73"/>
      <c r="H21" s="74"/>
    </row>
    <row r="22" spans="1:16" s="17" customFormat="1" ht="34.5">
      <c r="A22" s="238"/>
      <c r="B22" s="67"/>
      <c r="C22" s="67"/>
      <c r="D22" s="241"/>
      <c r="E22" s="199">
        <v>31002</v>
      </c>
      <c r="F22" s="75" t="s">
        <v>82</v>
      </c>
      <c r="G22" s="76">
        <f>G24</f>
        <v>-58838.5</v>
      </c>
      <c r="H22" s="76">
        <f>H24</f>
        <v>-58838.5</v>
      </c>
    </row>
    <row r="23" spans="1:16" s="17" customFormat="1" ht="13.5" customHeight="1">
      <c r="A23" s="238"/>
      <c r="B23" s="67"/>
      <c r="C23" s="67"/>
      <c r="D23" s="241"/>
      <c r="E23" s="199"/>
      <c r="F23" s="63" t="s">
        <v>14</v>
      </c>
      <c r="G23" s="68"/>
      <c r="H23" s="77"/>
    </row>
    <row r="24" spans="1:16" s="17" customFormat="1" ht="17.25">
      <c r="A24" s="238"/>
      <c r="B24" s="67"/>
      <c r="C24" s="67"/>
      <c r="D24" s="241"/>
      <c r="E24" s="199"/>
      <c r="F24" s="75" t="s">
        <v>104</v>
      </c>
      <c r="G24" s="76">
        <f t="shared" ref="G24:H24" si="4">G26</f>
        <v>-58838.5</v>
      </c>
      <c r="H24" s="76">
        <f t="shared" si="4"/>
        <v>-58838.5</v>
      </c>
    </row>
    <row r="25" spans="1:16" s="17" customFormat="1" ht="34.5">
      <c r="A25" s="238"/>
      <c r="B25" s="67"/>
      <c r="C25" s="67"/>
      <c r="D25" s="241"/>
      <c r="E25" s="199"/>
      <c r="F25" s="63" t="s">
        <v>15</v>
      </c>
      <c r="G25" s="68"/>
      <c r="H25" s="77"/>
    </row>
    <row r="26" spans="1:16" s="17" customFormat="1" ht="17.25">
      <c r="A26" s="238"/>
      <c r="B26" s="67"/>
      <c r="C26" s="67"/>
      <c r="D26" s="241"/>
      <c r="E26" s="199"/>
      <c r="F26" s="78" t="s">
        <v>16</v>
      </c>
      <c r="G26" s="79">
        <f t="shared" ref="G26:H26" si="5">G27</f>
        <v>-58838.5</v>
      </c>
      <c r="H26" s="79">
        <f t="shared" si="5"/>
        <v>-58838.5</v>
      </c>
    </row>
    <row r="27" spans="1:16" s="17" customFormat="1" ht="17.25">
      <c r="A27" s="238"/>
      <c r="B27" s="67"/>
      <c r="C27" s="67"/>
      <c r="D27" s="241"/>
      <c r="E27" s="199"/>
      <c r="F27" s="80" t="s">
        <v>105</v>
      </c>
      <c r="G27" s="76">
        <f t="shared" ref="G27:H27" si="6">G28</f>
        <v>-58838.5</v>
      </c>
      <c r="H27" s="76">
        <f t="shared" si="6"/>
        <v>-58838.5</v>
      </c>
    </row>
    <row r="28" spans="1:16" s="17" customFormat="1" ht="17.25">
      <c r="A28" s="238"/>
      <c r="B28" s="67"/>
      <c r="C28" s="67"/>
      <c r="D28" s="241"/>
      <c r="E28" s="199"/>
      <c r="F28" s="81" t="s">
        <v>102</v>
      </c>
      <c r="G28" s="79">
        <f t="shared" ref="G28:H28" si="7">G29</f>
        <v>-58838.5</v>
      </c>
      <c r="H28" s="79">
        <f t="shared" si="7"/>
        <v>-58838.5</v>
      </c>
    </row>
    <row r="29" spans="1:16" s="17" customFormat="1" ht="17.25">
      <c r="A29" s="238"/>
      <c r="B29" s="67"/>
      <c r="C29" s="67"/>
      <c r="D29" s="241"/>
      <c r="E29" s="199"/>
      <c r="F29" s="80" t="s">
        <v>103</v>
      </c>
      <c r="G29" s="76">
        <f>G30</f>
        <v>-58838.5</v>
      </c>
      <c r="H29" s="76">
        <f>H30</f>
        <v>-58838.5</v>
      </c>
      <c r="K29" s="27">
        <f>'6'!E23-H29</f>
        <v>0</v>
      </c>
    </row>
    <row r="30" spans="1:16" s="17" customFormat="1" ht="17.25">
      <c r="A30" s="238"/>
      <c r="B30" s="67"/>
      <c r="C30" s="67"/>
      <c r="D30" s="82"/>
      <c r="E30" s="83"/>
      <c r="F30" s="81" t="s">
        <v>97</v>
      </c>
      <c r="G30" s="77">
        <v>-58838.5</v>
      </c>
      <c r="H30" s="77">
        <v>-58838.5</v>
      </c>
    </row>
    <row r="31" spans="1:16" s="17" customFormat="1" ht="17.25">
      <c r="A31" s="238"/>
      <c r="B31" s="65"/>
      <c r="C31" s="65"/>
      <c r="D31" s="84"/>
      <c r="E31" s="56"/>
      <c r="F31" s="61" t="s">
        <v>90</v>
      </c>
      <c r="G31" s="62">
        <f t="shared" ref="G31:H31" si="8">G33</f>
        <v>55838.5</v>
      </c>
      <c r="H31" s="62">
        <f t="shared" si="8"/>
        <v>55838.5</v>
      </c>
    </row>
    <row r="32" spans="1:16" s="17" customFormat="1" ht="17.25">
      <c r="A32" s="238"/>
      <c r="B32" s="85"/>
      <c r="C32" s="85"/>
      <c r="D32" s="86"/>
      <c r="E32" s="83"/>
      <c r="F32" s="63" t="s">
        <v>13</v>
      </c>
      <c r="G32" s="63"/>
      <c r="H32" s="87"/>
      <c r="P32" s="27"/>
    </row>
    <row r="33" spans="1:16" s="17" customFormat="1" ht="34.5">
      <c r="A33" s="238"/>
      <c r="B33" s="65"/>
      <c r="C33" s="65"/>
      <c r="D33" s="88">
        <v>1080</v>
      </c>
      <c r="E33" s="89"/>
      <c r="F33" s="90" t="s">
        <v>91</v>
      </c>
      <c r="G33" s="91">
        <f t="shared" ref="G33:H33" si="9">G35</f>
        <v>55838.5</v>
      </c>
      <c r="H33" s="91">
        <f t="shared" si="9"/>
        <v>55838.5</v>
      </c>
    </row>
    <row r="34" spans="1:16" s="17" customFormat="1" ht="17.25">
      <c r="A34" s="238"/>
      <c r="B34" s="67"/>
      <c r="C34" s="67"/>
      <c r="D34" s="92"/>
      <c r="E34" s="93"/>
      <c r="F34" s="94" t="s">
        <v>63</v>
      </c>
      <c r="G34" s="77"/>
      <c r="H34" s="77"/>
      <c r="P34" s="27"/>
    </row>
    <row r="35" spans="1:16" s="17" customFormat="1" ht="51.75">
      <c r="A35" s="238"/>
      <c r="B35" s="67"/>
      <c r="C35" s="67"/>
      <c r="D35" s="82"/>
      <c r="E35" s="95">
        <v>11019</v>
      </c>
      <c r="F35" s="61" t="s">
        <v>94</v>
      </c>
      <c r="G35" s="77">
        <f>G37</f>
        <v>55838.5</v>
      </c>
      <c r="H35" s="77">
        <f>H37</f>
        <v>55838.5</v>
      </c>
      <c r="L35" s="27"/>
      <c r="P35" s="27"/>
    </row>
    <row r="36" spans="1:16" s="17" customFormat="1" ht="17.25">
      <c r="A36" s="238"/>
      <c r="B36" s="67"/>
      <c r="C36" s="67"/>
      <c r="D36" s="82"/>
      <c r="E36" s="96"/>
      <c r="F36" s="72" t="s">
        <v>14</v>
      </c>
      <c r="G36" s="77"/>
      <c r="H36" s="77">
        <v>0</v>
      </c>
      <c r="L36" s="27"/>
    </row>
    <row r="37" spans="1:16" s="17" customFormat="1" ht="17.25">
      <c r="A37" s="238"/>
      <c r="B37" s="67"/>
      <c r="C37" s="67"/>
      <c r="D37" s="82"/>
      <c r="E37" s="96"/>
      <c r="F37" s="75" t="s">
        <v>96</v>
      </c>
      <c r="G37" s="77">
        <f>G39</f>
        <v>55838.5</v>
      </c>
      <c r="H37" s="77">
        <f>H39</f>
        <v>55838.5</v>
      </c>
      <c r="L37" s="27"/>
    </row>
    <row r="38" spans="1:16" s="17" customFormat="1" ht="34.5">
      <c r="A38" s="238"/>
      <c r="B38" s="67"/>
      <c r="C38" s="67"/>
      <c r="D38" s="82"/>
      <c r="E38" s="96"/>
      <c r="F38" s="63" t="s">
        <v>15</v>
      </c>
      <c r="G38" s="77"/>
      <c r="H38" s="77">
        <v>0</v>
      </c>
      <c r="L38" s="27"/>
    </row>
    <row r="39" spans="1:16" s="17" customFormat="1" ht="17.25">
      <c r="A39" s="238"/>
      <c r="B39" s="67"/>
      <c r="C39" s="67"/>
      <c r="D39" s="82"/>
      <c r="E39" s="96"/>
      <c r="F39" s="72" t="s">
        <v>16</v>
      </c>
      <c r="G39" s="77">
        <f t="shared" ref="G39:H40" si="10">G40</f>
        <v>55838.5</v>
      </c>
      <c r="H39" s="77">
        <f t="shared" si="10"/>
        <v>55838.5</v>
      </c>
      <c r="L39" s="27"/>
    </row>
    <row r="40" spans="1:16" s="17" customFormat="1" ht="17.25">
      <c r="A40" s="238"/>
      <c r="B40" s="67"/>
      <c r="C40" s="67"/>
      <c r="D40" s="82"/>
      <c r="E40" s="96"/>
      <c r="F40" s="72" t="s">
        <v>17</v>
      </c>
      <c r="G40" s="77">
        <f t="shared" si="10"/>
        <v>55838.5</v>
      </c>
      <c r="H40" s="77">
        <f t="shared" si="10"/>
        <v>55838.5</v>
      </c>
      <c r="L40" s="27"/>
    </row>
    <row r="41" spans="1:16" s="17" customFormat="1" ht="22.5" customHeight="1">
      <c r="A41" s="238"/>
      <c r="B41" s="67"/>
      <c r="C41" s="67"/>
      <c r="D41" s="82"/>
      <c r="E41" s="96"/>
      <c r="F41" s="72" t="s">
        <v>99</v>
      </c>
      <c r="G41" s="77">
        <f t="shared" ref="G41:H41" si="11">G42</f>
        <v>55838.5</v>
      </c>
      <c r="H41" s="77">
        <f t="shared" si="11"/>
        <v>55838.5</v>
      </c>
      <c r="L41" s="27"/>
      <c r="N41" s="27"/>
      <c r="O41" s="27"/>
      <c r="P41" s="27"/>
    </row>
    <row r="42" spans="1:16" s="17" customFormat="1" ht="17.25">
      <c r="A42" s="238"/>
      <c r="B42" s="67"/>
      <c r="C42" s="67"/>
      <c r="D42" s="82"/>
      <c r="E42" s="97"/>
      <c r="F42" s="72" t="s">
        <v>100</v>
      </c>
      <c r="G42" s="77">
        <f t="shared" ref="G42:H42" si="12">G43</f>
        <v>55838.5</v>
      </c>
      <c r="H42" s="77">
        <f t="shared" si="12"/>
        <v>55838.5</v>
      </c>
      <c r="K42" s="27"/>
      <c r="M42" s="27"/>
      <c r="N42" s="27"/>
      <c r="O42" s="27"/>
    </row>
    <row r="43" spans="1:16" s="17" customFormat="1" ht="17.25">
      <c r="A43" s="238"/>
      <c r="B43" s="67"/>
      <c r="C43" s="67"/>
      <c r="D43" s="82"/>
      <c r="E43" s="97"/>
      <c r="F43" s="98" t="s">
        <v>101</v>
      </c>
      <c r="G43" s="77">
        <v>55838.5</v>
      </c>
      <c r="H43" s="77">
        <v>55838.5</v>
      </c>
      <c r="K43" s="27"/>
      <c r="M43" s="27"/>
      <c r="N43" s="27"/>
      <c r="O43" s="27"/>
    </row>
    <row r="44" spans="1:16" s="17" customFormat="1" ht="17.25">
      <c r="A44" s="238"/>
      <c r="B44" s="65" t="s">
        <v>77</v>
      </c>
      <c r="C44" s="65"/>
      <c r="D44" s="84"/>
      <c r="E44" s="56"/>
      <c r="F44" s="66" t="s">
        <v>78</v>
      </c>
      <c r="G44" s="99">
        <f>G46</f>
        <v>3000</v>
      </c>
      <c r="H44" s="100">
        <f>+H46</f>
        <v>3000</v>
      </c>
    </row>
    <row r="45" spans="1:16" s="17" customFormat="1" ht="13.5" customHeight="1">
      <c r="A45" s="238"/>
      <c r="B45" s="67"/>
      <c r="C45" s="67"/>
      <c r="D45" s="82"/>
      <c r="E45" s="101"/>
      <c r="F45" s="63" t="s">
        <v>13</v>
      </c>
      <c r="G45" s="63"/>
      <c r="H45" s="64"/>
    </row>
    <row r="46" spans="1:16" s="17" customFormat="1" ht="17.25">
      <c r="A46" s="238"/>
      <c r="B46" s="67"/>
      <c r="C46" s="65" t="s">
        <v>47</v>
      </c>
      <c r="D46" s="84"/>
      <c r="E46" s="56"/>
      <c r="F46" s="66" t="s">
        <v>78</v>
      </c>
      <c r="G46" s="99">
        <f>G48</f>
        <v>3000</v>
      </c>
      <c r="H46" s="100">
        <f t="shared" ref="H46" si="13">+H48</f>
        <v>3000</v>
      </c>
    </row>
    <row r="47" spans="1:16" s="17" customFormat="1" ht="17.25">
      <c r="A47" s="238"/>
      <c r="B47" s="67"/>
      <c r="C47" s="67"/>
      <c r="D47" s="82"/>
      <c r="E47" s="83"/>
      <c r="F47" s="63" t="s">
        <v>13</v>
      </c>
      <c r="G47" s="63"/>
      <c r="H47" s="102"/>
    </row>
    <row r="48" spans="1:16" s="17" customFormat="1" ht="17.25">
      <c r="A48" s="238"/>
      <c r="B48" s="67"/>
      <c r="C48" s="67"/>
      <c r="D48" s="82"/>
      <c r="E48" s="83"/>
      <c r="F48" s="61" t="s">
        <v>72</v>
      </c>
      <c r="G48" s="103">
        <f>G50</f>
        <v>3000</v>
      </c>
      <c r="H48" s="103">
        <f>H50</f>
        <v>3000</v>
      </c>
    </row>
    <row r="49" spans="1:15" s="17" customFormat="1" ht="17.25">
      <c r="A49" s="238"/>
      <c r="B49" s="67"/>
      <c r="C49" s="67"/>
      <c r="D49" s="82"/>
      <c r="E49" s="83"/>
      <c r="F49" s="63" t="s">
        <v>13</v>
      </c>
      <c r="G49" s="63"/>
      <c r="H49" s="87"/>
    </row>
    <row r="50" spans="1:15" s="17" customFormat="1" ht="17.25">
      <c r="A50" s="104"/>
      <c r="B50" s="65"/>
      <c r="C50" s="65"/>
      <c r="D50" s="84">
        <v>1231</v>
      </c>
      <c r="E50" s="105"/>
      <c r="F50" s="61" t="s">
        <v>84</v>
      </c>
      <c r="G50" s="77">
        <f t="shared" ref="G50:H50" si="14">G52</f>
        <v>3000</v>
      </c>
      <c r="H50" s="77">
        <f t="shared" si="14"/>
        <v>3000</v>
      </c>
    </row>
    <row r="51" spans="1:15" s="17" customFormat="1" ht="17.25">
      <c r="A51" s="106"/>
      <c r="B51" s="67"/>
      <c r="C51" s="67"/>
      <c r="D51" s="82"/>
      <c r="E51" s="105"/>
      <c r="F51" s="72" t="s">
        <v>63</v>
      </c>
      <c r="G51" s="77"/>
      <c r="H51" s="77"/>
    </row>
    <row r="52" spans="1:15" s="17" customFormat="1" ht="34.5">
      <c r="A52" s="106"/>
      <c r="B52" s="67"/>
      <c r="C52" s="67"/>
      <c r="D52" s="82"/>
      <c r="E52" s="107">
        <v>11001</v>
      </c>
      <c r="F52" s="61" t="s">
        <v>87</v>
      </c>
      <c r="G52" s="77">
        <f t="shared" ref="G52:H52" si="15">G54</f>
        <v>3000</v>
      </c>
      <c r="H52" s="77">
        <f t="shared" si="15"/>
        <v>3000</v>
      </c>
      <c r="K52" s="27"/>
    </row>
    <row r="53" spans="1:15" s="17" customFormat="1" ht="17.25">
      <c r="A53" s="106"/>
      <c r="B53" s="67"/>
      <c r="C53" s="67"/>
      <c r="D53" s="82"/>
      <c r="E53" s="97"/>
      <c r="F53" s="72" t="s">
        <v>14</v>
      </c>
      <c r="G53" s="77"/>
      <c r="H53" s="77">
        <v>0</v>
      </c>
      <c r="K53" s="27"/>
    </row>
    <row r="54" spans="1:15" s="17" customFormat="1" ht="17.25">
      <c r="A54" s="106"/>
      <c r="B54" s="67"/>
      <c r="C54" s="67"/>
      <c r="D54" s="82"/>
      <c r="E54" s="97"/>
      <c r="F54" s="108" t="s">
        <v>98</v>
      </c>
      <c r="G54" s="77">
        <f>G56</f>
        <v>3000</v>
      </c>
      <c r="H54" s="77">
        <f>H56</f>
        <v>3000</v>
      </c>
      <c r="K54" s="27"/>
    </row>
    <row r="55" spans="1:15" s="17" customFormat="1" ht="17.25">
      <c r="A55" s="106"/>
      <c r="B55" s="67"/>
      <c r="C55" s="67"/>
      <c r="D55" s="82"/>
      <c r="E55" s="97"/>
      <c r="F55" s="72" t="s">
        <v>15</v>
      </c>
      <c r="G55" s="77"/>
      <c r="H55" s="77">
        <v>0</v>
      </c>
      <c r="K55" s="27"/>
    </row>
    <row r="56" spans="1:15" s="17" customFormat="1" ht="17.25">
      <c r="A56" s="106"/>
      <c r="B56" s="67"/>
      <c r="C56" s="106"/>
      <c r="D56" s="82"/>
      <c r="E56" s="97"/>
      <c r="F56" s="72" t="s">
        <v>16</v>
      </c>
      <c r="G56" s="77">
        <f t="shared" ref="G56:H56" si="16">G57</f>
        <v>3000</v>
      </c>
      <c r="H56" s="77">
        <f t="shared" si="16"/>
        <v>3000</v>
      </c>
      <c r="K56" s="27"/>
    </row>
    <row r="57" spans="1:15" s="17" customFormat="1" ht="17.25">
      <c r="A57" s="106"/>
      <c r="B57" s="67"/>
      <c r="C57" s="106"/>
      <c r="D57" s="82"/>
      <c r="E57" s="97"/>
      <c r="F57" s="72" t="s">
        <v>17</v>
      </c>
      <c r="G57" s="77">
        <f t="shared" ref="G57:H59" si="17">G58</f>
        <v>3000</v>
      </c>
      <c r="H57" s="77">
        <f t="shared" si="17"/>
        <v>3000</v>
      </c>
      <c r="K57" s="27"/>
    </row>
    <row r="58" spans="1:15" s="17" customFormat="1" ht="17.25">
      <c r="A58" s="106"/>
      <c r="B58" s="67"/>
      <c r="C58" s="67"/>
      <c r="D58" s="82"/>
      <c r="E58" s="97"/>
      <c r="F58" s="72" t="s">
        <v>99</v>
      </c>
      <c r="G58" s="77">
        <f t="shared" si="17"/>
        <v>3000</v>
      </c>
      <c r="H58" s="77">
        <f t="shared" si="17"/>
        <v>3000</v>
      </c>
      <c r="K58" s="27"/>
      <c r="M58" s="27"/>
      <c r="N58" s="27"/>
      <c r="O58" s="27"/>
    </row>
    <row r="59" spans="1:15" s="17" customFormat="1" ht="17.25">
      <c r="A59" s="106"/>
      <c r="B59" s="67"/>
      <c r="C59" s="67"/>
      <c r="D59" s="82"/>
      <c r="E59" s="97"/>
      <c r="F59" s="72" t="s">
        <v>100</v>
      </c>
      <c r="G59" s="77">
        <f t="shared" si="17"/>
        <v>3000</v>
      </c>
      <c r="H59" s="77">
        <f t="shared" si="17"/>
        <v>3000</v>
      </c>
      <c r="K59" s="27"/>
      <c r="M59" s="27"/>
      <c r="N59" s="27"/>
      <c r="O59" s="27"/>
    </row>
    <row r="60" spans="1:15" s="17" customFormat="1" ht="17.25">
      <c r="A60" s="109"/>
      <c r="B60" s="85"/>
      <c r="C60" s="85"/>
      <c r="D60" s="86"/>
      <c r="E60" s="110"/>
      <c r="F60" s="72" t="s">
        <v>101</v>
      </c>
      <c r="G60" s="77">
        <v>3000</v>
      </c>
      <c r="H60" s="77">
        <v>3000</v>
      </c>
      <c r="K60" s="27"/>
      <c r="M60" s="27"/>
      <c r="N60" s="27"/>
      <c r="O60" s="27"/>
    </row>
  </sheetData>
  <mergeCells count="13">
    <mergeCell ref="E11:E19"/>
    <mergeCell ref="E22:E29"/>
    <mergeCell ref="E20:E21"/>
    <mergeCell ref="A6:H6"/>
    <mergeCell ref="A9:C9"/>
    <mergeCell ref="D9:E9"/>
    <mergeCell ref="F9:F10"/>
    <mergeCell ref="G9:H9"/>
    <mergeCell ref="A12:A49"/>
    <mergeCell ref="B11:B13"/>
    <mergeCell ref="C11:C15"/>
    <mergeCell ref="D11:D19"/>
    <mergeCell ref="D20:D2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"/>
  <sheetViews>
    <sheetView workbookViewId="0">
      <selection activeCell="C15" sqref="C15"/>
    </sheetView>
  </sheetViews>
  <sheetFormatPr defaultRowHeight="13.5"/>
  <cols>
    <col min="1" max="1" width="8.7109375" style="21" customWidth="1"/>
    <col min="2" max="2" width="14.42578125" style="21" customWidth="1"/>
    <col min="3" max="3" width="76.140625" style="22" customWidth="1"/>
    <col min="4" max="4" width="17" style="22" customWidth="1"/>
    <col min="5" max="5" width="18.85546875" style="22" customWidth="1"/>
    <col min="6" max="16384" width="9.140625" style="21"/>
  </cols>
  <sheetData>
    <row r="1" spans="1:42" s="1" customFormat="1" ht="15" customHeight="1">
      <c r="E1" s="26" t="s">
        <v>80</v>
      </c>
      <c r="F1" s="20"/>
      <c r="G1" s="19"/>
    </row>
    <row r="2" spans="1:42" s="1" customFormat="1">
      <c r="E2" s="20" t="s">
        <v>129</v>
      </c>
      <c r="F2" s="20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</row>
    <row r="3" spans="1:42" s="1" customFormat="1">
      <c r="E3" s="20" t="s">
        <v>49</v>
      </c>
      <c r="F3" s="20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</row>
    <row r="4" spans="1:42" s="1" customFormat="1">
      <c r="E4" s="19"/>
      <c r="F4" s="19"/>
      <c r="G4" s="19"/>
    </row>
    <row r="5" spans="1:42" s="1" customFormat="1" ht="15.75" customHeight="1">
      <c r="E5" s="19"/>
      <c r="F5" s="19"/>
      <c r="G5" s="19"/>
    </row>
    <row r="6" spans="1:42" s="1" customFormat="1" ht="40.5" customHeight="1">
      <c r="A6" s="222" t="s">
        <v>149</v>
      </c>
      <c r="B6" s="222"/>
      <c r="C6" s="222"/>
      <c r="D6" s="222"/>
      <c r="E6" s="222"/>
      <c r="F6" s="18"/>
      <c r="G6" s="18"/>
    </row>
    <row r="7" spans="1:42" s="1" customFormat="1" ht="40.5" customHeight="1">
      <c r="A7" s="33"/>
      <c r="B7" s="119"/>
      <c r="C7" s="119"/>
      <c r="D7" s="119"/>
      <c r="E7" s="135" t="s">
        <v>146</v>
      </c>
      <c r="F7" s="18"/>
      <c r="G7" s="18"/>
    </row>
    <row r="8" spans="1:42" ht="56.25" customHeight="1">
      <c r="A8" s="242" t="s">
        <v>7</v>
      </c>
      <c r="B8" s="242"/>
      <c r="C8" s="242" t="s">
        <v>59</v>
      </c>
      <c r="D8" s="243" t="s">
        <v>154</v>
      </c>
      <c r="E8" s="244"/>
    </row>
    <row r="9" spans="1:42" ht="30" customHeight="1">
      <c r="A9" s="136" t="s">
        <v>10</v>
      </c>
      <c r="B9" s="136" t="s">
        <v>11</v>
      </c>
      <c r="C9" s="242"/>
      <c r="D9" s="37" t="s">
        <v>81</v>
      </c>
      <c r="E9" s="37" t="s">
        <v>9</v>
      </c>
    </row>
    <row r="10" spans="1:42" s="17" customFormat="1" ht="24" customHeight="1">
      <c r="A10" s="128"/>
      <c r="B10" s="128"/>
      <c r="C10" s="137" t="s">
        <v>57</v>
      </c>
      <c r="D10" s="77">
        <f t="shared" ref="D10:E10" si="0">D12</f>
        <v>-58838.5</v>
      </c>
      <c r="E10" s="77">
        <f t="shared" si="0"/>
        <v>-58838.5</v>
      </c>
    </row>
    <row r="11" spans="1:42" s="17" customFormat="1" ht="17.25" customHeight="1">
      <c r="A11" s="128"/>
      <c r="B11" s="128"/>
      <c r="C11" s="138" t="s">
        <v>58</v>
      </c>
      <c r="D11" s="77"/>
      <c r="E11" s="77"/>
    </row>
    <row r="12" spans="1:42" s="17" customFormat="1" ht="24" customHeight="1">
      <c r="A12" s="139"/>
      <c r="B12" s="139"/>
      <c r="C12" s="140" t="s">
        <v>110</v>
      </c>
      <c r="D12" s="77">
        <f t="shared" ref="D12:E12" si="1">D13</f>
        <v>-58838.5</v>
      </c>
      <c r="E12" s="77">
        <f t="shared" si="1"/>
        <v>-58838.5</v>
      </c>
    </row>
    <row r="13" spans="1:42" ht="34.5">
      <c r="A13" s="139">
        <v>1228</v>
      </c>
      <c r="B13" s="139">
        <v>31002</v>
      </c>
      <c r="C13" s="142" t="s">
        <v>112</v>
      </c>
      <c r="D13" s="77">
        <f>D15</f>
        <v>-58838.5</v>
      </c>
      <c r="E13" s="77">
        <f>E15</f>
        <v>-58838.5</v>
      </c>
    </row>
    <row r="14" spans="1:42" ht="17.25">
      <c r="A14" s="139"/>
      <c r="B14" s="139"/>
      <c r="C14" s="141" t="s">
        <v>37</v>
      </c>
      <c r="D14" s="77"/>
      <c r="E14" s="77"/>
    </row>
    <row r="15" spans="1:42" ht="17.25">
      <c r="A15" s="139"/>
      <c r="B15" s="139"/>
      <c r="C15" s="143" t="s">
        <v>98</v>
      </c>
      <c r="D15" s="77">
        <f>D17</f>
        <v>-58838.5</v>
      </c>
      <c r="E15" s="77">
        <f>E17</f>
        <v>-58838.5</v>
      </c>
    </row>
    <row r="16" spans="1:42" ht="17.25">
      <c r="A16" s="139"/>
      <c r="B16" s="139"/>
      <c r="C16" s="144" t="s">
        <v>111</v>
      </c>
      <c r="D16" s="77"/>
      <c r="E16" s="77"/>
    </row>
    <row r="17" spans="1:5" ht="69">
      <c r="A17" s="139"/>
      <c r="B17" s="139"/>
      <c r="C17" s="145" t="s">
        <v>113</v>
      </c>
      <c r="D17" s="77">
        <v>-58838.5</v>
      </c>
      <c r="E17" s="77">
        <v>-58838.5</v>
      </c>
    </row>
  </sheetData>
  <mergeCells count="4">
    <mergeCell ref="A8:B8"/>
    <mergeCell ref="C8:C9"/>
    <mergeCell ref="A6:E6"/>
    <mergeCell ref="D8:E8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55"/>
  <sheetViews>
    <sheetView topLeftCell="A37" workbookViewId="0">
      <selection activeCell="C33" sqref="C33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21.7109375" style="1" customWidth="1"/>
    <col min="5" max="5" width="17.42578125" style="1" customWidth="1"/>
    <col min="6" max="6" width="9.140625" style="1"/>
    <col min="7" max="7" width="12.42578125" style="1" bestFit="1" customWidth="1"/>
    <col min="8" max="16384" width="9.140625" style="1"/>
  </cols>
  <sheetData>
    <row r="1" spans="1:6" ht="15" customHeight="1">
      <c r="E1" s="6" t="s">
        <v>64</v>
      </c>
    </row>
    <row r="2" spans="1:6" ht="15" customHeight="1">
      <c r="E2" s="9" t="s">
        <v>107</v>
      </c>
    </row>
    <row r="3" spans="1:6">
      <c r="F3" s="6" t="s">
        <v>6</v>
      </c>
    </row>
    <row r="5" spans="1:6">
      <c r="B5" s="2"/>
      <c r="C5" s="2"/>
      <c r="D5" s="2"/>
      <c r="E5" s="8"/>
    </row>
    <row r="6" spans="1:6" ht="45" customHeight="1">
      <c r="A6" s="245" t="s">
        <v>128</v>
      </c>
      <c r="B6" s="245"/>
      <c r="C6" s="245"/>
      <c r="D6" s="245"/>
      <c r="E6" s="245"/>
    </row>
    <row r="7" spans="1:6" ht="17.25">
      <c r="A7" s="246" t="s">
        <v>72</v>
      </c>
      <c r="B7" s="246"/>
      <c r="C7" s="246"/>
      <c r="D7" s="246"/>
      <c r="E7" s="246"/>
    </row>
    <row r="8" spans="1:6" ht="12.75" customHeight="1">
      <c r="A8" s="23"/>
      <c r="B8" s="23"/>
      <c r="C8" s="23"/>
      <c r="D8" s="28"/>
      <c r="E8" s="23"/>
    </row>
    <row r="9" spans="1:6" ht="15" customHeight="1">
      <c r="A9" s="247" t="s">
        <v>26</v>
      </c>
      <c r="B9" s="247"/>
      <c r="C9" s="247"/>
      <c r="D9" s="146"/>
      <c r="E9" s="146"/>
    </row>
    <row r="10" spans="1:6" ht="15" customHeight="1">
      <c r="A10" s="147"/>
      <c r="B10" s="147"/>
      <c r="C10" s="147"/>
      <c r="D10" s="147"/>
      <c r="E10" s="147"/>
    </row>
    <row r="11" spans="1:6" ht="17.25">
      <c r="A11" s="33"/>
      <c r="B11" s="33"/>
      <c r="C11" s="33"/>
      <c r="D11" s="33"/>
      <c r="E11" s="55"/>
    </row>
    <row r="12" spans="1:6" s="5" customFormat="1" ht="20.25" customHeight="1">
      <c r="A12" s="54"/>
      <c r="B12" s="148" t="s">
        <v>0</v>
      </c>
      <c r="C12" s="148" t="s">
        <v>1</v>
      </c>
      <c r="D12" s="149"/>
      <c r="E12" s="54"/>
    </row>
    <row r="13" spans="1:6" s="5" customFormat="1" ht="51.75" customHeight="1">
      <c r="A13" s="54"/>
      <c r="B13" s="150">
        <v>1228</v>
      </c>
      <c r="C13" s="151" t="s">
        <v>69</v>
      </c>
      <c r="D13" s="152"/>
      <c r="E13" s="54"/>
    </row>
    <row r="14" spans="1:6" ht="15.75" customHeight="1">
      <c r="A14" s="33"/>
      <c r="B14" s="33"/>
      <c r="C14" s="33"/>
      <c r="D14" s="33"/>
      <c r="E14" s="33"/>
    </row>
    <row r="15" spans="1:6" ht="15.75" customHeight="1">
      <c r="A15" s="33"/>
      <c r="B15" s="33"/>
      <c r="C15" s="33"/>
      <c r="D15" s="33"/>
      <c r="E15" s="33"/>
    </row>
    <row r="16" spans="1:6" ht="17.25">
      <c r="A16" s="33"/>
      <c r="B16" s="33"/>
      <c r="C16" s="33"/>
      <c r="D16" s="33"/>
      <c r="E16" s="33"/>
    </row>
    <row r="17" spans="1:5" s="5" customFormat="1" ht="48.75" customHeight="1">
      <c r="A17" s="54"/>
      <c r="B17" s="153" t="s">
        <v>2</v>
      </c>
      <c r="C17" s="154">
        <v>1228</v>
      </c>
      <c r="D17" s="243" t="s">
        <v>173</v>
      </c>
      <c r="E17" s="244"/>
    </row>
    <row r="18" spans="1:5" ht="17.25">
      <c r="A18" s="33"/>
      <c r="B18" s="155" t="s">
        <v>40</v>
      </c>
      <c r="C18" s="150">
        <v>31002</v>
      </c>
      <c r="D18" s="37" t="s">
        <v>81</v>
      </c>
      <c r="E18" s="37" t="s">
        <v>9</v>
      </c>
    </row>
    <row r="19" spans="1:5" ht="20.25" customHeight="1">
      <c r="A19" s="33"/>
      <c r="B19" s="155" t="s">
        <v>41</v>
      </c>
      <c r="C19" s="41" t="s">
        <v>116</v>
      </c>
      <c r="D19" s="41"/>
      <c r="E19" s="156"/>
    </row>
    <row r="20" spans="1:5" ht="42" customHeight="1">
      <c r="A20" s="33"/>
      <c r="B20" s="155" t="s">
        <v>42</v>
      </c>
      <c r="C20" s="41" t="s">
        <v>117</v>
      </c>
      <c r="D20" s="41"/>
      <c r="E20" s="156"/>
    </row>
    <row r="21" spans="1:5" ht="34.5">
      <c r="A21" s="33"/>
      <c r="B21" s="155" t="s">
        <v>43</v>
      </c>
      <c r="C21" s="41" t="s">
        <v>118</v>
      </c>
      <c r="D21" s="41"/>
      <c r="E21" s="156"/>
    </row>
    <row r="22" spans="1:5" ht="55.5" customHeight="1">
      <c r="A22" s="33"/>
      <c r="B22" s="155" t="s">
        <v>114</v>
      </c>
      <c r="C22" s="157" t="s">
        <v>119</v>
      </c>
      <c r="D22" s="157"/>
      <c r="E22" s="156"/>
    </row>
    <row r="23" spans="1:5" ht="16.5" customHeight="1">
      <c r="A23" s="33"/>
      <c r="B23" s="248" t="s">
        <v>44</v>
      </c>
      <c r="C23" s="231"/>
      <c r="D23" s="158"/>
      <c r="E23" s="156"/>
    </row>
    <row r="24" spans="1:5" ht="17.25" customHeight="1">
      <c r="A24" s="33"/>
      <c r="B24" s="170" t="s">
        <v>167</v>
      </c>
      <c r="C24" s="167"/>
      <c r="D24" s="159"/>
      <c r="E24" s="169">
        <v>-5000</v>
      </c>
    </row>
    <row r="25" spans="1:5" ht="17.25">
      <c r="A25" s="33"/>
      <c r="B25" s="249" t="s">
        <v>5</v>
      </c>
      <c r="C25" s="250"/>
      <c r="D25" s="168">
        <v>-58838.5</v>
      </c>
      <c r="E25" s="168">
        <v>-58838.5</v>
      </c>
    </row>
    <row r="26" spans="1:5" s="4" customFormat="1" ht="19.5" customHeight="1">
      <c r="A26" s="29"/>
      <c r="B26" s="162"/>
      <c r="C26" s="29"/>
      <c r="D26" s="29"/>
      <c r="E26" s="29"/>
    </row>
    <row r="27" spans="1:5" s="5" customFormat="1" ht="20.25" customHeight="1">
      <c r="A27" s="54"/>
      <c r="B27" s="148" t="s">
        <v>0</v>
      </c>
      <c r="C27" s="148" t="s">
        <v>1</v>
      </c>
      <c r="D27" s="149"/>
      <c r="E27" s="54"/>
    </row>
    <row r="28" spans="1:5" s="5" customFormat="1" ht="27" customHeight="1">
      <c r="A28" s="54"/>
      <c r="B28" s="150">
        <v>1231</v>
      </c>
      <c r="C28" s="151" t="s">
        <v>84</v>
      </c>
      <c r="D28" s="152"/>
      <c r="E28" s="54"/>
    </row>
    <row r="29" spans="1:5" ht="15.75" customHeight="1">
      <c r="A29" s="33"/>
      <c r="B29" s="33"/>
      <c r="C29" s="33"/>
      <c r="D29" s="33"/>
      <c r="E29" s="33"/>
    </row>
    <row r="30" spans="1:5" ht="17.25">
      <c r="A30" s="33"/>
      <c r="B30" s="33"/>
      <c r="C30" s="33"/>
      <c r="D30" s="33"/>
      <c r="E30" s="33"/>
    </row>
    <row r="31" spans="1:5" s="5" customFormat="1" ht="48.75" customHeight="1">
      <c r="A31" s="54"/>
      <c r="B31" s="153" t="s">
        <v>2</v>
      </c>
      <c r="C31" s="154">
        <v>1231</v>
      </c>
      <c r="D31" s="235" t="s">
        <v>66</v>
      </c>
      <c r="E31" s="236"/>
    </row>
    <row r="32" spans="1:5" ht="17.25">
      <c r="A32" s="33"/>
      <c r="B32" s="155" t="s">
        <v>40</v>
      </c>
      <c r="C32" s="150">
        <v>11001</v>
      </c>
      <c r="D32" s="37" t="s">
        <v>81</v>
      </c>
      <c r="E32" s="37" t="s">
        <v>9</v>
      </c>
    </row>
    <row r="33" spans="1:7" ht="34.5">
      <c r="A33" s="33"/>
      <c r="B33" s="155" t="s">
        <v>41</v>
      </c>
      <c r="C33" s="41" t="s">
        <v>87</v>
      </c>
      <c r="D33" s="41"/>
      <c r="E33" s="156"/>
    </row>
    <row r="34" spans="1:7" ht="51.75">
      <c r="A34" s="33"/>
      <c r="B34" s="155" t="s">
        <v>42</v>
      </c>
      <c r="C34" s="41" t="s">
        <v>89</v>
      </c>
      <c r="D34" s="41"/>
      <c r="E34" s="156"/>
    </row>
    <row r="35" spans="1:7" ht="17.25">
      <c r="A35" s="33"/>
      <c r="B35" s="155" t="s">
        <v>43</v>
      </c>
      <c r="C35" s="157" t="s">
        <v>32</v>
      </c>
      <c r="D35" s="41"/>
      <c r="E35" s="160"/>
    </row>
    <row r="36" spans="1:7" ht="34.5">
      <c r="A36" s="33"/>
      <c r="B36" s="163" t="s">
        <v>120</v>
      </c>
      <c r="C36" s="78" t="s">
        <v>115</v>
      </c>
      <c r="D36" s="157"/>
      <c r="E36" s="156"/>
    </row>
    <row r="37" spans="1:7" ht="16.5" customHeight="1">
      <c r="A37" s="33"/>
      <c r="B37" s="248" t="s">
        <v>44</v>
      </c>
      <c r="C37" s="231"/>
      <c r="D37" s="158"/>
      <c r="E37" s="156"/>
    </row>
    <row r="38" spans="1:7" ht="17.25">
      <c r="A38" s="33"/>
      <c r="B38" s="249" t="s">
        <v>5</v>
      </c>
      <c r="C38" s="250"/>
      <c r="D38" s="166">
        <v>3000</v>
      </c>
      <c r="E38" s="166">
        <v>3000</v>
      </c>
    </row>
    <row r="39" spans="1:7" ht="17.25">
      <c r="A39" s="33"/>
      <c r="B39" s="161"/>
      <c r="C39" s="161"/>
      <c r="D39" s="164"/>
      <c r="E39" s="164"/>
    </row>
    <row r="40" spans="1:7" s="4" customFormat="1" ht="17.25">
      <c r="A40" s="253" t="s">
        <v>153</v>
      </c>
      <c r="B40" s="253"/>
      <c r="C40" s="253"/>
      <c r="D40" s="253"/>
      <c r="E40" s="253"/>
    </row>
    <row r="41" spans="1:7" s="29" customFormat="1" ht="17.25">
      <c r="A41" s="247" t="s">
        <v>26</v>
      </c>
      <c r="B41" s="247"/>
      <c r="C41" s="247"/>
    </row>
    <row r="42" spans="1:7" s="4" customFormat="1" ht="17.25">
      <c r="A42" s="29"/>
      <c r="B42" s="29"/>
      <c r="C42" s="29"/>
      <c r="D42" s="29"/>
      <c r="E42" s="29"/>
    </row>
    <row r="43" spans="1:7" s="4" customFormat="1" ht="17.25">
      <c r="A43" s="29"/>
      <c r="B43" s="148" t="s">
        <v>0</v>
      </c>
      <c r="C43" s="148" t="s">
        <v>1</v>
      </c>
      <c r="D43" s="29"/>
      <c r="E43" s="29"/>
    </row>
    <row r="44" spans="1:7" ht="34.5">
      <c r="A44" s="33"/>
      <c r="B44" s="150">
        <v>1080</v>
      </c>
      <c r="C44" s="165" t="s">
        <v>122</v>
      </c>
      <c r="D44" s="33"/>
      <c r="E44" s="33"/>
      <c r="F44" s="7"/>
      <c r="G44" s="7"/>
    </row>
    <row r="45" spans="1:7" ht="17.25">
      <c r="A45" s="33"/>
      <c r="B45" s="33"/>
      <c r="C45" s="33"/>
      <c r="D45" s="33"/>
      <c r="E45" s="33"/>
    </row>
    <row r="46" spans="1:7" ht="17.25">
      <c r="A46" s="33"/>
      <c r="B46" s="33"/>
      <c r="C46" s="33"/>
      <c r="D46" s="33"/>
      <c r="E46" s="33"/>
    </row>
    <row r="47" spans="1:7" s="5" customFormat="1" ht="48.75" customHeight="1">
      <c r="A47" s="54"/>
      <c r="B47" s="163" t="s">
        <v>65</v>
      </c>
      <c r="C47" s="78" t="s">
        <v>123</v>
      </c>
      <c r="D47" s="235" t="s">
        <v>66</v>
      </c>
      <c r="E47" s="236"/>
    </row>
    <row r="48" spans="1:7" ht="17.25">
      <c r="A48" s="33"/>
      <c r="B48" s="163" t="s">
        <v>40</v>
      </c>
      <c r="C48" s="78">
        <v>11019</v>
      </c>
      <c r="D48" s="37" t="s">
        <v>81</v>
      </c>
      <c r="E48" s="37" t="s">
        <v>9</v>
      </c>
    </row>
    <row r="49" spans="1:5" ht="69">
      <c r="A49" s="33"/>
      <c r="B49" s="163" t="s">
        <v>41</v>
      </c>
      <c r="C49" s="78" t="s">
        <v>94</v>
      </c>
      <c r="D49" s="41"/>
      <c r="E49" s="156"/>
    </row>
    <row r="50" spans="1:5" ht="69">
      <c r="A50" s="33"/>
      <c r="B50" s="163" t="s">
        <v>42</v>
      </c>
      <c r="C50" s="78" t="s">
        <v>124</v>
      </c>
      <c r="D50" s="41"/>
      <c r="E50" s="156"/>
    </row>
    <row r="51" spans="1:5" ht="17.25">
      <c r="A51" s="33"/>
      <c r="B51" s="163" t="s">
        <v>43</v>
      </c>
      <c r="C51" s="78" t="s">
        <v>125</v>
      </c>
      <c r="D51" s="41"/>
      <c r="E51" s="160"/>
    </row>
    <row r="52" spans="1:5" ht="34.5">
      <c r="A52" s="33"/>
      <c r="B52" s="163" t="s">
        <v>126</v>
      </c>
      <c r="C52" s="78" t="s">
        <v>127</v>
      </c>
      <c r="D52" s="157"/>
      <c r="E52" s="156"/>
    </row>
    <row r="53" spans="1:5" ht="16.5" customHeight="1">
      <c r="A53" s="33"/>
      <c r="B53" s="248" t="s">
        <v>44</v>
      </c>
      <c r="C53" s="231"/>
      <c r="D53" s="158"/>
      <c r="E53" s="156"/>
    </row>
    <row r="54" spans="1:5" ht="17.25">
      <c r="A54" s="33"/>
      <c r="B54" s="251" t="s">
        <v>121</v>
      </c>
      <c r="C54" s="252"/>
      <c r="D54" s="159"/>
      <c r="E54" s="160"/>
    </row>
    <row r="55" spans="1:5" ht="17.25">
      <c r="A55" s="33"/>
      <c r="B55" s="249" t="s">
        <v>5</v>
      </c>
      <c r="C55" s="250"/>
      <c r="D55" s="166">
        <f>'3'!G35</f>
        <v>55838.5</v>
      </c>
      <c r="E55" s="166">
        <f>'3'!H35</f>
        <v>55838.5</v>
      </c>
    </row>
  </sheetData>
  <mergeCells count="15">
    <mergeCell ref="B37:C37"/>
    <mergeCell ref="B53:C53"/>
    <mergeCell ref="B54:C54"/>
    <mergeCell ref="B55:C55"/>
    <mergeCell ref="B38:C38"/>
    <mergeCell ref="A40:E40"/>
    <mergeCell ref="A41:C41"/>
    <mergeCell ref="D47:E47"/>
    <mergeCell ref="D31:E31"/>
    <mergeCell ref="A6:E6"/>
    <mergeCell ref="A7:E7"/>
    <mergeCell ref="A9:C9"/>
    <mergeCell ref="B23:C23"/>
    <mergeCell ref="B25:C25"/>
    <mergeCell ref="D17:E17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7" workbookViewId="0">
      <selection activeCell="B42" sqref="B42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7.140625" style="1" customWidth="1"/>
    <col min="5" max="5" width="15.28515625" style="1" customWidth="1"/>
    <col min="6" max="16384" width="9.140625" style="1"/>
  </cols>
  <sheetData>
    <row r="1" spans="1:5" ht="15" customHeight="1"/>
    <row r="2" spans="1:5" ht="15" customHeight="1"/>
    <row r="3" spans="1:5" ht="15" customHeight="1"/>
    <row r="5" spans="1:5" ht="45" customHeight="1">
      <c r="A5" s="255" t="s">
        <v>168</v>
      </c>
      <c r="B5" s="255"/>
      <c r="C5" s="255"/>
      <c r="D5" s="255"/>
      <c r="E5" s="255"/>
    </row>
    <row r="6" spans="1:5" ht="17.25">
      <c r="A6" s="246" t="s">
        <v>72</v>
      </c>
      <c r="B6" s="246"/>
      <c r="C6" s="246"/>
      <c r="D6" s="246"/>
      <c r="E6" s="246"/>
    </row>
    <row r="7" spans="1:5" ht="12.75" customHeight="1">
      <c r="A7" s="32"/>
      <c r="B7" s="32"/>
      <c r="C7" s="32"/>
      <c r="D7" s="32"/>
      <c r="E7" s="32"/>
    </row>
    <row r="8" spans="1:5" ht="15" customHeight="1">
      <c r="A8" s="254" t="s">
        <v>60</v>
      </c>
      <c r="B8" s="254"/>
      <c r="C8" s="254"/>
      <c r="D8" s="146"/>
      <c r="E8" s="146"/>
    </row>
    <row r="9" spans="1:5" ht="15" customHeight="1">
      <c r="A9" s="147"/>
      <c r="B9" s="147"/>
      <c r="C9" s="147"/>
      <c r="D9" s="147"/>
      <c r="E9" s="147"/>
    </row>
    <row r="10" spans="1:5" ht="17.25">
      <c r="A10" s="33"/>
      <c r="B10" s="33"/>
      <c r="C10" s="33"/>
      <c r="D10" s="33"/>
      <c r="E10" s="55"/>
    </row>
    <row r="11" spans="1:5" s="5" customFormat="1" ht="20.25" customHeight="1">
      <c r="A11" s="54"/>
      <c r="B11" s="148" t="s">
        <v>0</v>
      </c>
      <c r="C11" s="148" t="s">
        <v>1</v>
      </c>
      <c r="D11" s="149"/>
      <c r="E11" s="54"/>
    </row>
    <row r="12" spans="1:5" s="5" customFormat="1" ht="75" customHeight="1">
      <c r="A12" s="54"/>
      <c r="B12" s="150">
        <v>1228</v>
      </c>
      <c r="C12" s="151" t="s">
        <v>69</v>
      </c>
      <c r="D12" s="152"/>
      <c r="E12" s="54"/>
    </row>
    <row r="13" spans="1:5" ht="15.75" customHeight="1">
      <c r="A13" s="33"/>
      <c r="B13" s="33"/>
      <c r="C13" s="33"/>
      <c r="D13" s="33"/>
      <c r="E13" s="33"/>
    </row>
    <row r="14" spans="1:5" ht="17.25">
      <c r="A14" s="33"/>
      <c r="B14" s="33"/>
      <c r="C14" s="33"/>
      <c r="D14" s="33"/>
      <c r="E14" s="33"/>
    </row>
    <row r="15" spans="1:5" s="5" customFormat="1" ht="75.75" customHeight="1">
      <c r="A15" s="54"/>
      <c r="B15" s="153" t="s">
        <v>2</v>
      </c>
      <c r="C15" s="154">
        <v>1228</v>
      </c>
      <c r="D15" s="243" t="s">
        <v>154</v>
      </c>
      <c r="E15" s="244"/>
    </row>
    <row r="16" spans="1:5" ht="17.25">
      <c r="A16" s="33"/>
      <c r="B16" s="155" t="s">
        <v>40</v>
      </c>
      <c r="C16" s="150">
        <v>31002</v>
      </c>
      <c r="D16" s="37" t="s">
        <v>81</v>
      </c>
      <c r="E16" s="37" t="s">
        <v>9</v>
      </c>
    </row>
    <row r="17" spans="1:5" ht="20.25" customHeight="1">
      <c r="A17" s="33"/>
      <c r="B17" s="155" t="s">
        <v>41</v>
      </c>
      <c r="C17" s="41" t="s">
        <v>116</v>
      </c>
      <c r="D17" s="41"/>
      <c r="E17" s="156"/>
    </row>
    <row r="18" spans="1:5" ht="42" customHeight="1">
      <c r="A18" s="33"/>
      <c r="B18" s="155" t="s">
        <v>42</v>
      </c>
      <c r="C18" s="41" t="s">
        <v>117</v>
      </c>
      <c r="D18" s="41"/>
      <c r="E18" s="156"/>
    </row>
    <row r="19" spans="1:5" ht="34.5">
      <c r="A19" s="33"/>
      <c r="B19" s="155" t="s">
        <v>43</v>
      </c>
      <c r="C19" s="41" t="s">
        <v>118</v>
      </c>
      <c r="D19" s="41"/>
      <c r="E19" s="156"/>
    </row>
    <row r="20" spans="1:5" ht="34.5" customHeight="1">
      <c r="A20" s="33"/>
      <c r="B20" s="155" t="s">
        <v>114</v>
      </c>
      <c r="C20" s="157" t="s">
        <v>119</v>
      </c>
      <c r="D20" s="157"/>
      <c r="E20" s="156"/>
    </row>
    <row r="21" spans="1:5" ht="16.5" customHeight="1">
      <c r="A21" s="33"/>
      <c r="B21" s="248" t="s">
        <v>44</v>
      </c>
      <c r="C21" s="231"/>
      <c r="D21" s="158"/>
      <c r="E21" s="156"/>
    </row>
    <row r="22" spans="1:5" ht="17.25" customHeight="1">
      <c r="A22" s="33"/>
      <c r="B22" s="258" t="s">
        <v>167</v>
      </c>
      <c r="C22" s="259"/>
      <c r="D22" s="159"/>
      <c r="E22" s="169">
        <v>-5000</v>
      </c>
    </row>
    <row r="23" spans="1:5" ht="17.25" customHeight="1">
      <c r="A23" s="33"/>
      <c r="B23" s="256" t="s">
        <v>5</v>
      </c>
      <c r="C23" s="257"/>
      <c r="D23" s="168">
        <v>-58838.5</v>
      </c>
      <c r="E23" s="168">
        <f>'3'!H24</f>
        <v>-58838.5</v>
      </c>
    </row>
    <row r="24" spans="1:5" s="4" customFormat="1" ht="19.5" customHeight="1">
      <c r="A24" s="29"/>
      <c r="B24" s="162"/>
      <c r="C24" s="29"/>
      <c r="D24" s="29"/>
      <c r="E24" s="29"/>
    </row>
    <row r="25" spans="1:5" s="5" customFormat="1" ht="20.25" customHeight="1">
      <c r="A25" s="54"/>
      <c r="B25" s="148" t="s">
        <v>0</v>
      </c>
      <c r="C25" s="148" t="s">
        <v>1</v>
      </c>
      <c r="D25" s="149"/>
      <c r="E25" s="54"/>
    </row>
    <row r="26" spans="1:5" s="5" customFormat="1" ht="27" customHeight="1">
      <c r="A26" s="54"/>
      <c r="B26" s="150">
        <v>1231</v>
      </c>
      <c r="C26" s="151" t="s">
        <v>84</v>
      </c>
      <c r="D26" s="152"/>
      <c r="E26" s="54"/>
    </row>
    <row r="27" spans="1:5" ht="15.75" customHeight="1">
      <c r="A27" s="33"/>
      <c r="B27" s="33"/>
      <c r="C27" s="33"/>
      <c r="D27" s="33"/>
      <c r="E27" s="33"/>
    </row>
    <row r="28" spans="1:5" ht="17.25">
      <c r="A28" s="33"/>
      <c r="B28" s="33"/>
      <c r="C28" s="33"/>
      <c r="D28" s="33"/>
      <c r="E28" s="33"/>
    </row>
    <row r="29" spans="1:5" s="5" customFormat="1" ht="68.25" customHeight="1">
      <c r="A29" s="54"/>
      <c r="B29" s="153" t="s">
        <v>2</v>
      </c>
      <c r="C29" s="154">
        <v>1231</v>
      </c>
      <c r="D29" s="235" t="s">
        <v>66</v>
      </c>
      <c r="E29" s="236"/>
    </row>
    <row r="30" spans="1:5" ht="17.25">
      <c r="A30" s="33"/>
      <c r="B30" s="155" t="s">
        <v>40</v>
      </c>
      <c r="C30" s="150">
        <v>11001</v>
      </c>
      <c r="D30" s="37" t="s">
        <v>81</v>
      </c>
      <c r="E30" s="37" t="s">
        <v>9</v>
      </c>
    </row>
    <row r="31" spans="1:5" ht="34.5">
      <c r="A31" s="33"/>
      <c r="B31" s="155" t="s">
        <v>41</v>
      </c>
      <c r="C31" s="41" t="s">
        <v>87</v>
      </c>
      <c r="D31" s="41"/>
      <c r="E31" s="156"/>
    </row>
    <row r="32" spans="1:5" ht="51.75">
      <c r="A32" s="33"/>
      <c r="B32" s="155" t="s">
        <v>42</v>
      </c>
      <c r="C32" s="41" t="s">
        <v>89</v>
      </c>
      <c r="D32" s="41"/>
      <c r="E32" s="156"/>
    </row>
    <row r="33" spans="1:7" ht="17.25">
      <c r="A33" s="33"/>
      <c r="B33" s="155" t="s">
        <v>43</v>
      </c>
      <c r="C33" s="157" t="s">
        <v>32</v>
      </c>
      <c r="D33" s="41"/>
      <c r="E33" s="160"/>
    </row>
    <row r="34" spans="1:7" ht="34.5">
      <c r="A34" s="33"/>
      <c r="B34" s="163" t="s">
        <v>120</v>
      </c>
      <c r="C34" s="78" t="s">
        <v>115</v>
      </c>
      <c r="D34" s="157"/>
      <c r="E34" s="156"/>
    </row>
    <row r="35" spans="1:7" ht="16.5" customHeight="1">
      <c r="A35" s="33"/>
      <c r="B35" s="248" t="s">
        <v>44</v>
      </c>
      <c r="C35" s="231"/>
      <c r="D35" s="158"/>
      <c r="E35" s="156"/>
    </row>
    <row r="36" spans="1:7" ht="17.25">
      <c r="A36" s="33"/>
      <c r="B36" s="249" t="s">
        <v>5</v>
      </c>
      <c r="C36" s="250"/>
      <c r="D36" s="166">
        <v>3000</v>
      </c>
      <c r="E36" s="166">
        <v>3000</v>
      </c>
    </row>
    <row r="37" spans="1:7" ht="17.25">
      <c r="A37" s="33"/>
      <c r="B37" s="161"/>
      <c r="C37" s="161"/>
      <c r="D37" s="164"/>
      <c r="E37" s="164"/>
    </row>
    <row r="38" spans="1:7" s="4" customFormat="1" ht="17.25">
      <c r="A38" s="253"/>
      <c r="B38" s="253"/>
      <c r="C38" s="253"/>
      <c r="D38" s="253"/>
      <c r="E38" s="253"/>
    </row>
    <row r="39" spans="1:7" s="29" customFormat="1" ht="17.25">
      <c r="A39" s="254"/>
      <c r="B39" s="254"/>
      <c r="C39" s="254"/>
    </row>
    <row r="40" spans="1:7" s="4" customFormat="1" ht="17.25">
      <c r="A40" s="29"/>
      <c r="B40" s="29"/>
      <c r="C40" s="29"/>
      <c r="D40" s="29"/>
      <c r="E40" s="29"/>
    </row>
    <row r="41" spans="1:7" s="4" customFormat="1" ht="17.25">
      <c r="A41" s="29"/>
      <c r="B41" s="148" t="s">
        <v>0</v>
      </c>
      <c r="C41" s="148" t="s">
        <v>1</v>
      </c>
      <c r="D41" s="29"/>
      <c r="E41" s="29"/>
    </row>
    <row r="42" spans="1:7" ht="34.5">
      <c r="A42" s="33"/>
      <c r="B42" s="150">
        <v>1080</v>
      </c>
      <c r="C42" s="165" t="s">
        <v>122</v>
      </c>
      <c r="D42" s="33"/>
      <c r="E42" s="33"/>
      <c r="F42" s="7"/>
      <c r="G42" s="7"/>
    </row>
    <row r="43" spans="1:7" ht="17.25">
      <c r="A43" s="33"/>
      <c r="B43" s="33"/>
      <c r="C43" s="33"/>
      <c r="D43" s="33"/>
      <c r="E43" s="33"/>
    </row>
    <row r="44" spans="1:7" ht="17.25">
      <c r="A44" s="33"/>
      <c r="B44" s="33"/>
      <c r="C44" s="33"/>
      <c r="D44" s="33"/>
      <c r="E44" s="33"/>
    </row>
    <row r="45" spans="1:7" s="5" customFormat="1" ht="75.75" customHeight="1">
      <c r="A45" s="54"/>
      <c r="B45" s="163" t="s">
        <v>65</v>
      </c>
      <c r="C45" s="78" t="s">
        <v>123</v>
      </c>
      <c r="D45" s="235" t="s">
        <v>66</v>
      </c>
      <c r="E45" s="236"/>
    </row>
    <row r="46" spans="1:7" ht="17.25">
      <c r="A46" s="33"/>
      <c r="B46" s="163" t="s">
        <v>40</v>
      </c>
      <c r="C46" s="78">
        <v>11019</v>
      </c>
      <c r="D46" s="37" t="s">
        <v>81</v>
      </c>
      <c r="E46" s="37" t="s">
        <v>9</v>
      </c>
    </row>
    <row r="47" spans="1:7" ht="69">
      <c r="A47" s="33"/>
      <c r="B47" s="163" t="s">
        <v>41</v>
      </c>
      <c r="C47" s="78" t="s">
        <v>94</v>
      </c>
      <c r="D47" s="41"/>
      <c r="E47" s="156"/>
    </row>
    <row r="48" spans="1:7" ht="69">
      <c r="A48" s="33"/>
      <c r="B48" s="163" t="s">
        <v>42</v>
      </c>
      <c r="C48" s="78" t="s">
        <v>124</v>
      </c>
      <c r="D48" s="41"/>
      <c r="E48" s="156"/>
    </row>
    <row r="49" spans="1:5" ht="17.25">
      <c r="A49" s="33"/>
      <c r="B49" s="163" t="s">
        <v>43</v>
      </c>
      <c r="C49" s="78" t="s">
        <v>125</v>
      </c>
      <c r="D49" s="41"/>
      <c r="E49" s="160"/>
    </row>
    <row r="50" spans="1:5" ht="34.5">
      <c r="A50" s="33"/>
      <c r="B50" s="163" t="s">
        <v>126</v>
      </c>
      <c r="C50" s="78" t="s">
        <v>127</v>
      </c>
      <c r="D50" s="157"/>
      <c r="E50" s="156"/>
    </row>
    <row r="51" spans="1:5" ht="16.5" customHeight="1">
      <c r="A51" s="33"/>
      <c r="B51" s="248" t="s">
        <v>44</v>
      </c>
      <c r="C51" s="231"/>
      <c r="D51" s="158"/>
      <c r="E51" s="156"/>
    </row>
    <row r="52" spans="1:5" ht="17.25">
      <c r="A52" s="33"/>
      <c r="B52" s="249" t="s">
        <v>5</v>
      </c>
      <c r="C52" s="250"/>
      <c r="D52" s="166">
        <v>55838.5</v>
      </c>
      <c r="E52" s="166">
        <v>55838.5</v>
      </c>
    </row>
    <row r="53" spans="1:5" ht="17.25">
      <c r="A53" s="33"/>
      <c r="B53" s="33"/>
      <c r="C53" s="33"/>
      <c r="D53" s="33"/>
      <c r="E53" s="33"/>
    </row>
    <row r="54" spans="1:5" ht="17.25">
      <c r="A54" s="33"/>
      <c r="B54" s="33"/>
      <c r="C54" s="33"/>
      <c r="D54" s="33"/>
      <c r="E54" s="33"/>
    </row>
  </sheetData>
  <mergeCells count="15">
    <mergeCell ref="B52:C52"/>
    <mergeCell ref="B36:C36"/>
    <mergeCell ref="A38:E38"/>
    <mergeCell ref="A39:C39"/>
    <mergeCell ref="A5:E5"/>
    <mergeCell ref="A6:E6"/>
    <mergeCell ref="A8:C8"/>
    <mergeCell ref="B21:C21"/>
    <mergeCell ref="B23:C23"/>
    <mergeCell ref="B35:C35"/>
    <mergeCell ref="D29:E29"/>
    <mergeCell ref="D15:E15"/>
    <mergeCell ref="D45:E45"/>
    <mergeCell ref="B22:C22"/>
    <mergeCell ref="B51:C51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4" workbookViewId="0">
      <selection activeCell="A20" sqref="A20"/>
    </sheetView>
  </sheetViews>
  <sheetFormatPr defaultRowHeight="15"/>
  <cols>
    <col min="1" max="1" width="18.28515625" customWidth="1"/>
    <col min="2" max="2" width="50.28515625" customWidth="1"/>
    <col min="3" max="3" width="11.85546875" customWidth="1"/>
    <col min="4" max="4" width="11.28515625" customWidth="1"/>
    <col min="5" max="5" width="17.140625" customWidth="1"/>
    <col min="6" max="6" width="13" customWidth="1"/>
    <col min="7" max="7" width="24.85546875" customWidth="1"/>
    <col min="8" max="8" width="15.7109375" customWidth="1"/>
    <col min="9" max="9" width="11.5703125" customWidth="1"/>
    <col min="11" max="12" width="11" bestFit="1" customWidth="1"/>
  </cols>
  <sheetData>
    <row r="1" spans="1:10">
      <c r="G1" s="6"/>
      <c r="H1" s="9"/>
      <c r="I1" s="9"/>
      <c r="J1" s="9"/>
    </row>
    <row r="2" spans="1:10" ht="67.5">
      <c r="A2" s="7"/>
      <c r="B2" s="7"/>
      <c r="C2" s="7"/>
      <c r="D2" s="7"/>
      <c r="E2" s="7"/>
      <c r="G2" s="10" t="s">
        <v>130</v>
      </c>
    </row>
    <row r="3" spans="1:10" ht="42.75" customHeight="1">
      <c r="A3" s="264" t="s">
        <v>150</v>
      </c>
      <c r="B3" s="264"/>
      <c r="C3" s="264"/>
      <c r="D3" s="264"/>
      <c r="E3" s="264"/>
      <c r="F3" s="264"/>
      <c r="G3" s="264"/>
    </row>
    <row r="4" spans="1:10" ht="15.75" customHeight="1">
      <c r="A4" s="265"/>
      <c r="B4" s="265"/>
      <c r="C4" s="265"/>
      <c r="D4" s="265"/>
      <c r="E4" s="265"/>
      <c r="F4" s="265"/>
      <c r="G4" s="265"/>
    </row>
    <row r="5" spans="1:10" ht="75" customHeight="1">
      <c r="A5" s="266" t="s">
        <v>33</v>
      </c>
      <c r="B5" s="266" t="s">
        <v>34</v>
      </c>
      <c r="C5" s="267" t="s">
        <v>156</v>
      </c>
      <c r="D5" s="267" t="s">
        <v>157</v>
      </c>
      <c r="E5" s="268" t="s">
        <v>155</v>
      </c>
      <c r="F5" s="243" t="s">
        <v>62</v>
      </c>
      <c r="G5" s="244"/>
    </row>
    <row r="6" spans="1:10" ht="55.5" customHeight="1">
      <c r="A6" s="266"/>
      <c r="B6" s="266"/>
      <c r="C6" s="267"/>
      <c r="D6" s="267"/>
      <c r="E6" s="209"/>
      <c r="F6" s="171" t="s">
        <v>35</v>
      </c>
      <c r="G6" s="172" t="s">
        <v>151</v>
      </c>
    </row>
    <row r="7" spans="1:10" ht="15.75">
      <c r="A7" s="173"/>
      <c r="B7" s="173"/>
      <c r="C7" s="173"/>
      <c r="D7" s="173"/>
      <c r="E7" s="173"/>
      <c r="F7" s="173"/>
      <c r="G7" s="173"/>
    </row>
    <row r="8" spans="1:10" ht="17.25">
      <c r="A8" s="174">
        <v>1</v>
      </c>
      <c r="B8" s="175">
        <v>2</v>
      </c>
      <c r="C8" s="175">
        <v>3</v>
      </c>
      <c r="D8" s="175">
        <v>4</v>
      </c>
      <c r="E8" s="175">
        <v>5</v>
      </c>
      <c r="F8" s="175">
        <v>6</v>
      </c>
      <c r="G8" s="176">
        <v>7</v>
      </c>
    </row>
    <row r="9" spans="1:10" s="30" customFormat="1" ht="17.25">
      <c r="A9" s="272" t="s">
        <v>98</v>
      </c>
      <c r="B9" s="273"/>
      <c r="C9" s="273"/>
      <c r="D9" s="273"/>
      <c r="E9" s="274"/>
      <c r="F9" s="177"/>
      <c r="G9" s="178">
        <f>G11+G20+G14</f>
        <v>0</v>
      </c>
    </row>
    <row r="10" spans="1:10" s="30" customFormat="1" ht="14.25" customHeight="1">
      <c r="A10" s="179" t="s">
        <v>161</v>
      </c>
      <c r="B10" s="179" t="s">
        <v>158</v>
      </c>
      <c r="C10" s="179" t="s">
        <v>159</v>
      </c>
      <c r="D10" s="260" t="s">
        <v>160</v>
      </c>
      <c r="E10" s="260"/>
      <c r="F10" s="180"/>
      <c r="G10" s="178"/>
    </row>
    <row r="11" spans="1:10" s="30" customFormat="1" ht="18" customHeight="1">
      <c r="A11" s="181" t="s">
        <v>131</v>
      </c>
      <c r="B11" s="275" t="s">
        <v>82</v>
      </c>
      <c r="C11" s="270"/>
      <c r="D11" s="270"/>
      <c r="E11" s="271"/>
      <c r="F11" s="182"/>
      <c r="G11" s="183">
        <f>G12</f>
        <v>-58838.5</v>
      </c>
    </row>
    <row r="12" spans="1:10" s="30" customFormat="1" ht="17.25">
      <c r="A12" s="184" t="s">
        <v>132</v>
      </c>
      <c r="B12" s="185" t="s">
        <v>133</v>
      </c>
      <c r="C12" s="186"/>
      <c r="D12" s="187"/>
      <c r="E12" s="188"/>
      <c r="F12" s="189"/>
      <c r="G12" s="183">
        <f>G13</f>
        <v>-58838.5</v>
      </c>
    </row>
    <row r="13" spans="1:10" s="30" customFormat="1" ht="17.25">
      <c r="A13" s="190" t="s">
        <v>134</v>
      </c>
      <c r="B13" s="191" t="s">
        <v>135</v>
      </c>
      <c r="C13" s="192" t="s">
        <v>136</v>
      </c>
      <c r="D13" s="192" t="s">
        <v>137</v>
      </c>
      <c r="E13" s="193"/>
      <c r="F13" s="189"/>
      <c r="G13" s="183">
        <v>-58838.5</v>
      </c>
      <c r="J13" s="31"/>
    </row>
    <row r="14" spans="1:10" s="30" customFormat="1" ht="50.25" customHeight="1">
      <c r="A14" s="181" t="s">
        <v>152</v>
      </c>
      <c r="B14" s="269" t="s">
        <v>138</v>
      </c>
      <c r="C14" s="270"/>
      <c r="D14" s="270"/>
      <c r="E14" s="271"/>
      <c r="F14" s="182"/>
      <c r="G14" s="183">
        <f>G15</f>
        <v>55838.5</v>
      </c>
    </row>
    <row r="15" spans="1:10" s="30" customFormat="1" ht="17.25">
      <c r="A15" s="184" t="s">
        <v>132</v>
      </c>
      <c r="B15" s="185" t="s">
        <v>142</v>
      </c>
      <c r="C15" s="186"/>
      <c r="D15" s="187"/>
      <c r="E15" s="188"/>
      <c r="F15" s="189"/>
      <c r="G15" s="183">
        <f>G16+G17+G18</f>
        <v>55838.5</v>
      </c>
    </row>
    <row r="16" spans="1:10" s="30" customFormat="1" ht="34.5">
      <c r="A16" s="190" t="s">
        <v>139</v>
      </c>
      <c r="B16" s="191" t="s">
        <v>172</v>
      </c>
      <c r="C16" s="192" t="s">
        <v>171</v>
      </c>
      <c r="D16" s="192" t="s">
        <v>137</v>
      </c>
      <c r="E16" s="183"/>
      <c r="F16" s="194"/>
      <c r="G16" s="183">
        <v>4628.7</v>
      </c>
    </row>
    <row r="17" spans="1:7" s="30" customFormat="1" ht="34.5">
      <c r="A17" s="190" t="s">
        <v>169</v>
      </c>
      <c r="B17" s="191" t="s">
        <v>141</v>
      </c>
      <c r="C17" s="192" t="s">
        <v>140</v>
      </c>
      <c r="D17" s="192" t="s">
        <v>137</v>
      </c>
      <c r="E17" s="183">
        <v>759750</v>
      </c>
      <c r="F17" s="194">
        <v>1</v>
      </c>
      <c r="G17" s="183">
        <v>759.8</v>
      </c>
    </row>
    <row r="18" spans="1:7" s="30" customFormat="1" ht="34.5">
      <c r="A18" s="190" t="s">
        <v>170</v>
      </c>
      <c r="B18" s="191" t="s">
        <v>172</v>
      </c>
      <c r="C18" s="192" t="s">
        <v>140</v>
      </c>
      <c r="D18" s="192" t="s">
        <v>137</v>
      </c>
      <c r="E18" s="183">
        <v>50450000</v>
      </c>
      <c r="F18" s="194">
        <v>1</v>
      </c>
      <c r="G18" s="183">
        <v>50450</v>
      </c>
    </row>
    <row r="19" spans="1:7" s="30" customFormat="1" ht="13.5" customHeight="1">
      <c r="A19" s="179" t="s">
        <v>165</v>
      </c>
      <c r="B19" s="179" t="s">
        <v>162</v>
      </c>
      <c r="C19" s="179" t="s">
        <v>163</v>
      </c>
      <c r="D19" s="260" t="s">
        <v>164</v>
      </c>
      <c r="E19" s="260"/>
      <c r="F19" s="180"/>
      <c r="G19" s="195">
        <f>G20</f>
        <v>3000</v>
      </c>
    </row>
    <row r="20" spans="1:7" s="30" customFormat="1" ht="18" customHeight="1">
      <c r="A20" s="181" t="s">
        <v>143</v>
      </c>
      <c r="B20" s="261" t="s">
        <v>87</v>
      </c>
      <c r="C20" s="262"/>
      <c r="D20" s="262"/>
      <c r="E20" s="263"/>
      <c r="F20" s="182"/>
      <c r="G20" s="196">
        <f>G21</f>
        <v>3000</v>
      </c>
    </row>
    <row r="21" spans="1:7" s="30" customFormat="1" ht="17.25">
      <c r="A21" s="184" t="s">
        <v>132</v>
      </c>
      <c r="B21" s="185" t="s">
        <v>142</v>
      </c>
      <c r="C21" s="186"/>
      <c r="D21" s="187"/>
      <c r="E21" s="188"/>
      <c r="F21" s="189"/>
      <c r="G21" s="196">
        <f>G22</f>
        <v>3000</v>
      </c>
    </row>
    <row r="22" spans="1:7" s="30" customFormat="1" ht="34.5">
      <c r="A22" s="190" t="s">
        <v>144</v>
      </c>
      <c r="B22" s="191" t="s">
        <v>172</v>
      </c>
      <c r="C22" s="192" t="s">
        <v>171</v>
      </c>
      <c r="D22" s="192" t="s">
        <v>137</v>
      </c>
      <c r="E22" s="193"/>
      <c r="F22" s="189"/>
      <c r="G22" s="183">
        <v>3000</v>
      </c>
    </row>
    <row r="23" spans="1:7" ht="15.75">
      <c r="A23" s="197"/>
      <c r="B23" s="197"/>
      <c r="C23" s="197"/>
      <c r="D23" s="197"/>
      <c r="E23" s="197"/>
      <c r="F23" s="197"/>
      <c r="G23" s="197"/>
    </row>
  </sheetData>
  <mergeCells count="13">
    <mergeCell ref="D19:E19"/>
    <mergeCell ref="B20:E20"/>
    <mergeCell ref="A3:G4"/>
    <mergeCell ref="A5:A6"/>
    <mergeCell ref="B5:B6"/>
    <mergeCell ref="C5:C6"/>
    <mergeCell ref="D5:D6"/>
    <mergeCell ref="F5:G5"/>
    <mergeCell ref="E5:E6"/>
    <mergeCell ref="B14:E14"/>
    <mergeCell ref="A9:E9"/>
    <mergeCell ref="B11:E11"/>
    <mergeCell ref="D10:E10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https://mul2.gov.am/tasks/466245/oneclick/Havelvacner.xlsx?token=ec15b6bf441636716668d142e35bf3e6</cp:keywords>
  <cp:lastModifiedBy>Liana Chanakhchyan</cp:lastModifiedBy>
  <cp:lastPrinted>2020-03-20T07:05:27Z</cp:lastPrinted>
  <dcterms:created xsi:type="dcterms:W3CDTF">2019-11-07T07:37:19Z</dcterms:created>
  <dcterms:modified xsi:type="dcterms:W3CDTF">2021-07-27T11:36:40Z</dcterms:modified>
</cp:coreProperties>
</file>