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tom\Desktop\voroshman naxagcer\որոշման նախագիծ յուր. մարզին 120մլն դրամ\786-N voroshman mej popoxutyun\Naxagic\"/>
    </mc:Choice>
  </mc:AlternateContent>
  <bookViews>
    <workbookView xWindow="0" yWindow="0" windowWidth="20640" windowHeight="11760" tabRatio="753" activeTab="4"/>
  </bookViews>
  <sheets>
    <sheet name="Havelvats  1" sheetId="32" r:id="rId1"/>
    <sheet name="Havelvats 2" sheetId="36" r:id="rId2"/>
    <sheet name="Havelvats 3" sheetId="37" r:id="rId3"/>
    <sheet name="Havelvats 4" sheetId="34" r:id="rId4"/>
    <sheet name="Havelvats 5" sheetId="35" r:id="rId5"/>
  </sheets>
  <externalReferences>
    <externalReference r:id="rId6"/>
  </externalReference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davit">#REF!</definedName>
    <definedName name="Functional1" localSheetId="0">#REF!</definedName>
    <definedName name="Functional1">#REF!</definedName>
    <definedName name="ggg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H39" i="37" l="1"/>
  <c r="D219" i="35" l="1"/>
  <c r="D42" i="34"/>
  <c r="G101" i="32" l="1"/>
  <c r="G100" i="32" s="1"/>
  <c r="H101" i="32"/>
  <c r="H100" i="32" s="1"/>
  <c r="D229" i="36"/>
  <c r="E229" i="36"/>
  <c r="D236" i="36" l="1"/>
  <c r="E236" i="36"/>
  <c r="G30" i="32" l="1"/>
  <c r="G29" i="32" s="1"/>
  <c r="H30" i="32"/>
  <c r="H29" i="32" s="1"/>
  <c r="G50" i="32"/>
  <c r="G49" i="32" s="1"/>
  <c r="H50" i="32"/>
  <c r="H49" i="32" s="1"/>
  <c r="D24" i="34"/>
  <c r="E24" i="34"/>
  <c r="D23" i="34"/>
  <c r="E23" i="34"/>
  <c r="D22" i="34"/>
  <c r="E22" i="34"/>
  <c r="H56" i="37"/>
  <c r="H72" i="32"/>
  <c r="G69" i="32"/>
  <c r="H69" i="32"/>
  <c r="H68" i="32" s="1"/>
  <c r="G72" i="32"/>
  <c r="H92" i="37"/>
  <c r="H82" i="37"/>
  <c r="H77" i="37"/>
  <c r="H67" i="37"/>
  <c r="H48" i="37"/>
  <c r="H25" i="37"/>
  <c r="H14" i="37"/>
  <c r="G68" i="32" l="1"/>
  <c r="G109" i="32"/>
  <c r="H109" i="32"/>
  <c r="D184" i="36" l="1"/>
  <c r="E184" i="36"/>
  <c r="G42" i="32" l="1"/>
  <c r="H42" i="32"/>
  <c r="G38" i="32"/>
  <c r="H38" i="32"/>
  <c r="H37" i="32" l="1"/>
  <c r="G37" i="32"/>
  <c r="G79" i="32"/>
  <c r="H79" i="32"/>
  <c r="G83" i="32"/>
  <c r="H83" i="32"/>
  <c r="G78" i="32" l="1"/>
  <c r="H78" i="32"/>
  <c r="G90" i="32"/>
  <c r="H90" i="32"/>
  <c r="G94" i="32"/>
  <c r="H94" i="32"/>
  <c r="G58" i="32"/>
  <c r="H58" i="32"/>
  <c r="G62" i="32"/>
  <c r="H62" i="32"/>
  <c r="G57" i="32" l="1"/>
  <c r="H89" i="32"/>
  <c r="G89" i="32"/>
  <c r="H57" i="32"/>
  <c r="H13" i="37"/>
  <c r="H12" i="37" l="1"/>
  <c r="H11" i="37" s="1"/>
  <c r="D206" i="36"/>
  <c r="D204" i="36" s="1"/>
  <c r="D202" i="36" s="1"/>
  <c r="D200" i="36" s="1"/>
  <c r="E206" i="36"/>
  <c r="E204" i="36" s="1"/>
  <c r="E202" i="36" s="1"/>
  <c r="E200" i="36" s="1"/>
  <c r="E198" i="36" l="1"/>
  <c r="D198" i="36"/>
  <c r="D173" i="36"/>
  <c r="E173" i="36"/>
  <c r="D154" i="36"/>
  <c r="E154" i="36"/>
  <c r="D137" i="36"/>
  <c r="E137" i="36"/>
  <c r="D119" i="36"/>
  <c r="E119" i="36"/>
  <c r="D93" i="36"/>
  <c r="E93" i="36"/>
  <c r="D63" i="36"/>
  <c r="E63" i="36"/>
  <c r="D19" i="36"/>
  <c r="E19" i="36"/>
  <c r="G112" i="32"/>
  <c r="G108" i="32" s="1"/>
  <c r="H112" i="32"/>
  <c r="H108" i="32" s="1"/>
  <c r="D197" i="35"/>
  <c r="D176" i="35"/>
  <c r="D152" i="35"/>
  <c r="D131" i="35"/>
  <c r="D110" i="35"/>
  <c r="D88" i="35"/>
  <c r="D67" i="35"/>
  <c r="D46" i="35"/>
  <c r="D25" i="35"/>
  <c r="D25" i="34"/>
  <c r="E17" i="36" l="1"/>
  <c r="E15" i="36" s="1"/>
  <c r="E13" i="36" s="1"/>
  <c r="E11" i="36" s="1"/>
  <c r="E9" i="36" s="1"/>
  <c r="D17" i="36"/>
  <c r="D15" i="36" s="1"/>
  <c r="D13" i="36" s="1"/>
  <c r="D11" i="36" s="1"/>
  <c r="D9" i="36" s="1"/>
  <c r="C190" i="35"/>
  <c r="C189" i="35"/>
  <c r="C169" i="35"/>
  <c r="C168" i="35"/>
  <c r="C145" i="35"/>
  <c r="C144" i="35"/>
  <c r="C124" i="35"/>
  <c r="C123" i="35"/>
  <c r="C103" i="35"/>
  <c r="C102" i="35"/>
  <c r="C81" i="35"/>
  <c r="C80" i="35"/>
  <c r="C60" i="35"/>
  <c r="C59" i="35"/>
  <c r="C39" i="35"/>
  <c r="C38" i="35"/>
  <c r="C18" i="35"/>
  <c r="C17" i="35"/>
  <c r="C18" i="34"/>
  <c r="C17" i="34"/>
  <c r="H77" i="32" l="1"/>
  <c r="G77" i="32"/>
  <c r="H67" i="32"/>
  <c r="G67" i="32"/>
  <c r="H56" i="32"/>
  <c r="G56" i="32"/>
  <c r="H48" i="32"/>
  <c r="G48" i="32"/>
  <c r="H36" i="32"/>
  <c r="G36" i="32"/>
  <c r="H28" i="32"/>
  <c r="G28" i="32"/>
  <c r="H88" i="32"/>
  <c r="G88" i="32"/>
  <c r="H107" i="32"/>
  <c r="G107" i="32"/>
  <c r="H99" i="32"/>
  <c r="G99" i="32"/>
  <c r="H98" i="32" l="1"/>
  <c r="H96" i="32" s="1"/>
  <c r="G106" i="32"/>
  <c r="G104" i="32" s="1"/>
  <c r="H87" i="32"/>
  <c r="H85" i="32" s="1"/>
  <c r="G35" i="32"/>
  <c r="G33" i="32" s="1"/>
  <c r="H47" i="32"/>
  <c r="H45" i="32" s="1"/>
  <c r="H55" i="32"/>
  <c r="H53" i="32" s="1"/>
  <c r="G66" i="32"/>
  <c r="G64" i="32" s="1"/>
  <c r="H76" i="32"/>
  <c r="H74" i="32" s="1"/>
  <c r="G98" i="32"/>
  <c r="G96" i="32" s="1"/>
  <c r="H106" i="32"/>
  <c r="H104" i="32" s="1"/>
  <c r="G87" i="32"/>
  <c r="G85" i="32" s="1"/>
  <c r="H35" i="32"/>
  <c r="H33" i="32" s="1"/>
  <c r="G47" i="32"/>
  <c r="G45" i="32" s="1"/>
  <c r="G55" i="32"/>
  <c r="G53" i="32" s="1"/>
  <c r="H66" i="32"/>
  <c r="H64" i="32" s="1"/>
  <c r="G76" i="32"/>
  <c r="G74" i="32" s="1"/>
  <c r="H27" i="32"/>
  <c r="H25" i="32" s="1"/>
  <c r="G27" i="32"/>
  <c r="G25" i="32" s="1"/>
  <c r="H23" i="32" l="1"/>
  <c r="G23" i="32"/>
  <c r="H21" i="32" l="1"/>
  <c r="G21" i="32"/>
  <c r="H19" i="32" l="1"/>
  <c r="H17" i="32" s="1"/>
  <c r="H15" i="32" s="1"/>
  <c r="H13" i="32" s="1"/>
  <c r="H12" i="32" s="1"/>
  <c r="H10" i="32" s="1"/>
  <c r="G19" i="32"/>
  <c r="G17" i="32" s="1"/>
  <c r="G15" i="32" s="1"/>
  <c r="G13" i="32" l="1"/>
  <c r="G12" i="32" s="1"/>
  <c r="G10" i="32" s="1"/>
</calcChain>
</file>

<file path=xl/sharedStrings.xml><?xml version="1.0" encoding="utf-8"?>
<sst xmlns="http://schemas.openxmlformats.org/spreadsheetml/2006/main" count="834" uniqueCount="434">
  <si>
    <t>______________ ի    ___Ն որոշման</t>
  </si>
  <si>
    <t xml:space="preserve"> Ծրագրային դասիչը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</si>
  <si>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</si>
  <si>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</si>
  <si>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</si>
  <si>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</si>
  <si>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</si>
  <si>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</si>
  <si>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</si>
  <si>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</si>
  <si>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</si>
  <si>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</si>
  <si>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</si>
  <si>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</si>
  <si>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</si>
  <si>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</si>
  <si>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այդ թվում</t>
  </si>
  <si>
    <t>08</t>
  </si>
  <si>
    <t xml:space="preserve"> այդ թվում`ըստ կատարողների</t>
  </si>
  <si>
    <t xml:space="preserve"> այդ թվում`բյուջետային ծախսերի տնտեսագիտական դասակարգման հոդվածներ</t>
  </si>
  <si>
    <t xml:space="preserve"> այդ թվում` բյուջետային ծախսերի տնտեսագիտական դասակարգման հոդվածներ</t>
  </si>
  <si>
    <t>Տարածքային զարգացում</t>
  </si>
  <si>
    <t>ԸՆԴՀԱՆՈՒՐ ԲՆՈՒՅԹԻ ՀԱՆՐԱՅԻՆ ԾԱՌԱՅՈՒԹՅՈՒՆՆԵՐ</t>
  </si>
  <si>
    <t>01</t>
  </si>
  <si>
    <t xml:space="preserve"> Կառավարության տարբեր մակարդակների միջև իրականացվող ընդհանուր բնույթի տրանսֆերտներ</t>
  </si>
  <si>
    <t xml:space="preserve"> ՀՀ տարածքային կառավարման և ենթակառուցվածքների նախարարություն</t>
  </si>
  <si>
    <t xml:space="preserve">ՀՀ տարածքային կառավարման և ենթակառուցվածքների նախարարություն </t>
  </si>
  <si>
    <t>Արագածոտնի մարզպետարան</t>
  </si>
  <si>
    <t>Արմավիրի մարզպետարան</t>
  </si>
  <si>
    <t>Արարատի մարզպետարան</t>
  </si>
  <si>
    <t>Գեղարքունիքի մարզպետարան</t>
  </si>
  <si>
    <t>Լոռու մարզպետարան</t>
  </si>
  <si>
    <t>Կոտայքի մարզպետարան</t>
  </si>
  <si>
    <t>Շիրակի մարզպետարան</t>
  </si>
  <si>
    <t>Վայոց ձորի մարզպետարան</t>
  </si>
  <si>
    <t>Տավուշի մարզպետարան</t>
  </si>
  <si>
    <t>Ցուցանիշների փոփոխությունը
(ավելացումները նշված են դրական նշանով, իսկ նվազեցումները` փակագծերում)</t>
  </si>
  <si>
    <t xml:space="preserve">ՀՀ կառավարության  2021 թվականի </t>
  </si>
  <si>
    <t>ՀԱՅԱՍՏԱՆԻ ՀԱՆՐԱՊԵՏՈՒԹՅԱՆ ԿԱՌԱՎԱՐՈՒԹՅԱՆ 2020 ԹՎԱԿԱՆԻ ԴԵԿՏԵՄԲԵՐԻ 30-Ի N 2215-Ն ՈՐՈՇՄԱՆ  N 4 ՀԱՎԵԼՎԱԾՈՒՄ ԿԱՏԱՐՎՈՂ  ՓՈՓՈԽՈՒԹՅՈՒՆՆԵՐԸ ԵՎ ԼՐԱՑՈՒՄՆԵՐԸ</t>
  </si>
  <si>
    <t xml:space="preserve">Մարզերում առաջնահերթ լուծում պահանջող հիմնախնդիրների լուծում
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</si>
  <si>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</si>
  <si>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</si>
  <si>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Այլ կապիտալ դրամաշնորհներ համայնքներին</t>
  </si>
  <si>
    <t xml:space="preserve"> Ընթացիկ դրամաշնորհներ պետական հատվածի այլ մակարդակներին</t>
  </si>
  <si>
    <t>Տարի</t>
  </si>
  <si>
    <t>ՀՀ տարածքային կառավարման և ենթակառուցվածքների նախարարություն</t>
  </si>
  <si>
    <t>ՀՀ Արագածոտնի մարզպետարան</t>
  </si>
  <si>
    <t>ՀՀ Արարատի մարզպետարան</t>
  </si>
  <si>
    <t>ՀՀ Արմավիրի մարզպետարան</t>
  </si>
  <si>
    <t>ՀՀ Լոռու մարզպետարան</t>
  </si>
  <si>
    <t>ՀՀ Կոտայքի մարզպետարան</t>
  </si>
  <si>
    <t>ՀՀ Շիրակի մարզպետարան</t>
  </si>
  <si>
    <t>ՀՀ Վայոց ձորի մարզպետարան</t>
  </si>
  <si>
    <t>Հավելված 2</t>
  </si>
  <si>
    <t>Հավելված 3</t>
  </si>
  <si>
    <t>ՀՀ կառավարության 2021 թվականի</t>
  </si>
  <si>
    <t>ՄԱՍ 2. ՊԵՏԱԿԱՆ ՄԱՐՄՆԻ ԳԾՈՎ ԱՐԴՅՈՒՆՔԱՅԻՆ (ԿԱՏԱՐՈՂԱԿԱՆ) ՑՈՒՑԱՆԻՇՆԵՐԸ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</si>
  <si>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</si>
  <si>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</si>
  <si>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</si>
  <si>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</si>
  <si>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</si>
  <si>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</si>
  <si>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</si>
  <si>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</si>
  <si>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</si>
  <si>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</si>
  <si>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</si>
  <si>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 </t>
  </si>
  <si>
    <t xml:space="preserve"> Միջոցառման վրա կատարվող ծախսը (հազար դրամ) </t>
  </si>
  <si>
    <t xml:space="preserve"> Տարածքային զարգացում </t>
  </si>
  <si>
    <t xml:space="preserve"> 1212 </t>
  </si>
  <si>
    <t>Ցուցանիշների փոփոխությունը
(ավելացումները նշված են դրական նշանով)</t>
  </si>
  <si>
    <t xml:space="preserve"> Շահառուների ընտրության չափանիշները</t>
  </si>
  <si>
    <t xml:space="preserve"> համայնքներ, կազմակերպություններ</t>
  </si>
  <si>
    <t>Արդյունքի չափորոշիչներ</t>
  </si>
  <si>
    <t>Շահառու համայնքների թիվ</t>
  </si>
  <si>
    <t>Շահառու կազմակերպությունների թիվ</t>
  </si>
  <si>
    <t>Վերականգնվող օբյեկտների թիվ</t>
  </si>
  <si>
    <t>Հավելված 4</t>
  </si>
  <si>
    <t xml:space="preserve"> ՀՀ Արագածոտնի  մարզպետարան </t>
  </si>
  <si>
    <t xml:space="preserve"> ՄԱՍ 1. ՊԵՏԱԿԱՆ ՄԱՐՄՆԻ ԳԾՈՎ ԱՐԴՅՈՒՆՔԱՅԻՆ (ԿԱՏԱՐՈՂԱԿԱՆ) ՑՈՒՑԱՆԻՇՆԵՐԸ </t>
  </si>
  <si>
    <t>համայնքներ, կազմակերպություններ</t>
  </si>
  <si>
    <t xml:space="preserve"> ՀՀ Արարատի  մարզպետարան </t>
  </si>
  <si>
    <t xml:space="preserve"> ՀՀ Արմավիրի  մարզպետարան </t>
  </si>
  <si>
    <t xml:space="preserve"> ՀՀ Գեղարքունիքի  մարզպետարան </t>
  </si>
  <si>
    <t xml:space="preserve"> ՀՀ Լոռու  մարզպետարան </t>
  </si>
  <si>
    <t xml:space="preserve"> ՀՀ Կոտայքի  մարզպետարան </t>
  </si>
  <si>
    <t xml:space="preserve"> ՀՀ Շիրակի  մարզպետարան </t>
  </si>
  <si>
    <t xml:space="preserve"> ՀՀ Վայոց ձորի  մարզպետարան </t>
  </si>
  <si>
    <t xml:space="preserve"> ՀՀ Տավուշի  մարզպետարան </t>
  </si>
  <si>
    <t>Հավելված 1</t>
  </si>
  <si>
    <t>ՀԱՅԱՍՏԱՆԻ ՀԱՆՐԱՊԵՏՈՒԹՅԱՆ ԿԱՌԱՎԱՐՈՒԹՅԱՆ 2020 ԹՎԱԿԱՆԻ ԴԵԿՏԵՄԲԵՐԻ 30-Ի N 2215-Ն ՈՐՈՇՄԱՆ N 9 ՀԱՎԵԼՎԱԾԻ  N 9.8 ԱՂՅՈՒՍԱԿՈՒՄ ԿԱՏԱՐՎՈՂ ԼՐԱՑՈՒՄՆԵՐԸ</t>
  </si>
  <si>
    <t xml:space="preserve"> «ՀԱՅԱՍՏԱՆԻ  ՀԱՆՐԱՊԵՏՈՒԹՅԱՆ 2021 ԹՎԱԿԱՆԻ  ՊԵՏԱԿԱՆ ԲՅՈՒՋԵԻ ՄԱՍԻՆ» ՕՐԵՆՔԻ N 1 ՀԱՎԵԼՎԱԾԻ N 7  ԱՂՅՈՒՍԱԿՈՒՄ ԵՎ ՀԱՅԱՍՏԱՆԻ ՀԱՆՐԱՊԵՏՈՒԹՅԱՆ ԿԱՌԱՎԱՐՈՒԹՅԱՆ 2020 ԹՎԱԿԱՆԻ ԴԵԿՏԵՄԲԵՐԻ 30-Ի N 2215-Ն ՈՐՈՇՄԱՆ N 5 ՀԱՎԵԼՎԱԾԻ N 6 ԱՂՅՈՒՍԱԿՈՒՄ ԿԱՏԱՐՎՈՂ ՓՈՓՈԽՈՒԹՅՈՒՆԸ ԼՐԱՑՈՒՄՆԵՐԸ</t>
  </si>
  <si>
    <t>Ցուցանիշների փոփոխությունը (ավելացումները նշված են դրական նշանով, իսկ նվազեցումները` փակագծերում)</t>
  </si>
  <si>
    <t>Ինն ամիս</t>
  </si>
  <si>
    <t xml:space="preserve"> ԸՆԴԱՄԵՆԸ </t>
  </si>
  <si>
    <t xml:space="preserve"> Կապիտալ սուբվենցիաներ համայնքներին</t>
  </si>
  <si>
    <t>այդ թվում`</t>
  </si>
  <si>
    <t xml:space="preserve"> Տարածքային զարգացում</t>
  </si>
  <si>
    <t xml:space="preserve"> այդ թվում` ըստ կատարողների</t>
  </si>
  <si>
    <t>այդ թվում` ըստ ուղղությունների</t>
  </si>
  <si>
    <t xml:space="preserve"> - Կապիտալ սուբվենցիաներ համայնքներին</t>
  </si>
  <si>
    <t xml:space="preserve"> - Ընթացիկ սուբվենցիաներ համայնքներին</t>
  </si>
  <si>
    <t>ՀՀ Տավուշի մարզպետարան</t>
  </si>
  <si>
    <t>Ընթացիկ սուբվենցիաներ համայնքներին</t>
  </si>
  <si>
    <t>ՀԱՅԱՍՏԱՆԻ ՀԱՆՐԱՊԵՏՈՒԹՅԱՆ ԿԱՌԱՎԱՐՈՒԹՅԱՆ 2020 ԹՎԱԿԱՆԻ ԴԵԿՏԵՄԲԵՐԻ 30-Ի N 2215-Ն ՈՐՈՇՄԱՆ  N 5 ՀԱՎԵԼՎԱԾԻ N 7 ԱՂՅՈՒՍԱԿՈՒՄ ԿԱՏԱՐՎՈՂ  ՓՈՓՈԽՈՒԹՅՈՒՆՆԵՐԸ ԵՎ ԼՐԱՑՈՒՄՆԵՐԸ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</si>
  <si>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</si>
  <si>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</si>
  <si>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</si>
  <si>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Ծրագիր</t>
  </si>
  <si>
    <t>Միջոցառում</t>
  </si>
  <si>
    <t>Մարզերում առաջնահերթ լուծում պահանջող հիմնախնդիրների լուծում</t>
  </si>
  <si>
    <t>ընդամենը, որից՝</t>
  </si>
  <si>
    <t>ՀՀ Գեղարքունիքի մարզպետարան</t>
  </si>
  <si>
    <t>ՀՀ  Տավուշի մարզպետարան</t>
  </si>
  <si>
    <t>Հավելված 5</t>
  </si>
  <si>
    <t>ՀԱՅԱՍՏԱՆԻ ՀԱՆՐԱՊԵՏՈՒԹՅԱՆ ԿԱՌԱՎԱՐՈՒԹՅԱՆ 2020 ԹՎԱԿԱՆԻ ԴԵԿՏԵՄԲԵՐԻ 30-Ի N 2215-Ն ՈՐՈՇՄԱՆ N 9.1 ՀԱՎԵԼՎԱԾԻ  N 9.1.48 ԱՂՅՈՒՍԱԿՈՒՄ ԿԱՏԱՐՎՈՂ ԼՐԱՑՈՒՄՆԵՐԸ</t>
  </si>
  <si>
    <t>ՀԱՅԱՍՏԱՆԻ ՀԱՆՐԱՊԵՏՈՒԹՅԱՆ ԿԱՌԱՎԱՐՈՒԹՅԱՆ 2020 ԹՎԱԿԱՆԻ ԴԵԿՏԵՄԲԵՐԻ 30-Ի N 2215-Ն ՈՐՈՇՄԱՆ N 9.1 ՀԱՎԵԼՎԱԾԻ  N 9.1.49 ԱՂՅՈՒՍԱԿՈՒՄ ԿԱՏԱՐՎՈՂ ԼՐԱՑՈՒՄՆԵՐԸ</t>
  </si>
  <si>
    <t>ՀԱՅԱՍՏԱՆԻ ՀԱՆՐԱՊԵՏՈՒԹՅԱՆ ԿԱՌԱՎԱՐՈՒԹՅԱՆ 2020 ԹՎԱԿԱՆԻ ԴԵԿՏԵՄԲԵՐԻ 30-Ի N 2215-Ն ՈՐՈՇՄԱՆ N 9.1 ՀԱՎԵԼՎԱԾԻ  N 9.1.50 ԱՂՅՈՒՍԱԿՈՒՄ ԿԱՏԱՐՎՈՂ ԼՐԱՑՈՒՄՆԵՐԸ</t>
  </si>
  <si>
    <t>ՀԱՅԱՍՏԱՆԻ ՀԱՆՐԱՊԵՏՈՒԹՅԱՆ ԿԱՌԱՎԱՐՈՒԹՅԱՆ 2020 ԹՎԱԿԱՆԻ ԴԵԿՏԵՄԲԵՐԻ 30-Ի N 2215-Ն ՈՐՈՇՄԱՆ N 9.1 ՀԱՎԵԼՎԱԾԻ  N 9.1.51 ԱՂՅՈՒՍԱԿՈՒՄ ԿԱՏԱՐՎՈՂ ԼՐԱՑՈՒՄՆԵՐԸ</t>
  </si>
  <si>
    <t>ՀԱՅԱՍՏԱՆԻ ՀԱՆՐԱՊԵՏՈՒԹՅԱՆ ԿԱՌԱՎԱՐՈՒԹՅԱՆ 2020 ԹՎԱԿԱՆԻ ԴԵԿՏԵՄԲԵՐԻ 30-Ի N 2215-Ն ՈՐՈՇՄԱՆ N 9.1 ՀԱՎԵԼՎԱԾԻ  N 9.1.52 ԱՂՅՈՒՍԱԿՈՒՄ ԿԱՏԱՐՎՈՂ ԼՐԱՑՈՒՄՆԵՐԸ</t>
  </si>
  <si>
    <t>ՀԱՅԱՍՏԱՆԻ ՀԱՆՐԱՊԵՏՈՒԹՅԱՆ ԿԱՌԱՎԱՐՈՒԹՅԱՆ 2020 ԹՎԱԿԱՆԻ ԴԵԿՏԵՄԲԵՐԻ 30-Ի N 2215-Ն ՈՐՈՇՄԱՆ N 9.1 ՀԱՎԵԼՎԱԾԻ  N 9.1.53 ԱՂՅՈՒՍԱԿՈՒՄ ԿԱՏԱՐՎՈՂ ԼՐԱՑՈՒՄՆԵՐԸ</t>
  </si>
  <si>
    <t>ՀԱՅԱՍՏԱՆԻ ՀԱՆՐԱՊԵՏՈՒԹՅԱՆ ԿԱՌԱՎԱՐՈՒԹՅԱՆ 2020 ԹՎԱԿԱՆԻ ԴԵԿՏԵՄԲԵՐԻ 30-Ի N 2215-Ն ՈՐՈՇՄԱՆ N 9.1 ՀԱՎԵԼՎԱԾԻ  N 9.1.54 ԱՂՅՈՒՍԱԿՈՒՄ ԿԱՏԱՐՎՈՂ ԼՐԱՑՈՒՄՆԵՐԸ</t>
  </si>
  <si>
    <t>ՀԱՅԱՍՏԱՆԻ ՀԱՆՐԱՊԵՏՈՒԹՅԱՆ ԿԱՌԱՎԱՐՈՒԹՅԱՆ 2020 ԹՎԱԿԱՆԻ ԴԵԿՏԵՄԲԵՐԻ 30-Ի N 2215-Ն ՈՐՈՇՄԱՆ N 9.1 ՀԱՎԵԼՎԱԾԻ  N 9.1.56 ԱՂՅՈՒՍԱԿՈՒՄ ԿԱՏԱՐՎՈՂ ԼՐԱՑՈՒՄՆԵՐԸ</t>
  </si>
  <si>
    <t>ՀԱՅԱՍՏԱՆԻ ՀԱՆՐԱՊԵՏՈՒԹՅԱՆ ԿԱՌԱՎԱՐՈՒԹՅԱՆ 2020 ԹՎԱԿԱՆԻ ԴԵԿՏԵՄԲԵՐԻ 30-Ի N 2215-Ն ՈՐՈՇՄԱՆ N 9.1 ՀԱՎԵԼՎԱԾԻ  N 9.1.57 ԱՂՅՈՒՍԱԿՈՒՄ ԿԱՏԱՐՎՈՂ ԼՐԱՑՈՒՄՆԵՐԸ</t>
  </si>
  <si>
    <t xml:space="preserve"> - Ընթացիկ դրամաշնորհներ պետական և համայնքային ոչ առևտրային կազմակերպություններին</t>
  </si>
  <si>
    <t xml:space="preserve"> - Կապիտալ դրամաշնորհներ պետական և համայնքային ոչ առևտրային կազմակերպություններին</t>
  </si>
  <si>
    <t>Վանեվան համայնքում խորքային հորից մինչև ՕԿՋ խմելու ջրագծի կառուցում</t>
  </si>
  <si>
    <t>1500․0</t>
  </si>
  <si>
    <t>Լճափ համայնքի 3-րդ և 4-րդ փողոցների արտաքին լուսավորության ցանցի կառուցում</t>
  </si>
  <si>
    <t>5000․0</t>
  </si>
  <si>
    <t>Ճամբարակ համայնքի Ներքին Ճամբարակ թաղամասի նախկին հանգստի և ժամանցի տաղավարի վերակառուցում և տարածքի բարեկարգում</t>
  </si>
  <si>
    <t>6000․0</t>
  </si>
  <si>
    <t>Սևան համայնքի Գագարին գյուղի Գայի փողոցի թիվ 2 բազմաբնակարանային շենքի տանիքի վերանորոգում</t>
  </si>
  <si>
    <t>4500․0</t>
  </si>
  <si>
    <t>Ծովագյուղ համայնքի մշակույթի տան վերանորոգում</t>
  </si>
  <si>
    <t>Ծակքար համայնքի 6-րդ փողոցի խմելու ջրագծի կառուցում և համայնքի մուտքի բարեկարգում</t>
  </si>
  <si>
    <t>Գեղհովիտ համայնքի 9-րդ փողոցի 1-ին փակուղու, Լեռնահովիտ թաղամասի 1-ին փողոցի և 1-ին փողոցի 1-ին նրբանցքի ոռոգման համակարգի կառուցում</t>
  </si>
  <si>
    <t>Նորաշեն համայնքի արարողությունների սրահի և խաղահրապարակի կահավորում</t>
  </si>
  <si>
    <t xml:space="preserve">Վարդենիս քաղաքի մուտքի, կենտրոնի և համայնքապետարանի շենքի հարակից տարածքների բարեկարգում </t>
  </si>
  <si>
    <t>Ներքին Գետաշեն համայնք՝ /Մ-10/ Ներքին Գետաշեն-Վերին Գետաշեն -Մադինա և /Մ-10/(Մարտունի)-Ներքին Գետաշեն մարզային նշանակության ճանապարհների Ներքին Գետաշեն համայնքի վարչական տարածքով անցնող հատվածների վերանորոգում</t>
  </si>
  <si>
    <t>Վերին Գետաշեն համայնք՝ /Մ-10/ Ներքին Գետաշեն-Վերին Գետաշեն -Մադինա  մարզային նշանակության ճանապարհի Վերին  Գետաշեն համայնքի վարչական տարածքով անցնող հատվածի վերանորոգում</t>
  </si>
  <si>
    <t>Սարուխան համայնքի մշակույթի տան վերանորոգում</t>
  </si>
  <si>
    <t>4000․0</t>
  </si>
  <si>
    <t>Վարդաձոր համայնքի մշակույթի տան վերանորոգում</t>
  </si>
  <si>
    <t>Ծովասար համայնքի խմելու ջրագծի արտաքին ցանցի վերանորոգում</t>
  </si>
  <si>
    <t>Լուսակունք համայնքի հեղեղատարի վերանորոգում</t>
  </si>
  <si>
    <t>Ծովազարդ համայնքի Րաֆֆու, Իսահակյան, Հաղթանակի փողոցների և Սասունցի Դավիթ 1-ին նրբանցքի արտաքին լուսավորության ցանցի կառուցում</t>
  </si>
  <si>
    <t>Գեղարքունիք համայնքի ներհամայնքային ճանապարհի կամրջի վերանորոգում</t>
  </si>
  <si>
    <t>7500․0</t>
  </si>
  <si>
    <t>Կարմիրգյուղ համայնքի մշակույթի տան հարակից տարածքի բարեկարգում</t>
  </si>
  <si>
    <t>Սեմյոնովկա համայնքի մշակույթի տան վերանորոգում</t>
  </si>
  <si>
    <t>2000․0</t>
  </si>
  <si>
    <t>Չկալովկա համայնքի մանկական խաղահրապարակի կառուցում</t>
  </si>
  <si>
    <t>2500․0</t>
  </si>
  <si>
    <t>Երանոս համայնքի Համալիր թաղամասը սնուցող խմելու ջրագծի հատվածի հիմնանորոգում</t>
  </si>
  <si>
    <t>Լիճք համայնքի գերեզմանատների սպասարկման տնակների կառուցում</t>
  </si>
  <si>
    <t>3000․0</t>
  </si>
  <si>
    <t>Մարտունի համայնքի մսուր-մանկապարտեզների խաղահրապարակների համար գույքի ձեռք բերում</t>
  </si>
  <si>
    <t>7000․0</t>
  </si>
  <si>
    <t>Ակունք համայնքի Բարեկամության փողոցի մի հատվածի բարեկարգում և ասֆալտապատում</t>
  </si>
  <si>
    <t>&lt;&lt;ՀՀ  Վայոց ձորի մարզի Խաչիկի միջնակարգ դպրոց&gt;&gt; ՊՈԱԿ</t>
  </si>
  <si>
    <t>Գառնի համայնքի 4-րդ և 5-րդ թաղամասերըՇահումյան փողոցին կապող կամրջի վերանորոգում</t>
  </si>
  <si>
    <t>Գետամեջի միջնակարգ դպրոցի մարզադահլիճի վերանորոգում</t>
  </si>
  <si>
    <t>Գետամեջի միջնակարգ դպրոցի խմելու նոր ջրագծի կառուցում</t>
  </si>
  <si>
    <t>Գողթ համայնքի խմելու ջրի ներտնտեսային ցանցի վերակառուցում</t>
  </si>
  <si>
    <t>Լեռնանիստի ներհամայնքային ճանապարհների հիմնանորոգում</t>
  </si>
  <si>
    <t>Կաթնաղբյուր համայնքի ոռոգման ներտնտեսային ցանվի կառուցում</t>
  </si>
  <si>
    <t>Մեղրաձորի Լ.Գալստյանի անվան մանկապարտեզի սանհանգույցների հիմնանորոգում և ներքին հարդարման աշխատանքնեի իրականացում</t>
  </si>
  <si>
    <t>Ողջաբերդ համայնքի կենտրոնական և ներհամայնքային ճանապարհների 3կմ հատվածի փողոցային լուսավորության անցկացում</t>
  </si>
  <si>
    <t>Սոլակ համայնքի մշակույթի տան վերանորոգում</t>
  </si>
  <si>
    <t>Վերն Պտղնի համայնքի Երևան-Սևան մայրուղու 12/1 հասցեում ավտոկանգառի և ստորգետնյա անցումի կապիտալ վերանորոգում</t>
  </si>
  <si>
    <t>Վերն Պտղնի համայնքի նորակառույց մանկապարտեզի կահավորում</t>
  </si>
  <si>
    <t>Քաղսի համայնքի ոռոգման ցանցի կառուցում</t>
  </si>
  <si>
    <t xml:space="preserve">Քանաքեռավան համայնքի խմելու ջրագծի ներտնտեսային ցանցի հիմնանորոգում </t>
  </si>
  <si>
    <t>Նոր Գեղի համայնքի խմելու ջրագծի կառուցում</t>
  </si>
  <si>
    <t>Եղվարդ համայնքի Սարալանջ բնակավայրի խմելու ջրագծի ներքին ցանցի հիմնանորոգում</t>
  </si>
  <si>
    <t>Իջևան քաղաքի Մելիքբեկյան փողոցի մայթերի եզրաքարերի վերատեղադրման աշխատանքներ</t>
  </si>
  <si>
    <t>Բերդի համայնքապետարանի վարչական շենքի (Լևոն Բեկի 5) և   բազմաբնական բնակելի շենքերի (Նահապետի 14, Նահապետի 16) տանիքների վերանորոգում</t>
  </si>
  <si>
    <t>Այրում համայնքի հաշվեկշռում գտնվող՝ համայնքին սեփականության իրավունքով պատկանող Շահումյան 1Ա շենքի բակի բարեկարգման աշխատանքներ (շենքի կողքի հենապատի կառուցում, բակի ասֆալտապատում, լուսավորում, կանաչապատում, նստարանների տեղադրում, սալիկապատում, կոյուղագծի կառուցում)</t>
  </si>
  <si>
    <t>Նոյեմբերյան համայնքի Գարեգին Նժդեհի փողոցի հիմնանորոգում  (200 մետր)</t>
  </si>
  <si>
    <t>Կողբի մշակույթի տան տանիքի վերանորոգում</t>
  </si>
  <si>
    <t>Իջևան քաղաքի բազմաբնական բնակելի շենքերի (Երիտասարդական 5, Ազատամարտիկների 6) բակերի ասֆալտապատում</t>
  </si>
  <si>
    <t xml:space="preserve">Ազատամուտ համայնքի երիտասարդական կենտրոնի համար վարչական սարքավորումների ձեռք բերում  </t>
  </si>
  <si>
    <t xml:space="preserve">Ազատամուտ համայնքի մշակույթի պալատի համար գույքի ձեռք բերում  </t>
  </si>
  <si>
    <t>Ն.Ծաղկավան համայնքապետարանի համար վարչական սարքավորումների և գույքի ձեռք բերում</t>
  </si>
  <si>
    <t>Սևքար համայնքի 28-րդ փողոցի խմելու ջրագծի 100 մետր երկարության հատվածի վերանորոգում</t>
  </si>
  <si>
    <t>Այգեհովիտ համայնքի մշակույթի տան նախամուտքի և բաց պատշգամբի հատակի վերանորոգում</t>
  </si>
  <si>
    <t>Սևքար համայնքի գյուղամիջյան զբոսայգու վերանորոգում</t>
  </si>
  <si>
    <t>Կիրանց համայնքի հանդիսությունների սրահի ընթացիկ նորոգում</t>
  </si>
  <si>
    <t>Աճարկուտ համայնքի խմելու ջրի ներքին ցանցի ընթացիկ նորոգում</t>
  </si>
  <si>
    <t>Ն.Ծաղկավան համայնքի ոռոգման ջրագծի ներքին ցանցի ընթացիկ նորոգում</t>
  </si>
  <si>
    <t>Սարիգյուղ համայնքի հանդիսությունների սրահի ընթացիկ նորոգում</t>
  </si>
  <si>
    <t>Բերքաբեր համայնքի խմելու ջրի ներքին ցանցի ընթացիկ նորոգում</t>
  </si>
  <si>
    <t>Սևքար համայնքի համայնքային սեփականություն հանդիսացող 16-րդ փողոցի թիվ 4 շենքի 2-րդ հարկի ընթացիկ նորոգում</t>
  </si>
  <si>
    <t>Վազաշեն ներհամայնքային ճանապարհների խճապատում և համայնքային կենտրոնի ճակատային սալիկների ամրացում</t>
  </si>
  <si>
    <t>Դիտավանի հմայանքի վարչական շենքի և մանկապարտեզի բակի բարեկարգում</t>
  </si>
  <si>
    <t>Աչաջուր համայնքի  մանկապարտեզի խաղահրապարակի բարեկարգում</t>
  </si>
  <si>
    <t>Աչաջուր համայնքի մարզադաշտի տեխնիկական սենյակի ընթացիկ նորոգում</t>
  </si>
  <si>
    <t>Աչաջուր համայնքի  1-ին փողոցի մայթի ընթացիկ նորոգում</t>
  </si>
  <si>
    <t>Ակնաղբյուր համայնքի հանդիսությունների սրահի ընթացիկ նորոգում</t>
  </si>
  <si>
    <t>Լուսաձոր համայնքի հուշարձանի տարածքի բարեկարգում</t>
  </si>
  <si>
    <t>Խաշթառակ համայնքի ներհամայնքային ճանապարհների խճապատում</t>
  </si>
  <si>
    <t>Խաշթառակ համայնքի խմելու ջրի ներքին ցանցի ընթացիկ նորոգում</t>
  </si>
  <si>
    <t>Լուսահովիտ համայնքի ներհամայնքային ճանապարհի ընթացիկ նորոգում</t>
  </si>
  <si>
    <t>Գետահովիտ համայնքի հեռագնա արոտներ տանող ճանապարհի ընթացիկ նորոգում</t>
  </si>
  <si>
    <t>Գետահովիտ համայնքի խմելու ջրի ներքին ցանցի ընթացիկ նորոգում</t>
  </si>
  <si>
    <t>Գետահովիտ համայնքի փողոցային լուսավորության համակարգի ընթացիկ նորոգում</t>
  </si>
  <si>
    <t>Ենոքավան համայնքի խմելու ջրի ներքին ցանցի ընթացիկ նորոգում</t>
  </si>
  <si>
    <t>Գանձաքար համայնքի ջրահեռացման  համակարգի ընթացիկ նորոգում</t>
  </si>
  <si>
    <t>Գանձաքար համայնքի կանգառների ընթացիկ նորոգում</t>
  </si>
  <si>
    <t>Եղեգնաձոր  համայնք`  հակակարկտային  կայանի տեղադրում</t>
  </si>
  <si>
    <t>Վայք  համայնք՝ հակակարկտային  կայանի տեղադրում</t>
  </si>
  <si>
    <t>Ջերմուկ  համայնք՝ հակակարկտային  կայանի տեղադրում</t>
  </si>
  <si>
    <t>Արենի համայնք՝ հակակարկտային  կայանի տեղադրում</t>
  </si>
  <si>
    <t>Գլաձոր համայնք՝ հակակարկտային  կայանի տեղադրում</t>
  </si>
  <si>
    <t>Գլաձոր  համայնք՝ ոռոգման ընդհանուր ջրագծի(Գետափ-Եղեգնաձոր-Գլաձոր-Վերնաշեն)միջանկյալ անկերային  վերանորոգում</t>
  </si>
  <si>
    <t>Եղեգիս  համայնք՝ հակակարկտային  կայանի տեղադրում</t>
  </si>
  <si>
    <t>Զառիթափ  համայնք՝ հակակարկտային  կայանի տեղադրում</t>
  </si>
  <si>
    <t>Մալիշկա համայնք՝ հակակարկտային  կայանի տեղադրում</t>
  </si>
  <si>
    <t>Պեմզաշեն համայնքում համայնքային կենտրոն և գրադարան կառուցելու նպատակով անշարժ գույքի ձեռքբերում</t>
  </si>
  <si>
    <t>Սպանդարյան համայնքի միջնակարգ դպրոցի մարզադահլիճի կապիտալ վերանորոգում</t>
  </si>
  <si>
    <t>Սպանդարյան համայնքի ճանապարհների անցանելիության ապահովում՝ փոսային նորոգման եղանակով</t>
  </si>
  <si>
    <t>Փոքր Մանթաշ համայնքի ջրարբիացման ծրագրի շրջանակներում տեխնիկայի ձեռքբերման նպատակով Փոքր Մանթաշ համայնքին աջակցության տրամադրում</t>
  </si>
  <si>
    <t>Մեծ Մանթաշ համայնքի 800մ ճանապարհի անցանելիության ապահովում՝ փոսային նորոգման եղանակով</t>
  </si>
  <si>
    <t xml:space="preserve">Մեղրաշեն համայնքի դպրոցի մարզադահլիճի գույքի ձեռք բերում </t>
  </si>
  <si>
    <t>Տուֆաշեն համայնքում զոհված զինծառայողի հուշարձանի ցանկապատում և տարածքի բարեկարգում</t>
  </si>
  <si>
    <t>Վարդաքար համայնքում փողոցային լուսավորության ցանցի անցկացում և անտառտնտեսության ոռոգման համակարգի կառուցում</t>
  </si>
  <si>
    <t>Հոռոմ համայնքում սառնարանային տնտեսության կառուցման նպատակով Հոռոմ համայնքին աջակցության տրամադրում</t>
  </si>
  <si>
    <t>Աշոցք համայնքի Աշոցք և Մեծ Սեպասար բնակավայրերի մշակույթի տների շենքերի դռների և պատուհանների փոխարինում</t>
  </si>
  <si>
    <t xml:space="preserve">Գետափ համայնքի մշակույթի տան կտուրի վերանորոգում </t>
  </si>
  <si>
    <t>Փանիկ համայնքի մշակույթի տան հիմնանորոգման նպատակով Փանիկ համայնքին աջակցության տրամադրում</t>
  </si>
  <si>
    <t>Փանիկ համայնքի ճանապարհների անցանելիության ապահովում՝ փոսային նորոգման եղանակով</t>
  </si>
  <si>
    <t>Ազատան համայքում Ջաջուռ գետի մաքրման աշխատանքների իրականացման նպատակով Ազատան համայնքին աջակցության տրամադրում</t>
  </si>
  <si>
    <t>Նահապետավանի միջնակարգ դպրոցի դռների և պատուհանների փոխարինում</t>
  </si>
  <si>
    <t>Սարապատ համայնքի Մուսայելյան բնակավայրի համայնքային կենտրոնի տանիքի կապիտալ վերանորոգում</t>
  </si>
  <si>
    <t>Սարալանջ համայնքի մշակույթի տան վերանորոգման նպատակով Սարալանջ համայնքին աջակցության տրամադրում</t>
  </si>
  <si>
    <t>ՀՀ Արագածոտնի մարզի Անտառուտ համայնքի փողոցների գիշերային լուսավորության անցկացում</t>
  </si>
  <si>
    <t>ՀՀ Արագածոտնի մարզի Ավան համայնքի փողոցների ասֆալտապատում</t>
  </si>
  <si>
    <t>ՀՀ Արագածոտնի մարզի Ագարակ համայնքի ամբուլատորիայի վերանորոգում</t>
  </si>
  <si>
    <t>ՀՀ Արագածոտնի մարզի Լեռնարոտ համայնքի փողոցների ասֆալտապատում</t>
  </si>
  <si>
    <t>ՀՀ Արագածոտնի մարզի Կոշ համայնքի խմելու ջրագծի անցկացում</t>
  </si>
  <si>
    <t>ՀՀ Արագածոտնի մարզի Նոր Ամանոս համայնքի կոյուղու ներքին ցանցի վերանորոգում</t>
  </si>
  <si>
    <t xml:space="preserve">ՀՀ Արագածոտնի մարզի Նոր Եդեսիա համայնքի խմելու ջրագծի անցկացում </t>
  </si>
  <si>
    <t>ՀՀ Արագածոտնի մարզի Գառնահովիտ համայնքի ՕԿՋ-ի վերանորոգում, խմելու և  ոռոգման ջրագծերի վերանորոգում</t>
  </si>
  <si>
    <t xml:space="preserve">ՀՀ Արագածոտնի մարզի Դավթաշեն համայնքի խմելու ջրագծի անցկացում </t>
  </si>
  <si>
    <t>ՀՀ Արագածոտնի մարզի Եղնիկ համայնքի փողոցների գիշերային լուսավորության անցկացում</t>
  </si>
  <si>
    <t>ՀՀ Արագածոտնի մարզի Մաստարա համայնքի մշակույթի տան տանիքի վերանորոգում</t>
  </si>
  <si>
    <t>ՀՀ Արագածոտնի մարզի Ն․Սասնաշենի համայնքի փողոցների գիշերային լուսավորության անցկացում</t>
  </si>
  <si>
    <t xml:space="preserve">ՀՀ Արագածոտնի մարզի Վ․Բազմաբերդ համայնքի Արցախյան պատերազմում զոհվածների հուշատախտակների պատրաստում և տեղադրում </t>
  </si>
  <si>
    <t xml:space="preserve">ՀՀ Արագածոտնի մարզի Ծաղկահովիտ համայնքի Վարդաբլուր բնակավայրի խմելու ջրագծի անցկացում </t>
  </si>
  <si>
    <t>ՀՀ Արագածոտնի մարզի Ակունք համայնքի մանկապարտեզի մասնակի վերանորոգում</t>
  </si>
  <si>
    <t xml:space="preserve">ՀՀ Արագածոտնի մարզի Դաշտադեմ համայնքի Արցախյան պատերազմում զոհվածների հուշահամալիրի  բարեկարգում </t>
  </si>
  <si>
    <t>ՀՀ Արագածոտնի մարզի Բյուրական համայնքի մարզադահլիճի ըմբշամարտի գորգի ձեռքբերում  և տեղադրում</t>
  </si>
  <si>
    <t>Վարդաշեն  համայնքի մշակույթի տան վերանորոգում</t>
  </si>
  <si>
    <t>Երասխ  համայնքի  բազմաբնակարան  շենքի  տանիքի  վերանորոգում</t>
  </si>
  <si>
    <t>Մրգավան  համայնքի  փողոցների  փոսային  նորոգում</t>
  </si>
  <si>
    <t>Ռանչպար  համայնքի  6-րդ  փողոցի  ոռոգման  ցանցի  և  կենցաղային  ջրագծի  կառուցում</t>
  </si>
  <si>
    <t>Արևաբույր  համայնքի  մանկապարտեզի  համար  գույքի  ձեռք  բերում</t>
  </si>
  <si>
    <t>Դարբնիկ համայնքի  ոռոգման  ցանցի  վերանորոգում</t>
  </si>
  <si>
    <t>Բաղրամյան  համայնքի  մանկապարտեզի  վերանորոգում</t>
  </si>
  <si>
    <t>Վ.Արտաշատ  համայնքի  ոռոգման  ցանցի  կառուցում</t>
  </si>
  <si>
    <t xml:space="preserve"> Քաղցրաշեն  համայնքի մանկապարտեզի  սանհանգույցի  կառուցում</t>
  </si>
  <si>
    <t>Դեղձուտ  համայնքի  ոռոգման  ցանցի  կառուցում</t>
  </si>
  <si>
    <t>Արգավանդ  համայնքի  խմելու  ջրագծի  կառուցում</t>
  </si>
  <si>
    <t xml:space="preserve"> Հովտաշեն  համայնքի  մշակույթի  տան  սանհանգույցի  կառուցում</t>
  </si>
  <si>
    <t>Մրգավետ  համայնքի  գյուղամիջյան  փողոցների  լուսավորության  ցանցի  կառուցում</t>
  </si>
  <si>
    <t>Հնաբերդ  համայնքի  մշակույթի  տան  հարակից  տարածքի  բարեկարգում</t>
  </si>
  <si>
    <t>Գեղանիստ  համայնքի  ջրագծի  կառուցում</t>
  </si>
  <si>
    <t>Դալար  համայնքի  մանկապարտեզի  ջեռուցում</t>
  </si>
  <si>
    <t>Զանգակատուն  համայնքի  մշակույթի  տան  սանհանգույցների  հիմնանորոգում</t>
  </si>
  <si>
    <t>Մասիս   համայնքի  ֆուտբոլի դաշտի կառուցում</t>
  </si>
  <si>
    <t>Նոյակերտի  մանկապարտեզի  գույքի  ձեռք  բերում</t>
  </si>
  <si>
    <t>Կանաչուտ  համայնքի  արտեզյան  հորի  շահագործում</t>
  </si>
  <si>
    <t>Բարձրաշեն  համայնքի  մանկապարտեզի  ցանկապատի  կառուցում</t>
  </si>
  <si>
    <t>Դաշտավան  համայնքի  լուսավորության  ցանցի  կառուցում</t>
  </si>
  <si>
    <t>Սիս  համայնքի  գազաֆիկացում</t>
  </si>
  <si>
    <t>Արտաշատ  համայնքի  նոր  թաղամասի  գազաֆիկացում</t>
  </si>
  <si>
    <t>Դիտակ  համայնքի  փողոցների  փոսային  նորոգում</t>
  </si>
  <si>
    <t>Տափերական  համայնքի  ճանապարհների  կոպիճապատում</t>
  </si>
  <si>
    <t>Այգեպատ համայնքի  մշակույթի  տան  լուսամուտ</t>
  </si>
  <si>
    <t>Բուրաստան  համայնքի  մշակույթի  տան  վերանորոգում</t>
  </si>
  <si>
    <t>«Ագարակի միջնակարգ դպրոց»ՊՈԱԿ</t>
  </si>
  <si>
    <t xml:space="preserve">«Աղձքի միջնակարգ դպրոց » ՊՈԱԿ             </t>
  </si>
  <si>
    <t>«Նոր Եդեսիայի միջնակարգ դպրոց»ՊՈԱԿ</t>
  </si>
  <si>
    <t>«Ձորագլխի միջնակարգ դպրոց »ՊՈԱԿ</t>
  </si>
  <si>
    <t>« Ծիլքարի միջնակարգ դպրոց »ՊՈԱԿ</t>
  </si>
  <si>
    <t>«Կանիաշիրի հիմնական դպրոց» ՊՈԱԿ</t>
  </si>
  <si>
    <t xml:space="preserve"> «Սադունցի միջնակարգ դպրոց »ՊՈԱԿ</t>
  </si>
  <si>
    <t>«Ակունքի միջնակարգ դպրոց»ՊՈԱԿ</t>
  </si>
  <si>
    <t>« Զովասարի միջնակարգ դպրոց» ՊՈԱԿ</t>
  </si>
  <si>
    <t>«Ճարճակիսի միջնակարգ դպրոց» ՊՈԱԿ</t>
  </si>
  <si>
    <t xml:space="preserve"> &lt;&lt;Հայանիստի  ԱԱՊԿ&gt;&gt;  ՊՈԱԿ</t>
  </si>
  <si>
    <t xml:space="preserve"> &lt;&lt;ք.Արարատի  թիվ 4  հիմնական  դպրոց&gt;&gt;  ՊՈԱԿ</t>
  </si>
  <si>
    <t xml:space="preserve"> &lt;&lt;Դարակերտի  միջն.  դպրոց&gt;&gt;  ՊՈԱԿ</t>
  </si>
  <si>
    <t xml:space="preserve"> &lt;&lt;Եղեգնավանի  միջն.  դպրոց&gt;&gt;  ՊՈԱԿ</t>
  </si>
  <si>
    <t xml:space="preserve"> &lt;&lt;Ղուկասավանի  միջն.  դպրոց&gt;&gt;  ՊՈԱԿ</t>
  </si>
  <si>
    <t xml:space="preserve"> &lt;&lt;Նոր  ՈՒղու  միջն.  դպրոց&gt;&gt;  ՊՈԱԿ</t>
  </si>
  <si>
    <t xml:space="preserve"> &lt;&lt;Լանջազատի  միջն.  դպրոց&gt;&gt;  ՊՈԱԿ</t>
  </si>
  <si>
    <t xml:space="preserve"> &lt;&lt;Դիմիտրովի  միջն.  դպրոց&gt;&gt;  ՊՈԱԿ</t>
  </si>
  <si>
    <t xml:space="preserve"> &lt;Նշավանի  միջն.  դպրոց&gt;&gt;  ՊՈԱԿ</t>
  </si>
  <si>
    <t xml:space="preserve"> &lt;&lt;Լանջառի  հիմն.  դպրոց&gt;&gt;  ՊՈԱԿ</t>
  </si>
  <si>
    <t xml:space="preserve"> &lt;&lt;Արևշատի  միջն.  դպրոց&gt;&gt;  ՊՈԱԿ</t>
  </si>
  <si>
    <t>&lt;&lt;Աբովյանի  միջն.  դպրոց&gt;&gt;  ՊՈԱԿ</t>
  </si>
  <si>
    <t>&lt;&lt;Այգեստանի  ԱԱՊԿ&gt;&gt;  ՊՈԱԿ</t>
  </si>
  <si>
    <t>«Դրախտիկի միջնակարգ դպրոց» ՊՈԱԿ</t>
  </si>
  <si>
    <t>«Մաքենիսի միջնակարգ դպրոց» ՊՈԱԿ</t>
  </si>
  <si>
    <t>«Արփունքի միջնակարգ դպրոց» ՊՈԱԿ</t>
  </si>
  <si>
    <t>«Կախակնի միջնակարգ դպրոց» ՊՈԱԿ</t>
  </si>
  <si>
    <t>«Նորատուսի թ3 միջնակարգ դպրոց» ՊՈԱԿ</t>
  </si>
  <si>
    <t>«Նորատուսի թ1 միջնակարգ դպրոց»ՊՈԱԿ</t>
  </si>
  <si>
    <t>«Սեմյոնովկայի հիմնական դպրոց» ՊՈԱԿ</t>
  </si>
  <si>
    <t>«Գառնիի բանավանի հիմնական դպրոց» ՊՈԱԿ</t>
  </si>
  <si>
    <t>«Ակունք համայնքի Կապուտան բնակավայրի միջնակարգ դպրոց» ՊՈԱԿ</t>
  </si>
  <si>
    <t>«Բյուրեղավան համայնքի Ջրաբեր բնակավայրի միջնակարգ դպրոց» ՊՈԱԿ</t>
  </si>
  <si>
    <t>«Ակունք համայնքի Սևաբերդ բնակավայրի միջնակարգ դպրոց» ՊՈԱԿ</t>
  </si>
  <si>
    <t>«Ակունք համայնքի Նոր Գյուղ բնակավայրի միջնակարգ դպրոց» ՊՈԱԿ</t>
  </si>
  <si>
    <t>«Մեղրաձոր համայնքի Փյունիկ բնակավայրի միջնակարգ դպրոց» ՊՈԱԿ</t>
  </si>
  <si>
    <t>«Մեղրաձոր համայնքի Աղավնաձոր բնակավայրի միջնակարգ դպրոց» ՊՈԱԿ</t>
  </si>
  <si>
    <t>«Նոր Երզնկայի միջնակարգ դպրոց» ՊՈԱԿ</t>
  </si>
  <si>
    <t>«Ջրառատի միջնակարգ դպրոց» ՊՈԱԿ</t>
  </si>
  <si>
    <t>«Գյումրու թիվ 15 հիմնական դպրոց» ՊՈԱԿ</t>
  </si>
  <si>
    <t>«Գյումրու Ն.Ա.Մելիքյանի անվան թիվ 2 պոլիկլինիկա» ՓԲԸ</t>
  </si>
  <si>
    <t>«Գյումրու մոր և մանկան ավստրիական հիվանդանոց» ՓԲԸ</t>
  </si>
  <si>
    <t>Արթիկի բժշկական կենտրոն ՓԲԸ</t>
  </si>
  <si>
    <t>&lt;&lt;Զառիթափի միջնակարգ դպրոց&gt;&gt; ՊՈԱԿ</t>
  </si>
  <si>
    <t>&lt;&lt;Արփիի  Վ.Լևոնյանի անվան  միջնակարգ դպրոց&gt;&gt; ՊՈԱԿ</t>
  </si>
  <si>
    <t>&lt;&lt;Աղավնաձորի  Գ.Գրիգորյանի անվան  միջնակարգ դպրոց&gt;&gt; ՊՈԱԿ</t>
  </si>
  <si>
    <t>&lt;&lt;Մարտիրոսի միջնակարգ դպրոց&gt;&gt; ՊՈԱԿ</t>
  </si>
  <si>
    <t>&lt;&lt;Ջերմուկի Մ.Գորկու  անվան  թիվ 1  հիմնական  դպրոց&gt;&gt; ՊՈԱԿ</t>
  </si>
  <si>
    <t>&lt;&lt;Ազատեկի  միջնակարգ դպրոց&gt;&gt; ՊՈԱԿ</t>
  </si>
  <si>
    <t>&lt;&lt;Աղնջաձորի  միջնակարգ դպրոց&gt;&gt; ՊՈԱԿ</t>
  </si>
  <si>
    <t>&lt;&lt;Գետափի  միջնակարգ դպրոց&gt;&gt; ՊՈԱԿ</t>
  </si>
  <si>
    <t>«Հովքի միջնակարգ դպրոց» ՊՈԱԿ</t>
  </si>
  <si>
    <t>«Խաչարձանի միջնակարգ դպրոց» ՊՈԱԿ</t>
  </si>
  <si>
    <t>«Հաղարծինի միջնակարգ դպրոց» ՊՈԱԿ</t>
  </si>
  <si>
    <t>«Թեղուտի միջնակարգ դպրոց» ՊՈԱԿ</t>
  </si>
  <si>
    <t>«Կողբի թիվ 2 միջնակարգ դպրոց» ՊՈԱԿ</t>
  </si>
  <si>
    <t>«Խաշթառակի միջնակարգ դպրոց» ՊՈԱԿ</t>
  </si>
  <si>
    <t>«Սարիգյուղի միջնակարգ դպրոց» ՊՈԱԿ</t>
  </si>
  <si>
    <t>«Պտղավանի միջնակարգ դպրոց» ՊՈԱԿ</t>
  </si>
  <si>
    <t>«Տավուշի միջնակարգ դպրոց» ՊՈԱԿ</t>
  </si>
  <si>
    <t>«Բերդավանի միջնակարգ դպրոց» ՊՈԱԿ</t>
  </si>
  <si>
    <t>«Նոյեմբերյանի թիվ 2 հիմնական դպրոց» ՊՈԱԿ</t>
  </si>
  <si>
    <t>«Արծվաբերդի միջնակարգ դպրոց» ՊՈԱԿ</t>
  </si>
  <si>
    <t>«Սևքարի միջնակարգ դպրոց» ՊՈԱԿ</t>
  </si>
  <si>
    <t>«Աչաջրի միջնակարգ դպրոց» ՊՈԱԿ</t>
  </si>
  <si>
    <t>«Ազատամուտի միջնակարգ դպրոց» ՊՈԱԿ</t>
  </si>
  <si>
    <t>«Այգեհովիտի միջնակարգ դպրոց» ՊՈԱԿ</t>
  </si>
  <si>
    <t>«Վ.Ծաղկավանի միջնակարգ դպրոց» ՊՈԱԿ</t>
  </si>
  <si>
    <t>«Ջուջևանի միջնակարգ դպրոց» ՊՈԱԿ</t>
  </si>
  <si>
    <t>«Չորաթանի Ա. Ուդումյանի անվան միջնակարգ դպրոց» ՊՈԱԿ</t>
  </si>
  <si>
    <t>«Չինչինի միջնակարգ դպրոց» ՊՈԱԿ</t>
  </si>
  <si>
    <t>«Ոսկեվանի միջնակարգ դպրոց» ՊՈԱԿ</t>
  </si>
  <si>
    <t>«Ն.Ծաղկավանի միջնակարգ դպրոց» ՊՈԱԿ</t>
  </si>
  <si>
    <t>«Դեղձավանի հիմնական դպրոց» ՊՈԱԿ</t>
  </si>
  <si>
    <t>«Բերքաբերի միջնակարգ դպրոց» ՊՈԱԿ</t>
  </si>
  <si>
    <t>«Արճիսի միջնակարգ դպրոց» ՊՈԱԿ</t>
  </si>
  <si>
    <t>«Լոռի-Փամբակի երկրագիտական թանգարան» ՊՈԱԿ</t>
  </si>
  <si>
    <t>«Մղարթի հիմնական դպրոց» ՊՈԱԿ</t>
  </si>
  <si>
    <t>«Վահագնիի միջնակարգ դպրոց» ՊՈԱԿ</t>
  </si>
  <si>
    <t>«Վարդաբլուրի միջնակարգ դպրոց» ՊՈԱԿ</t>
  </si>
  <si>
    <t>«Վանաձորի թիվ 9 հիմնական դպրոց» ՊՈԱԿ</t>
  </si>
  <si>
    <t>«Վանաձորի թիվ 2 հիմնական դպրոց»ՊՈԱԿ</t>
  </si>
  <si>
    <t>«Վանաձորի թիվ 28 հիմնական դպրոց» ՊՈԱԿ</t>
  </si>
  <si>
    <t>«Արջուտի միջնակարգ դպրոց» ՊՈԱԿ</t>
  </si>
  <si>
    <t>«Լեջանի միջնակարգ դպրոց»ՊՈԱԿ</t>
  </si>
  <si>
    <t>«Ամրակիցի միջնակարգ դպրոց» ՊՈԱԿ</t>
  </si>
  <si>
    <t>Վանաձոր համայնքի Թումանյան 11 շենք- բակի ասֆալտապատում</t>
  </si>
  <si>
    <t>Վանաձոր համայնքի Շիրակի խճուղի 56-58 շենքեր- բակի ասֆալտապատում</t>
  </si>
  <si>
    <t>Վանաձոր համայնքի Տարոն 2, 40-50 շենքեր-բակի ասֆալտապատում</t>
  </si>
  <si>
    <t>Վանաձոր համայնքի Բաթումի 19 շենք-բակի ասֆալտապատում</t>
  </si>
  <si>
    <t>Վանաձոր համայնքի Երևանյան խճուղի 127-137 շենքեր- բակի ասֆալտապատում</t>
  </si>
  <si>
    <t>Վանաձոր համայնքի Չուխաջյան 26-30 շենքեր - բակի ասֆալտապատում</t>
  </si>
  <si>
    <t>Վանաձոր համայնքի Տիգրան Մեծի 56 շենք - բակի ասֆալտապատում</t>
  </si>
  <si>
    <t>Վանաձոր համայնքի Մյասնիկյան 7 20-րդ դպրոց-բակի ասֆալտապատում</t>
  </si>
  <si>
    <t>Ստեփանավան համայնքի Ազատամարտիկների պուրակի բարեկարգում</t>
  </si>
  <si>
    <t>Ախթալա համայնքի Խաղահրապարակի խաղասարքերի ձեռքբերում</t>
  </si>
  <si>
    <t>Շնող համայնքի մշակույթի տան թանգարանի և շախմատի սենյակի նորոգում, գույքի ձեռքբերում</t>
  </si>
  <si>
    <t>Մեծավան համայնքի Միխայլովկա բնակավայրի ջրագծի միացումներ նոր ջրագծի ցանցին</t>
  </si>
  <si>
    <t>Թումանյան համայնքի գերեզմանների ցանկապատում</t>
  </si>
  <si>
    <t>Շենավան համայնքի խմելու ջրագծի</t>
  </si>
  <si>
    <t>Դարպաս համայնքի Խաղահրապարակի խաղասարքերի ձեռքբերում</t>
  </si>
  <si>
    <t>Վահագնաձոր համայնքի խաղահրապարակի կառուցում</t>
  </si>
  <si>
    <t>Դալարիկ մանկապարտեզի  մետալապլաստե դռների և պատուհանների տեղադրում</t>
  </si>
  <si>
    <t>Լեռնագոգ մշակույթի տան մետալապլաստե դռների և պատուհանների տեղադրումում</t>
  </si>
  <si>
    <t>Պտղունք խորքային հորի էլեկտրոսնուցման համակարգի կառուցում</t>
  </si>
  <si>
    <t>Ապագա մարզադահլիճի դռների և պատուհանների տեղադրում</t>
  </si>
  <si>
    <t>Դաշտ մշակույթի տան տանիքի  հիմնանորոգում</t>
  </si>
  <si>
    <t>Գրիբոյեդով մշակույթի տան տանիքի  հիմնանորոգում</t>
  </si>
  <si>
    <t>Վարդանաշեն մշակույթի տան տանիքի  հիմնանորոգում</t>
  </si>
  <si>
    <t>Ջրաշեն մշակույթի տան տանիքի հիմնանորոգում</t>
  </si>
  <si>
    <t>Բամբակաշատ խորքային հորի պոմպի վերանորոգում</t>
  </si>
  <si>
    <t>Նորապատ հակակարկտային  կայան /2հատ/</t>
  </si>
  <si>
    <t>Ակնաշեն մշակույթի տան տանիքի հիմնանորոգում</t>
  </si>
  <si>
    <t>Մյասնիկյան մանկապարտեզի սան հանգույցի հիմնանորոգում</t>
  </si>
  <si>
    <t>«Նոր Արմավիր միջնակարգ դպրոց» ՊՈԱԿ</t>
  </si>
  <si>
    <t>«Արտաշար միջնակարգ դպրոց» ՊՈԱԿ</t>
  </si>
  <si>
    <t>«Ոսկեհատ միջնակարգ դպրոց» ՊՈԱԿ</t>
  </si>
  <si>
    <t>«գ. Արմավիր միջնակարգ դպրոց» ՊՈԱԿ</t>
  </si>
  <si>
    <t>«Հայկաշեն միջնակարգ դպրոց» ՊՈԱԿ</t>
  </si>
  <si>
    <t>«Հուշակերտ միջնակարգ դպրոց» ՊՈԱԿ</t>
  </si>
  <si>
    <t>Վանաձոր համայնքի Ռուսթավի 8 վերելակների նորոգում</t>
  </si>
  <si>
    <t>Վանաձոր համայնքի Չուխաջյան 5 վերելակների նորոգում</t>
  </si>
  <si>
    <t>Վանաձոր համայնքի Երևանյան խճ. 147/2 վերելակների նորոգում</t>
  </si>
  <si>
    <t>Վանաձոր համայնքի Տիգրան Մեծի 44 վերելակների նորոգում</t>
  </si>
  <si>
    <t>Վանաձոր համայնքի Նարեկացու 3 Ա վերելակների նորոգում</t>
  </si>
  <si>
    <t>Առաջնահերթ լուծում պահանջող հիմնախնդիրների լուծում</t>
  </si>
  <si>
    <t xml:space="preserve">Արցախի դեմ պատերազմական գործողությունների հետևանքով ՀՀ
Սյունիքի մարզի համայնքներում առաջնահերթ լուծում պահանջող
հիմնախնդիրների լուծմանն աջակցություն </t>
  </si>
  <si>
    <t xml:space="preserve">Ադրբեջանի Հանրապետության կողմից 2020 թվականի սեպտեմբերի 27-ին
Արցախի Հանրապետության դեմ սանձազերծված պատերազմի արդյունքում
տուժած համայնքներ 
</t>
  </si>
  <si>
    <t xml:space="preserve"> Համայնքների թիվ</t>
  </si>
  <si>
    <t>Ուսումնական հաստատությունների թիվ</t>
  </si>
  <si>
    <t>Կազմակերպությունների  թիվ</t>
  </si>
  <si>
    <t>Շահառուների թիվ</t>
  </si>
  <si>
    <t>ՀԱՅԱՍՏԱՆԻ ՀԱՆՐԱՊԵՏՈՒԹՅԱՆ ԿԱՌԱՎԱՐՈՒԹՅԱՆ 2020 ԹՎԱԿԱՆԻ ԴԵԿՏԵՄԲԵՐԻ 30-Ի N 2215-Ն ՈՐՈՇՄԱՆ N 9.1 ՀԱՎԵԼՎԱԾԻ  N 9.1.55 ԱՂՅՈՒՍԱԿՈՒՄ ԿԱՏԱՐՎՈՂ ԼՐԱՑՈՒՄՆԵՐԸ</t>
  </si>
  <si>
    <t xml:space="preserve"> ՀՀ Սյունիքի  մարզպետարան </t>
  </si>
  <si>
    <t xml:space="preserve">Առաջնահերթ լուծում պահանջող հիմնախնդիրների լուծում 
</t>
  </si>
  <si>
    <t xml:space="preserve">Արցախի դեմ պատերազմական գործողությունների հետևանքով ՀՀ
Սյունիքի մարզի համայնքներում առաջնահերթ լուծում պահանջող
հիմնախնդիրների լուծմանն աջակցություն 
</t>
  </si>
  <si>
    <t xml:space="preserve">Այգևան խորքային հորի  կահավորում </t>
  </si>
  <si>
    <t xml:space="preserve">Ծիածան խորքային հորի  կահավորում </t>
  </si>
  <si>
    <t>Արգավանդ խմելաջրի համակարգի հիմնանորոգում և մշ. տան տանիքի հիմնանորոգում և  պատուհանների փոխարինում</t>
  </si>
  <si>
    <t>Լուկաշին խորքային հորի կահավորում և խողովակաշարի կառուցում</t>
  </si>
  <si>
    <t xml:space="preserve">Հուշակերտ խորքային հորի կահավորում </t>
  </si>
  <si>
    <t>Ալաշկերտ խմելաջրի համակարգի կառուցում</t>
  </si>
  <si>
    <t>Ջանֆիդա խմելաջրի համակարգի կառուցում</t>
  </si>
  <si>
    <t>Արաքս/ Արմ/ հակակարկտային  կայանի կառուցում /2հատ/</t>
  </si>
  <si>
    <t xml:space="preserve">Ծաղկալանջ խորքային հորի կահավորում </t>
  </si>
  <si>
    <t xml:space="preserve">Բերքաշատ խորքային հորի կահավորում </t>
  </si>
  <si>
    <t xml:space="preserve">Արտամետ տնամերձ հողամասերի ոռոգման ցանցի ընդլայնման և կառուցման համար </t>
  </si>
  <si>
    <t>Նոր Կեսարիայի վարչական տարածքում Արաքս գետի վրա գտնվող կամուրջի վերանորոգման նպատակով</t>
  </si>
  <si>
    <t>«Թաիրով միջնակարգ դպրոց» ՊՈԱԿ</t>
  </si>
  <si>
    <t>«Յարաշեն միջնակարգ դպրոց» ՊՈԱԿ</t>
  </si>
  <si>
    <t>Նորապատ Տ-3-61/Մ-5/(Նորապատ)-/Հ-17?1,7կմ հատվածին հարող տարածքի աղբահանության նպատակով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</si>
</sst>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##,##0.0;\(##,##0.0\);\-"/>
    <numFmt numFmtId="166" formatCode="_(* #,##0.0_);_(* \(#,##0.0\);_(* &quot;-&quot;??_);_(@_)"/>
    <numFmt numFmtId="167" formatCode="#,##0.0_);\(#,##0.0\)"/>
    <numFmt numFmtId="168" formatCode="_-* #,##0.00_р_._-;\-* #,##0.00_р_._-;_-* &quot;-&quot;??_р_._-;_-@_-"/>
    <numFmt numFmtId="169" formatCode="#,##0.0"/>
    <numFmt numFmtId="170" formatCode="0.0"/>
    <numFmt numFmtId="171" formatCode="#,##0.000"/>
    <numFmt numFmtId="172" formatCode="#,##0.000\ _₽"/>
  </numFmts>
  <fonts count="8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color theme="1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i/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2"/>
    </font>
    <font>
      <sz val="12"/>
      <color theme="1"/>
      <name val="Calibri"/>
      <family val="2"/>
      <charset val="1"/>
      <scheme val="minor"/>
    </font>
    <font>
      <b/>
      <sz val="12"/>
      <name val="GHEA Grapalat"/>
      <family val="2"/>
    </font>
    <font>
      <i/>
      <sz val="12"/>
      <color indexed="8"/>
      <name val="GHEA Grapalat"/>
      <family val="3"/>
    </font>
    <font>
      <sz val="11"/>
      <name val="GHEA Grapalat"/>
      <family val="3"/>
    </font>
    <font>
      <b/>
      <sz val="8"/>
      <name val="GHEA Grapalat"/>
      <family val="2"/>
    </font>
    <font>
      <b/>
      <sz val="12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1"/>
      <name val="GHEA Grapalat"/>
      <family val="3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9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>
      <alignment horizontal="left" vertical="top" wrapText="1"/>
    </xf>
    <xf numFmtId="0" fontId="11" fillId="0" borderId="0"/>
    <xf numFmtId="165" fontId="13" fillId="0" borderId="0" applyFill="0" applyBorder="0" applyProtection="0">
      <alignment horizontal="right" vertical="top"/>
    </xf>
    <xf numFmtId="164" fontId="11" fillId="0" borderId="0" applyFont="0" applyFill="0" applyBorder="0" applyAlignment="0" applyProtection="0"/>
    <xf numFmtId="0" fontId="13" fillId="0" borderId="0">
      <alignment horizontal="left" vertical="top" wrapText="1"/>
    </xf>
    <xf numFmtId="0" fontId="14" fillId="0" borderId="0"/>
    <xf numFmtId="164" fontId="14" fillId="0" borderId="0" applyFont="0" applyFill="0" applyBorder="0" applyAlignment="0" applyProtection="0"/>
    <xf numFmtId="0" fontId="16" fillId="0" borderId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0" borderId="8" applyNumberFormat="0" applyFill="0" applyAlignment="0" applyProtection="0"/>
    <xf numFmtId="0" fontId="27" fillId="7" borderId="9" applyNumberFormat="0" applyAlignment="0" applyProtection="0"/>
    <xf numFmtId="0" fontId="28" fillId="0" borderId="0" applyNumberFormat="0" applyFill="0" applyBorder="0" applyAlignment="0" applyProtection="0"/>
    <xf numFmtId="0" fontId="11" fillId="8" borderId="10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6" fillId="8" borderId="10" applyNumberFormat="0" applyFont="0" applyAlignment="0" applyProtection="0"/>
    <xf numFmtId="0" fontId="33" fillId="32" borderId="0" applyNumberFormat="0" applyBorder="0" applyAlignment="0" applyProtection="0"/>
    <xf numFmtId="0" fontId="33" fillId="20" borderId="0" applyNumberFormat="0" applyBorder="0" applyAlignment="0" applyProtection="0"/>
    <xf numFmtId="0" fontId="33" fillId="9" borderId="0" applyNumberFormat="0" applyBorder="0" applyAlignment="0" applyProtection="0"/>
    <xf numFmtId="0" fontId="3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9" fillId="0" borderId="3" applyNumberFormat="0" applyFill="0" applyAlignment="0" applyProtection="0"/>
    <xf numFmtId="0" fontId="33" fillId="24" borderId="0" applyNumberFormat="0" applyBorder="0" applyAlignment="0" applyProtection="0"/>
    <xf numFmtId="0" fontId="41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3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4" fillId="4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35" fillId="6" borderId="6" applyNumberFormat="0" applyAlignment="0" applyProtection="0"/>
    <xf numFmtId="0" fontId="38" fillId="2" borderId="0" applyNumberFormat="0" applyBorder="0" applyAlignment="0" applyProtection="0"/>
    <xf numFmtId="0" fontId="45" fillId="6" borderId="7" applyNumberFormat="0" applyAlignment="0" applyProtection="0"/>
    <xf numFmtId="0" fontId="42" fillId="5" borderId="6" applyNumberFormat="0" applyAlignment="0" applyProtection="0"/>
    <xf numFmtId="0" fontId="40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6" fillId="7" borderId="9" applyNumberFormat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47" fillId="0" borderId="11" applyNumberFormat="0" applyFill="0" applyAlignment="0" applyProtection="0"/>
    <xf numFmtId="0" fontId="33" fillId="17" borderId="0" applyNumberFormat="0" applyBorder="0" applyAlignment="0" applyProtection="0"/>
    <xf numFmtId="0" fontId="11" fillId="26" borderId="0" applyNumberFormat="0" applyBorder="0" applyAlignment="0" applyProtection="0"/>
    <xf numFmtId="0" fontId="34" fillId="3" borderId="0" applyNumberFormat="0" applyBorder="0" applyAlignment="0" applyProtection="0"/>
    <xf numFmtId="0" fontId="11" fillId="11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0" fillId="0" borderId="0"/>
    <xf numFmtId="0" fontId="51" fillId="4" borderId="0" applyNumberFormat="0" applyBorder="0" applyAlignment="0" applyProtection="0"/>
    <xf numFmtId="0" fontId="16" fillId="0" borderId="0"/>
    <xf numFmtId="0" fontId="9" fillId="0" borderId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38" borderId="0" applyNumberFormat="0" applyBorder="0" applyAlignment="0" applyProtection="0"/>
    <xf numFmtId="0" fontId="52" fillId="46" borderId="0" applyNumberFormat="0" applyBorder="0" applyAlignment="0" applyProtection="0"/>
    <xf numFmtId="0" fontId="52" fillId="50" borderId="0" applyNumberFormat="0" applyBorder="0" applyAlignment="0" applyProtection="0"/>
    <xf numFmtId="0" fontId="53" fillId="34" borderId="0" applyNumberFormat="0" applyBorder="0" applyAlignment="0" applyProtection="0"/>
    <xf numFmtId="0" fontId="54" fillId="51" borderId="12" applyNumberFormat="0" applyAlignment="0" applyProtection="0"/>
    <xf numFmtId="0" fontId="55" fillId="52" borderId="13" applyNumberFormat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41" borderId="12" applyNumberFormat="0" applyAlignment="0" applyProtection="0"/>
    <xf numFmtId="0" fontId="62" fillId="0" borderId="17" applyNumberFormat="0" applyFill="0" applyAlignment="0" applyProtection="0"/>
    <xf numFmtId="0" fontId="63" fillId="53" borderId="0" applyNumberFormat="0" applyBorder="0" applyAlignment="0" applyProtection="0"/>
    <xf numFmtId="1" fontId="69" fillId="0" borderId="0"/>
    <xf numFmtId="1" fontId="69" fillId="0" borderId="0"/>
    <xf numFmtId="1" fontId="69" fillId="0" borderId="0"/>
    <xf numFmtId="0" fontId="5" fillId="0" borderId="0"/>
    <xf numFmtId="0" fontId="9" fillId="0" borderId="0"/>
    <xf numFmtId="0" fontId="9" fillId="0" borderId="0"/>
    <xf numFmtId="0" fontId="14" fillId="54" borderId="18" applyNumberFormat="0" applyFont="0" applyAlignment="0" applyProtection="0"/>
    <xf numFmtId="0" fontId="64" fillId="51" borderId="19" applyNumberFormat="0" applyAlignment="0" applyProtection="0"/>
    <xf numFmtId="0" fontId="68" fillId="0" borderId="0"/>
    <xf numFmtId="0" fontId="68" fillId="0" borderId="0"/>
    <xf numFmtId="0" fontId="68" fillId="0" borderId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50" fillId="0" borderId="0"/>
    <xf numFmtId="1" fontId="69" fillId="0" borderId="0"/>
    <xf numFmtId="0" fontId="70" fillId="0" borderId="0"/>
    <xf numFmtId="0" fontId="9" fillId="0" borderId="0"/>
    <xf numFmtId="0" fontId="5" fillId="0" borderId="0"/>
    <xf numFmtId="0" fontId="13" fillId="0" borderId="0">
      <alignment horizontal="left" vertical="top" wrapText="1"/>
    </xf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1" fillId="0" borderId="0"/>
    <xf numFmtId="165" fontId="82" fillId="0" borderId="0" applyFill="0" applyBorder="0" applyProtection="0">
      <alignment horizontal="right" vertical="top"/>
    </xf>
  </cellStyleXfs>
  <cellXfs count="190">
    <xf numFmtId="0" fontId="0" fillId="0" borderId="0" xfId="0"/>
    <xf numFmtId="0" fontId="75" fillId="0" borderId="0" xfId="1" applyFont="1" applyFill="1"/>
    <xf numFmtId="0" fontId="75" fillId="0" borderId="0" xfId="1" applyFont="1" applyFill="1" applyAlignment="1">
      <alignment horizontal="right"/>
    </xf>
    <xf numFmtId="0" fontId="15" fillId="0" borderId="0" xfId="1" applyFont="1" applyFill="1"/>
    <xf numFmtId="0" fontId="76" fillId="0" borderId="25" xfId="1" applyFont="1" applyFill="1" applyBorder="1" applyAlignment="1">
      <alignment vertical="top" wrapText="1"/>
    </xf>
    <xf numFmtId="0" fontId="77" fillId="0" borderId="25" xfId="1" applyFont="1" applyFill="1" applyBorder="1" applyAlignment="1">
      <alignment horizontal="left" vertical="top" wrapText="1"/>
    </xf>
    <xf numFmtId="0" fontId="77" fillId="0" borderId="23" xfId="1" applyFont="1" applyFill="1" applyBorder="1" applyAlignment="1">
      <alignment horizontal="left" vertical="top" wrapText="1"/>
    </xf>
    <xf numFmtId="0" fontId="78" fillId="0" borderId="0" xfId="1" applyFont="1" applyFill="1" applyAlignment="1">
      <alignment horizontal="left" vertical="top" wrapText="1"/>
    </xf>
    <xf numFmtId="0" fontId="79" fillId="0" borderId="0" xfId="1" applyFont="1" applyFill="1" applyAlignment="1">
      <alignment vertical="top"/>
    </xf>
    <xf numFmtId="0" fontId="79" fillId="0" borderId="0" xfId="1" applyFont="1" applyFill="1" applyAlignment="1">
      <alignment vertical="top" wrapText="1"/>
    </xf>
    <xf numFmtId="0" fontId="72" fillId="0" borderId="25" xfId="0" applyFont="1" applyBorder="1" applyAlignment="1">
      <alignment horizontal="left" vertical="top" wrapText="1"/>
    </xf>
    <xf numFmtId="167" fontId="75" fillId="0" borderId="0" xfId="1" applyNumberFormat="1" applyFont="1" applyFill="1"/>
    <xf numFmtId="0" fontId="75" fillId="0" borderId="25" xfId="1" applyFont="1" applyFill="1" applyBorder="1" applyAlignment="1">
      <alignment horizontal="center" vertical="top" wrapText="1"/>
    </xf>
    <xf numFmtId="0" fontId="75" fillId="0" borderId="26" xfId="1" applyFont="1" applyFill="1" applyBorder="1" applyAlignment="1">
      <alignment horizontal="left" vertical="top"/>
    </xf>
    <xf numFmtId="0" fontId="75" fillId="0" borderId="23" xfId="1" applyFont="1" applyFill="1" applyBorder="1" applyAlignment="1">
      <alignment horizontal="left" vertical="top"/>
    </xf>
    <xf numFmtId="0" fontId="75" fillId="0" borderId="25" xfId="1" applyFont="1" applyFill="1" applyBorder="1" applyAlignment="1">
      <alignment vertical="top" wrapText="1"/>
    </xf>
    <xf numFmtId="0" fontId="74" fillId="0" borderId="25" xfId="0" applyFont="1" applyBorder="1" applyAlignment="1">
      <alignment horizontal="left" vertical="top" wrapText="1"/>
    </xf>
    <xf numFmtId="0" fontId="75" fillId="0" borderId="25" xfId="1" applyFont="1" applyFill="1" applyBorder="1" applyAlignment="1">
      <alignment wrapText="1"/>
    </xf>
    <xf numFmtId="0" fontId="75" fillId="0" borderId="1" xfId="1" applyFont="1" applyFill="1" applyBorder="1" applyAlignment="1">
      <alignment horizontal="center" vertical="top" wrapText="1"/>
    </xf>
    <xf numFmtId="0" fontId="75" fillId="0" borderId="2" xfId="1" applyFont="1" applyFill="1" applyBorder="1" applyAlignment="1">
      <alignment horizontal="center" vertical="top" wrapText="1"/>
    </xf>
    <xf numFmtId="0" fontId="73" fillId="0" borderId="0" xfId="217" applyFont="1" applyFill="1"/>
    <xf numFmtId="0" fontId="73" fillId="0" borderId="0" xfId="217" applyFont="1" applyFill="1" applyAlignment="1">
      <alignment horizontal="left" vertical="center"/>
    </xf>
    <xf numFmtId="0" fontId="73" fillId="0" borderId="0" xfId="217" applyFont="1" applyFill="1" applyAlignment="1">
      <alignment horizontal="center" wrapText="1"/>
    </xf>
    <xf numFmtId="0" fontId="73" fillId="0" borderId="0" xfId="179" applyFont="1" applyFill="1" applyAlignment="1">
      <alignment horizontal="left" vertical="top" wrapText="1"/>
    </xf>
    <xf numFmtId="0" fontId="81" fillId="0" borderId="0" xfId="217" applyFont="1" applyFill="1"/>
    <xf numFmtId="0" fontId="71" fillId="0" borderId="0" xfId="0" applyFont="1" applyFill="1"/>
    <xf numFmtId="1" fontId="74" fillId="0" borderId="2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169" fontId="71" fillId="0" borderId="0" xfId="0" applyNumberFormat="1" applyFont="1" applyFill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vertical="center"/>
    </xf>
    <xf numFmtId="0" fontId="71" fillId="0" borderId="30" xfId="0" applyFont="1" applyFill="1" applyBorder="1" applyAlignment="1">
      <alignment horizontal="center" vertical="center"/>
    </xf>
    <xf numFmtId="169" fontId="73" fillId="0" borderId="0" xfId="217" applyNumberFormat="1" applyFont="1" applyFill="1"/>
    <xf numFmtId="0" fontId="73" fillId="0" borderId="25" xfId="179" applyFont="1" applyFill="1" applyBorder="1" applyAlignment="1">
      <alignment horizontal="left" vertical="top" wrapText="1"/>
    </xf>
    <xf numFmtId="0" fontId="15" fillId="0" borderId="25" xfId="179" applyFont="1" applyFill="1" applyBorder="1" applyAlignment="1">
      <alignment horizontal="left" vertical="top" wrapText="1"/>
    </xf>
    <xf numFmtId="0" fontId="15" fillId="0" borderId="25" xfId="217" applyFont="1" applyFill="1" applyBorder="1" applyAlignment="1">
      <alignment horizontal="left" vertical="center" wrapText="1"/>
    </xf>
    <xf numFmtId="49" fontId="73" fillId="0" borderId="25" xfId="217" applyNumberFormat="1" applyFont="1" applyFill="1" applyBorder="1" applyAlignment="1">
      <alignment horizontal="left" vertical="center" wrapText="1"/>
    </xf>
    <xf numFmtId="0" fontId="73" fillId="0" borderId="25" xfId="217" applyFont="1" applyFill="1" applyBorder="1" applyAlignment="1">
      <alignment horizontal="left" vertical="center" wrapText="1"/>
    </xf>
    <xf numFmtId="169" fontId="15" fillId="0" borderId="23" xfId="217" applyNumberFormat="1" applyFont="1" applyFill="1" applyBorder="1" applyAlignment="1">
      <alignment horizontal="center" vertical="center" wrapText="1"/>
    </xf>
    <xf numFmtId="0" fontId="73" fillId="0" borderId="25" xfId="217" applyFont="1" applyFill="1" applyBorder="1" applyAlignment="1">
      <alignment vertical="center" wrapText="1"/>
    </xf>
    <xf numFmtId="0" fontId="72" fillId="0" borderId="28" xfId="217" applyFont="1" applyFill="1" applyBorder="1" applyAlignment="1">
      <alignment wrapText="1"/>
    </xf>
    <xf numFmtId="0" fontId="73" fillId="0" borderId="25" xfId="217" applyFont="1" applyFill="1" applyBorder="1" applyAlignment="1">
      <alignment horizontal="center" vertical="center"/>
    </xf>
    <xf numFmtId="0" fontId="73" fillId="0" borderId="22" xfId="217" applyFont="1" applyFill="1" applyBorder="1" applyAlignment="1">
      <alignment vertical="center" wrapText="1"/>
    </xf>
    <xf numFmtId="0" fontId="73" fillId="0" borderId="25" xfId="217" applyFont="1" applyFill="1" applyBorder="1"/>
    <xf numFmtId="0" fontId="73" fillId="0" borderId="26" xfId="217" applyFont="1" applyFill="1" applyBorder="1"/>
    <xf numFmtId="0" fontId="81" fillId="0" borderId="25" xfId="217" applyFont="1" applyFill="1" applyBorder="1" applyAlignment="1">
      <alignment vertical="center" wrapText="1"/>
    </xf>
    <xf numFmtId="49" fontId="81" fillId="0" borderId="25" xfId="217" applyNumberFormat="1" applyFont="1" applyFill="1" applyBorder="1" applyAlignment="1">
      <alignment horizontal="left" vertical="center" wrapText="1"/>
    </xf>
    <xf numFmtId="0" fontId="81" fillId="0" borderId="25" xfId="217" applyFont="1" applyFill="1" applyBorder="1" applyAlignment="1">
      <alignment horizontal="left" vertical="center" wrapText="1"/>
    </xf>
    <xf numFmtId="0" fontId="72" fillId="0" borderId="2" xfId="0" applyFont="1" applyFill="1" applyBorder="1" applyAlignment="1">
      <alignment horizontal="left" vertical="center" wrapText="1"/>
    </xf>
    <xf numFmtId="0" fontId="73" fillId="0" borderId="25" xfId="179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74" fillId="0" borderId="1" xfId="0" applyNumberFormat="1" applyFont="1" applyFill="1" applyBorder="1" applyAlignment="1">
      <alignment horizontal="center" vertical="center"/>
    </xf>
    <xf numFmtId="0" fontId="75" fillId="0" borderId="1" xfId="1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2" fontId="71" fillId="0" borderId="0" xfId="0" applyNumberFormat="1" applyFont="1" applyFill="1"/>
    <xf numFmtId="0" fontId="71" fillId="0" borderId="0" xfId="0" applyFont="1" applyFill="1" applyAlignment="1">
      <alignment horizontal="left" vertical="top" wrapText="1"/>
    </xf>
    <xf numFmtId="0" fontId="71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73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166" fontId="71" fillId="0" borderId="21" xfId="7" applyNumberFormat="1" applyFont="1" applyFill="1" applyBorder="1" applyAlignment="1">
      <alignment horizontal="center" vertical="center" wrapText="1"/>
    </xf>
    <xf numFmtId="0" fontId="15" fillId="0" borderId="21" xfId="165" applyFont="1" applyFill="1" applyBorder="1" applyAlignment="1">
      <alignment horizontal="left" vertical="top" wrapText="1"/>
    </xf>
    <xf numFmtId="0" fontId="72" fillId="0" borderId="21" xfId="0" applyFont="1" applyFill="1" applyBorder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71" fillId="0" borderId="25" xfId="0" applyFont="1" applyFill="1" applyBorder="1" applyAlignment="1">
      <alignment horizontal="left" vertical="top" wrapText="1"/>
    </xf>
    <xf numFmtId="0" fontId="74" fillId="0" borderId="21" xfId="0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71" fillId="0" borderId="22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71" fillId="0" borderId="25" xfId="0" applyFont="1" applyFill="1" applyBorder="1" applyAlignment="1">
      <alignment horizontal="center" vertical="top" wrapText="1"/>
    </xf>
    <xf numFmtId="0" fontId="73" fillId="0" borderId="0" xfId="0" applyFont="1" applyFill="1"/>
    <xf numFmtId="0" fontId="71" fillId="0" borderId="25" xfId="0" applyFont="1" applyFill="1" applyBorder="1" applyAlignment="1">
      <alignment horizontal="left" vertical="center" wrapText="1"/>
    </xf>
    <xf numFmtId="0" fontId="74" fillId="0" borderId="25" xfId="0" applyFont="1" applyFill="1" applyBorder="1" applyAlignment="1">
      <alignment horizontal="left" vertical="center" wrapText="1"/>
    </xf>
    <xf numFmtId="0" fontId="15" fillId="0" borderId="23" xfId="217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72" fillId="0" borderId="25" xfId="0" applyFont="1" applyFill="1" applyBorder="1" applyAlignment="1">
      <alignment horizontal="left" vertical="top" wrapText="1"/>
    </xf>
    <xf numFmtId="0" fontId="75" fillId="0" borderId="1" xfId="1" applyFont="1" applyFill="1" applyBorder="1" applyAlignment="1">
      <alignment horizontal="center" vertical="top" wrapText="1"/>
    </xf>
    <xf numFmtId="0" fontId="71" fillId="0" borderId="0" xfId="0" applyFont="1" applyFill="1" applyAlignment="1">
      <alignment horizontal="left" indent="13"/>
    </xf>
    <xf numFmtId="0" fontId="71" fillId="0" borderId="0" xfId="0" applyFont="1" applyFill="1" applyAlignment="1">
      <alignment horizontal="left" indent="19"/>
    </xf>
    <xf numFmtId="0" fontId="75" fillId="0" borderId="0" xfId="1" applyFont="1" applyFill="1" applyAlignment="1">
      <alignment wrapText="1"/>
    </xf>
    <xf numFmtId="0" fontId="71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71" fillId="0" borderId="2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71" fillId="0" borderId="25" xfId="0" applyFont="1" applyFill="1" applyBorder="1" applyAlignment="1">
      <alignment horizontal="center" vertical="top" wrapText="1"/>
    </xf>
    <xf numFmtId="49" fontId="15" fillId="0" borderId="21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72" fillId="0" borderId="25" xfId="0" applyFont="1" applyFill="1" applyBorder="1" applyAlignment="1">
      <alignment horizontal="left" vertical="center" wrapText="1"/>
    </xf>
    <xf numFmtId="0" fontId="74" fillId="0" borderId="25" xfId="0" applyFont="1" applyFill="1" applyBorder="1" applyAlignment="1">
      <alignment horizontal="left" vertical="center" wrapText="1"/>
    </xf>
    <xf numFmtId="0" fontId="73" fillId="0" borderId="26" xfId="217" applyFont="1" applyFill="1" applyBorder="1" applyAlignment="1">
      <alignment horizontal="left" vertical="center" wrapText="1"/>
    </xf>
    <xf numFmtId="0" fontId="73" fillId="0" borderId="27" xfId="217" applyFont="1" applyFill="1" applyBorder="1" applyAlignment="1">
      <alignment horizontal="left" vertical="center" wrapText="1"/>
    </xf>
    <xf numFmtId="0" fontId="73" fillId="0" borderId="0" xfId="182" applyFont="1" applyFill="1" applyAlignment="1">
      <alignment horizontal="center" vertical="center" wrapText="1"/>
    </xf>
    <xf numFmtId="0" fontId="73" fillId="0" borderId="25" xfId="179" applyFont="1" applyFill="1" applyBorder="1" applyAlignment="1">
      <alignment horizontal="center" vertical="center" wrapText="1"/>
    </xf>
    <xf numFmtId="0" fontId="15" fillId="0" borderId="26" xfId="217" applyFont="1" applyFill="1" applyBorder="1" applyAlignment="1">
      <alignment horizontal="left" vertical="center" wrapText="1"/>
    </xf>
    <xf numFmtId="0" fontId="15" fillId="0" borderId="27" xfId="217" applyFont="1" applyFill="1" applyBorder="1" applyAlignment="1">
      <alignment horizontal="left" vertical="center" wrapText="1"/>
    </xf>
    <xf numFmtId="0" fontId="15" fillId="0" borderId="23" xfId="217" applyFont="1" applyFill="1" applyBorder="1" applyAlignment="1">
      <alignment horizontal="left" vertical="center" wrapText="1"/>
    </xf>
    <xf numFmtId="0" fontId="73" fillId="0" borderId="26" xfId="217" applyFont="1" applyFill="1" applyBorder="1" applyAlignment="1">
      <alignment horizontal="center" vertical="center" wrapText="1"/>
    </xf>
    <xf numFmtId="0" fontId="73" fillId="0" borderId="23" xfId="217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69" fontId="12" fillId="0" borderId="25" xfId="0" applyNumberFormat="1" applyFont="1" applyFill="1" applyBorder="1" applyAlignment="1">
      <alignment horizontal="center" vertical="center" wrapText="1"/>
    </xf>
    <xf numFmtId="1" fontId="74" fillId="0" borderId="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76" fillId="0" borderId="0" xfId="1" applyFont="1" applyFill="1" applyAlignment="1">
      <alignment horizontal="center" wrapText="1"/>
    </xf>
    <xf numFmtId="2" fontId="76" fillId="0" borderId="0" xfId="1" applyNumberFormat="1" applyFont="1" applyFill="1" applyAlignment="1">
      <alignment horizontal="center" wrapText="1"/>
    </xf>
    <xf numFmtId="0" fontId="75" fillId="0" borderId="26" xfId="1" applyFont="1" applyFill="1" applyBorder="1" applyAlignment="1">
      <alignment horizontal="left" wrapText="1"/>
    </xf>
    <xf numFmtId="0" fontId="75" fillId="0" borderId="23" xfId="1" applyFont="1" applyFill="1" applyBorder="1" applyAlignment="1">
      <alignment horizontal="left" wrapText="1"/>
    </xf>
    <xf numFmtId="0" fontId="73" fillId="0" borderId="27" xfId="0" applyFont="1" applyFill="1" applyBorder="1" applyAlignment="1">
      <alignment horizontal="center" vertical="top" wrapText="1"/>
    </xf>
    <xf numFmtId="0" fontId="73" fillId="0" borderId="23" xfId="0" applyFont="1" applyFill="1" applyBorder="1" applyAlignment="1">
      <alignment horizontal="center" vertical="top" wrapText="1"/>
    </xf>
    <xf numFmtId="0" fontId="75" fillId="0" borderId="22" xfId="1" applyFont="1" applyFill="1" applyBorder="1" applyAlignment="1">
      <alignment horizontal="center" vertical="top" wrapText="1"/>
    </xf>
    <xf numFmtId="0" fontId="75" fillId="0" borderId="1" xfId="1" applyFont="1" applyFill="1" applyBorder="1" applyAlignment="1">
      <alignment horizontal="center" vertical="top" wrapText="1"/>
    </xf>
    <xf numFmtId="0" fontId="75" fillId="0" borderId="26" xfId="1" applyFont="1" applyFill="1" applyBorder="1" applyAlignment="1">
      <alignment horizontal="center" wrapText="1"/>
    </xf>
    <xf numFmtId="0" fontId="75" fillId="0" borderId="23" xfId="1" applyFont="1" applyFill="1" applyBorder="1" applyAlignment="1">
      <alignment horizontal="center" wrapText="1"/>
    </xf>
    <xf numFmtId="0" fontId="76" fillId="0" borderId="0" xfId="1" applyFont="1" applyFill="1" applyAlignment="1">
      <alignment horizontal="center"/>
    </xf>
    <xf numFmtId="166" fontId="71" fillId="0" borderId="21" xfId="7" applyNumberFormat="1" applyFont="1" applyFill="1" applyBorder="1" applyAlignment="1">
      <alignment horizontal="right" wrapText="1"/>
    </xf>
    <xf numFmtId="167" fontId="71" fillId="0" borderId="21" xfId="7" applyNumberFormat="1" applyFont="1" applyFill="1" applyBorder="1" applyAlignment="1">
      <alignment horizontal="right" wrapText="1"/>
    </xf>
    <xf numFmtId="0" fontId="71" fillId="0" borderId="21" xfId="0" applyFont="1" applyFill="1" applyBorder="1" applyAlignment="1">
      <alignment horizontal="right" wrapText="1"/>
    </xf>
    <xf numFmtId="165" fontId="73" fillId="0" borderId="21" xfId="6" applyNumberFormat="1" applyFont="1" applyFill="1" applyBorder="1" applyAlignment="1">
      <alignment horizontal="right"/>
    </xf>
    <xf numFmtId="165" fontId="73" fillId="0" borderId="25" xfId="6" applyNumberFormat="1" applyFont="1" applyFill="1" applyBorder="1" applyAlignment="1">
      <alignment horizontal="right"/>
    </xf>
    <xf numFmtId="0" fontId="81" fillId="0" borderId="25" xfId="217" applyFont="1" applyFill="1" applyBorder="1" applyAlignment="1"/>
    <xf numFmtId="171" fontId="73" fillId="0" borderId="25" xfId="0" applyNumberFormat="1" applyFont="1" applyFill="1" applyBorder="1" applyAlignment="1">
      <alignment horizontal="right"/>
    </xf>
    <xf numFmtId="172" fontId="73" fillId="0" borderId="25" xfId="0" applyNumberFormat="1" applyFont="1" applyFill="1" applyBorder="1" applyAlignment="1">
      <alignment horizontal="right"/>
    </xf>
    <xf numFmtId="169" fontId="15" fillId="0" borderId="23" xfId="217" applyNumberFormat="1" applyFont="1" applyFill="1" applyBorder="1" applyAlignment="1">
      <alignment horizontal="right" wrapText="1"/>
    </xf>
    <xf numFmtId="169" fontId="73" fillId="0" borderId="25" xfId="217" applyNumberFormat="1" applyFont="1" applyFill="1" applyBorder="1" applyAlignment="1">
      <alignment horizontal="right"/>
    </xf>
    <xf numFmtId="169" fontId="73" fillId="0" borderId="23" xfId="217" applyNumberFormat="1" applyFont="1" applyFill="1" applyBorder="1" applyAlignment="1">
      <alignment horizontal="right" wrapText="1"/>
    </xf>
    <xf numFmtId="169" fontId="73" fillId="0" borderId="23" xfId="217" applyNumberFormat="1" applyFont="1" applyFill="1" applyBorder="1" applyAlignment="1">
      <alignment horizontal="right"/>
    </xf>
    <xf numFmtId="167" fontId="15" fillId="0" borderId="23" xfId="217" applyNumberFormat="1" applyFont="1" applyFill="1" applyBorder="1" applyAlignment="1">
      <alignment horizontal="right" wrapText="1"/>
    </xf>
    <xf numFmtId="0" fontId="73" fillId="0" borderId="25" xfId="217" applyFont="1" applyFill="1" applyBorder="1" applyAlignment="1">
      <alignment horizontal="right"/>
    </xf>
    <xf numFmtId="0" fontId="73" fillId="0" borderId="28" xfId="217" applyFont="1" applyFill="1" applyBorder="1" applyAlignment="1">
      <alignment horizontal="right"/>
    </xf>
    <xf numFmtId="169" fontId="73" fillId="0" borderId="28" xfId="217" applyNumberFormat="1" applyFont="1" applyFill="1" applyBorder="1" applyAlignment="1">
      <alignment horizontal="right"/>
    </xf>
    <xf numFmtId="170" fontId="81" fillId="0" borderId="25" xfId="217" applyNumberFormat="1" applyFont="1" applyFill="1" applyBorder="1" applyAlignment="1">
      <alignment horizontal="right"/>
    </xf>
    <xf numFmtId="0" fontId="81" fillId="0" borderId="25" xfId="217" applyFont="1" applyFill="1" applyBorder="1" applyAlignment="1">
      <alignment horizontal="right"/>
    </xf>
    <xf numFmtId="169" fontId="15" fillId="0" borderId="25" xfId="217" applyNumberFormat="1" applyFont="1" applyFill="1" applyBorder="1" applyAlignment="1">
      <alignment horizontal="right"/>
    </xf>
    <xf numFmtId="165" fontId="73" fillId="0" borderId="25" xfId="218" applyNumberFormat="1" applyFont="1" applyFill="1" applyBorder="1" applyAlignment="1">
      <alignment horizontal="right"/>
    </xf>
    <xf numFmtId="0" fontId="71" fillId="0" borderId="25" xfId="0" applyFont="1" applyFill="1" applyBorder="1" applyAlignment="1">
      <alignment horizontal="right" wrapText="1"/>
    </xf>
    <xf numFmtId="169" fontId="15" fillId="0" borderId="25" xfId="217" applyNumberFormat="1" applyFont="1" applyFill="1" applyBorder="1" applyAlignment="1">
      <alignment horizontal="right" wrapText="1"/>
    </xf>
    <xf numFmtId="166" fontId="73" fillId="0" borderId="25" xfId="216" applyNumberFormat="1" applyFont="1" applyFill="1" applyBorder="1" applyAlignment="1">
      <alignment horizontal="right"/>
    </xf>
    <xf numFmtId="0" fontId="74" fillId="0" borderId="25" xfId="0" applyFont="1" applyFill="1" applyBorder="1" applyAlignment="1">
      <alignment horizontal="left" wrapText="1"/>
    </xf>
    <xf numFmtId="169" fontId="73" fillId="0" borderId="25" xfId="217" applyNumberFormat="1" applyFont="1" applyFill="1" applyBorder="1" applyAlignment="1">
      <alignment horizontal="right" wrapText="1"/>
    </xf>
    <xf numFmtId="0" fontId="74" fillId="0" borderId="25" xfId="0" applyFont="1" applyFill="1" applyBorder="1" applyAlignment="1">
      <alignment horizontal="right" wrapText="1"/>
    </xf>
    <xf numFmtId="169" fontId="85" fillId="0" borderId="23" xfId="217" applyNumberFormat="1" applyFont="1" applyFill="1" applyBorder="1" applyAlignment="1">
      <alignment horizontal="right" wrapText="1"/>
    </xf>
    <xf numFmtId="169" fontId="81" fillId="0" borderId="25" xfId="217" applyNumberFormat="1" applyFont="1" applyFill="1" applyBorder="1" applyAlignment="1">
      <alignment horizontal="right"/>
    </xf>
    <xf numFmtId="170" fontId="73" fillId="0" borderId="25" xfId="217" applyNumberFormat="1" applyFont="1" applyFill="1" applyBorder="1" applyAlignment="1">
      <alignment horizontal="right"/>
    </xf>
    <xf numFmtId="0" fontId="15" fillId="0" borderId="28" xfId="217" applyFont="1" applyFill="1" applyBorder="1" applyAlignment="1">
      <alignment horizontal="center" wrapText="1"/>
    </xf>
    <xf numFmtId="0" fontId="73" fillId="0" borderId="25" xfId="217" applyFont="1" applyFill="1" applyBorder="1" applyAlignment="1"/>
    <xf numFmtId="0" fontId="15" fillId="0" borderId="23" xfId="217" applyFont="1" applyFill="1" applyBorder="1" applyAlignment="1">
      <alignment horizontal="center" wrapText="1"/>
    </xf>
    <xf numFmtId="0" fontId="73" fillId="0" borderId="26" xfId="217" applyFont="1" applyFill="1" applyBorder="1" applyAlignment="1"/>
    <xf numFmtId="0" fontId="83" fillId="0" borderId="25" xfId="0" applyFont="1" applyFill="1" applyBorder="1" applyAlignment="1">
      <alignment horizontal="center" wrapText="1"/>
    </xf>
    <xf numFmtId="0" fontId="15" fillId="0" borderId="21" xfId="165" applyFont="1" applyFill="1" applyBorder="1" applyAlignment="1">
      <alignment horizontal="left" wrapText="1"/>
    </xf>
    <xf numFmtId="0" fontId="84" fillId="0" borderId="25" xfId="0" applyFont="1" applyFill="1" applyBorder="1" applyAlignment="1">
      <alignment horizontal="center" wrapText="1"/>
    </xf>
    <xf numFmtId="0" fontId="72" fillId="0" borderId="28" xfId="217" applyFont="1" applyFill="1" applyBorder="1" applyAlignment="1">
      <alignment horizontal="left" wrapText="1"/>
    </xf>
    <xf numFmtId="169" fontId="15" fillId="0" borderId="23" xfId="0" applyNumberFormat="1" applyFont="1" applyFill="1" applyBorder="1" applyAlignment="1">
      <alignment horizontal="right"/>
    </xf>
    <xf numFmtId="169" fontId="15" fillId="0" borderId="25" xfId="0" applyNumberFormat="1" applyFont="1" applyFill="1" applyBorder="1" applyAlignment="1">
      <alignment horizontal="right"/>
    </xf>
    <xf numFmtId="169" fontId="15" fillId="0" borderId="25" xfId="163" applyNumberFormat="1" applyFont="1" applyFill="1" applyBorder="1" applyAlignment="1">
      <alignment horizontal="right" wrapText="1"/>
    </xf>
    <xf numFmtId="169" fontId="73" fillId="0" borderId="25" xfId="163" applyNumberFormat="1" applyFont="1" applyFill="1" applyBorder="1" applyAlignment="1">
      <alignment horizontal="right" wrapText="1"/>
    </xf>
    <xf numFmtId="170" fontId="71" fillId="0" borderId="25" xfId="0" applyNumberFormat="1" applyFont="1" applyFill="1" applyBorder="1" applyAlignment="1">
      <alignment horizontal="right"/>
    </xf>
    <xf numFmtId="0" fontId="75" fillId="0" borderId="25" xfId="1" applyFont="1" applyFill="1" applyBorder="1" applyAlignment="1">
      <alignment horizontal="right" wrapText="1"/>
    </xf>
    <xf numFmtId="167" fontId="80" fillId="0" borderId="25" xfId="1" applyNumberFormat="1" applyFont="1" applyFill="1" applyBorder="1" applyAlignment="1">
      <alignment horizontal="right" wrapText="1"/>
    </xf>
  </cellXfs>
  <cellStyles count="219">
    <cellStyle name="20% - Accent1 2" xfId="69"/>
    <cellStyle name="20% - Accent1 2 2" xfId="108"/>
    <cellStyle name="20% - Accent1 3" xfId="167"/>
    <cellStyle name="20% - Accent1 4" xfId="191"/>
    <cellStyle name="20% - Accent2 2" xfId="72"/>
    <cellStyle name="20% - Accent2 2 2" xfId="109"/>
    <cellStyle name="20% - Accent2 3" xfId="169"/>
    <cellStyle name="20% - Accent2 4" xfId="193"/>
    <cellStyle name="20% - Accent3 2" xfId="71"/>
    <cellStyle name="20% - Accent3 2 2" xfId="110"/>
    <cellStyle name="20% - Accent3 3" xfId="171"/>
    <cellStyle name="20% - Accent3 4" xfId="195"/>
    <cellStyle name="20% - Accent4 2" xfId="88"/>
    <cellStyle name="20% - Accent4 2 2" xfId="111"/>
    <cellStyle name="20% - Accent4 3" xfId="173"/>
    <cellStyle name="20% - Accent4 4" xfId="197"/>
    <cellStyle name="20% - Accent5 2" xfId="91"/>
    <cellStyle name="20% - Accent5 2 2" xfId="112"/>
    <cellStyle name="20% - Accent5 3" xfId="175"/>
    <cellStyle name="20% - Accent5 4" xfId="199"/>
    <cellStyle name="20% - Accent6 2" xfId="59"/>
    <cellStyle name="20% - Accent6 2 2" xfId="113"/>
    <cellStyle name="20% - Accent6 3" xfId="177"/>
    <cellStyle name="20% - Accent6 4" xfId="201"/>
    <cellStyle name="20% — акцент1" xfId="29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- Accent1 2" xfId="93"/>
    <cellStyle name="40% - Accent1 2 2" xfId="114"/>
    <cellStyle name="40% - Accent1 3" xfId="168"/>
    <cellStyle name="40% - Accent1 4" xfId="192"/>
    <cellStyle name="40% - Accent2 2" xfId="61"/>
    <cellStyle name="40% - Accent2 2 2" xfId="115"/>
    <cellStyle name="40% - Accent2 3" xfId="170"/>
    <cellStyle name="40% - Accent2 4" xfId="194"/>
    <cellStyle name="40% - Accent3 2" xfId="87"/>
    <cellStyle name="40% - Accent3 2 2" xfId="116"/>
    <cellStyle name="40% - Accent3 3" xfId="172"/>
    <cellStyle name="40% - Accent3 4" xfId="196"/>
    <cellStyle name="40% - Accent4 2" xfId="78"/>
    <cellStyle name="40% - Accent4 2 2" xfId="117"/>
    <cellStyle name="40% - Accent4 3" xfId="174"/>
    <cellStyle name="40% - Accent4 4" xfId="198"/>
    <cellStyle name="40% - Accent5 2" xfId="77"/>
    <cellStyle name="40% - Accent5 2 2" xfId="118"/>
    <cellStyle name="40% - Accent5 3" xfId="176"/>
    <cellStyle name="40% - Accent5 4" xfId="200"/>
    <cellStyle name="40% - Accent6 2" xfId="60"/>
    <cellStyle name="40% - Accent6 2 2" xfId="119"/>
    <cellStyle name="40% - Accent6 3" xfId="178"/>
    <cellStyle name="40% - Accent6 4" xfId="202"/>
    <cellStyle name="40% — акцент1" xfId="30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- Accent1 2" xfId="64"/>
    <cellStyle name="60% - Accent1 2 2" xfId="120"/>
    <cellStyle name="60% - Accent2 2" xfId="62"/>
    <cellStyle name="60% - Accent2 2 2" xfId="121"/>
    <cellStyle name="60% - Accent3 2" xfId="56"/>
    <cellStyle name="60% - Accent3 2 2" xfId="122"/>
    <cellStyle name="60% - Accent4 2" xfId="66"/>
    <cellStyle name="60% - Accent4 2 2" xfId="123"/>
    <cellStyle name="60% - Accent5 2" xfId="73"/>
    <cellStyle name="60% - Accent5 2 2" xfId="124"/>
    <cellStyle name="60% - Accent6 2" xfId="55"/>
    <cellStyle name="60% - Accent6 2 2" xfId="125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Accent1 2" xfId="57"/>
    <cellStyle name="Accent1 2 2" xfId="126"/>
    <cellStyle name="Accent2 2" xfId="53"/>
    <cellStyle name="Accent2 2 2" xfId="127"/>
    <cellStyle name="Accent3 2" xfId="90"/>
    <cellStyle name="Accent3 2 2" xfId="128"/>
    <cellStyle name="Accent4 2" xfId="75"/>
    <cellStyle name="Accent4 2 2" xfId="129"/>
    <cellStyle name="Accent5 2" xfId="85"/>
    <cellStyle name="Accent5 2 2" xfId="130"/>
    <cellStyle name="Accent6 2" xfId="58"/>
    <cellStyle name="Accent6 2 2" xfId="131"/>
    <cellStyle name="Bad 2" xfId="92"/>
    <cellStyle name="Bad 2 2" xfId="132"/>
    <cellStyle name="Calculation 2" xfId="79"/>
    <cellStyle name="Calculation 2 2" xfId="133"/>
    <cellStyle name="Check Cell 2" xfId="86"/>
    <cellStyle name="Check Cell 2 2" xfId="134"/>
    <cellStyle name="Comma 2" xfId="10"/>
    <cellStyle name="Comma 2 2" xfId="100"/>
    <cellStyle name="Comma 2 2 2" xfId="135"/>
    <cellStyle name="Comma 2 3" xfId="10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4" xfId="102"/>
    <cellStyle name="Comma 5" xfId="95"/>
    <cellStyle name="Comma 5 2" xfId="180"/>
    <cellStyle name="Comma 5 3" xfId="204"/>
    <cellStyle name="Comma 6" xfId="187"/>
    <cellStyle name="Comma 6 2" xfId="210"/>
    <cellStyle name="Explanatory Text 2" xfId="74"/>
    <cellStyle name="Explanatory Text 2 2" xfId="137"/>
    <cellStyle name="Good 2" xfId="80"/>
    <cellStyle name="Good 2 2" xfId="138"/>
    <cellStyle name="Heading 1 2" xfId="65"/>
    <cellStyle name="Heading 1 2 2" xfId="139"/>
    <cellStyle name="Heading 2 2" xfId="83"/>
    <cellStyle name="Heading 2 2 2" xfId="140"/>
    <cellStyle name="Heading 3 2" xfId="67"/>
    <cellStyle name="Heading 3 2 2" xfId="141"/>
    <cellStyle name="Heading 4 2" xfId="63"/>
    <cellStyle name="Heading 4 2 2" xfId="142"/>
    <cellStyle name="Input 2" xfId="82"/>
    <cellStyle name="Input 2 2" xfId="143"/>
    <cellStyle name="Linked Cell 2" xfId="70"/>
    <cellStyle name="Linked Cell 2 2" xfId="144"/>
    <cellStyle name="Neutral 2" xfId="76"/>
    <cellStyle name="Neutral 2 2" xfId="105"/>
    <cellStyle name="Neutral 3" xfId="145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2" xfId="1"/>
    <cellStyle name="Normal 2 2" xfId="146"/>
    <cellStyle name="Normal 2 2 2" xfId="163"/>
    <cellStyle name="Normal 2 3" xfId="147"/>
    <cellStyle name="Normal 2 4" xfId="96"/>
    <cellStyle name="Normal 3" xfId="3"/>
    <cellStyle name="Normal 3 2" xfId="104"/>
    <cellStyle name="Normal 3 2 2" xfId="148"/>
    <cellStyle name="Normal 3 3" xfId="98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6" xfId="150"/>
    <cellStyle name="Normal 6 2" xfId="213"/>
    <cellStyle name="Normal 7" xfId="151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 2" xfId="54"/>
    <cellStyle name="Note 2 2" xfId="152"/>
    <cellStyle name="Note 3" xfId="166"/>
    <cellStyle name="Note 4" xfId="190"/>
    <cellStyle name="Output 2" xfId="81"/>
    <cellStyle name="Output 2 2" xfId="153"/>
    <cellStyle name="Percent 2" xfId="2"/>
    <cellStyle name="Percent 2 2" xfId="97"/>
    <cellStyle name="SN_241" xfId="6"/>
    <cellStyle name="SN_b" xfId="218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 2" xfId="89"/>
    <cellStyle name="Total 2 2" xfId="158"/>
    <cellStyle name="Warning Text 2" xfId="68"/>
    <cellStyle name="Warning Text 2 2" xfId="159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ейтральный" xfId="18" builtinId="28" customBuiltin="1"/>
    <cellStyle name="Обычный" xfId="0" builtinId="0"/>
    <cellStyle name="Обычный 2" xfId="11"/>
    <cellStyle name="Обычный 2 2" xfId="161"/>
    <cellStyle name="Обычный 2 3" xfId="160"/>
    <cellStyle name="Обычный 3" xfId="217"/>
    <cellStyle name="Плохой" xfId="17" builtinId="27" customBuiltin="1"/>
    <cellStyle name="Пояснение" xfId="26" builtinId="53" customBuiltin="1"/>
    <cellStyle name="Примечание" xfId="25" builtinId="10" customBuiltin="1"/>
    <cellStyle name="Связанная ячейка" xfId="22" builtinId="24" customBuiltin="1"/>
    <cellStyle name="Текст предупреждения" xfId="24" builtinId="11" customBuiltin="1"/>
    <cellStyle name="Финансовый" xfId="7" builtinId="3"/>
    <cellStyle name="Финансовый 2" xfId="214"/>
    <cellStyle name="Финансовый 2 2" xfId="215"/>
    <cellStyle name="Финансовый 3" xfId="216"/>
    <cellStyle name="Хороший" xfId="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havelvacner%20marz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ts 1"/>
      <sheetName val="Havelvats 2 "/>
      <sheetName val="Havelvats 3"/>
      <sheetName val="Havelvats 4"/>
      <sheetName val="Havelvats 5"/>
    </sheetNames>
    <sheetDataSet>
      <sheetData sheetId="0" refreshError="1">
        <row r="47">
          <cell r="C47" t="str">
            <v>Մարզերում առաջնահերթ լուծում պահանջող հիմնախնդիրների լուծում</v>
          </cell>
        </row>
        <row r="49">
          <cell r="C49" t="str">
    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46" zoomScaleNormal="100" zoomScaleSheetLayoutView="100" workbookViewId="0">
      <selection sqref="A1:XFD1048576"/>
    </sheetView>
  </sheetViews>
  <sheetFormatPr defaultColWidth="9.140625" defaultRowHeight="17.25" x14ac:dyDescent="0.3"/>
  <cols>
    <col min="1" max="1" width="8.5703125" style="25" customWidth="1"/>
    <col min="2" max="2" width="9" style="25" customWidth="1"/>
    <col min="3" max="3" width="7.140625" style="25" customWidth="1"/>
    <col min="4" max="4" width="10.42578125" style="25" customWidth="1"/>
    <col min="5" max="5" width="17" style="25" customWidth="1"/>
    <col min="6" max="6" width="55.140625" style="25" customWidth="1"/>
    <col min="7" max="7" width="18.42578125" style="25" customWidth="1"/>
    <col min="8" max="8" width="25.28515625" style="25" customWidth="1"/>
    <col min="9" max="9" width="18.140625" style="25" customWidth="1"/>
    <col min="10" max="10" width="49.85546875" style="25" customWidth="1"/>
    <col min="11" max="11" width="14.42578125" style="25" customWidth="1"/>
    <col min="12" max="16384" width="9.140625" style="25"/>
  </cols>
  <sheetData>
    <row r="1" spans="1:9" ht="21" customHeight="1" x14ac:dyDescent="0.3">
      <c r="A1" s="107" t="s">
        <v>91</v>
      </c>
      <c r="B1" s="107"/>
      <c r="C1" s="107"/>
      <c r="D1" s="107"/>
      <c r="E1" s="107"/>
      <c r="F1" s="107"/>
      <c r="G1" s="107"/>
      <c r="H1" s="107"/>
      <c r="I1" s="55"/>
    </row>
    <row r="2" spans="1:9" ht="18.75" customHeight="1" x14ac:dyDescent="0.3">
      <c r="A2" s="107" t="s">
        <v>37</v>
      </c>
      <c r="B2" s="107"/>
      <c r="C2" s="107"/>
      <c r="D2" s="107"/>
      <c r="E2" s="107"/>
      <c r="F2" s="107"/>
      <c r="G2" s="107"/>
      <c r="H2" s="107"/>
      <c r="I2" s="55"/>
    </row>
    <row r="3" spans="1:9" ht="17.25" customHeight="1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55"/>
    </row>
    <row r="4" spans="1:9" ht="13.5" customHeight="1" x14ac:dyDescent="0.3"/>
    <row r="5" spans="1:9" ht="39" customHeight="1" x14ac:dyDescent="0.3">
      <c r="A5" s="108" t="s">
        <v>38</v>
      </c>
      <c r="B5" s="108"/>
      <c r="C5" s="108"/>
      <c r="D5" s="108"/>
      <c r="E5" s="108"/>
      <c r="F5" s="108"/>
      <c r="G5" s="108"/>
      <c r="H5" s="108"/>
    </row>
    <row r="7" spans="1:9" x14ac:dyDescent="0.3">
      <c r="G7" s="89" t="s">
        <v>11</v>
      </c>
      <c r="H7" s="89"/>
    </row>
    <row r="8" spans="1:9" s="57" customFormat="1" ht="86.25" customHeight="1" x14ac:dyDescent="0.25">
      <c r="A8" s="105" t="s">
        <v>12</v>
      </c>
      <c r="B8" s="105"/>
      <c r="C8" s="105"/>
      <c r="D8" s="105" t="s">
        <v>1</v>
      </c>
      <c r="E8" s="105"/>
      <c r="F8" s="105" t="s">
        <v>6</v>
      </c>
      <c r="G8" s="106" t="s">
        <v>36</v>
      </c>
      <c r="H8" s="106"/>
    </row>
    <row r="9" spans="1:9" s="57" customFormat="1" ht="49.5" customHeight="1" x14ac:dyDescent="0.25">
      <c r="A9" s="58" t="s">
        <v>13</v>
      </c>
      <c r="B9" s="59" t="s">
        <v>14</v>
      </c>
      <c r="C9" s="59" t="s">
        <v>15</v>
      </c>
      <c r="D9" s="58" t="s">
        <v>4</v>
      </c>
      <c r="E9" s="59" t="s">
        <v>5</v>
      </c>
      <c r="F9" s="105"/>
      <c r="G9" s="59" t="s">
        <v>2</v>
      </c>
      <c r="H9" s="59" t="s">
        <v>3</v>
      </c>
    </row>
    <row r="10" spans="1:9" s="57" customFormat="1" x14ac:dyDescent="0.3">
      <c r="A10" s="60"/>
      <c r="B10" s="60"/>
      <c r="C10" s="60"/>
      <c r="D10" s="59"/>
      <c r="E10" s="59"/>
      <c r="F10" s="61" t="s">
        <v>10</v>
      </c>
      <c r="G10" s="146">
        <f t="shared" ref="G10" si="0">G12</f>
        <v>0</v>
      </c>
      <c r="H10" s="146">
        <f>H12</f>
        <v>0</v>
      </c>
    </row>
    <row r="11" spans="1:9" s="57" customFormat="1" x14ac:dyDescent="0.3">
      <c r="A11" s="60"/>
      <c r="B11" s="60"/>
      <c r="C11" s="60"/>
      <c r="D11" s="59"/>
      <c r="E11" s="59"/>
      <c r="F11" s="62" t="s">
        <v>16</v>
      </c>
      <c r="G11" s="147"/>
      <c r="H11" s="147"/>
    </row>
    <row r="12" spans="1:9" s="57" customFormat="1" ht="45" customHeight="1" x14ac:dyDescent="0.3">
      <c r="A12" s="60"/>
      <c r="B12" s="60"/>
      <c r="C12" s="60"/>
      <c r="D12" s="59"/>
      <c r="E12" s="59"/>
      <c r="F12" s="61" t="s">
        <v>26</v>
      </c>
      <c r="G12" s="146">
        <f t="shared" ref="G12" si="1">+G13</f>
        <v>0</v>
      </c>
      <c r="H12" s="146">
        <f>+H13</f>
        <v>0</v>
      </c>
    </row>
    <row r="13" spans="1:9" s="57" customFormat="1" ht="34.5" x14ac:dyDescent="0.3">
      <c r="A13" s="103" t="s">
        <v>23</v>
      </c>
      <c r="B13" s="91"/>
      <c r="C13" s="91"/>
      <c r="D13" s="94"/>
      <c r="E13" s="91"/>
      <c r="F13" s="63" t="s">
        <v>22</v>
      </c>
      <c r="G13" s="146">
        <f>+G21</f>
        <v>0</v>
      </c>
      <c r="H13" s="146">
        <f t="shared" ref="H13" si="2">H15</f>
        <v>0</v>
      </c>
    </row>
    <row r="14" spans="1:9" s="57" customFormat="1" x14ac:dyDescent="0.3">
      <c r="A14" s="103"/>
      <c r="B14" s="91"/>
      <c r="C14" s="91"/>
      <c r="D14" s="95"/>
      <c r="E14" s="91"/>
      <c r="F14" s="62" t="s">
        <v>7</v>
      </c>
      <c r="G14" s="146"/>
      <c r="H14" s="146"/>
    </row>
    <row r="15" spans="1:9" s="57" customFormat="1" ht="59.25" customHeight="1" x14ac:dyDescent="0.3">
      <c r="A15" s="103"/>
      <c r="B15" s="103" t="s">
        <v>17</v>
      </c>
      <c r="C15" s="91"/>
      <c r="D15" s="95"/>
      <c r="E15" s="91"/>
      <c r="F15" s="63" t="s">
        <v>24</v>
      </c>
      <c r="G15" s="146">
        <f t="shared" ref="G15:H15" si="3">G17</f>
        <v>0</v>
      </c>
      <c r="H15" s="146">
        <f t="shared" si="3"/>
        <v>0</v>
      </c>
    </row>
    <row r="16" spans="1:9" s="57" customFormat="1" x14ac:dyDescent="0.3">
      <c r="A16" s="103"/>
      <c r="B16" s="103"/>
      <c r="C16" s="91"/>
      <c r="D16" s="96"/>
      <c r="E16" s="91"/>
      <c r="F16" s="62" t="s">
        <v>7</v>
      </c>
      <c r="G16" s="146"/>
      <c r="H16" s="146"/>
    </row>
    <row r="17" spans="1:8" s="57" customFormat="1" ht="51.75" x14ac:dyDescent="0.3">
      <c r="A17" s="103"/>
      <c r="B17" s="103"/>
      <c r="C17" s="103" t="s">
        <v>23</v>
      </c>
      <c r="D17" s="97"/>
      <c r="E17" s="91"/>
      <c r="F17" s="61" t="s">
        <v>24</v>
      </c>
      <c r="G17" s="146">
        <f>+G19</f>
        <v>0</v>
      </c>
      <c r="H17" s="146">
        <f>+H19</f>
        <v>0</v>
      </c>
    </row>
    <row r="18" spans="1:8" s="57" customFormat="1" x14ac:dyDescent="0.3">
      <c r="A18" s="103"/>
      <c r="B18" s="103"/>
      <c r="C18" s="103"/>
      <c r="D18" s="98"/>
      <c r="E18" s="91"/>
      <c r="F18" s="62" t="s">
        <v>7</v>
      </c>
      <c r="G18" s="146"/>
      <c r="H18" s="146"/>
    </row>
    <row r="19" spans="1:8" s="57" customFormat="1" ht="39.75" customHeight="1" x14ac:dyDescent="0.3">
      <c r="A19" s="103"/>
      <c r="B19" s="103"/>
      <c r="C19" s="103"/>
      <c r="D19" s="98"/>
      <c r="E19" s="91"/>
      <c r="F19" s="62" t="s">
        <v>25</v>
      </c>
      <c r="G19" s="146">
        <f>+G21</f>
        <v>0</v>
      </c>
      <c r="H19" s="146">
        <f>+H21</f>
        <v>0</v>
      </c>
    </row>
    <row r="20" spans="1:8" s="57" customFormat="1" x14ac:dyDescent="0.3">
      <c r="A20" s="103"/>
      <c r="B20" s="103"/>
      <c r="C20" s="103"/>
      <c r="D20" s="99"/>
      <c r="E20" s="91"/>
      <c r="F20" s="62" t="s">
        <v>7</v>
      </c>
      <c r="G20" s="146"/>
      <c r="H20" s="146"/>
    </row>
    <row r="21" spans="1:8" s="57" customFormat="1" x14ac:dyDescent="0.3">
      <c r="A21" s="103"/>
      <c r="B21" s="103"/>
      <c r="C21" s="103"/>
      <c r="D21" s="100">
        <v>1212</v>
      </c>
      <c r="E21" s="92" t="s">
        <v>21</v>
      </c>
      <c r="F21" s="92"/>
      <c r="G21" s="146">
        <f>+G23</f>
        <v>0</v>
      </c>
      <c r="H21" s="146">
        <f>+H23</f>
        <v>0</v>
      </c>
    </row>
    <row r="22" spans="1:8" s="57" customFormat="1" x14ac:dyDescent="0.3">
      <c r="A22" s="103"/>
      <c r="B22" s="103"/>
      <c r="C22" s="103"/>
      <c r="D22" s="100"/>
      <c r="E22" s="93">
        <v>12025</v>
      </c>
      <c r="F22" s="60" t="s">
        <v>7</v>
      </c>
      <c r="G22" s="148"/>
      <c r="H22" s="148"/>
    </row>
    <row r="23" spans="1:8" s="57" customFormat="1" ht="35.25" customHeight="1" x14ac:dyDescent="0.3">
      <c r="A23" s="103"/>
      <c r="B23" s="103"/>
      <c r="C23" s="103"/>
      <c r="D23" s="100"/>
      <c r="E23" s="93"/>
      <c r="F23" s="65" t="s">
        <v>39</v>
      </c>
      <c r="G23" s="146">
        <f>G25+G33+G45+G53+G64+G74+G85+G96+G104</f>
        <v>0</v>
      </c>
      <c r="H23" s="146">
        <f>H25+H33+H45+H53+H64+H74+H85+H96+H104</f>
        <v>0</v>
      </c>
    </row>
    <row r="24" spans="1:8" ht="19.5" customHeight="1" x14ac:dyDescent="0.3">
      <c r="A24" s="103"/>
      <c r="B24" s="103"/>
      <c r="C24" s="103"/>
      <c r="D24" s="100"/>
      <c r="E24" s="91"/>
      <c r="F24" s="60" t="s">
        <v>18</v>
      </c>
      <c r="G24" s="146"/>
      <c r="H24" s="146"/>
    </row>
    <row r="25" spans="1:8" s="67" customFormat="1" x14ac:dyDescent="0.3">
      <c r="A25" s="103"/>
      <c r="B25" s="103"/>
      <c r="C25" s="103"/>
      <c r="D25" s="100"/>
      <c r="E25" s="91"/>
      <c r="F25" s="66" t="s">
        <v>27</v>
      </c>
      <c r="G25" s="146">
        <f t="shared" ref="G25:H25" si="4">G27</f>
        <v>0</v>
      </c>
      <c r="H25" s="146">
        <f t="shared" si="4"/>
        <v>0</v>
      </c>
    </row>
    <row r="26" spans="1:8" ht="43.5" customHeight="1" x14ac:dyDescent="0.3">
      <c r="A26" s="103"/>
      <c r="B26" s="103"/>
      <c r="C26" s="103"/>
      <c r="D26" s="100"/>
      <c r="E26" s="91"/>
      <c r="F26" s="60" t="s">
        <v>20</v>
      </c>
      <c r="G26" s="146"/>
      <c r="H26" s="146"/>
    </row>
    <row r="27" spans="1:8" x14ac:dyDescent="0.3">
      <c r="A27" s="103"/>
      <c r="B27" s="103"/>
      <c r="C27" s="103"/>
      <c r="D27" s="100"/>
      <c r="E27" s="91"/>
      <c r="F27" s="62" t="s">
        <v>8</v>
      </c>
      <c r="G27" s="146">
        <f>+G28</f>
        <v>0</v>
      </c>
      <c r="H27" s="146">
        <f>+H28</f>
        <v>0</v>
      </c>
    </row>
    <row r="28" spans="1:8" x14ac:dyDescent="0.3">
      <c r="A28" s="103"/>
      <c r="B28" s="103"/>
      <c r="C28" s="103"/>
      <c r="D28" s="100"/>
      <c r="E28" s="91"/>
      <c r="F28" s="62" t="s">
        <v>9</v>
      </c>
      <c r="G28" s="146">
        <f t="shared" ref="G28" si="5">+G29</f>
        <v>0</v>
      </c>
      <c r="H28" s="146">
        <f>+H29</f>
        <v>0</v>
      </c>
    </row>
    <row r="29" spans="1:8" x14ac:dyDescent="0.3">
      <c r="A29" s="103"/>
      <c r="B29" s="103"/>
      <c r="C29" s="103"/>
      <c r="D29" s="100"/>
      <c r="E29" s="91"/>
      <c r="F29" s="60" t="s">
        <v>40</v>
      </c>
      <c r="G29" s="146">
        <f t="shared" ref="G29:H29" si="6">G30</f>
        <v>0</v>
      </c>
      <c r="H29" s="146">
        <f t="shared" si="6"/>
        <v>0</v>
      </c>
    </row>
    <row r="30" spans="1:8" ht="34.5" x14ac:dyDescent="0.3">
      <c r="A30" s="103"/>
      <c r="B30" s="103"/>
      <c r="C30" s="103"/>
      <c r="D30" s="100"/>
      <c r="E30" s="91"/>
      <c r="F30" s="60" t="s">
        <v>41</v>
      </c>
      <c r="G30" s="146">
        <f t="shared" ref="G30:H30" si="7">G31+G32</f>
        <v>0</v>
      </c>
      <c r="H30" s="146">
        <f t="shared" si="7"/>
        <v>0</v>
      </c>
    </row>
    <row r="31" spans="1:8" x14ac:dyDescent="0.3">
      <c r="A31" s="103"/>
      <c r="B31" s="103"/>
      <c r="C31" s="103"/>
      <c r="D31" s="100"/>
      <c r="E31" s="91"/>
      <c r="F31" s="60" t="s">
        <v>42</v>
      </c>
      <c r="G31" s="149">
        <v>-85000</v>
      </c>
      <c r="H31" s="149">
        <v>-85000</v>
      </c>
    </row>
    <row r="32" spans="1:8" ht="27.75" customHeight="1" x14ac:dyDescent="0.3">
      <c r="A32" s="104"/>
      <c r="B32" s="104"/>
      <c r="C32" s="104"/>
      <c r="D32" s="101"/>
      <c r="E32" s="102"/>
      <c r="F32" s="60" t="s">
        <v>102</v>
      </c>
      <c r="G32" s="150">
        <v>85000</v>
      </c>
      <c r="H32" s="150">
        <v>85000</v>
      </c>
    </row>
    <row r="33" spans="1:8" s="67" customFormat="1" x14ac:dyDescent="0.3">
      <c r="A33" s="103"/>
      <c r="B33" s="103"/>
      <c r="C33" s="103"/>
      <c r="D33" s="100"/>
      <c r="E33" s="91"/>
      <c r="F33" s="66" t="s">
        <v>28</v>
      </c>
      <c r="G33" s="146">
        <f t="shared" ref="G33:H33" si="8">G35</f>
        <v>0</v>
      </c>
      <c r="H33" s="146">
        <f t="shared" si="8"/>
        <v>0</v>
      </c>
    </row>
    <row r="34" spans="1:8" ht="39" customHeight="1" x14ac:dyDescent="0.3">
      <c r="A34" s="103"/>
      <c r="B34" s="103"/>
      <c r="C34" s="103"/>
      <c r="D34" s="100"/>
      <c r="E34" s="91"/>
      <c r="F34" s="60" t="s">
        <v>20</v>
      </c>
      <c r="G34" s="146"/>
      <c r="H34" s="146"/>
    </row>
    <row r="35" spans="1:8" x14ac:dyDescent="0.3">
      <c r="A35" s="103"/>
      <c r="B35" s="103"/>
      <c r="C35" s="103"/>
      <c r="D35" s="100"/>
      <c r="E35" s="91"/>
      <c r="F35" s="62" t="s">
        <v>8</v>
      </c>
      <c r="G35" s="146">
        <f>+G36</f>
        <v>0</v>
      </c>
      <c r="H35" s="146">
        <f>+H36</f>
        <v>0</v>
      </c>
    </row>
    <row r="36" spans="1:8" x14ac:dyDescent="0.3">
      <c r="A36" s="103"/>
      <c r="B36" s="103"/>
      <c r="C36" s="103"/>
      <c r="D36" s="100"/>
      <c r="E36" s="91"/>
      <c r="F36" s="62" t="s">
        <v>9</v>
      </c>
      <c r="G36" s="146">
        <f t="shared" ref="G36" si="9">G37</f>
        <v>0</v>
      </c>
      <c r="H36" s="146">
        <f>H37</f>
        <v>0</v>
      </c>
    </row>
    <row r="37" spans="1:8" x14ac:dyDescent="0.3">
      <c r="A37" s="103"/>
      <c r="B37" s="103"/>
      <c r="C37" s="103"/>
      <c r="D37" s="100"/>
      <c r="E37" s="91"/>
      <c r="F37" s="60" t="s">
        <v>40</v>
      </c>
      <c r="G37" s="146">
        <f t="shared" ref="G37:H37" si="10">G38+G42</f>
        <v>0</v>
      </c>
      <c r="H37" s="146">
        <f t="shared" si="10"/>
        <v>0</v>
      </c>
    </row>
    <row r="38" spans="1:8" ht="34.5" x14ac:dyDescent="0.3">
      <c r="A38" s="103"/>
      <c r="B38" s="103"/>
      <c r="C38" s="103"/>
      <c r="D38" s="100"/>
      <c r="E38" s="91"/>
      <c r="F38" s="60" t="s">
        <v>41</v>
      </c>
      <c r="G38" s="146">
        <f t="shared" ref="G38:H38" si="11">G39+G40+G41</f>
        <v>20000</v>
      </c>
      <c r="H38" s="146">
        <f t="shared" si="11"/>
        <v>20000</v>
      </c>
    </row>
    <row r="39" spans="1:8" ht="28.5" customHeight="1" x14ac:dyDescent="0.3">
      <c r="A39" s="103"/>
      <c r="B39" s="103"/>
      <c r="C39" s="103"/>
      <c r="D39" s="100"/>
      <c r="E39" s="91"/>
      <c r="F39" s="60" t="s">
        <v>42</v>
      </c>
      <c r="G39" s="149">
        <v>-100000</v>
      </c>
      <c r="H39" s="149">
        <v>-100000</v>
      </c>
    </row>
    <row r="40" spans="1:8" ht="25.5" customHeight="1" x14ac:dyDescent="0.3">
      <c r="A40" s="104"/>
      <c r="B40" s="104"/>
      <c r="C40" s="104"/>
      <c r="D40" s="101"/>
      <c r="E40" s="102"/>
      <c r="F40" s="60" t="s">
        <v>102</v>
      </c>
      <c r="G40" s="150">
        <v>75000</v>
      </c>
      <c r="H40" s="150">
        <v>75000</v>
      </c>
    </row>
    <row r="41" spans="1:8" ht="54" customHeight="1" x14ac:dyDescent="0.3">
      <c r="A41" s="104"/>
      <c r="B41" s="104"/>
      <c r="C41" s="104"/>
      <c r="D41" s="101"/>
      <c r="E41" s="102"/>
      <c r="F41" s="68" t="s">
        <v>127</v>
      </c>
      <c r="G41" s="150">
        <v>45000</v>
      </c>
      <c r="H41" s="150">
        <v>45000</v>
      </c>
    </row>
    <row r="42" spans="1:8" ht="39" customHeight="1" x14ac:dyDescent="0.3">
      <c r="A42" s="104"/>
      <c r="B42" s="104"/>
      <c r="C42" s="104"/>
      <c r="D42" s="101"/>
      <c r="E42" s="102"/>
      <c r="F42" s="60" t="s">
        <v>43</v>
      </c>
      <c r="G42" s="150">
        <f t="shared" ref="G42:H42" si="12">G43+G44</f>
        <v>-20000</v>
      </c>
      <c r="H42" s="150">
        <f t="shared" si="12"/>
        <v>-20000</v>
      </c>
    </row>
    <row r="43" spans="1:8" ht="25.5" customHeight="1" x14ac:dyDescent="0.3">
      <c r="A43" s="104"/>
      <c r="B43" s="104"/>
      <c r="C43" s="104"/>
      <c r="D43" s="101"/>
      <c r="E43" s="102"/>
      <c r="F43" s="60" t="s">
        <v>103</v>
      </c>
      <c r="G43" s="150">
        <v>10000</v>
      </c>
      <c r="H43" s="150">
        <v>10000</v>
      </c>
    </row>
    <row r="44" spans="1:8" ht="59.25" customHeight="1" x14ac:dyDescent="0.3">
      <c r="A44" s="104"/>
      <c r="B44" s="104"/>
      <c r="C44" s="104"/>
      <c r="D44" s="101"/>
      <c r="E44" s="102"/>
      <c r="F44" s="68" t="s">
        <v>126</v>
      </c>
      <c r="G44" s="150">
        <v>-30000</v>
      </c>
      <c r="H44" s="150">
        <v>-30000</v>
      </c>
    </row>
    <row r="45" spans="1:8" s="67" customFormat="1" x14ac:dyDescent="0.3">
      <c r="A45" s="103"/>
      <c r="B45" s="103"/>
      <c r="C45" s="103"/>
      <c r="D45" s="100"/>
      <c r="E45" s="91"/>
      <c r="F45" s="66" t="s">
        <v>29</v>
      </c>
      <c r="G45" s="146">
        <f t="shared" ref="G45" si="13">G47</f>
        <v>0</v>
      </c>
      <c r="H45" s="146">
        <f>H47</f>
        <v>0</v>
      </c>
    </row>
    <row r="46" spans="1:8" ht="39" customHeight="1" x14ac:dyDescent="0.3">
      <c r="A46" s="103"/>
      <c r="B46" s="103"/>
      <c r="C46" s="103"/>
      <c r="D46" s="100"/>
      <c r="E46" s="91"/>
      <c r="F46" s="60" t="s">
        <v>20</v>
      </c>
      <c r="G46" s="146"/>
      <c r="H46" s="146"/>
    </row>
    <row r="47" spans="1:8" x14ac:dyDescent="0.3">
      <c r="A47" s="103"/>
      <c r="B47" s="103"/>
      <c r="C47" s="103"/>
      <c r="D47" s="100"/>
      <c r="E47" s="91"/>
      <c r="F47" s="62" t="s">
        <v>8</v>
      </c>
      <c r="G47" s="146">
        <f>+G48</f>
        <v>0</v>
      </c>
      <c r="H47" s="146">
        <f>+H48</f>
        <v>0</v>
      </c>
    </row>
    <row r="48" spans="1:8" x14ac:dyDescent="0.3">
      <c r="A48" s="103"/>
      <c r="B48" s="103"/>
      <c r="C48" s="103"/>
      <c r="D48" s="100"/>
      <c r="E48" s="91"/>
      <c r="F48" s="62" t="s">
        <v>9</v>
      </c>
      <c r="G48" s="146">
        <f t="shared" ref="G48:H49" si="14">G49</f>
        <v>0</v>
      </c>
      <c r="H48" s="146">
        <f>H49</f>
        <v>0</v>
      </c>
    </row>
    <row r="49" spans="1:8" x14ac:dyDescent="0.3">
      <c r="A49" s="103"/>
      <c r="B49" s="103"/>
      <c r="C49" s="103"/>
      <c r="D49" s="100"/>
      <c r="E49" s="91"/>
      <c r="F49" s="60" t="s">
        <v>40</v>
      </c>
      <c r="G49" s="146">
        <f t="shared" si="14"/>
        <v>0</v>
      </c>
      <c r="H49" s="146">
        <f t="shared" si="14"/>
        <v>0</v>
      </c>
    </row>
    <row r="50" spans="1:8" ht="34.5" x14ac:dyDescent="0.3">
      <c r="A50" s="103"/>
      <c r="B50" s="103"/>
      <c r="C50" s="103"/>
      <c r="D50" s="100"/>
      <c r="E50" s="91"/>
      <c r="F50" s="60" t="s">
        <v>41</v>
      </c>
      <c r="G50" s="146">
        <f t="shared" ref="G50:H50" si="15">G51+G52</f>
        <v>0</v>
      </c>
      <c r="H50" s="146">
        <f t="shared" si="15"/>
        <v>0</v>
      </c>
    </row>
    <row r="51" spans="1:8" x14ac:dyDescent="0.3">
      <c r="A51" s="103"/>
      <c r="B51" s="103"/>
      <c r="C51" s="103"/>
      <c r="D51" s="100"/>
      <c r="E51" s="91"/>
      <c r="F51" s="60" t="s">
        <v>42</v>
      </c>
      <c r="G51" s="149">
        <v>-100000</v>
      </c>
      <c r="H51" s="149">
        <v>-100000</v>
      </c>
    </row>
    <row r="52" spans="1:8" x14ac:dyDescent="0.3">
      <c r="A52" s="104"/>
      <c r="B52" s="104"/>
      <c r="C52" s="104"/>
      <c r="D52" s="101"/>
      <c r="E52" s="102"/>
      <c r="F52" s="60" t="s">
        <v>102</v>
      </c>
      <c r="G52" s="150">
        <v>100000</v>
      </c>
      <c r="H52" s="150">
        <v>100000</v>
      </c>
    </row>
    <row r="53" spans="1:8" s="67" customFormat="1" x14ac:dyDescent="0.3">
      <c r="A53" s="103"/>
      <c r="B53" s="103"/>
      <c r="C53" s="103"/>
      <c r="D53" s="100"/>
      <c r="E53" s="91"/>
      <c r="F53" s="66" t="s">
        <v>30</v>
      </c>
      <c r="G53" s="146">
        <f t="shared" ref="G53:H53" si="16">G55</f>
        <v>0</v>
      </c>
      <c r="H53" s="146">
        <f t="shared" si="16"/>
        <v>0</v>
      </c>
    </row>
    <row r="54" spans="1:8" ht="43.5" customHeight="1" x14ac:dyDescent="0.3">
      <c r="A54" s="103"/>
      <c r="B54" s="103"/>
      <c r="C54" s="103"/>
      <c r="D54" s="100"/>
      <c r="E54" s="91"/>
      <c r="F54" s="60" t="s">
        <v>20</v>
      </c>
      <c r="G54" s="146"/>
      <c r="H54" s="146"/>
    </row>
    <row r="55" spans="1:8" x14ac:dyDescent="0.3">
      <c r="A55" s="103"/>
      <c r="B55" s="103"/>
      <c r="C55" s="103"/>
      <c r="D55" s="100"/>
      <c r="E55" s="91"/>
      <c r="F55" s="62" t="s">
        <v>8</v>
      </c>
      <c r="G55" s="146">
        <f>+G56</f>
        <v>0</v>
      </c>
      <c r="H55" s="146">
        <f>+H56</f>
        <v>0</v>
      </c>
    </row>
    <row r="56" spans="1:8" x14ac:dyDescent="0.3">
      <c r="A56" s="103"/>
      <c r="B56" s="103"/>
      <c r="C56" s="103"/>
      <c r="D56" s="100"/>
      <c r="E56" s="91"/>
      <c r="F56" s="62" t="s">
        <v>9</v>
      </c>
      <c r="G56" s="146">
        <f t="shared" ref="G56" si="17">G57</f>
        <v>0</v>
      </c>
      <c r="H56" s="146">
        <f>H57</f>
        <v>0</v>
      </c>
    </row>
    <row r="57" spans="1:8" x14ac:dyDescent="0.3">
      <c r="A57" s="103"/>
      <c r="B57" s="103"/>
      <c r="C57" s="103"/>
      <c r="D57" s="100"/>
      <c r="E57" s="91"/>
      <c r="F57" s="60" t="s">
        <v>40</v>
      </c>
      <c r="G57" s="146">
        <f t="shared" ref="G57:H57" si="18">G58+G62</f>
        <v>0</v>
      </c>
      <c r="H57" s="146">
        <f t="shared" si="18"/>
        <v>0</v>
      </c>
    </row>
    <row r="58" spans="1:8" ht="34.5" x14ac:dyDescent="0.3">
      <c r="A58" s="103"/>
      <c r="B58" s="103"/>
      <c r="C58" s="103"/>
      <c r="D58" s="100"/>
      <c r="E58" s="91"/>
      <c r="F58" s="60" t="s">
        <v>41</v>
      </c>
      <c r="G58" s="146">
        <f t="shared" ref="G58:H58" si="19">G59+G60+G61</f>
        <v>40000</v>
      </c>
      <c r="H58" s="146">
        <f t="shared" si="19"/>
        <v>40000</v>
      </c>
    </row>
    <row r="59" spans="1:8" x14ac:dyDescent="0.3">
      <c r="A59" s="103"/>
      <c r="B59" s="103"/>
      <c r="C59" s="103"/>
      <c r="D59" s="100"/>
      <c r="E59" s="91"/>
      <c r="F59" s="60" t="s">
        <v>42</v>
      </c>
      <c r="G59" s="149">
        <v>-100000</v>
      </c>
      <c r="H59" s="149">
        <v>-100000</v>
      </c>
    </row>
    <row r="60" spans="1:8" x14ac:dyDescent="0.3">
      <c r="A60" s="104"/>
      <c r="B60" s="104"/>
      <c r="C60" s="104"/>
      <c r="D60" s="101"/>
      <c r="E60" s="102"/>
      <c r="F60" s="60" t="s">
        <v>102</v>
      </c>
      <c r="G60" s="150">
        <v>112000</v>
      </c>
      <c r="H60" s="150">
        <v>112000</v>
      </c>
    </row>
    <row r="61" spans="1:8" ht="60.75" customHeight="1" x14ac:dyDescent="0.3">
      <c r="A61" s="104"/>
      <c r="B61" s="104"/>
      <c r="C61" s="104"/>
      <c r="D61" s="101"/>
      <c r="E61" s="102"/>
      <c r="F61" s="68" t="s">
        <v>127</v>
      </c>
      <c r="G61" s="150">
        <v>28000</v>
      </c>
      <c r="H61" s="150">
        <v>28000</v>
      </c>
    </row>
    <row r="62" spans="1:8" ht="39" customHeight="1" x14ac:dyDescent="0.3">
      <c r="A62" s="104"/>
      <c r="B62" s="104"/>
      <c r="C62" s="104"/>
      <c r="D62" s="101"/>
      <c r="E62" s="102"/>
      <c r="F62" s="68" t="s">
        <v>43</v>
      </c>
      <c r="G62" s="150">
        <f t="shared" ref="G62:H62" si="20">G63</f>
        <v>-40000</v>
      </c>
      <c r="H62" s="150">
        <f t="shared" si="20"/>
        <v>-40000</v>
      </c>
    </row>
    <row r="63" spans="1:8" ht="51.75" x14ac:dyDescent="0.3">
      <c r="A63" s="104"/>
      <c r="B63" s="104"/>
      <c r="C63" s="104"/>
      <c r="D63" s="101"/>
      <c r="E63" s="102"/>
      <c r="F63" s="68" t="s">
        <v>126</v>
      </c>
      <c r="G63" s="150">
        <v>-40000</v>
      </c>
      <c r="H63" s="150">
        <v>-40000</v>
      </c>
    </row>
    <row r="64" spans="1:8" s="67" customFormat="1" x14ac:dyDescent="0.3">
      <c r="A64" s="103"/>
      <c r="B64" s="103"/>
      <c r="C64" s="103"/>
      <c r="D64" s="100"/>
      <c r="E64" s="91"/>
      <c r="F64" s="66" t="s">
        <v>31</v>
      </c>
      <c r="G64" s="146">
        <f t="shared" ref="G64:H64" si="21">G66</f>
        <v>0</v>
      </c>
      <c r="H64" s="146">
        <f t="shared" si="21"/>
        <v>0</v>
      </c>
    </row>
    <row r="65" spans="1:8" ht="39.75" customHeight="1" x14ac:dyDescent="0.3">
      <c r="A65" s="103"/>
      <c r="B65" s="103"/>
      <c r="C65" s="103"/>
      <c r="D65" s="100"/>
      <c r="E65" s="91"/>
      <c r="F65" s="60" t="s">
        <v>20</v>
      </c>
      <c r="G65" s="146"/>
      <c r="H65" s="146"/>
    </row>
    <row r="66" spans="1:8" x14ac:dyDescent="0.3">
      <c r="A66" s="103"/>
      <c r="B66" s="103"/>
      <c r="C66" s="103"/>
      <c r="D66" s="100"/>
      <c r="E66" s="91"/>
      <c r="F66" s="62" t="s">
        <v>8</v>
      </c>
      <c r="G66" s="146">
        <f>+G67</f>
        <v>0</v>
      </c>
      <c r="H66" s="146">
        <f>+H67</f>
        <v>0</v>
      </c>
    </row>
    <row r="67" spans="1:8" x14ac:dyDescent="0.3">
      <c r="A67" s="103"/>
      <c r="B67" s="103"/>
      <c r="C67" s="103"/>
      <c r="D67" s="100"/>
      <c r="E67" s="91"/>
      <c r="F67" s="62" t="s">
        <v>9</v>
      </c>
      <c r="G67" s="146">
        <f t="shared" ref="G67" si="22">G68</f>
        <v>0</v>
      </c>
      <c r="H67" s="146">
        <f>H68</f>
        <v>0</v>
      </c>
    </row>
    <row r="68" spans="1:8" x14ac:dyDescent="0.3">
      <c r="A68" s="103"/>
      <c r="B68" s="103"/>
      <c r="C68" s="103"/>
      <c r="D68" s="100"/>
      <c r="E68" s="91"/>
      <c r="F68" s="60" t="s">
        <v>40</v>
      </c>
      <c r="G68" s="146">
        <f t="shared" ref="G68:H68" si="23">G69+G72</f>
        <v>0</v>
      </c>
      <c r="H68" s="146">
        <f t="shared" si="23"/>
        <v>0</v>
      </c>
    </row>
    <row r="69" spans="1:8" ht="34.5" x14ac:dyDescent="0.3">
      <c r="A69" s="103"/>
      <c r="B69" s="103"/>
      <c r="C69" s="103"/>
      <c r="D69" s="100"/>
      <c r="E69" s="91"/>
      <c r="F69" s="60" t="s">
        <v>41</v>
      </c>
      <c r="G69" s="146">
        <f t="shared" ref="G69:H69" si="24">G70+G71</f>
        <v>-15000</v>
      </c>
      <c r="H69" s="146">
        <f t="shared" si="24"/>
        <v>-15000</v>
      </c>
    </row>
    <row r="70" spans="1:8" x14ac:dyDescent="0.3">
      <c r="A70" s="103"/>
      <c r="B70" s="103"/>
      <c r="C70" s="103"/>
      <c r="D70" s="100"/>
      <c r="E70" s="91"/>
      <c r="F70" s="60" t="s">
        <v>42</v>
      </c>
      <c r="G70" s="149">
        <v>-100000</v>
      </c>
      <c r="H70" s="149">
        <v>-100000</v>
      </c>
    </row>
    <row r="71" spans="1:8" x14ac:dyDescent="0.3">
      <c r="A71" s="104"/>
      <c r="B71" s="104"/>
      <c r="C71" s="104"/>
      <c r="D71" s="101"/>
      <c r="E71" s="102"/>
      <c r="F71" s="60" t="s">
        <v>102</v>
      </c>
      <c r="G71" s="150">
        <v>85000</v>
      </c>
      <c r="H71" s="150">
        <v>85000</v>
      </c>
    </row>
    <row r="72" spans="1:8" ht="34.5" x14ac:dyDescent="0.3">
      <c r="A72" s="104"/>
      <c r="B72" s="104"/>
      <c r="C72" s="104"/>
      <c r="D72" s="101"/>
      <c r="E72" s="102"/>
      <c r="F72" s="60" t="s">
        <v>43</v>
      </c>
      <c r="G72" s="150">
        <f>G73</f>
        <v>15000</v>
      </c>
      <c r="H72" s="150">
        <f>H73</f>
        <v>15000</v>
      </c>
    </row>
    <row r="73" spans="1:8" x14ac:dyDescent="0.3">
      <c r="A73" s="104"/>
      <c r="B73" s="104"/>
      <c r="C73" s="104"/>
      <c r="D73" s="101"/>
      <c r="E73" s="102"/>
      <c r="F73" s="60" t="s">
        <v>103</v>
      </c>
      <c r="G73" s="150">
        <v>15000</v>
      </c>
      <c r="H73" s="150">
        <v>15000</v>
      </c>
    </row>
    <row r="74" spans="1:8" s="67" customFormat="1" x14ac:dyDescent="0.3">
      <c r="A74" s="103"/>
      <c r="B74" s="103"/>
      <c r="C74" s="103"/>
      <c r="D74" s="100"/>
      <c r="E74" s="91"/>
      <c r="F74" s="66" t="s">
        <v>32</v>
      </c>
      <c r="G74" s="146">
        <f t="shared" ref="G74:H74" si="25">G76</f>
        <v>0</v>
      </c>
      <c r="H74" s="146">
        <f t="shared" si="25"/>
        <v>0</v>
      </c>
    </row>
    <row r="75" spans="1:8" ht="40.5" customHeight="1" x14ac:dyDescent="0.3">
      <c r="A75" s="103"/>
      <c r="B75" s="103"/>
      <c r="C75" s="103"/>
      <c r="D75" s="100"/>
      <c r="E75" s="91"/>
      <c r="F75" s="60" t="s">
        <v>20</v>
      </c>
      <c r="G75" s="146"/>
      <c r="H75" s="146"/>
    </row>
    <row r="76" spans="1:8" x14ac:dyDescent="0.3">
      <c r="A76" s="103"/>
      <c r="B76" s="103"/>
      <c r="C76" s="103"/>
      <c r="D76" s="100"/>
      <c r="E76" s="91"/>
      <c r="F76" s="62" t="s">
        <v>8</v>
      </c>
      <c r="G76" s="146">
        <f>+G77</f>
        <v>0</v>
      </c>
      <c r="H76" s="146">
        <f>+H77</f>
        <v>0</v>
      </c>
    </row>
    <row r="77" spans="1:8" x14ac:dyDescent="0.3">
      <c r="A77" s="103"/>
      <c r="B77" s="103"/>
      <c r="C77" s="103"/>
      <c r="D77" s="100"/>
      <c r="E77" s="91"/>
      <c r="F77" s="62" t="s">
        <v>9</v>
      </c>
      <c r="G77" s="146">
        <f t="shared" ref="G77" si="26">G78</f>
        <v>0</v>
      </c>
      <c r="H77" s="146">
        <f>H78</f>
        <v>0</v>
      </c>
    </row>
    <row r="78" spans="1:8" x14ac:dyDescent="0.3">
      <c r="A78" s="103"/>
      <c r="B78" s="103"/>
      <c r="C78" s="103"/>
      <c r="D78" s="100"/>
      <c r="E78" s="91"/>
      <c r="F78" s="60" t="s">
        <v>40</v>
      </c>
      <c r="G78" s="146">
        <f t="shared" ref="G78:H78" si="27">G79+G83</f>
        <v>0</v>
      </c>
      <c r="H78" s="146">
        <f t="shared" si="27"/>
        <v>0</v>
      </c>
    </row>
    <row r="79" spans="1:8" ht="34.5" x14ac:dyDescent="0.3">
      <c r="A79" s="103"/>
      <c r="B79" s="103"/>
      <c r="C79" s="103"/>
      <c r="D79" s="100"/>
      <c r="E79" s="91"/>
      <c r="F79" s="60" t="s">
        <v>41</v>
      </c>
      <c r="G79" s="146">
        <f t="shared" ref="G79:H79" si="28">G80+G81+G82</f>
        <v>32000</v>
      </c>
      <c r="H79" s="146">
        <f t="shared" si="28"/>
        <v>32000</v>
      </c>
    </row>
    <row r="80" spans="1:8" x14ac:dyDescent="0.3">
      <c r="A80" s="103"/>
      <c r="B80" s="103"/>
      <c r="C80" s="103"/>
      <c r="D80" s="100"/>
      <c r="E80" s="91"/>
      <c r="F80" s="60" t="s">
        <v>42</v>
      </c>
      <c r="G80" s="149">
        <v>-85000</v>
      </c>
      <c r="H80" s="149">
        <v>-85000</v>
      </c>
    </row>
    <row r="81" spans="1:9" x14ac:dyDescent="0.3">
      <c r="A81" s="104"/>
      <c r="B81" s="104"/>
      <c r="C81" s="104"/>
      <c r="D81" s="101"/>
      <c r="E81" s="102"/>
      <c r="F81" s="60" t="s">
        <v>102</v>
      </c>
      <c r="G81" s="150">
        <v>85000</v>
      </c>
      <c r="H81" s="150">
        <v>85000</v>
      </c>
    </row>
    <row r="82" spans="1:9" ht="51.75" x14ac:dyDescent="0.3">
      <c r="A82" s="104"/>
      <c r="B82" s="104"/>
      <c r="C82" s="104"/>
      <c r="D82" s="101"/>
      <c r="E82" s="102"/>
      <c r="F82" s="68" t="s">
        <v>127</v>
      </c>
      <c r="G82" s="150">
        <v>32000</v>
      </c>
      <c r="H82" s="150">
        <v>32000</v>
      </c>
    </row>
    <row r="83" spans="1:9" ht="34.5" x14ac:dyDescent="0.3">
      <c r="A83" s="104"/>
      <c r="B83" s="104"/>
      <c r="C83" s="104"/>
      <c r="D83" s="101"/>
      <c r="E83" s="102"/>
      <c r="F83" s="68" t="s">
        <v>43</v>
      </c>
      <c r="G83" s="150">
        <f t="shared" ref="G83:H83" si="29">G84</f>
        <v>-32000</v>
      </c>
      <c r="H83" s="150">
        <f t="shared" si="29"/>
        <v>-32000</v>
      </c>
    </row>
    <row r="84" spans="1:9" ht="51.75" x14ac:dyDescent="0.3">
      <c r="A84" s="104"/>
      <c r="B84" s="104"/>
      <c r="C84" s="104"/>
      <c r="D84" s="101"/>
      <c r="E84" s="102"/>
      <c r="F84" s="68" t="s">
        <v>126</v>
      </c>
      <c r="G84" s="150">
        <v>-32000</v>
      </c>
      <c r="H84" s="150">
        <v>-32000</v>
      </c>
    </row>
    <row r="85" spans="1:9" s="67" customFormat="1" x14ac:dyDescent="0.3">
      <c r="A85" s="103"/>
      <c r="B85" s="103"/>
      <c r="C85" s="103"/>
      <c r="D85" s="100"/>
      <c r="E85" s="91"/>
      <c r="F85" s="66" t="s">
        <v>33</v>
      </c>
      <c r="G85" s="146">
        <f t="shared" ref="G85:H85" si="30">G87</f>
        <v>0</v>
      </c>
      <c r="H85" s="146">
        <f t="shared" si="30"/>
        <v>0</v>
      </c>
    </row>
    <row r="86" spans="1:9" ht="42.75" customHeight="1" x14ac:dyDescent="0.3">
      <c r="A86" s="103"/>
      <c r="B86" s="103"/>
      <c r="C86" s="103"/>
      <c r="D86" s="100"/>
      <c r="E86" s="91"/>
      <c r="F86" s="60" t="s">
        <v>20</v>
      </c>
      <c r="G86" s="146"/>
      <c r="H86" s="146"/>
    </row>
    <row r="87" spans="1:9" x14ac:dyDescent="0.3">
      <c r="A87" s="103"/>
      <c r="B87" s="103"/>
      <c r="C87" s="103"/>
      <c r="D87" s="100"/>
      <c r="E87" s="91"/>
      <c r="F87" s="62" t="s">
        <v>8</v>
      </c>
      <c r="G87" s="146">
        <f>+G88</f>
        <v>0</v>
      </c>
      <c r="H87" s="146">
        <f>+H88</f>
        <v>0</v>
      </c>
    </row>
    <row r="88" spans="1:9" x14ac:dyDescent="0.3">
      <c r="A88" s="103"/>
      <c r="B88" s="103"/>
      <c r="C88" s="103"/>
      <c r="D88" s="100"/>
      <c r="E88" s="91"/>
      <c r="F88" s="62" t="s">
        <v>9</v>
      </c>
      <c r="G88" s="146">
        <f t="shared" ref="G88" si="31">G89</f>
        <v>0</v>
      </c>
      <c r="H88" s="146">
        <f>H89</f>
        <v>0</v>
      </c>
    </row>
    <row r="89" spans="1:9" x14ac:dyDescent="0.3">
      <c r="A89" s="103"/>
      <c r="B89" s="103"/>
      <c r="C89" s="103"/>
      <c r="D89" s="100"/>
      <c r="E89" s="91"/>
      <c r="F89" s="60" t="s">
        <v>40</v>
      </c>
      <c r="G89" s="146">
        <f t="shared" ref="G89:H89" si="32">G90+G94</f>
        <v>0</v>
      </c>
      <c r="H89" s="146">
        <f t="shared" si="32"/>
        <v>0</v>
      </c>
    </row>
    <row r="90" spans="1:9" ht="34.5" x14ac:dyDescent="0.3">
      <c r="A90" s="103"/>
      <c r="B90" s="103"/>
      <c r="C90" s="103"/>
      <c r="D90" s="100"/>
      <c r="E90" s="91"/>
      <c r="F90" s="60" t="s">
        <v>41</v>
      </c>
      <c r="G90" s="146">
        <f t="shared" ref="G90:H90" si="33">G91+G92+G93</f>
        <v>40000</v>
      </c>
      <c r="H90" s="146">
        <f t="shared" si="33"/>
        <v>40000</v>
      </c>
    </row>
    <row r="91" spans="1:9" x14ac:dyDescent="0.3">
      <c r="A91" s="103"/>
      <c r="B91" s="103"/>
      <c r="C91" s="103"/>
      <c r="D91" s="100"/>
      <c r="E91" s="91"/>
      <c r="F91" s="60" t="s">
        <v>42</v>
      </c>
      <c r="G91" s="149">
        <v>-100000</v>
      </c>
      <c r="H91" s="149">
        <v>-100000</v>
      </c>
    </row>
    <row r="92" spans="1:9" x14ac:dyDescent="0.3">
      <c r="A92" s="104"/>
      <c r="B92" s="104"/>
      <c r="C92" s="104"/>
      <c r="D92" s="101"/>
      <c r="E92" s="102"/>
      <c r="F92" s="60" t="s">
        <v>102</v>
      </c>
      <c r="G92" s="150">
        <v>100000</v>
      </c>
      <c r="H92" s="150">
        <v>100000</v>
      </c>
    </row>
    <row r="93" spans="1:9" ht="51.75" x14ac:dyDescent="0.3">
      <c r="A93" s="104"/>
      <c r="B93" s="104"/>
      <c r="C93" s="104"/>
      <c r="D93" s="101"/>
      <c r="E93" s="102"/>
      <c r="F93" s="68" t="s">
        <v>127</v>
      </c>
      <c r="G93" s="150">
        <v>40000</v>
      </c>
      <c r="H93" s="150">
        <v>40000</v>
      </c>
    </row>
    <row r="94" spans="1:9" ht="34.5" x14ac:dyDescent="0.3">
      <c r="A94" s="104"/>
      <c r="B94" s="104"/>
      <c r="C94" s="104"/>
      <c r="D94" s="101"/>
      <c r="E94" s="102"/>
      <c r="F94" s="68" t="s">
        <v>43</v>
      </c>
      <c r="G94" s="150">
        <f t="shared" ref="G94:H94" si="34">G95</f>
        <v>-40000</v>
      </c>
      <c r="H94" s="150">
        <f t="shared" si="34"/>
        <v>-40000</v>
      </c>
    </row>
    <row r="95" spans="1:9" ht="51.75" x14ac:dyDescent="0.3">
      <c r="A95" s="104"/>
      <c r="B95" s="104"/>
      <c r="C95" s="104"/>
      <c r="D95" s="101"/>
      <c r="E95" s="102"/>
      <c r="F95" s="68" t="s">
        <v>126</v>
      </c>
      <c r="G95" s="150">
        <v>-40000</v>
      </c>
      <c r="H95" s="150">
        <v>-40000</v>
      </c>
    </row>
    <row r="96" spans="1:9" s="67" customFormat="1" x14ac:dyDescent="0.3">
      <c r="A96" s="103"/>
      <c r="B96" s="103"/>
      <c r="C96" s="103"/>
      <c r="D96" s="100"/>
      <c r="E96" s="91"/>
      <c r="F96" s="66" t="s">
        <v>34</v>
      </c>
      <c r="G96" s="146">
        <f t="shared" ref="G96:H96" si="35">G98</f>
        <v>0</v>
      </c>
      <c r="H96" s="146">
        <f t="shared" si="35"/>
        <v>0</v>
      </c>
      <c r="I96" s="64"/>
    </row>
    <row r="97" spans="1:8" ht="34.5" x14ac:dyDescent="0.3">
      <c r="A97" s="103"/>
      <c r="B97" s="103"/>
      <c r="C97" s="103"/>
      <c r="D97" s="100"/>
      <c r="E97" s="91"/>
      <c r="F97" s="60" t="s">
        <v>19</v>
      </c>
      <c r="G97" s="146"/>
      <c r="H97" s="146"/>
    </row>
    <row r="98" spans="1:8" x14ac:dyDescent="0.3">
      <c r="A98" s="103"/>
      <c r="B98" s="103"/>
      <c r="C98" s="103"/>
      <c r="D98" s="100"/>
      <c r="E98" s="91"/>
      <c r="F98" s="62" t="s">
        <v>8</v>
      </c>
      <c r="G98" s="146">
        <f>+G99</f>
        <v>0</v>
      </c>
      <c r="H98" s="146">
        <f>+H99</f>
        <v>0</v>
      </c>
    </row>
    <row r="99" spans="1:8" x14ac:dyDescent="0.3">
      <c r="A99" s="103"/>
      <c r="B99" s="103"/>
      <c r="C99" s="103"/>
      <c r="D99" s="100"/>
      <c r="E99" s="91"/>
      <c r="F99" s="62" t="s">
        <v>9</v>
      </c>
      <c r="G99" s="146">
        <f t="shared" ref="G99:H100" si="36">G100</f>
        <v>0</v>
      </c>
      <c r="H99" s="146">
        <f>H100</f>
        <v>0</v>
      </c>
    </row>
    <row r="100" spans="1:8" x14ac:dyDescent="0.3">
      <c r="A100" s="103"/>
      <c r="B100" s="103"/>
      <c r="C100" s="103"/>
      <c r="D100" s="100"/>
      <c r="E100" s="91"/>
      <c r="F100" s="60" t="s">
        <v>40</v>
      </c>
      <c r="G100" s="146">
        <f t="shared" si="36"/>
        <v>0</v>
      </c>
      <c r="H100" s="146">
        <f t="shared" si="36"/>
        <v>0</v>
      </c>
    </row>
    <row r="101" spans="1:8" ht="34.5" x14ac:dyDescent="0.3">
      <c r="A101" s="103"/>
      <c r="B101" s="103"/>
      <c r="C101" s="103"/>
      <c r="D101" s="100"/>
      <c r="E101" s="91"/>
      <c r="F101" s="60" t="s">
        <v>41</v>
      </c>
      <c r="G101" s="146">
        <f t="shared" ref="G101:H101" si="37">G102+G103</f>
        <v>0</v>
      </c>
      <c r="H101" s="146">
        <f t="shared" si="37"/>
        <v>0</v>
      </c>
    </row>
    <row r="102" spans="1:8" x14ac:dyDescent="0.3">
      <c r="A102" s="103"/>
      <c r="B102" s="103"/>
      <c r="C102" s="103"/>
      <c r="D102" s="100"/>
      <c r="E102" s="91"/>
      <c r="F102" s="60" t="s">
        <v>42</v>
      </c>
      <c r="G102" s="149">
        <v>-85000</v>
      </c>
      <c r="H102" s="149">
        <v>-85000</v>
      </c>
    </row>
    <row r="103" spans="1:8" ht="35.25" customHeight="1" x14ac:dyDescent="0.3">
      <c r="A103" s="104"/>
      <c r="B103" s="104"/>
      <c r="C103" s="104"/>
      <c r="D103" s="101"/>
      <c r="E103" s="102"/>
      <c r="F103" s="60" t="s">
        <v>102</v>
      </c>
      <c r="G103" s="150">
        <v>85000</v>
      </c>
      <c r="H103" s="150">
        <v>85000</v>
      </c>
    </row>
    <row r="104" spans="1:8" s="67" customFormat="1" x14ac:dyDescent="0.3">
      <c r="A104" s="103"/>
      <c r="B104" s="103"/>
      <c r="C104" s="103"/>
      <c r="D104" s="100"/>
      <c r="E104" s="91"/>
      <c r="F104" s="69" t="s">
        <v>35</v>
      </c>
      <c r="G104" s="146">
        <f t="shared" ref="G104:H104" si="38">G106</f>
        <v>0</v>
      </c>
      <c r="H104" s="146">
        <f t="shared" si="38"/>
        <v>0</v>
      </c>
    </row>
    <row r="105" spans="1:8" ht="34.5" x14ac:dyDescent="0.3">
      <c r="A105" s="103"/>
      <c r="B105" s="103"/>
      <c r="C105" s="103"/>
      <c r="D105" s="100"/>
      <c r="E105" s="91"/>
      <c r="F105" s="60" t="s">
        <v>19</v>
      </c>
      <c r="G105" s="146"/>
      <c r="H105" s="146"/>
    </row>
    <row r="106" spans="1:8" x14ac:dyDescent="0.3">
      <c r="A106" s="103"/>
      <c r="B106" s="103"/>
      <c r="C106" s="103"/>
      <c r="D106" s="100"/>
      <c r="E106" s="91"/>
      <c r="F106" s="62" t="s">
        <v>8</v>
      </c>
      <c r="G106" s="146">
        <f>+G107</f>
        <v>0</v>
      </c>
      <c r="H106" s="146">
        <f>+H107</f>
        <v>0</v>
      </c>
    </row>
    <row r="107" spans="1:8" x14ac:dyDescent="0.3">
      <c r="A107" s="103"/>
      <c r="B107" s="103"/>
      <c r="C107" s="103"/>
      <c r="D107" s="100"/>
      <c r="E107" s="91"/>
      <c r="F107" s="62" t="s">
        <v>9</v>
      </c>
      <c r="G107" s="146">
        <f t="shared" ref="G107" si="39">G108</f>
        <v>0</v>
      </c>
      <c r="H107" s="146">
        <f>H108</f>
        <v>0</v>
      </c>
    </row>
    <row r="108" spans="1:8" x14ac:dyDescent="0.3">
      <c r="A108" s="103"/>
      <c r="B108" s="103"/>
      <c r="C108" s="103"/>
      <c r="D108" s="100"/>
      <c r="E108" s="91"/>
      <c r="F108" s="60" t="s">
        <v>40</v>
      </c>
      <c r="G108" s="146">
        <f t="shared" ref="G108:H108" si="40">G109+G112</f>
        <v>0</v>
      </c>
      <c r="H108" s="146">
        <f t="shared" si="40"/>
        <v>0</v>
      </c>
    </row>
    <row r="109" spans="1:8" ht="34.5" x14ac:dyDescent="0.3">
      <c r="A109" s="103"/>
      <c r="B109" s="103"/>
      <c r="C109" s="103"/>
      <c r="D109" s="100"/>
      <c r="E109" s="91"/>
      <c r="F109" s="60" t="s">
        <v>41</v>
      </c>
      <c r="G109" s="146">
        <f t="shared" ref="G109:H109" si="41">G110+G111</f>
        <v>-22605</v>
      </c>
      <c r="H109" s="146">
        <f t="shared" si="41"/>
        <v>-22605</v>
      </c>
    </row>
    <row r="110" spans="1:8" ht="24.75" customHeight="1" x14ac:dyDescent="0.3">
      <c r="A110" s="103"/>
      <c r="B110" s="103"/>
      <c r="C110" s="103"/>
      <c r="D110" s="100"/>
      <c r="E110" s="91"/>
      <c r="F110" s="60" t="s">
        <v>42</v>
      </c>
      <c r="G110" s="149">
        <v>-85000</v>
      </c>
      <c r="H110" s="149">
        <v>-85000</v>
      </c>
    </row>
    <row r="111" spans="1:8" ht="24" customHeight="1" x14ac:dyDescent="0.3">
      <c r="A111" s="70"/>
      <c r="B111" s="71"/>
      <c r="C111" s="71"/>
      <c r="D111" s="72"/>
      <c r="E111" s="73"/>
      <c r="F111" s="60" t="s">
        <v>102</v>
      </c>
      <c r="G111" s="150">
        <v>62395</v>
      </c>
      <c r="H111" s="150">
        <v>62395</v>
      </c>
    </row>
    <row r="112" spans="1:8" ht="44.25" customHeight="1" x14ac:dyDescent="0.3">
      <c r="A112" s="70"/>
      <c r="B112" s="74"/>
      <c r="C112" s="74"/>
      <c r="D112" s="75"/>
      <c r="E112" s="73"/>
      <c r="F112" s="60" t="s">
        <v>43</v>
      </c>
      <c r="G112" s="150">
        <f t="shared" ref="G112" si="42">G113</f>
        <v>22605</v>
      </c>
      <c r="H112" s="150">
        <f>H113</f>
        <v>22605</v>
      </c>
    </row>
    <row r="113" spans="1:8" x14ac:dyDescent="0.3">
      <c r="A113" s="71"/>
      <c r="B113" s="71"/>
      <c r="C113" s="71"/>
      <c r="D113" s="72"/>
      <c r="E113" s="76"/>
      <c r="F113" s="60" t="s">
        <v>103</v>
      </c>
      <c r="G113" s="146">
        <v>22605</v>
      </c>
      <c r="H113" s="146">
        <v>22605</v>
      </c>
    </row>
  </sheetData>
  <mergeCells count="20">
    <mergeCell ref="A8:C8"/>
    <mergeCell ref="D8:E8"/>
    <mergeCell ref="F8:F9"/>
    <mergeCell ref="G8:H8"/>
    <mergeCell ref="A1:H1"/>
    <mergeCell ref="A2:H2"/>
    <mergeCell ref="A3:H3"/>
    <mergeCell ref="A5:H5"/>
    <mergeCell ref="A13:A110"/>
    <mergeCell ref="B13:B14"/>
    <mergeCell ref="C13:C16"/>
    <mergeCell ref="C17:C110"/>
    <mergeCell ref="B15:B110"/>
    <mergeCell ref="E13:E20"/>
    <mergeCell ref="E21:F21"/>
    <mergeCell ref="E22:E23"/>
    <mergeCell ref="D13:D16"/>
    <mergeCell ref="D17:D20"/>
    <mergeCell ref="D21:D110"/>
    <mergeCell ref="E24:E110"/>
  </mergeCells>
  <pageMargins left="0.11811023622047245" right="0.11811023622047245" top="0" bottom="0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235" zoomScaleNormal="100" workbookViewId="0">
      <selection activeCell="D9" sqref="D9"/>
    </sheetView>
  </sheetViews>
  <sheetFormatPr defaultRowHeight="17.25" x14ac:dyDescent="0.3"/>
  <cols>
    <col min="1" max="1" width="11.42578125" style="20" customWidth="1"/>
    <col min="2" max="2" width="16.140625" style="20" customWidth="1"/>
    <col min="3" max="3" width="65.28515625" style="20" customWidth="1"/>
    <col min="4" max="4" width="16.85546875" style="20" customWidth="1"/>
    <col min="5" max="5" width="30.28515625" style="20" customWidth="1"/>
    <col min="6" max="6" width="15.7109375" style="20" customWidth="1"/>
    <col min="7" max="224" width="9.140625" style="20"/>
    <col min="225" max="225" width="5" style="20" customWidth="1"/>
    <col min="226" max="226" width="4.7109375" style="20" customWidth="1"/>
    <col min="227" max="227" width="5" style="20" customWidth="1"/>
    <col min="228" max="228" width="19.7109375" style="20" customWidth="1"/>
    <col min="229" max="229" width="49.85546875" style="20" customWidth="1"/>
    <col min="230" max="230" width="14.5703125" style="20" customWidth="1"/>
    <col min="231" max="231" width="13.7109375" style="20" customWidth="1"/>
    <col min="232" max="232" width="13.42578125" style="20" customWidth="1"/>
    <col min="233" max="233" width="15.42578125" style="20" customWidth="1"/>
    <col min="234" max="235" width="10.28515625" style="20" bestFit="1" customWidth="1"/>
    <col min="236" max="480" width="9.140625" style="20"/>
    <col min="481" max="481" width="5" style="20" customWidth="1"/>
    <col min="482" max="482" width="4.7109375" style="20" customWidth="1"/>
    <col min="483" max="483" width="5" style="20" customWidth="1"/>
    <col min="484" max="484" width="19.7109375" style="20" customWidth="1"/>
    <col min="485" max="485" width="49.85546875" style="20" customWidth="1"/>
    <col min="486" max="486" width="14.5703125" style="20" customWidth="1"/>
    <col min="487" max="487" width="13.7109375" style="20" customWidth="1"/>
    <col min="488" max="488" width="13.42578125" style="20" customWidth="1"/>
    <col min="489" max="489" width="15.42578125" style="20" customWidth="1"/>
    <col min="490" max="491" width="10.28515625" style="20" bestFit="1" customWidth="1"/>
    <col min="492" max="736" width="9.140625" style="20"/>
    <col min="737" max="737" width="5" style="20" customWidth="1"/>
    <col min="738" max="738" width="4.7109375" style="20" customWidth="1"/>
    <col min="739" max="739" width="5" style="20" customWidth="1"/>
    <col min="740" max="740" width="19.7109375" style="20" customWidth="1"/>
    <col min="741" max="741" width="49.85546875" style="20" customWidth="1"/>
    <col min="742" max="742" width="14.5703125" style="20" customWidth="1"/>
    <col min="743" max="743" width="13.7109375" style="20" customWidth="1"/>
    <col min="744" max="744" width="13.42578125" style="20" customWidth="1"/>
    <col min="745" max="745" width="15.42578125" style="20" customWidth="1"/>
    <col min="746" max="747" width="10.28515625" style="20" bestFit="1" customWidth="1"/>
    <col min="748" max="992" width="9.140625" style="20"/>
    <col min="993" max="993" width="5" style="20" customWidth="1"/>
    <col min="994" max="994" width="4.7109375" style="20" customWidth="1"/>
    <col min="995" max="995" width="5" style="20" customWidth="1"/>
    <col min="996" max="996" width="19.7109375" style="20" customWidth="1"/>
    <col min="997" max="997" width="49.85546875" style="20" customWidth="1"/>
    <col min="998" max="998" width="14.5703125" style="20" customWidth="1"/>
    <col min="999" max="999" width="13.7109375" style="20" customWidth="1"/>
    <col min="1000" max="1000" width="13.42578125" style="20" customWidth="1"/>
    <col min="1001" max="1001" width="15.42578125" style="20" customWidth="1"/>
    <col min="1002" max="1003" width="10.28515625" style="20" bestFit="1" customWidth="1"/>
    <col min="1004" max="1248" width="9.140625" style="20"/>
    <col min="1249" max="1249" width="5" style="20" customWidth="1"/>
    <col min="1250" max="1250" width="4.7109375" style="20" customWidth="1"/>
    <col min="1251" max="1251" width="5" style="20" customWidth="1"/>
    <col min="1252" max="1252" width="19.7109375" style="20" customWidth="1"/>
    <col min="1253" max="1253" width="49.85546875" style="20" customWidth="1"/>
    <col min="1254" max="1254" width="14.5703125" style="20" customWidth="1"/>
    <col min="1255" max="1255" width="13.7109375" style="20" customWidth="1"/>
    <col min="1256" max="1256" width="13.42578125" style="20" customWidth="1"/>
    <col min="1257" max="1257" width="15.42578125" style="20" customWidth="1"/>
    <col min="1258" max="1259" width="10.28515625" style="20" bestFit="1" customWidth="1"/>
    <col min="1260" max="1504" width="9.140625" style="20"/>
    <col min="1505" max="1505" width="5" style="20" customWidth="1"/>
    <col min="1506" max="1506" width="4.7109375" style="20" customWidth="1"/>
    <col min="1507" max="1507" width="5" style="20" customWidth="1"/>
    <col min="1508" max="1508" width="19.7109375" style="20" customWidth="1"/>
    <col min="1509" max="1509" width="49.85546875" style="20" customWidth="1"/>
    <col min="1510" max="1510" width="14.5703125" style="20" customWidth="1"/>
    <col min="1511" max="1511" width="13.7109375" style="20" customWidth="1"/>
    <col min="1512" max="1512" width="13.42578125" style="20" customWidth="1"/>
    <col min="1513" max="1513" width="15.42578125" style="20" customWidth="1"/>
    <col min="1514" max="1515" width="10.28515625" style="20" bestFit="1" customWidth="1"/>
    <col min="1516" max="1760" width="9.140625" style="20"/>
    <col min="1761" max="1761" width="5" style="20" customWidth="1"/>
    <col min="1762" max="1762" width="4.7109375" style="20" customWidth="1"/>
    <col min="1763" max="1763" width="5" style="20" customWidth="1"/>
    <col min="1764" max="1764" width="19.7109375" style="20" customWidth="1"/>
    <col min="1765" max="1765" width="49.85546875" style="20" customWidth="1"/>
    <col min="1766" max="1766" width="14.5703125" style="20" customWidth="1"/>
    <col min="1767" max="1767" width="13.7109375" style="20" customWidth="1"/>
    <col min="1768" max="1768" width="13.42578125" style="20" customWidth="1"/>
    <col min="1769" max="1769" width="15.42578125" style="20" customWidth="1"/>
    <col min="1770" max="1771" width="10.28515625" style="20" bestFit="1" customWidth="1"/>
    <col min="1772" max="2016" width="9.140625" style="20"/>
    <col min="2017" max="2017" width="5" style="20" customWidth="1"/>
    <col min="2018" max="2018" width="4.7109375" style="20" customWidth="1"/>
    <col min="2019" max="2019" width="5" style="20" customWidth="1"/>
    <col min="2020" max="2020" width="19.7109375" style="20" customWidth="1"/>
    <col min="2021" max="2021" width="49.85546875" style="20" customWidth="1"/>
    <col min="2022" max="2022" width="14.5703125" style="20" customWidth="1"/>
    <col min="2023" max="2023" width="13.7109375" style="20" customWidth="1"/>
    <col min="2024" max="2024" width="13.42578125" style="20" customWidth="1"/>
    <col min="2025" max="2025" width="15.42578125" style="20" customWidth="1"/>
    <col min="2026" max="2027" width="10.28515625" style="20" bestFit="1" customWidth="1"/>
    <col min="2028" max="2272" width="9.140625" style="20"/>
    <col min="2273" max="2273" width="5" style="20" customWidth="1"/>
    <col min="2274" max="2274" width="4.7109375" style="20" customWidth="1"/>
    <col min="2275" max="2275" width="5" style="20" customWidth="1"/>
    <col min="2276" max="2276" width="19.7109375" style="20" customWidth="1"/>
    <col min="2277" max="2277" width="49.85546875" style="20" customWidth="1"/>
    <col min="2278" max="2278" width="14.5703125" style="20" customWidth="1"/>
    <col min="2279" max="2279" width="13.7109375" style="20" customWidth="1"/>
    <col min="2280" max="2280" width="13.42578125" style="20" customWidth="1"/>
    <col min="2281" max="2281" width="15.42578125" style="20" customWidth="1"/>
    <col min="2282" max="2283" width="10.28515625" style="20" bestFit="1" customWidth="1"/>
    <col min="2284" max="2528" width="9.140625" style="20"/>
    <col min="2529" max="2529" width="5" style="20" customWidth="1"/>
    <col min="2530" max="2530" width="4.7109375" style="20" customWidth="1"/>
    <col min="2531" max="2531" width="5" style="20" customWidth="1"/>
    <col min="2532" max="2532" width="19.7109375" style="20" customWidth="1"/>
    <col min="2533" max="2533" width="49.85546875" style="20" customWidth="1"/>
    <col min="2534" max="2534" width="14.5703125" style="20" customWidth="1"/>
    <col min="2535" max="2535" width="13.7109375" style="20" customWidth="1"/>
    <col min="2536" max="2536" width="13.42578125" style="20" customWidth="1"/>
    <col min="2537" max="2537" width="15.42578125" style="20" customWidth="1"/>
    <col min="2538" max="2539" width="10.28515625" style="20" bestFit="1" customWidth="1"/>
    <col min="2540" max="2784" width="9.140625" style="20"/>
    <col min="2785" max="2785" width="5" style="20" customWidth="1"/>
    <col min="2786" max="2786" width="4.7109375" style="20" customWidth="1"/>
    <col min="2787" max="2787" width="5" style="20" customWidth="1"/>
    <col min="2788" max="2788" width="19.7109375" style="20" customWidth="1"/>
    <col min="2789" max="2789" width="49.85546875" style="20" customWidth="1"/>
    <col min="2790" max="2790" width="14.5703125" style="20" customWidth="1"/>
    <col min="2791" max="2791" width="13.7109375" style="20" customWidth="1"/>
    <col min="2792" max="2792" width="13.42578125" style="20" customWidth="1"/>
    <col min="2793" max="2793" width="15.42578125" style="20" customWidth="1"/>
    <col min="2794" max="2795" width="10.28515625" style="20" bestFit="1" customWidth="1"/>
    <col min="2796" max="3040" width="9.140625" style="20"/>
    <col min="3041" max="3041" width="5" style="20" customWidth="1"/>
    <col min="3042" max="3042" width="4.7109375" style="20" customWidth="1"/>
    <col min="3043" max="3043" width="5" style="20" customWidth="1"/>
    <col min="3044" max="3044" width="19.7109375" style="20" customWidth="1"/>
    <col min="3045" max="3045" width="49.85546875" style="20" customWidth="1"/>
    <col min="3046" max="3046" width="14.5703125" style="20" customWidth="1"/>
    <col min="3047" max="3047" width="13.7109375" style="20" customWidth="1"/>
    <col min="3048" max="3048" width="13.42578125" style="20" customWidth="1"/>
    <col min="3049" max="3049" width="15.42578125" style="20" customWidth="1"/>
    <col min="3050" max="3051" width="10.28515625" style="20" bestFit="1" customWidth="1"/>
    <col min="3052" max="3296" width="9.140625" style="20"/>
    <col min="3297" max="3297" width="5" style="20" customWidth="1"/>
    <col min="3298" max="3298" width="4.7109375" style="20" customWidth="1"/>
    <col min="3299" max="3299" width="5" style="20" customWidth="1"/>
    <col min="3300" max="3300" width="19.7109375" style="20" customWidth="1"/>
    <col min="3301" max="3301" width="49.85546875" style="20" customWidth="1"/>
    <col min="3302" max="3302" width="14.5703125" style="20" customWidth="1"/>
    <col min="3303" max="3303" width="13.7109375" style="20" customWidth="1"/>
    <col min="3304" max="3304" width="13.42578125" style="20" customWidth="1"/>
    <col min="3305" max="3305" width="15.42578125" style="20" customWidth="1"/>
    <col min="3306" max="3307" width="10.28515625" style="20" bestFit="1" customWidth="1"/>
    <col min="3308" max="3552" width="9.140625" style="20"/>
    <col min="3553" max="3553" width="5" style="20" customWidth="1"/>
    <col min="3554" max="3554" width="4.7109375" style="20" customWidth="1"/>
    <col min="3555" max="3555" width="5" style="20" customWidth="1"/>
    <col min="3556" max="3556" width="19.7109375" style="20" customWidth="1"/>
    <col min="3557" max="3557" width="49.85546875" style="20" customWidth="1"/>
    <col min="3558" max="3558" width="14.5703125" style="20" customWidth="1"/>
    <col min="3559" max="3559" width="13.7109375" style="20" customWidth="1"/>
    <col min="3560" max="3560" width="13.42578125" style="20" customWidth="1"/>
    <col min="3561" max="3561" width="15.42578125" style="20" customWidth="1"/>
    <col min="3562" max="3563" width="10.28515625" style="20" bestFit="1" customWidth="1"/>
    <col min="3564" max="3808" width="9.140625" style="20"/>
    <col min="3809" max="3809" width="5" style="20" customWidth="1"/>
    <col min="3810" max="3810" width="4.7109375" style="20" customWidth="1"/>
    <col min="3811" max="3811" width="5" style="20" customWidth="1"/>
    <col min="3812" max="3812" width="19.7109375" style="20" customWidth="1"/>
    <col min="3813" max="3813" width="49.85546875" style="20" customWidth="1"/>
    <col min="3814" max="3814" width="14.5703125" style="20" customWidth="1"/>
    <col min="3815" max="3815" width="13.7109375" style="20" customWidth="1"/>
    <col min="3816" max="3816" width="13.42578125" style="20" customWidth="1"/>
    <col min="3817" max="3817" width="15.42578125" style="20" customWidth="1"/>
    <col min="3818" max="3819" width="10.28515625" style="20" bestFit="1" customWidth="1"/>
    <col min="3820" max="4064" width="9.140625" style="20"/>
    <col min="4065" max="4065" width="5" style="20" customWidth="1"/>
    <col min="4066" max="4066" width="4.7109375" style="20" customWidth="1"/>
    <col min="4067" max="4067" width="5" style="20" customWidth="1"/>
    <col min="4068" max="4068" width="19.7109375" style="20" customWidth="1"/>
    <col min="4069" max="4069" width="49.85546875" style="20" customWidth="1"/>
    <col min="4070" max="4070" width="14.5703125" style="20" customWidth="1"/>
    <col min="4071" max="4071" width="13.7109375" style="20" customWidth="1"/>
    <col min="4072" max="4072" width="13.42578125" style="20" customWidth="1"/>
    <col min="4073" max="4073" width="15.42578125" style="20" customWidth="1"/>
    <col min="4074" max="4075" width="10.28515625" style="20" bestFit="1" customWidth="1"/>
    <col min="4076" max="4320" width="9.140625" style="20"/>
    <col min="4321" max="4321" width="5" style="20" customWidth="1"/>
    <col min="4322" max="4322" width="4.7109375" style="20" customWidth="1"/>
    <col min="4323" max="4323" width="5" style="20" customWidth="1"/>
    <col min="4324" max="4324" width="19.7109375" style="20" customWidth="1"/>
    <col min="4325" max="4325" width="49.85546875" style="20" customWidth="1"/>
    <col min="4326" max="4326" width="14.5703125" style="20" customWidth="1"/>
    <col min="4327" max="4327" width="13.7109375" style="20" customWidth="1"/>
    <col min="4328" max="4328" width="13.42578125" style="20" customWidth="1"/>
    <col min="4329" max="4329" width="15.42578125" style="20" customWidth="1"/>
    <col min="4330" max="4331" width="10.28515625" style="20" bestFit="1" customWidth="1"/>
    <col min="4332" max="4576" width="9.140625" style="20"/>
    <col min="4577" max="4577" width="5" style="20" customWidth="1"/>
    <col min="4578" max="4578" width="4.7109375" style="20" customWidth="1"/>
    <col min="4579" max="4579" width="5" style="20" customWidth="1"/>
    <col min="4580" max="4580" width="19.7109375" style="20" customWidth="1"/>
    <col min="4581" max="4581" width="49.85546875" style="20" customWidth="1"/>
    <col min="4582" max="4582" width="14.5703125" style="20" customWidth="1"/>
    <col min="4583" max="4583" width="13.7109375" style="20" customWidth="1"/>
    <col min="4584" max="4584" width="13.42578125" style="20" customWidth="1"/>
    <col min="4585" max="4585" width="15.42578125" style="20" customWidth="1"/>
    <col min="4586" max="4587" width="10.28515625" style="20" bestFit="1" customWidth="1"/>
    <col min="4588" max="4832" width="9.140625" style="20"/>
    <col min="4833" max="4833" width="5" style="20" customWidth="1"/>
    <col min="4834" max="4834" width="4.7109375" style="20" customWidth="1"/>
    <col min="4835" max="4835" width="5" style="20" customWidth="1"/>
    <col min="4836" max="4836" width="19.7109375" style="20" customWidth="1"/>
    <col min="4837" max="4837" width="49.85546875" style="20" customWidth="1"/>
    <col min="4838" max="4838" width="14.5703125" style="20" customWidth="1"/>
    <col min="4839" max="4839" width="13.7109375" style="20" customWidth="1"/>
    <col min="4840" max="4840" width="13.42578125" style="20" customWidth="1"/>
    <col min="4841" max="4841" width="15.42578125" style="20" customWidth="1"/>
    <col min="4842" max="4843" width="10.28515625" style="20" bestFit="1" customWidth="1"/>
    <col min="4844" max="5088" width="9.140625" style="20"/>
    <col min="5089" max="5089" width="5" style="20" customWidth="1"/>
    <col min="5090" max="5090" width="4.7109375" style="20" customWidth="1"/>
    <col min="5091" max="5091" width="5" style="20" customWidth="1"/>
    <col min="5092" max="5092" width="19.7109375" style="20" customWidth="1"/>
    <col min="5093" max="5093" width="49.85546875" style="20" customWidth="1"/>
    <col min="5094" max="5094" width="14.5703125" style="20" customWidth="1"/>
    <col min="5095" max="5095" width="13.7109375" style="20" customWidth="1"/>
    <col min="5096" max="5096" width="13.42578125" style="20" customWidth="1"/>
    <col min="5097" max="5097" width="15.42578125" style="20" customWidth="1"/>
    <col min="5098" max="5099" width="10.28515625" style="20" bestFit="1" customWidth="1"/>
    <col min="5100" max="5344" width="9.140625" style="20"/>
    <col min="5345" max="5345" width="5" style="20" customWidth="1"/>
    <col min="5346" max="5346" width="4.7109375" style="20" customWidth="1"/>
    <col min="5347" max="5347" width="5" style="20" customWidth="1"/>
    <col min="5348" max="5348" width="19.7109375" style="20" customWidth="1"/>
    <col min="5349" max="5349" width="49.85546875" style="20" customWidth="1"/>
    <col min="5350" max="5350" width="14.5703125" style="20" customWidth="1"/>
    <col min="5351" max="5351" width="13.7109375" style="20" customWidth="1"/>
    <col min="5352" max="5352" width="13.42578125" style="20" customWidth="1"/>
    <col min="5353" max="5353" width="15.42578125" style="20" customWidth="1"/>
    <col min="5354" max="5355" width="10.28515625" style="20" bestFit="1" customWidth="1"/>
    <col min="5356" max="5600" width="9.140625" style="20"/>
    <col min="5601" max="5601" width="5" style="20" customWidth="1"/>
    <col min="5602" max="5602" width="4.7109375" style="20" customWidth="1"/>
    <col min="5603" max="5603" width="5" style="20" customWidth="1"/>
    <col min="5604" max="5604" width="19.7109375" style="20" customWidth="1"/>
    <col min="5605" max="5605" width="49.85546875" style="20" customWidth="1"/>
    <col min="5606" max="5606" width="14.5703125" style="20" customWidth="1"/>
    <col min="5607" max="5607" width="13.7109375" style="20" customWidth="1"/>
    <col min="5608" max="5608" width="13.42578125" style="20" customWidth="1"/>
    <col min="5609" max="5609" width="15.42578125" style="20" customWidth="1"/>
    <col min="5610" max="5611" width="10.28515625" style="20" bestFit="1" customWidth="1"/>
    <col min="5612" max="5856" width="9.140625" style="20"/>
    <col min="5857" max="5857" width="5" style="20" customWidth="1"/>
    <col min="5858" max="5858" width="4.7109375" style="20" customWidth="1"/>
    <col min="5859" max="5859" width="5" style="20" customWidth="1"/>
    <col min="5860" max="5860" width="19.7109375" style="20" customWidth="1"/>
    <col min="5861" max="5861" width="49.85546875" style="20" customWidth="1"/>
    <col min="5862" max="5862" width="14.5703125" style="20" customWidth="1"/>
    <col min="5863" max="5863" width="13.7109375" style="20" customWidth="1"/>
    <col min="5864" max="5864" width="13.42578125" style="20" customWidth="1"/>
    <col min="5865" max="5865" width="15.42578125" style="20" customWidth="1"/>
    <col min="5866" max="5867" width="10.28515625" style="20" bestFit="1" customWidth="1"/>
    <col min="5868" max="6112" width="9.140625" style="20"/>
    <col min="6113" max="6113" width="5" style="20" customWidth="1"/>
    <col min="6114" max="6114" width="4.7109375" style="20" customWidth="1"/>
    <col min="6115" max="6115" width="5" style="20" customWidth="1"/>
    <col min="6116" max="6116" width="19.7109375" style="20" customWidth="1"/>
    <col min="6117" max="6117" width="49.85546875" style="20" customWidth="1"/>
    <col min="6118" max="6118" width="14.5703125" style="20" customWidth="1"/>
    <col min="6119" max="6119" width="13.7109375" style="20" customWidth="1"/>
    <col min="6120" max="6120" width="13.42578125" style="20" customWidth="1"/>
    <col min="6121" max="6121" width="15.42578125" style="20" customWidth="1"/>
    <col min="6122" max="6123" width="10.28515625" style="20" bestFit="1" customWidth="1"/>
    <col min="6124" max="6368" width="9.140625" style="20"/>
    <col min="6369" max="6369" width="5" style="20" customWidth="1"/>
    <col min="6370" max="6370" width="4.7109375" style="20" customWidth="1"/>
    <col min="6371" max="6371" width="5" style="20" customWidth="1"/>
    <col min="6372" max="6372" width="19.7109375" style="20" customWidth="1"/>
    <col min="6373" max="6373" width="49.85546875" style="20" customWidth="1"/>
    <col min="6374" max="6374" width="14.5703125" style="20" customWidth="1"/>
    <col min="6375" max="6375" width="13.7109375" style="20" customWidth="1"/>
    <col min="6376" max="6376" width="13.42578125" style="20" customWidth="1"/>
    <col min="6377" max="6377" width="15.42578125" style="20" customWidth="1"/>
    <col min="6378" max="6379" width="10.28515625" style="20" bestFit="1" customWidth="1"/>
    <col min="6380" max="6624" width="9.140625" style="20"/>
    <col min="6625" max="6625" width="5" style="20" customWidth="1"/>
    <col min="6626" max="6626" width="4.7109375" style="20" customWidth="1"/>
    <col min="6627" max="6627" width="5" style="20" customWidth="1"/>
    <col min="6628" max="6628" width="19.7109375" style="20" customWidth="1"/>
    <col min="6629" max="6629" width="49.85546875" style="20" customWidth="1"/>
    <col min="6630" max="6630" width="14.5703125" style="20" customWidth="1"/>
    <col min="6631" max="6631" width="13.7109375" style="20" customWidth="1"/>
    <col min="6632" max="6632" width="13.42578125" style="20" customWidth="1"/>
    <col min="6633" max="6633" width="15.42578125" style="20" customWidth="1"/>
    <col min="6634" max="6635" width="10.28515625" style="20" bestFit="1" customWidth="1"/>
    <col min="6636" max="6880" width="9.140625" style="20"/>
    <col min="6881" max="6881" width="5" style="20" customWidth="1"/>
    <col min="6882" max="6882" width="4.7109375" style="20" customWidth="1"/>
    <col min="6883" max="6883" width="5" style="20" customWidth="1"/>
    <col min="6884" max="6884" width="19.7109375" style="20" customWidth="1"/>
    <col min="6885" max="6885" width="49.85546875" style="20" customWidth="1"/>
    <col min="6886" max="6886" width="14.5703125" style="20" customWidth="1"/>
    <col min="6887" max="6887" width="13.7109375" style="20" customWidth="1"/>
    <col min="6888" max="6888" width="13.42578125" style="20" customWidth="1"/>
    <col min="6889" max="6889" width="15.42578125" style="20" customWidth="1"/>
    <col min="6890" max="6891" width="10.28515625" style="20" bestFit="1" customWidth="1"/>
    <col min="6892" max="7136" width="9.140625" style="20"/>
    <col min="7137" max="7137" width="5" style="20" customWidth="1"/>
    <col min="7138" max="7138" width="4.7109375" style="20" customWidth="1"/>
    <col min="7139" max="7139" width="5" style="20" customWidth="1"/>
    <col min="7140" max="7140" width="19.7109375" style="20" customWidth="1"/>
    <col min="7141" max="7141" width="49.85546875" style="20" customWidth="1"/>
    <col min="7142" max="7142" width="14.5703125" style="20" customWidth="1"/>
    <col min="7143" max="7143" width="13.7109375" style="20" customWidth="1"/>
    <col min="7144" max="7144" width="13.42578125" style="20" customWidth="1"/>
    <col min="7145" max="7145" width="15.42578125" style="20" customWidth="1"/>
    <col min="7146" max="7147" width="10.28515625" style="20" bestFit="1" customWidth="1"/>
    <col min="7148" max="7392" width="9.140625" style="20"/>
    <col min="7393" max="7393" width="5" style="20" customWidth="1"/>
    <col min="7394" max="7394" width="4.7109375" style="20" customWidth="1"/>
    <col min="7395" max="7395" width="5" style="20" customWidth="1"/>
    <col min="7396" max="7396" width="19.7109375" style="20" customWidth="1"/>
    <col min="7397" max="7397" width="49.85546875" style="20" customWidth="1"/>
    <col min="7398" max="7398" width="14.5703125" style="20" customWidth="1"/>
    <col min="7399" max="7399" width="13.7109375" style="20" customWidth="1"/>
    <col min="7400" max="7400" width="13.42578125" style="20" customWidth="1"/>
    <col min="7401" max="7401" width="15.42578125" style="20" customWidth="1"/>
    <col min="7402" max="7403" width="10.28515625" style="20" bestFit="1" customWidth="1"/>
    <col min="7404" max="7648" width="9.140625" style="20"/>
    <col min="7649" max="7649" width="5" style="20" customWidth="1"/>
    <col min="7650" max="7650" width="4.7109375" style="20" customWidth="1"/>
    <col min="7651" max="7651" width="5" style="20" customWidth="1"/>
    <col min="7652" max="7652" width="19.7109375" style="20" customWidth="1"/>
    <col min="7653" max="7653" width="49.85546875" style="20" customWidth="1"/>
    <col min="7654" max="7654" width="14.5703125" style="20" customWidth="1"/>
    <col min="7655" max="7655" width="13.7109375" style="20" customWidth="1"/>
    <col min="7656" max="7656" width="13.42578125" style="20" customWidth="1"/>
    <col min="7657" max="7657" width="15.42578125" style="20" customWidth="1"/>
    <col min="7658" max="7659" width="10.28515625" style="20" bestFit="1" customWidth="1"/>
    <col min="7660" max="7904" width="9.140625" style="20"/>
    <col min="7905" max="7905" width="5" style="20" customWidth="1"/>
    <col min="7906" max="7906" width="4.7109375" style="20" customWidth="1"/>
    <col min="7907" max="7907" width="5" style="20" customWidth="1"/>
    <col min="7908" max="7908" width="19.7109375" style="20" customWidth="1"/>
    <col min="7909" max="7909" width="49.85546875" style="20" customWidth="1"/>
    <col min="7910" max="7910" width="14.5703125" style="20" customWidth="1"/>
    <col min="7911" max="7911" width="13.7109375" style="20" customWidth="1"/>
    <col min="7912" max="7912" width="13.42578125" style="20" customWidth="1"/>
    <col min="7913" max="7913" width="15.42578125" style="20" customWidth="1"/>
    <col min="7914" max="7915" width="10.28515625" style="20" bestFit="1" customWidth="1"/>
    <col min="7916" max="8160" width="9.140625" style="20"/>
    <col min="8161" max="8161" width="5" style="20" customWidth="1"/>
    <col min="8162" max="8162" width="4.7109375" style="20" customWidth="1"/>
    <col min="8163" max="8163" width="5" style="20" customWidth="1"/>
    <col min="8164" max="8164" width="19.7109375" style="20" customWidth="1"/>
    <col min="8165" max="8165" width="49.85546875" style="20" customWidth="1"/>
    <col min="8166" max="8166" width="14.5703125" style="20" customWidth="1"/>
    <col min="8167" max="8167" width="13.7109375" style="20" customWidth="1"/>
    <col min="8168" max="8168" width="13.42578125" style="20" customWidth="1"/>
    <col min="8169" max="8169" width="15.42578125" style="20" customWidth="1"/>
    <col min="8170" max="8171" width="10.28515625" style="20" bestFit="1" customWidth="1"/>
    <col min="8172" max="8416" width="9.140625" style="20"/>
    <col min="8417" max="8417" width="5" style="20" customWidth="1"/>
    <col min="8418" max="8418" width="4.7109375" style="20" customWidth="1"/>
    <col min="8419" max="8419" width="5" style="20" customWidth="1"/>
    <col min="8420" max="8420" width="19.7109375" style="20" customWidth="1"/>
    <col min="8421" max="8421" width="49.85546875" style="20" customWidth="1"/>
    <col min="8422" max="8422" width="14.5703125" style="20" customWidth="1"/>
    <col min="8423" max="8423" width="13.7109375" style="20" customWidth="1"/>
    <col min="8424" max="8424" width="13.42578125" style="20" customWidth="1"/>
    <col min="8425" max="8425" width="15.42578125" style="20" customWidth="1"/>
    <col min="8426" max="8427" width="10.28515625" style="20" bestFit="1" customWidth="1"/>
    <col min="8428" max="8672" width="9.140625" style="20"/>
    <col min="8673" max="8673" width="5" style="20" customWidth="1"/>
    <col min="8674" max="8674" width="4.7109375" style="20" customWidth="1"/>
    <col min="8675" max="8675" width="5" style="20" customWidth="1"/>
    <col min="8676" max="8676" width="19.7109375" style="20" customWidth="1"/>
    <col min="8677" max="8677" width="49.85546875" style="20" customWidth="1"/>
    <col min="8678" max="8678" width="14.5703125" style="20" customWidth="1"/>
    <col min="8679" max="8679" width="13.7109375" style="20" customWidth="1"/>
    <col min="8680" max="8680" width="13.42578125" style="20" customWidth="1"/>
    <col min="8681" max="8681" width="15.42578125" style="20" customWidth="1"/>
    <col min="8682" max="8683" width="10.28515625" style="20" bestFit="1" customWidth="1"/>
    <col min="8684" max="8928" width="9.140625" style="20"/>
    <col min="8929" max="8929" width="5" style="20" customWidth="1"/>
    <col min="8930" max="8930" width="4.7109375" style="20" customWidth="1"/>
    <col min="8931" max="8931" width="5" style="20" customWidth="1"/>
    <col min="8932" max="8932" width="19.7109375" style="20" customWidth="1"/>
    <col min="8933" max="8933" width="49.85546875" style="20" customWidth="1"/>
    <col min="8934" max="8934" width="14.5703125" style="20" customWidth="1"/>
    <col min="8935" max="8935" width="13.7109375" style="20" customWidth="1"/>
    <col min="8936" max="8936" width="13.42578125" style="20" customWidth="1"/>
    <col min="8937" max="8937" width="15.42578125" style="20" customWidth="1"/>
    <col min="8938" max="8939" width="10.28515625" style="20" bestFit="1" customWidth="1"/>
    <col min="8940" max="9184" width="9.140625" style="20"/>
    <col min="9185" max="9185" width="5" style="20" customWidth="1"/>
    <col min="9186" max="9186" width="4.7109375" style="20" customWidth="1"/>
    <col min="9187" max="9187" width="5" style="20" customWidth="1"/>
    <col min="9188" max="9188" width="19.7109375" style="20" customWidth="1"/>
    <col min="9189" max="9189" width="49.85546875" style="20" customWidth="1"/>
    <col min="9190" max="9190" width="14.5703125" style="20" customWidth="1"/>
    <col min="9191" max="9191" width="13.7109375" style="20" customWidth="1"/>
    <col min="9192" max="9192" width="13.42578125" style="20" customWidth="1"/>
    <col min="9193" max="9193" width="15.42578125" style="20" customWidth="1"/>
    <col min="9194" max="9195" width="10.28515625" style="20" bestFit="1" customWidth="1"/>
    <col min="9196" max="9440" width="9.140625" style="20"/>
    <col min="9441" max="9441" width="5" style="20" customWidth="1"/>
    <col min="9442" max="9442" width="4.7109375" style="20" customWidth="1"/>
    <col min="9443" max="9443" width="5" style="20" customWidth="1"/>
    <col min="9444" max="9444" width="19.7109375" style="20" customWidth="1"/>
    <col min="9445" max="9445" width="49.85546875" style="20" customWidth="1"/>
    <col min="9446" max="9446" width="14.5703125" style="20" customWidth="1"/>
    <col min="9447" max="9447" width="13.7109375" style="20" customWidth="1"/>
    <col min="9448" max="9448" width="13.42578125" style="20" customWidth="1"/>
    <col min="9449" max="9449" width="15.42578125" style="20" customWidth="1"/>
    <col min="9450" max="9451" width="10.28515625" style="20" bestFit="1" customWidth="1"/>
    <col min="9452" max="9696" width="9.140625" style="20"/>
    <col min="9697" max="9697" width="5" style="20" customWidth="1"/>
    <col min="9698" max="9698" width="4.7109375" style="20" customWidth="1"/>
    <col min="9699" max="9699" width="5" style="20" customWidth="1"/>
    <col min="9700" max="9700" width="19.7109375" style="20" customWidth="1"/>
    <col min="9701" max="9701" width="49.85546875" style="20" customWidth="1"/>
    <col min="9702" max="9702" width="14.5703125" style="20" customWidth="1"/>
    <col min="9703" max="9703" width="13.7109375" style="20" customWidth="1"/>
    <col min="9704" max="9704" width="13.42578125" style="20" customWidth="1"/>
    <col min="9705" max="9705" width="15.42578125" style="20" customWidth="1"/>
    <col min="9706" max="9707" width="10.28515625" style="20" bestFit="1" customWidth="1"/>
    <col min="9708" max="9952" width="9.140625" style="20"/>
    <col min="9953" max="9953" width="5" style="20" customWidth="1"/>
    <col min="9954" max="9954" width="4.7109375" style="20" customWidth="1"/>
    <col min="9955" max="9955" width="5" style="20" customWidth="1"/>
    <col min="9956" max="9956" width="19.7109375" style="20" customWidth="1"/>
    <col min="9957" max="9957" width="49.85546875" style="20" customWidth="1"/>
    <col min="9958" max="9958" width="14.5703125" style="20" customWidth="1"/>
    <col min="9959" max="9959" width="13.7109375" style="20" customWidth="1"/>
    <col min="9960" max="9960" width="13.42578125" style="20" customWidth="1"/>
    <col min="9961" max="9961" width="15.42578125" style="20" customWidth="1"/>
    <col min="9962" max="9963" width="10.28515625" style="20" bestFit="1" customWidth="1"/>
    <col min="9964" max="10208" width="9.140625" style="20"/>
    <col min="10209" max="10209" width="5" style="20" customWidth="1"/>
    <col min="10210" max="10210" width="4.7109375" style="20" customWidth="1"/>
    <col min="10211" max="10211" width="5" style="20" customWidth="1"/>
    <col min="10212" max="10212" width="19.7109375" style="20" customWidth="1"/>
    <col min="10213" max="10213" width="49.85546875" style="20" customWidth="1"/>
    <col min="10214" max="10214" width="14.5703125" style="20" customWidth="1"/>
    <col min="10215" max="10215" width="13.7109375" style="20" customWidth="1"/>
    <col min="10216" max="10216" width="13.42578125" style="20" customWidth="1"/>
    <col min="10217" max="10217" width="15.42578125" style="20" customWidth="1"/>
    <col min="10218" max="10219" width="10.28515625" style="20" bestFit="1" customWidth="1"/>
    <col min="10220" max="10464" width="9.140625" style="20"/>
    <col min="10465" max="10465" width="5" style="20" customWidth="1"/>
    <col min="10466" max="10466" width="4.7109375" style="20" customWidth="1"/>
    <col min="10467" max="10467" width="5" style="20" customWidth="1"/>
    <col min="10468" max="10468" width="19.7109375" style="20" customWidth="1"/>
    <col min="10469" max="10469" width="49.85546875" style="20" customWidth="1"/>
    <col min="10470" max="10470" width="14.5703125" style="20" customWidth="1"/>
    <col min="10471" max="10471" width="13.7109375" style="20" customWidth="1"/>
    <col min="10472" max="10472" width="13.42578125" style="20" customWidth="1"/>
    <col min="10473" max="10473" width="15.42578125" style="20" customWidth="1"/>
    <col min="10474" max="10475" width="10.28515625" style="20" bestFit="1" customWidth="1"/>
    <col min="10476" max="10720" width="9.140625" style="20"/>
    <col min="10721" max="10721" width="5" style="20" customWidth="1"/>
    <col min="10722" max="10722" width="4.7109375" style="20" customWidth="1"/>
    <col min="10723" max="10723" width="5" style="20" customWidth="1"/>
    <col min="10724" max="10724" width="19.7109375" style="20" customWidth="1"/>
    <col min="10725" max="10725" width="49.85546875" style="20" customWidth="1"/>
    <col min="10726" max="10726" width="14.5703125" style="20" customWidth="1"/>
    <col min="10727" max="10727" width="13.7109375" style="20" customWidth="1"/>
    <col min="10728" max="10728" width="13.42578125" style="20" customWidth="1"/>
    <col min="10729" max="10729" width="15.42578125" style="20" customWidth="1"/>
    <col min="10730" max="10731" width="10.28515625" style="20" bestFit="1" customWidth="1"/>
    <col min="10732" max="10976" width="9.140625" style="20"/>
    <col min="10977" max="10977" width="5" style="20" customWidth="1"/>
    <col min="10978" max="10978" width="4.7109375" style="20" customWidth="1"/>
    <col min="10979" max="10979" width="5" style="20" customWidth="1"/>
    <col min="10980" max="10980" width="19.7109375" style="20" customWidth="1"/>
    <col min="10981" max="10981" width="49.85546875" style="20" customWidth="1"/>
    <col min="10982" max="10982" width="14.5703125" style="20" customWidth="1"/>
    <col min="10983" max="10983" width="13.7109375" style="20" customWidth="1"/>
    <col min="10984" max="10984" width="13.42578125" style="20" customWidth="1"/>
    <col min="10985" max="10985" width="15.42578125" style="20" customWidth="1"/>
    <col min="10986" max="10987" width="10.28515625" style="20" bestFit="1" customWidth="1"/>
    <col min="10988" max="11232" width="9.140625" style="20"/>
    <col min="11233" max="11233" width="5" style="20" customWidth="1"/>
    <col min="11234" max="11234" width="4.7109375" style="20" customWidth="1"/>
    <col min="11235" max="11235" width="5" style="20" customWidth="1"/>
    <col min="11236" max="11236" width="19.7109375" style="20" customWidth="1"/>
    <col min="11237" max="11237" width="49.85546875" style="20" customWidth="1"/>
    <col min="11238" max="11238" width="14.5703125" style="20" customWidth="1"/>
    <col min="11239" max="11239" width="13.7109375" style="20" customWidth="1"/>
    <col min="11240" max="11240" width="13.42578125" style="20" customWidth="1"/>
    <col min="11241" max="11241" width="15.42578125" style="20" customWidth="1"/>
    <col min="11242" max="11243" width="10.28515625" style="20" bestFit="1" customWidth="1"/>
    <col min="11244" max="11488" width="9.140625" style="20"/>
    <col min="11489" max="11489" width="5" style="20" customWidth="1"/>
    <col min="11490" max="11490" width="4.7109375" style="20" customWidth="1"/>
    <col min="11491" max="11491" width="5" style="20" customWidth="1"/>
    <col min="11492" max="11492" width="19.7109375" style="20" customWidth="1"/>
    <col min="11493" max="11493" width="49.85546875" style="20" customWidth="1"/>
    <col min="11494" max="11494" width="14.5703125" style="20" customWidth="1"/>
    <col min="11495" max="11495" width="13.7109375" style="20" customWidth="1"/>
    <col min="11496" max="11496" width="13.42578125" style="20" customWidth="1"/>
    <col min="11497" max="11497" width="15.42578125" style="20" customWidth="1"/>
    <col min="11498" max="11499" width="10.28515625" style="20" bestFit="1" customWidth="1"/>
    <col min="11500" max="11744" width="9.140625" style="20"/>
    <col min="11745" max="11745" width="5" style="20" customWidth="1"/>
    <col min="11746" max="11746" width="4.7109375" style="20" customWidth="1"/>
    <col min="11747" max="11747" width="5" style="20" customWidth="1"/>
    <col min="11748" max="11748" width="19.7109375" style="20" customWidth="1"/>
    <col min="11749" max="11749" width="49.85546875" style="20" customWidth="1"/>
    <col min="11750" max="11750" width="14.5703125" style="20" customWidth="1"/>
    <col min="11751" max="11751" width="13.7109375" style="20" customWidth="1"/>
    <col min="11752" max="11752" width="13.42578125" style="20" customWidth="1"/>
    <col min="11753" max="11753" width="15.42578125" style="20" customWidth="1"/>
    <col min="11754" max="11755" width="10.28515625" style="20" bestFit="1" customWidth="1"/>
    <col min="11756" max="12000" width="9.140625" style="20"/>
    <col min="12001" max="12001" width="5" style="20" customWidth="1"/>
    <col min="12002" max="12002" width="4.7109375" style="20" customWidth="1"/>
    <col min="12003" max="12003" width="5" style="20" customWidth="1"/>
    <col min="12004" max="12004" width="19.7109375" style="20" customWidth="1"/>
    <col min="12005" max="12005" width="49.85546875" style="20" customWidth="1"/>
    <col min="12006" max="12006" width="14.5703125" style="20" customWidth="1"/>
    <col min="12007" max="12007" width="13.7109375" style="20" customWidth="1"/>
    <col min="12008" max="12008" width="13.42578125" style="20" customWidth="1"/>
    <col min="12009" max="12009" width="15.42578125" style="20" customWidth="1"/>
    <col min="12010" max="12011" width="10.28515625" style="20" bestFit="1" customWidth="1"/>
    <col min="12012" max="12256" width="9.140625" style="20"/>
    <col min="12257" max="12257" width="5" style="20" customWidth="1"/>
    <col min="12258" max="12258" width="4.7109375" style="20" customWidth="1"/>
    <col min="12259" max="12259" width="5" style="20" customWidth="1"/>
    <col min="12260" max="12260" width="19.7109375" style="20" customWidth="1"/>
    <col min="12261" max="12261" width="49.85546875" style="20" customWidth="1"/>
    <col min="12262" max="12262" width="14.5703125" style="20" customWidth="1"/>
    <col min="12263" max="12263" width="13.7109375" style="20" customWidth="1"/>
    <col min="12264" max="12264" width="13.42578125" style="20" customWidth="1"/>
    <col min="12265" max="12265" width="15.42578125" style="20" customWidth="1"/>
    <col min="12266" max="12267" width="10.28515625" style="20" bestFit="1" customWidth="1"/>
    <col min="12268" max="12512" width="9.140625" style="20"/>
    <col min="12513" max="12513" width="5" style="20" customWidth="1"/>
    <col min="12514" max="12514" width="4.7109375" style="20" customWidth="1"/>
    <col min="12515" max="12515" width="5" style="20" customWidth="1"/>
    <col min="12516" max="12516" width="19.7109375" style="20" customWidth="1"/>
    <col min="12517" max="12517" width="49.85546875" style="20" customWidth="1"/>
    <col min="12518" max="12518" width="14.5703125" style="20" customWidth="1"/>
    <col min="12519" max="12519" width="13.7109375" style="20" customWidth="1"/>
    <col min="12520" max="12520" width="13.42578125" style="20" customWidth="1"/>
    <col min="12521" max="12521" width="15.42578125" style="20" customWidth="1"/>
    <col min="12522" max="12523" width="10.28515625" style="20" bestFit="1" customWidth="1"/>
    <col min="12524" max="12768" width="9.140625" style="20"/>
    <col min="12769" max="12769" width="5" style="20" customWidth="1"/>
    <col min="12770" max="12770" width="4.7109375" style="20" customWidth="1"/>
    <col min="12771" max="12771" width="5" style="20" customWidth="1"/>
    <col min="12772" max="12772" width="19.7109375" style="20" customWidth="1"/>
    <col min="12773" max="12773" width="49.85546875" style="20" customWidth="1"/>
    <col min="12774" max="12774" width="14.5703125" style="20" customWidth="1"/>
    <col min="12775" max="12775" width="13.7109375" style="20" customWidth="1"/>
    <col min="12776" max="12776" width="13.42578125" style="20" customWidth="1"/>
    <col min="12777" max="12777" width="15.42578125" style="20" customWidth="1"/>
    <col min="12778" max="12779" width="10.28515625" style="20" bestFit="1" customWidth="1"/>
    <col min="12780" max="13024" width="9.140625" style="20"/>
    <col min="13025" max="13025" width="5" style="20" customWidth="1"/>
    <col min="13026" max="13026" width="4.7109375" style="20" customWidth="1"/>
    <col min="13027" max="13027" width="5" style="20" customWidth="1"/>
    <col min="13028" max="13028" width="19.7109375" style="20" customWidth="1"/>
    <col min="13029" max="13029" width="49.85546875" style="20" customWidth="1"/>
    <col min="13030" max="13030" width="14.5703125" style="20" customWidth="1"/>
    <col min="13031" max="13031" width="13.7109375" style="20" customWidth="1"/>
    <col min="13032" max="13032" width="13.42578125" style="20" customWidth="1"/>
    <col min="13033" max="13033" width="15.42578125" style="20" customWidth="1"/>
    <col min="13034" max="13035" width="10.28515625" style="20" bestFit="1" customWidth="1"/>
    <col min="13036" max="13280" width="9.140625" style="20"/>
    <col min="13281" max="13281" width="5" style="20" customWidth="1"/>
    <col min="13282" max="13282" width="4.7109375" style="20" customWidth="1"/>
    <col min="13283" max="13283" width="5" style="20" customWidth="1"/>
    <col min="13284" max="13284" width="19.7109375" style="20" customWidth="1"/>
    <col min="13285" max="13285" width="49.85546875" style="20" customWidth="1"/>
    <col min="13286" max="13286" width="14.5703125" style="20" customWidth="1"/>
    <col min="13287" max="13287" width="13.7109375" style="20" customWidth="1"/>
    <col min="13288" max="13288" width="13.42578125" style="20" customWidth="1"/>
    <col min="13289" max="13289" width="15.42578125" style="20" customWidth="1"/>
    <col min="13290" max="13291" width="10.28515625" style="20" bestFit="1" customWidth="1"/>
    <col min="13292" max="13536" width="9.140625" style="20"/>
    <col min="13537" max="13537" width="5" style="20" customWidth="1"/>
    <col min="13538" max="13538" width="4.7109375" style="20" customWidth="1"/>
    <col min="13539" max="13539" width="5" style="20" customWidth="1"/>
    <col min="13540" max="13540" width="19.7109375" style="20" customWidth="1"/>
    <col min="13541" max="13541" width="49.85546875" style="20" customWidth="1"/>
    <col min="13542" max="13542" width="14.5703125" style="20" customWidth="1"/>
    <col min="13543" max="13543" width="13.7109375" style="20" customWidth="1"/>
    <col min="13544" max="13544" width="13.42578125" style="20" customWidth="1"/>
    <col min="13545" max="13545" width="15.42578125" style="20" customWidth="1"/>
    <col min="13546" max="13547" width="10.28515625" style="20" bestFit="1" customWidth="1"/>
    <col min="13548" max="13792" width="9.140625" style="20"/>
    <col min="13793" max="13793" width="5" style="20" customWidth="1"/>
    <col min="13794" max="13794" width="4.7109375" style="20" customWidth="1"/>
    <col min="13795" max="13795" width="5" style="20" customWidth="1"/>
    <col min="13796" max="13796" width="19.7109375" style="20" customWidth="1"/>
    <col min="13797" max="13797" width="49.85546875" style="20" customWidth="1"/>
    <col min="13798" max="13798" width="14.5703125" style="20" customWidth="1"/>
    <col min="13799" max="13799" width="13.7109375" style="20" customWidth="1"/>
    <col min="13800" max="13800" width="13.42578125" style="20" customWidth="1"/>
    <col min="13801" max="13801" width="15.42578125" style="20" customWidth="1"/>
    <col min="13802" max="13803" width="10.28515625" style="20" bestFit="1" customWidth="1"/>
    <col min="13804" max="14048" width="9.140625" style="20"/>
    <col min="14049" max="14049" width="5" style="20" customWidth="1"/>
    <col min="14050" max="14050" width="4.7109375" style="20" customWidth="1"/>
    <col min="14051" max="14051" width="5" style="20" customWidth="1"/>
    <col min="14052" max="14052" width="19.7109375" style="20" customWidth="1"/>
    <col min="14053" max="14053" width="49.85546875" style="20" customWidth="1"/>
    <col min="14054" max="14054" width="14.5703125" style="20" customWidth="1"/>
    <col min="14055" max="14055" width="13.7109375" style="20" customWidth="1"/>
    <col min="14056" max="14056" width="13.42578125" style="20" customWidth="1"/>
    <col min="14057" max="14057" width="15.42578125" style="20" customWidth="1"/>
    <col min="14058" max="14059" width="10.28515625" style="20" bestFit="1" customWidth="1"/>
    <col min="14060" max="14304" width="9.140625" style="20"/>
    <col min="14305" max="14305" width="5" style="20" customWidth="1"/>
    <col min="14306" max="14306" width="4.7109375" style="20" customWidth="1"/>
    <col min="14307" max="14307" width="5" style="20" customWidth="1"/>
    <col min="14308" max="14308" width="19.7109375" style="20" customWidth="1"/>
    <col min="14309" max="14309" width="49.85546875" style="20" customWidth="1"/>
    <col min="14310" max="14310" width="14.5703125" style="20" customWidth="1"/>
    <col min="14311" max="14311" width="13.7109375" style="20" customWidth="1"/>
    <col min="14312" max="14312" width="13.42578125" style="20" customWidth="1"/>
    <col min="14313" max="14313" width="15.42578125" style="20" customWidth="1"/>
    <col min="14314" max="14315" width="10.28515625" style="20" bestFit="1" customWidth="1"/>
    <col min="14316" max="14560" width="9.140625" style="20"/>
    <col min="14561" max="14561" width="5" style="20" customWidth="1"/>
    <col min="14562" max="14562" width="4.7109375" style="20" customWidth="1"/>
    <col min="14563" max="14563" width="5" style="20" customWidth="1"/>
    <col min="14564" max="14564" width="19.7109375" style="20" customWidth="1"/>
    <col min="14565" max="14565" width="49.85546875" style="20" customWidth="1"/>
    <col min="14566" max="14566" width="14.5703125" style="20" customWidth="1"/>
    <col min="14567" max="14567" width="13.7109375" style="20" customWidth="1"/>
    <col min="14568" max="14568" width="13.42578125" style="20" customWidth="1"/>
    <col min="14569" max="14569" width="15.42578125" style="20" customWidth="1"/>
    <col min="14570" max="14571" width="10.28515625" style="20" bestFit="1" customWidth="1"/>
    <col min="14572" max="14816" width="9.140625" style="20"/>
    <col min="14817" max="14817" width="5" style="20" customWidth="1"/>
    <col min="14818" max="14818" width="4.7109375" style="20" customWidth="1"/>
    <col min="14819" max="14819" width="5" style="20" customWidth="1"/>
    <col min="14820" max="14820" width="19.7109375" style="20" customWidth="1"/>
    <col min="14821" max="14821" width="49.85546875" style="20" customWidth="1"/>
    <col min="14822" max="14822" width="14.5703125" style="20" customWidth="1"/>
    <col min="14823" max="14823" width="13.7109375" style="20" customWidth="1"/>
    <col min="14824" max="14824" width="13.42578125" style="20" customWidth="1"/>
    <col min="14825" max="14825" width="15.42578125" style="20" customWidth="1"/>
    <col min="14826" max="14827" width="10.28515625" style="20" bestFit="1" customWidth="1"/>
    <col min="14828" max="15072" width="9.140625" style="20"/>
    <col min="15073" max="15073" width="5" style="20" customWidth="1"/>
    <col min="15074" max="15074" width="4.7109375" style="20" customWidth="1"/>
    <col min="15075" max="15075" width="5" style="20" customWidth="1"/>
    <col min="15076" max="15076" width="19.7109375" style="20" customWidth="1"/>
    <col min="15077" max="15077" width="49.85546875" style="20" customWidth="1"/>
    <col min="15078" max="15078" width="14.5703125" style="20" customWidth="1"/>
    <col min="15079" max="15079" width="13.7109375" style="20" customWidth="1"/>
    <col min="15080" max="15080" width="13.42578125" style="20" customWidth="1"/>
    <col min="15081" max="15081" width="15.42578125" style="20" customWidth="1"/>
    <col min="15082" max="15083" width="10.28515625" style="20" bestFit="1" customWidth="1"/>
    <col min="15084" max="15328" width="9.140625" style="20"/>
    <col min="15329" max="15329" width="5" style="20" customWidth="1"/>
    <col min="15330" max="15330" width="4.7109375" style="20" customWidth="1"/>
    <col min="15331" max="15331" width="5" style="20" customWidth="1"/>
    <col min="15332" max="15332" width="19.7109375" style="20" customWidth="1"/>
    <col min="15333" max="15333" width="49.85546875" style="20" customWidth="1"/>
    <col min="15334" max="15334" width="14.5703125" style="20" customWidth="1"/>
    <col min="15335" max="15335" width="13.7109375" style="20" customWidth="1"/>
    <col min="15336" max="15336" width="13.42578125" style="20" customWidth="1"/>
    <col min="15337" max="15337" width="15.42578125" style="20" customWidth="1"/>
    <col min="15338" max="15339" width="10.28515625" style="20" bestFit="1" customWidth="1"/>
    <col min="15340" max="15584" width="9.140625" style="20"/>
    <col min="15585" max="15585" width="5" style="20" customWidth="1"/>
    <col min="15586" max="15586" width="4.7109375" style="20" customWidth="1"/>
    <col min="15587" max="15587" width="5" style="20" customWidth="1"/>
    <col min="15588" max="15588" width="19.7109375" style="20" customWidth="1"/>
    <col min="15589" max="15589" width="49.85546875" style="20" customWidth="1"/>
    <col min="15590" max="15590" width="14.5703125" style="20" customWidth="1"/>
    <col min="15591" max="15591" width="13.7109375" style="20" customWidth="1"/>
    <col min="15592" max="15592" width="13.42578125" style="20" customWidth="1"/>
    <col min="15593" max="15593" width="15.42578125" style="20" customWidth="1"/>
    <col min="15594" max="15595" width="10.28515625" style="20" bestFit="1" customWidth="1"/>
    <col min="15596" max="15840" width="9.140625" style="20"/>
    <col min="15841" max="15841" width="5" style="20" customWidth="1"/>
    <col min="15842" max="15842" width="4.7109375" style="20" customWidth="1"/>
    <col min="15843" max="15843" width="5" style="20" customWidth="1"/>
    <col min="15844" max="15844" width="19.7109375" style="20" customWidth="1"/>
    <col min="15845" max="15845" width="49.85546875" style="20" customWidth="1"/>
    <col min="15846" max="15846" width="14.5703125" style="20" customWidth="1"/>
    <col min="15847" max="15847" width="13.7109375" style="20" customWidth="1"/>
    <col min="15848" max="15848" width="13.42578125" style="20" customWidth="1"/>
    <col min="15849" max="15849" width="15.42578125" style="20" customWidth="1"/>
    <col min="15850" max="15851" width="10.28515625" style="20" bestFit="1" customWidth="1"/>
    <col min="15852" max="16096" width="9.140625" style="20"/>
    <col min="16097" max="16097" width="5" style="20" customWidth="1"/>
    <col min="16098" max="16098" width="4.7109375" style="20" customWidth="1"/>
    <col min="16099" max="16099" width="5" style="20" customWidth="1"/>
    <col min="16100" max="16100" width="19.7109375" style="20" customWidth="1"/>
    <col min="16101" max="16101" width="49.85546875" style="20" customWidth="1"/>
    <col min="16102" max="16102" width="14.5703125" style="20" customWidth="1"/>
    <col min="16103" max="16103" width="13.7109375" style="20" customWidth="1"/>
    <col min="16104" max="16104" width="13.42578125" style="20" customWidth="1"/>
    <col min="16105" max="16105" width="15.42578125" style="20" customWidth="1"/>
    <col min="16106" max="16107" width="10.28515625" style="20" bestFit="1" customWidth="1"/>
    <col min="16108" max="16384" width="9.140625" style="20"/>
  </cols>
  <sheetData>
    <row r="1" spans="1:6" x14ac:dyDescent="0.3">
      <c r="A1" s="25"/>
      <c r="B1" s="25"/>
      <c r="C1" s="25"/>
      <c r="D1" s="25"/>
      <c r="E1" s="56"/>
      <c r="F1" s="55" t="s">
        <v>53</v>
      </c>
    </row>
    <row r="2" spans="1:6" x14ac:dyDescent="0.3">
      <c r="A2" s="107" t="s">
        <v>37</v>
      </c>
      <c r="B2" s="107"/>
      <c r="C2" s="107"/>
      <c r="D2" s="107"/>
      <c r="E2" s="107"/>
      <c r="F2" s="107"/>
    </row>
    <row r="3" spans="1:6" x14ac:dyDescent="0.3">
      <c r="A3" s="107" t="s">
        <v>0</v>
      </c>
      <c r="B3" s="107"/>
      <c r="C3" s="107"/>
      <c r="D3" s="107"/>
      <c r="E3" s="107"/>
      <c r="F3" s="107"/>
    </row>
    <row r="4" spans="1:6" x14ac:dyDescent="0.3">
      <c r="B4" s="21"/>
      <c r="C4" s="21"/>
      <c r="D4" s="21"/>
      <c r="E4" s="21"/>
    </row>
    <row r="5" spans="1:6" ht="57" customHeight="1" x14ac:dyDescent="0.3">
      <c r="A5" s="113" t="s">
        <v>93</v>
      </c>
      <c r="B5" s="113"/>
      <c r="C5" s="113"/>
      <c r="D5" s="113"/>
      <c r="E5" s="113"/>
    </row>
    <row r="6" spans="1:6" x14ac:dyDescent="0.3">
      <c r="B6" s="22"/>
      <c r="C6" s="22"/>
      <c r="D6" s="89" t="s">
        <v>11</v>
      </c>
      <c r="E6" s="89"/>
    </row>
    <row r="7" spans="1:6" s="23" customFormat="1" ht="78" customHeight="1" x14ac:dyDescent="0.25">
      <c r="A7" s="114" t="s">
        <v>1</v>
      </c>
      <c r="B7" s="114"/>
      <c r="C7" s="114" t="s">
        <v>6</v>
      </c>
      <c r="D7" s="114" t="s">
        <v>94</v>
      </c>
      <c r="E7" s="114"/>
    </row>
    <row r="8" spans="1:6" s="23" customFormat="1" x14ac:dyDescent="0.25">
      <c r="A8" s="51" t="s">
        <v>4</v>
      </c>
      <c r="B8" s="51" t="s">
        <v>5</v>
      </c>
      <c r="C8" s="114"/>
      <c r="D8" s="51" t="s">
        <v>95</v>
      </c>
      <c r="E8" s="51" t="s">
        <v>44</v>
      </c>
    </row>
    <row r="9" spans="1:6" s="23" customFormat="1" x14ac:dyDescent="0.3">
      <c r="A9" s="35"/>
      <c r="B9" s="35"/>
      <c r="C9" s="36" t="s">
        <v>96</v>
      </c>
      <c r="D9" s="167">
        <f>D11+D198</f>
        <v>837000</v>
      </c>
      <c r="E9" s="167">
        <f>E11+E198</f>
        <v>837000</v>
      </c>
    </row>
    <row r="10" spans="1:6" s="23" customFormat="1" x14ac:dyDescent="0.3">
      <c r="A10" s="35"/>
      <c r="B10" s="35"/>
      <c r="C10" s="35" t="s">
        <v>16</v>
      </c>
      <c r="D10" s="168"/>
      <c r="E10" s="168"/>
    </row>
    <row r="11" spans="1:6" s="77" customFormat="1" x14ac:dyDescent="0.3">
      <c r="A11" s="109" t="s">
        <v>97</v>
      </c>
      <c r="B11" s="109"/>
      <c r="C11" s="109"/>
      <c r="D11" s="165">
        <f t="shared" ref="D11" si="0">D13</f>
        <v>789395</v>
      </c>
      <c r="E11" s="165">
        <f>E13</f>
        <v>789395</v>
      </c>
    </row>
    <row r="12" spans="1:6" s="77" customFormat="1" x14ac:dyDescent="0.3">
      <c r="A12" s="110" t="s">
        <v>7</v>
      </c>
      <c r="B12" s="110"/>
      <c r="C12" s="110"/>
      <c r="D12" s="166"/>
      <c r="E12" s="166"/>
    </row>
    <row r="13" spans="1:6" x14ac:dyDescent="0.3">
      <c r="A13" s="115" t="s">
        <v>45</v>
      </c>
      <c r="B13" s="116"/>
      <c r="C13" s="117"/>
      <c r="D13" s="167">
        <f t="shared" ref="D13" si="1">D15</f>
        <v>789395</v>
      </c>
      <c r="E13" s="167">
        <f>E15</f>
        <v>789395</v>
      </c>
    </row>
    <row r="14" spans="1:6" x14ac:dyDescent="0.3">
      <c r="A14" s="111" t="s">
        <v>98</v>
      </c>
      <c r="B14" s="112"/>
      <c r="C14" s="112"/>
      <c r="D14" s="112"/>
      <c r="E14" s="112"/>
    </row>
    <row r="15" spans="1:6" x14ac:dyDescent="0.3">
      <c r="A15" s="37">
        <v>1212</v>
      </c>
      <c r="B15" s="118" t="s">
        <v>99</v>
      </c>
      <c r="C15" s="119"/>
      <c r="D15" s="156">
        <f t="shared" ref="D15" si="2">D17</f>
        <v>789395</v>
      </c>
      <c r="E15" s="156">
        <f>E17</f>
        <v>789395</v>
      </c>
    </row>
    <row r="16" spans="1:6" s="77" customFormat="1" x14ac:dyDescent="0.3">
      <c r="A16" s="78"/>
      <c r="B16" s="78"/>
      <c r="C16" s="79" t="s">
        <v>7</v>
      </c>
      <c r="D16" s="166"/>
      <c r="E16" s="166"/>
    </row>
    <row r="17" spans="1:5" ht="51.75" x14ac:dyDescent="0.3">
      <c r="A17" s="38"/>
      <c r="B17" s="93">
        <v>12025</v>
      </c>
      <c r="C17" s="65" t="s">
        <v>39</v>
      </c>
      <c r="D17" s="170">
        <f>D19+D38+D63+D93+D119+D137+D154+D173+D184</f>
        <v>789395</v>
      </c>
      <c r="E17" s="170">
        <f>E19+E38+E63+E93+E119+E137+E154+E173+E184</f>
        <v>789395</v>
      </c>
    </row>
    <row r="18" spans="1:5" s="77" customFormat="1" x14ac:dyDescent="0.3">
      <c r="A18" s="78"/>
      <c r="B18" s="93"/>
      <c r="C18" s="79" t="s">
        <v>100</v>
      </c>
      <c r="D18" s="171"/>
      <c r="E18" s="171"/>
    </row>
    <row r="19" spans="1:5" x14ac:dyDescent="0.3">
      <c r="A19" s="38"/>
      <c r="B19" s="39"/>
      <c r="C19" s="80" t="s">
        <v>46</v>
      </c>
      <c r="D19" s="154">
        <f>'Havelvats  1'!G32</f>
        <v>85000</v>
      </c>
      <c r="E19" s="154">
        <f>'Havelvats  1'!H32</f>
        <v>85000</v>
      </c>
    </row>
    <row r="20" spans="1:5" x14ac:dyDescent="0.3">
      <c r="A20" s="41"/>
      <c r="B20" s="41"/>
      <c r="C20" s="46" t="s">
        <v>101</v>
      </c>
      <c r="D20" s="155"/>
      <c r="E20" s="155"/>
    </row>
    <row r="21" spans="1:5" ht="34.5" x14ac:dyDescent="0.3">
      <c r="A21" s="41"/>
      <c r="B21" s="41"/>
      <c r="C21" s="42" t="s">
        <v>238</v>
      </c>
      <c r="D21" s="156">
        <v>2700</v>
      </c>
      <c r="E21" s="156">
        <v>2700</v>
      </c>
    </row>
    <row r="22" spans="1:5" ht="37.5" customHeight="1" x14ac:dyDescent="0.3">
      <c r="A22" s="41"/>
      <c r="B22" s="41"/>
      <c r="C22" s="42" t="s">
        <v>239</v>
      </c>
      <c r="D22" s="156">
        <v>5000</v>
      </c>
      <c r="E22" s="156">
        <v>5000</v>
      </c>
    </row>
    <row r="23" spans="1:5" ht="31.5" customHeight="1" x14ac:dyDescent="0.3">
      <c r="A23" s="41"/>
      <c r="B23" s="41"/>
      <c r="C23" s="42" t="s">
        <v>240</v>
      </c>
      <c r="D23" s="156">
        <v>4000</v>
      </c>
      <c r="E23" s="156">
        <v>4000</v>
      </c>
    </row>
    <row r="24" spans="1:5" ht="36" customHeight="1" x14ac:dyDescent="0.3">
      <c r="A24" s="41"/>
      <c r="B24" s="41"/>
      <c r="C24" s="42" t="s">
        <v>241</v>
      </c>
      <c r="D24" s="156">
        <v>10000</v>
      </c>
      <c r="E24" s="156">
        <v>10000</v>
      </c>
    </row>
    <row r="25" spans="1:5" ht="34.5" x14ac:dyDescent="0.3">
      <c r="A25" s="41"/>
      <c r="B25" s="41"/>
      <c r="C25" s="42" t="s">
        <v>242</v>
      </c>
      <c r="D25" s="156">
        <v>2500</v>
      </c>
      <c r="E25" s="156">
        <v>2500</v>
      </c>
    </row>
    <row r="26" spans="1:5" ht="34.5" x14ac:dyDescent="0.3">
      <c r="A26" s="41"/>
      <c r="B26" s="41"/>
      <c r="C26" s="42" t="s">
        <v>243</v>
      </c>
      <c r="D26" s="156">
        <v>5000</v>
      </c>
      <c r="E26" s="156">
        <v>5000</v>
      </c>
    </row>
    <row r="27" spans="1:5" ht="34.5" x14ac:dyDescent="0.3">
      <c r="A27" s="41"/>
      <c r="B27" s="41"/>
      <c r="C27" s="42" t="s">
        <v>244</v>
      </c>
      <c r="D27" s="156">
        <v>1000</v>
      </c>
      <c r="E27" s="156">
        <v>1000</v>
      </c>
    </row>
    <row r="28" spans="1:5" ht="51.75" x14ac:dyDescent="0.3">
      <c r="A28" s="41"/>
      <c r="B28" s="41"/>
      <c r="C28" s="42" t="s">
        <v>245</v>
      </c>
      <c r="D28" s="156">
        <v>15000</v>
      </c>
      <c r="E28" s="156">
        <v>15000</v>
      </c>
    </row>
    <row r="29" spans="1:5" ht="34.5" x14ac:dyDescent="0.3">
      <c r="A29" s="41"/>
      <c r="B29" s="41"/>
      <c r="C29" s="42" t="s">
        <v>246</v>
      </c>
      <c r="D29" s="156">
        <v>3200</v>
      </c>
      <c r="E29" s="156">
        <v>3200</v>
      </c>
    </row>
    <row r="30" spans="1:5" ht="34.5" x14ac:dyDescent="0.3">
      <c r="A30" s="41"/>
      <c r="B30" s="41"/>
      <c r="C30" s="42" t="s">
        <v>247</v>
      </c>
      <c r="D30" s="156">
        <v>2700</v>
      </c>
      <c r="E30" s="156">
        <v>2700</v>
      </c>
    </row>
    <row r="31" spans="1:5" ht="34.5" x14ac:dyDescent="0.3">
      <c r="A31" s="41"/>
      <c r="B31" s="41"/>
      <c r="C31" s="42" t="s">
        <v>248</v>
      </c>
      <c r="D31" s="156">
        <v>6000</v>
      </c>
      <c r="E31" s="156">
        <v>6000</v>
      </c>
    </row>
    <row r="32" spans="1:5" ht="34.5" x14ac:dyDescent="0.3">
      <c r="A32" s="41"/>
      <c r="B32" s="41"/>
      <c r="C32" s="42" t="s">
        <v>249</v>
      </c>
      <c r="D32" s="156">
        <v>2700</v>
      </c>
      <c r="E32" s="156">
        <v>2700</v>
      </c>
    </row>
    <row r="33" spans="1:5" ht="52.5" customHeight="1" x14ac:dyDescent="0.3">
      <c r="A33" s="41"/>
      <c r="B33" s="41"/>
      <c r="C33" s="42" t="s">
        <v>250</v>
      </c>
      <c r="D33" s="156">
        <v>1500</v>
      </c>
      <c r="E33" s="156">
        <v>1500</v>
      </c>
    </row>
    <row r="34" spans="1:5" ht="34.5" x14ac:dyDescent="0.3">
      <c r="A34" s="41"/>
      <c r="B34" s="41"/>
      <c r="C34" s="42" t="s">
        <v>251</v>
      </c>
      <c r="D34" s="156">
        <v>7500</v>
      </c>
      <c r="E34" s="156">
        <v>7500</v>
      </c>
    </row>
    <row r="35" spans="1:5" ht="34.5" x14ac:dyDescent="0.3">
      <c r="A35" s="41"/>
      <c r="B35" s="41"/>
      <c r="C35" s="42" t="s">
        <v>252</v>
      </c>
      <c r="D35" s="156">
        <v>12500</v>
      </c>
      <c r="E35" s="156">
        <v>12500</v>
      </c>
    </row>
    <row r="36" spans="1:5" ht="51.75" x14ac:dyDescent="0.3">
      <c r="A36" s="41"/>
      <c r="B36" s="41"/>
      <c r="C36" s="42" t="s">
        <v>253</v>
      </c>
      <c r="D36" s="156">
        <v>900</v>
      </c>
      <c r="E36" s="156">
        <v>900</v>
      </c>
    </row>
    <row r="37" spans="1:5" ht="61.5" customHeight="1" x14ac:dyDescent="0.3">
      <c r="A37" s="41"/>
      <c r="B37" s="41"/>
      <c r="C37" s="42" t="s">
        <v>254</v>
      </c>
      <c r="D37" s="156">
        <v>2800</v>
      </c>
      <c r="E37" s="156">
        <v>2800</v>
      </c>
    </row>
    <row r="38" spans="1:5" x14ac:dyDescent="0.3">
      <c r="A38" s="38"/>
      <c r="B38" s="39"/>
      <c r="C38" s="175" t="s">
        <v>48</v>
      </c>
      <c r="D38" s="154">
        <v>75000</v>
      </c>
      <c r="E38" s="154">
        <v>75000</v>
      </c>
    </row>
    <row r="39" spans="1:5" x14ac:dyDescent="0.3">
      <c r="A39" s="41"/>
      <c r="B39" s="41"/>
      <c r="C39" s="176" t="s">
        <v>101</v>
      </c>
      <c r="D39" s="157"/>
      <c r="E39" s="155"/>
    </row>
    <row r="40" spans="1:5" ht="34.5" x14ac:dyDescent="0.3">
      <c r="A40" s="41"/>
      <c r="B40" s="41"/>
      <c r="C40" s="42" t="s">
        <v>385</v>
      </c>
      <c r="D40" s="156">
        <v>3000</v>
      </c>
      <c r="E40" s="156">
        <v>3000</v>
      </c>
    </row>
    <row r="41" spans="1:5" ht="34.5" x14ac:dyDescent="0.3">
      <c r="A41" s="41"/>
      <c r="B41" s="41"/>
      <c r="C41" s="42" t="s">
        <v>386</v>
      </c>
      <c r="D41" s="156">
        <v>3000</v>
      </c>
      <c r="E41" s="156">
        <v>3000</v>
      </c>
    </row>
    <row r="42" spans="1:5" ht="34.5" x14ac:dyDescent="0.3">
      <c r="A42" s="41"/>
      <c r="B42" s="41"/>
      <c r="C42" s="42" t="s">
        <v>396</v>
      </c>
      <c r="D42" s="156">
        <v>2750</v>
      </c>
      <c r="E42" s="156">
        <v>2750</v>
      </c>
    </row>
    <row r="43" spans="1:5" x14ac:dyDescent="0.3">
      <c r="A43" s="41"/>
      <c r="B43" s="41"/>
      <c r="C43" s="42" t="s">
        <v>395</v>
      </c>
      <c r="D43" s="156">
        <v>3600</v>
      </c>
      <c r="E43" s="156">
        <v>3600</v>
      </c>
    </row>
    <row r="44" spans="1:5" x14ac:dyDescent="0.3">
      <c r="A44" s="41"/>
      <c r="B44" s="41"/>
      <c r="C44" s="42" t="s">
        <v>394</v>
      </c>
      <c r="D44" s="156">
        <v>5000</v>
      </c>
      <c r="E44" s="156">
        <v>5000</v>
      </c>
    </row>
    <row r="45" spans="1:5" x14ac:dyDescent="0.3">
      <c r="A45" s="41"/>
      <c r="B45" s="41"/>
      <c r="C45" s="42" t="s">
        <v>393</v>
      </c>
      <c r="D45" s="156">
        <v>700</v>
      </c>
      <c r="E45" s="156">
        <v>700</v>
      </c>
    </row>
    <row r="46" spans="1:5" x14ac:dyDescent="0.3">
      <c r="A46" s="41"/>
      <c r="B46" s="41"/>
      <c r="C46" s="42" t="s">
        <v>419</v>
      </c>
      <c r="D46" s="156">
        <v>3000</v>
      </c>
      <c r="E46" s="156">
        <v>3000</v>
      </c>
    </row>
    <row r="47" spans="1:5" x14ac:dyDescent="0.3">
      <c r="A47" s="41"/>
      <c r="B47" s="41"/>
      <c r="C47" s="42" t="s">
        <v>392</v>
      </c>
      <c r="D47" s="156">
        <v>3500</v>
      </c>
      <c r="E47" s="156">
        <v>3500</v>
      </c>
    </row>
    <row r="48" spans="1:5" x14ac:dyDescent="0.3">
      <c r="A48" s="41"/>
      <c r="B48" s="41"/>
      <c r="C48" s="42" t="s">
        <v>391</v>
      </c>
      <c r="D48" s="156">
        <v>3500</v>
      </c>
      <c r="E48" s="156">
        <v>3500</v>
      </c>
    </row>
    <row r="49" spans="1:5" x14ac:dyDescent="0.3">
      <c r="A49" s="41"/>
      <c r="B49" s="41"/>
      <c r="C49" s="42" t="s">
        <v>390</v>
      </c>
      <c r="D49" s="156">
        <v>3700</v>
      </c>
      <c r="E49" s="156">
        <v>3700</v>
      </c>
    </row>
    <row r="50" spans="1:5" x14ac:dyDescent="0.3">
      <c r="A50" s="41"/>
      <c r="B50" s="41"/>
      <c r="C50" s="42" t="s">
        <v>389</v>
      </c>
      <c r="D50" s="156">
        <v>3000</v>
      </c>
      <c r="E50" s="156">
        <v>3000</v>
      </c>
    </row>
    <row r="51" spans="1:5" x14ac:dyDescent="0.3">
      <c r="A51" s="41"/>
      <c r="B51" s="41"/>
      <c r="C51" s="42" t="s">
        <v>420</v>
      </c>
      <c r="D51" s="156">
        <v>3000</v>
      </c>
      <c r="E51" s="156">
        <v>3000</v>
      </c>
    </row>
    <row r="52" spans="1:5" ht="34.5" x14ac:dyDescent="0.3">
      <c r="A52" s="41"/>
      <c r="B52" s="41"/>
      <c r="C52" s="42" t="s">
        <v>388</v>
      </c>
      <c r="D52" s="156">
        <v>3000</v>
      </c>
      <c r="E52" s="156">
        <v>3000</v>
      </c>
    </row>
    <row r="53" spans="1:5" ht="34.5" x14ac:dyDescent="0.3">
      <c r="A53" s="41"/>
      <c r="B53" s="41"/>
      <c r="C53" s="42" t="s">
        <v>387</v>
      </c>
      <c r="D53" s="156">
        <v>1750</v>
      </c>
      <c r="E53" s="156">
        <v>1750</v>
      </c>
    </row>
    <row r="54" spans="1:5" ht="51.75" x14ac:dyDescent="0.3">
      <c r="A54" s="41"/>
      <c r="B54" s="41"/>
      <c r="C54" s="42" t="s">
        <v>421</v>
      </c>
      <c r="D54" s="156">
        <v>3500</v>
      </c>
      <c r="E54" s="156">
        <v>3500</v>
      </c>
    </row>
    <row r="55" spans="1:5" ht="34.5" x14ac:dyDescent="0.3">
      <c r="A55" s="41"/>
      <c r="B55" s="41"/>
      <c r="C55" s="42" t="s">
        <v>422</v>
      </c>
      <c r="D55" s="156">
        <v>4600</v>
      </c>
      <c r="E55" s="156">
        <v>4600</v>
      </c>
    </row>
    <row r="56" spans="1:5" x14ac:dyDescent="0.3">
      <c r="A56" s="41"/>
      <c r="B56" s="41"/>
      <c r="C56" s="42" t="s">
        <v>423</v>
      </c>
      <c r="D56" s="156">
        <v>3500</v>
      </c>
      <c r="E56" s="156">
        <v>3500</v>
      </c>
    </row>
    <row r="57" spans="1:5" x14ac:dyDescent="0.3">
      <c r="A57" s="41"/>
      <c r="B57" s="41"/>
      <c r="C57" s="42" t="s">
        <v>424</v>
      </c>
      <c r="D57" s="156">
        <v>5250</v>
      </c>
      <c r="E57" s="156">
        <v>5250</v>
      </c>
    </row>
    <row r="58" spans="1:5" x14ac:dyDescent="0.3">
      <c r="A58" s="41"/>
      <c r="B58" s="41"/>
      <c r="C58" s="42" t="s">
        <v>425</v>
      </c>
      <c r="D58" s="156">
        <v>6000</v>
      </c>
      <c r="E58" s="156">
        <v>6000</v>
      </c>
    </row>
    <row r="59" spans="1:5" ht="34.5" x14ac:dyDescent="0.3">
      <c r="A59" s="41"/>
      <c r="B59" s="41"/>
      <c r="C59" s="42" t="s">
        <v>426</v>
      </c>
      <c r="D59" s="156">
        <v>5000</v>
      </c>
      <c r="E59" s="156">
        <v>5000</v>
      </c>
    </row>
    <row r="60" spans="1:5" x14ac:dyDescent="0.3">
      <c r="A60" s="41"/>
      <c r="B60" s="41"/>
      <c r="C60" s="42" t="s">
        <v>427</v>
      </c>
      <c r="D60" s="156">
        <v>2150</v>
      </c>
      <c r="E60" s="156">
        <v>2150</v>
      </c>
    </row>
    <row r="61" spans="1:5" x14ac:dyDescent="0.3">
      <c r="A61" s="41"/>
      <c r="B61" s="41"/>
      <c r="C61" s="42" t="s">
        <v>428</v>
      </c>
      <c r="D61" s="156">
        <v>1000</v>
      </c>
      <c r="E61" s="156">
        <v>1000</v>
      </c>
    </row>
    <row r="62" spans="1:5" ht="34.5" x14ac:dyDescent="0.3">
      <c r="A62" s="41"/>
      <c r="B62" s="41"/>
      <c r="C62" s="42" t="s">
        <v>429</v>
      </c>
      <c r="D62" s="156">
        <v>1500</v>
      </c>
      <c r="E62" s="156">
        <v>1500</v>
      </c>
    </row>
    <row r="63" spans="1:5" x14ac:dyDescent="0.3">
      <c r="A63" s="38"/>
      <c r="B63" s="39"/>
      <c r="C63" s="177" t="s">
        <v>47</v>
      </c>
      <c r="D63" s="158">
        <f>'Havelvats  1'!G52</f>
        <v>100000</v>
      </c>
      <c r="E63" s="158">
        <f>'Havelvats  1'!H52</f>
        <v>100000</v>
      </c>
    </row>
    <row r="64" spans="1:5" x14ac:dyDescent="0.3">
      <c r="A64" s="38"/>
      <c r="B64" s="39"/>
      <c r="C64" s="178" t="s">
        <v>101</v>
      </c>
      <c r="D64" s="158"/>
      <c r="E64" s="158"/>
    </row>
    <row r="65" spans="1:5" x14ac:dyDescent="0.3">
      <c r="A65" s="38"/>
      <c r="B65" s="39"/>
      <c r="C65" s="42" t="s">
        <v>255</v>
      </c>
      <c r="D65" s="150">
        <v>10000</v>
      </c>
      <c r="E65" s="150">
        <v>10000</v>
      </c>
    </row>
    <row r="66" spans="1:5" ht="34.5" x14ac:dyDescent="0.3">
      <c r="A66" s="38"/>
      <c r="B66" s="39"/>
      <c r="C66" s="42" t="s">
        <v>256</v>
      </c>
      <c r="D66" s="150">
        <v>10000</v>
      </c>
      <c r="E66" s="150">
        <v>10000</v>
      </c>
    </row>
    <row r="67" spans="1:5" x14ac:dyDescent="0.3">
      <c r="A67" s="38"/>
      <c r="B67" s="39"/>
      <c r="C67" s="42" t="s">
        <v>257</v>
      </c>
      <c r="D67" s="150">
        <v>2000</v>
      </c>
      <c r="E67" s="150">
        <v>2000</v>
      </c>
    </row>
    <row r="68" spans="1:5" ht="34.5" x14ac:dyDescent="0.3">
      <c r="A68" s="38"/>
      <c r="B68" s="39"/>
      <c r="C68" s="42" t="s">
        <v>258</v>
      </c>
      <c r="D68" s="150">
        <v>2000</v>
      </c>
      <c r="E68" s="150">
        <v>2000</v>
      </c>
    </row>
    <row r="69" spans="1:5" ht="34.5" x14ac:dyDescent="0.3">
      <c r="A69" s="38"/>
      <c r="B69" s="39"/>
      <c r="C69" s="42" t="s">
        <v>259</v>
      </c>
      <c r="D69" s="150">
        <v>4000</v>
      </c>
      <c r="E69" s="150">
        <v>4000</v>
      </c>
    </row>
    <row r="70" spans="1:5" ht="26.25" customHeight="1" x14ac:dyDescent="0.3">
      <c r="A70" s="38"/>
      <c r="B70" s="39"/>
      <c r="C70" s="42" t="s">
        <v>260</v>
      </c>
      <c r="D70" s="150">
        <v>2500</v>
      </c>
      <c r="E70" s="150">
        <v>2500</v>
      </c>
    </row>
    <row r="71" spans="1:5" x14ac:dyDescent="0.3">
      <c r="A71" s="38"/>
      <c r="B71" s="39"/>
      <c r="C71" s="42" t="s">
        <v>261</v>
      </c>
      <c r="D71" s="150">
        <v>5000</v>
      </c>
      <c r="E71" s="150">
        <v>5000</v>
      </c>
    </row>
    <row r="72" spans="1:5" x14ac:dyDescent="0.3">
      <c r="A72" s="38"/>
      <c r="B72" s="39"/>
      <c r="C72" s="42" t="s">
        <v>262</v>
      </c>
      <c r="D72" s="150">
        <v>4000</v>
      </c>
      <c r="E72" s="150">
        <v>4000</v>
      </c>
    </row>
    <row r="73" spans="1:5" ht="34.5" x14ac:dyDescent="0.3">
      <c r="A73" s="38"/>
      <c r="B73" s="39"/>
      <c r="C73" s="42" t="s">
        <v>263</v>
      </c>
      <c r="D73" s="150">
        <v>2000</v>
      </c>
      <c r="E73" s="150">
        <v>2000</v>
      </c>
    </row>
    <row r="74" spans="1:5" x14ac:dyDescent="0.3">
      <c r="A74" s="38"/>
      <c r="B74" s="39"/>
      <c r="C74" s="42" t="s">
        <v>264</v>
      </c>
      <c r="D74" s="150">
        <v>5000</v>
      </c>
      <c r="E74" s="150">
        <v>5000</v>
      </c>
    </row>
    <row r="75" spans="1:5" x14ac:dyDescent="0.3">
      <c r="A75" s="38"/>
      <c r="B75" s="39"/>
      <c r="C75" s="42" t="s">
        <v>265</v>
      </c>
      <c r="D75" s="150">
        <v>3000</v>
      </c>
      <c r="E75" s="150">
        <v>3000</v>
      </c>
    </row>
    <row r="76" spans="1:5" ht="34.5" x14ac:dyDescent="0.3">
      <c r="A76" s="38"/>
      <c r="B76" s="39"/>
      <c r="C76" s="42" t="s">
        <v>266</v>
      </c>
      <c r="D76" s="150">
        <v>2000</v>
      </c>
      <c r="E76" s="150">
        <v>2000</v>
      </c>
    </row>
    <row r="77" spans="1:5" ht="34.5" x14ac:dyDescent="0.3">
      <c r="A77" s="38"/>
      <c r="B77" s="39"/>
      <c r="C77" s="42" t="s">
        <v>267</v>
      </c>
      <c r="D77" s="150">
        <v>5000</v>
      </c>
      <c r="E77" s="150">
        <v>5000</v>
      </c>
    </row>
    <row r="78" spans="1:5" ht="34.5" x14ac:dyDescent="0.3">
      <c r="A78" s="38"/>
      <c r="B78" s="39"/>
      <c r="C78" s="42" t="s">
        <v>268</v>
      </c>
      <c r="D78" s="150">
        <v>3000</v>
      </c>
      <c r="E78" s="150">
        <v>3000</v>
      </c>
    </row>
    <row r="79" spans="1:5" x14ac:dyDescent="0.3">
      <c r="A79" s="38"/>
      <c r="B79" s="39"/>
      <c r="C79" s="42" t="s">
        <v>269</v>
      </c>
      <c r="D79" s="150">
        <v>4000</v>
      </c>
      <c r="E79" s="150">
        <v>4000</v>
      </c>
    </row>
    <row r="80" spans="1:5" x14ac:dyDescent="0.3">
      <c r="A80" s="38"/>
      <c r="B80" s="39"/>
      <c r="C80" s="42" t="s">
        <v>270</v>
      </c>
      <c r="D80" s="150">
        <v>4000</v>
      </c>
      <c r="E80" s="150">
        <v>4000</v>
      </c>
    </row>
    <row r="81" spans="1:6" ht="34.5" x14ac:dyDescent="0.3">
      <c r="A81" s="38"/>
      <c r="B81" s="39"/>
      <c r="C81" s="42" t="s">
        <v>271</v>
      </c>
      <c r="D81" s="150">
        <v>3000</v>
      </c>
      <c r="E81" s="150">
        <v>3000</v>
      </c>
    </row>
    <row r="82" spans="1:6" x14ac:dyDescent="0.3">
      <c r="A82" s="38"/>
      <c r="B82" s="39"/>
      <c r="C82" s="42" t="s">
        <v>272</v>
      </c>
      <c r="D82" s="150">
        <v>4000</v>
      </c>
      <c r="E82" s="150">
        <v>4000</v>
      </c>
    </row>
    <row r="83" spans="1:6" x14ac:dyDescent="0.3">
      <c r="A83" s="38"/>
      <c r="B83" s="39"/>
      <c r="C83" s="42" t="s">
        <v>273</v>
      </c>
      <c r="D83" s="150">
        <v>1500</v>
      </c>
      <c r="E83" s="150">
        <v>1500</v>
      </c>
    </row>
    <row r="84" spans="1:6" x14ac:dyDescent="0.3">
      <c r="A84" s="38"/>
      <c r="B84" s="39"/>
      <c r="C84" s="42" t="s">
        <v>274</v>
      </c>
      <c r="D84" s="150">
        <v>2500</v>
      </c>
      <c r="E84" s="150">
        <v>2500</v>
      </c>
    </row>
    <row r="85" spans="1:6" ht="34.5" x14ac:dyDescent="0.3">
      <c r="A85" s="38"/>
      <c r="B85" s="39"/>
      <c r="C85" s="42" t="s">
        <v>275</v>
      </c>
      <c r="D85" s="150">
        <v>3000</v>
      </c>
      <c r="E85" s="150">
        <v>3000</v>
      </c>
    </row>
    <row r="86" spans="1:6" ht="34.5" x14ac:dyDescent="0.3">
      <c r="A86" s="38"/>
      <c r="B86" s="39"/>
      <c r="C86" s="42" t="s">
        <v>276</v>
      </c>
      <c r="D86" s="150">
        <v>3800</v>
      </c>
      <c r="E86" s="150">
        <v>3800</v>
      </c>
    </row>
    <row r="87" spans="1:6" x14ac:dyDescent="0.3">
      <c r="A87" s="38"/>
      <c r="B87" s="39"/>
      <c r="C87" s="42" t="s">
        <v>277</v>
      </c>
      <c r="D87" s="150">
        <v>2000</v>
      </c>
      <c r="E87" s="150">
        <v>2000</v>
      </c>
    </row>
    <row r="88" spans="1:6" x14ac:dyDescent="0.3">
      <c r="A88" s="38"/>
      <c r="B88" s="39"/>
      <c r="C88" s="42" t="s">
        <v>278</v>
      </c>
      <c r="D88" s="150">
        <v>6200</v>
      </c>
      <c r="E88" s="150">
        <v>6200</v>
      </c>
    </row>
    <row r="89" spans="1:6" x14ac:dyDescent="0.3">
      <c r="A89" s="38"/>
      <c r="B89" s="39"/>
      <c r="C89" s="42" t="s">
        <v>279</v>
      </c>
      <c r="D89" s="150">
        <v>1000</v>
      </c>
      <c r="E89" s="150">
        <v>1000</v>
      </c>
    </row>
    <row r="90" spans="1:6" ht="34.5" x14ac:dyDescent="0.3">
      <c r="A90" s="38"/>
      <c r="B90" s="39"/>
      <c r="C90" s="42" t="s">
        <v>280</v>
      </c>
      <c r="D90" s="150">
        <v>1500</v>
      </c>
      <c r="E90" s="150">
        <v>1500</v>
      </c>
    </row>
    <row r="91" spans="1:6" x14ac:dyDescent="0.3">
      <c r="A91" s="38"/>
      <c r="B91" s="39"/>
      <c r="C91" s="42" t="s">
        <v>281</v>
      </c>
      <c r="D91" s="150">
        <v>2000</v>
      </c>
      <c r="E91" s="150">
        <v>2000</v>
      </c>
    </row>
    <row r="92" spans="1:6" x14ac:dyDescent="0.3">
      <c r="A92" s="38"/>
      <c r="B92" s="39"/>
      <c r="C92" s="42" t="s">
        <v>282</v>
      </c>
      <c r="D92" s="150">
        <v>2000</v>
      </c>
      <c r="E92" s="150">
        <v>2000</v>
      </c>
    </row>
    <row r="93" spans="1:6" x14ac:dyDescent="0.3">
      <c r="A93" s="38"/>
      <c r="B93" s="39"/>
      <c r="C93" s="177" t="s">
        <v>114</v>
      </c>
      <c r="D93" s="158">
        <f>'Havelvats  1'!G60</f>
        <v>112000</v>
      </c>
      <c r="E93" s="158">
        <f>'Havelvats  1'!H60</f>
        <v>112000</v>
      </c>
    </row>
    <row r="94" spans="1:6" x14ac:dyDescent="0.3">
      <c r="A94" s="38"/>
      <c r="B94" s="39"/>
      <c r="C94" s="178" t="s">
        <v>101</v>
      </c>
      <c r="D94" s="158"/>
      <c r="E94" s="158"/>
    </row>
    <row r="95" spans="1:6" ht="34.5" x14ac:dyDescent="0.3">
      <c r="A95" s="41"/>
      <c r="B95" s="41"/>
      <c r="C95" s="42" t="s">
        <v>128</v>
      </c>
      <c r="D95" s="159" t="s">
        <v>129</v>
      </c>
      <c r="E95" s="159" t="s">
        <v>129</v>
      </c>
      <c r="F95" s="34"/>
    </row>
    <row r="96" spans="1:6" ht="34.5" x14ac:dyDescent="0.3">
      <c r="A96" s="41"/>
      <c r="B96" s="41"/>
      <c r="C96" s="42" t="s">
        <v>130</v>
      </c>
      <c r="D96" s="159" t="s">
        <v>131</v>
      </c>
      <c r="E96" s="159" t="s">
        <v>131</v>
      </c>
    </row>
    <row r="97" spans="1:5" ht="51.75" x14ac:dyDescent="0.3">
      <c r="A97" s="41"/>
      <c r="B97" s="41"/>
      <c r="C97" s="42" t="s">
        <v>132</v>
      </c>
      <c r="D97" s="159" t="s">
        <v>133</v>
      </c>
      <c r="E97" s="159" t="s">
        <v>133</v>
      </c>
    </row>
    <row r="98" spans="1:5" ht="34.5" x14ac:dyDescent="0.3">
      <c r="A98" s="41"/>
      <c r="B98" s="41"/>
      <c r="C98" s="42" t="s">
        <v>134</v>
      </c>
      <c r="D98" s="159" t="s">
        <v>135</v>
      </c>
      <c r="E98" s="159" t="s">
        <v>135</v>
      </c>
    </row>
    <row r="99" spans="1:5" x14ac:dyDescent="0.3">
      <c r="A99" s="41"/>
      <c r="B99" s="41"/>
      <c r="C99" s="42" t="s">
        <v>136</v>
      </c>
      <c r="D99" s="159" t="s">
        <v>135</v>
      </c>
      <c r="E99" s="159" t="s">
        <v>135</v>
      </c>
    </row>
    <row r="100" spans="1:5" ht="34.5" x14ac:dyDescent="0.3">
      <c r="A100" s="41"/>
      <c r="B100" s="41"/>
      <c r="C100" s="42" t="s">
        <v>137</v>
      </c>
      <c r="D100" s="159" t="s">
        <v>131</v>
      </c>
      <c r="E100" s="159" t="s">
        <v>131</v>
      </c>
    </row>
    <row r="101" spans="1:5" ht="51.75" x14ac:dyDescent="0.3">
      <c r="A101" s="41"/>
      <c r="B101" s="41"/>
      <c r="C101" s="42" t="s">
        <v>138</v>
      </c>
      <c r="D101" s="159" t="s">
        <v>133</v>
      </c>
      <c r="E101" s="159" t="s">
        <v>133</v>
      </c>
    </row>
    <row r="102" spans="1:5" ht="34.5" x14ac:dyDescent="0.3">
      <c r="A102" s="41"/>
      <c r="B102" s="41"/>
      <c r="C102" s="42" t="s">
        <v>139</v>
      </c>
      <c r="D102" s="159" t="s">
        <v>131</v>
      </c>
      <c r="E102" s="159" t="s">
        <v>131</v>
      </c>
    </row>
    <row r="103" spans="1:5" ht="51.75" x14ac:dyDescent="0.3">
      <c r="A103" s="41"/>
      <c r="B103" s="41"/>
      <c r="C103" s="42" t="s">
        <v>140</v>
      </c>
      <c r="D103" s="159" t="s">
        <v>131</v>
      </c>
      <c r="E103" s="159" t="s">
        <v>131</v>
      </c>
    </row>
    <row r="104" spans="1:5" ht="86.25" x14ac:dyDescent="0.3">
      <c r="A104" s="41"/>
      <c r="B104" s="41"/>
      <c r="C104" s="42" t="s">
        <v>141</v>
      </c>
      <c r="D104" s="159" t="s">
        <v>133</v>
      </c>
      <c r="E104" s="159" t="s">
        <v>133</v>
      </c>
    </row>
    <row r="105" spans="1:5" ht="69" x14ac:dyDescent="0.3">
      <c r="A105" s="41"/>
      <c r="B105" s="41"/>
      <c r="C105" s="42" t="s">
        <v>142</v>
      </c>
      <c r="D105" s="159" t="s">
        <v>133</v>
      </c>
      <c r="E105" s="159" t="s">
        <v>133</v>
      </c>
    </row>
    <row r="106" spans="1:5" x14ac:dyDescent="0.3">
      <c r="A106" s="41"/>
      <c r="B106" s="41"/>
      <c r="C106" s="42" t="s">
        <v>143</v>
      </c>
      <c r="D106" s="159" t="s">
        <v>144</v>
      </c>
      <c r="E106" s="159" t="s">
        <v>144</v>
      </c>
    </row>
    <row r="107" spans="1:5" x14ac:dyDescent="0.3">
      <c r="A107" s="41"/>
      <c r="B107" s="41"/>
      <c r="C107" s="42" t="s">
        <v>145</v>
      </c>
      <c r="D107" s="159" t="s">
        <v>131</v>
      </c>
      <c r="E107" s="159" t="s">
        <v>131</v>
      </c>
    </row>
    <row r="108" spans="1:5" ht="34.5" x14ac:dyDescent="0.3">
      <c r="A108" s="41"/>
      <c r="B108" s="41"/>
      <c r="C108" s="42" t="s">
        <v>146</v>
      </c>
      <c r="D108" s="159" t="s">
        <v>131</v>
      </c>
      <c r="E108" s="159" t="s">
        <v>131</v>
      </c>
    </row>
    <row r="109" spans="1:5" x14ac:dyDescent="0.3">
      <c r="A109" s="41"/>
      <c r="B109" s="41"/>
      <c r="C109" s="42" t="s">
        <v>147</v>
      </c>
      <c r="D109" s="159" t="s">
        <v>131</v>
      </c>
      <c r="E109" s="159" t="s">
        <v>131</v>
      </c>
    </row>
    <row r="110" spans="1:5" ht="51.75" x14ac:dyDescent="0.3">
      <c r="A110" s="41"/>
      <c r="B110" s="41"/>
      <c r="C110" s="42" t="s">
        <v>148</v>
      </c>
      <c r="D110" s="159" t="s">
        <v>131</v>
      </c>
      <c r="E110" s="159" t="s">
        <v>131</v>
      </c>
    </row>
    <row r="111" spans="1:5" ht="34.5" x14ac:dyDescent="0.3">
      <c r="A111" s="41"/>
      <c r="B111" s="41"/>
      <c r="C111" s="42" t="s">
        <v>149</v>
      </c>
      <c r="D111" s="159" t="s">
        <v>150</v>
      </c>
      <c r="E111" s="159" t="s">
        <v>150</v>
      </c>
    </row>
    <row r="112" spans="1:5" ht="34.5" x14ac:dyDescent="0.3">
      <c r="A112" s="41"/>
      <c r="B112" s="41"/>
      <c r="C112" s="42" t="s">
        <v>151</v>
      </c>
      <c r="D112" s="159" t="s">
        <v>144</v>
      </c>
      <c r="E112" s="159" t="s">
        <v>144</v>
      </c>
    </row>
    <row r="113" spans="1:5" x14ac:dyDescent="0.3">
      <c r="A113" s="41"/>
      <c r="B113" s="41"/>
      <c r="C113" s="42" t="s">
        <v>152</v>
      </c>
      <c r="D113" s="159" t="s">
        <v>153</v>
      </c>
      <c r="E113" s="159" t="s">
        <v>153</v>
      </c>
    </row>
    <row r="114" spans="1:5" ht="34.5" x14ac:dyDescent="0.3">
      <c r="A114" s="41"/>
      <c r="B114" s="41"/>
      <c r="C114" s="42" t="s">
        <v>154</v>
      </c>
      <c r="D114" s="159" t="s">
        <v>155</v>
      </c>
      <c r="E114" s="159" t="s">
        <v>155</v>
      </c>
    </row>
    <row r="115" spans="1:5" ht="34.5" x14ac:dyDescent="0.3">
      <c r="A115" s="41"/>
      <c r="B115" s="41"/>
      <c r="C115" s="42" t="s">
        <v>156</v>
      </c>
      <c r="D115" s="159" t="s">
        <v>155</v>
      </c>
      <c r="E115" s="159" t="s">
        <v>155</v>
      </c>
    </row>
    <row r="116" spans="1:5" ht="34.5" x14ac:dyDescent="0.3">
      <c r="A116" s="41"/>
      <c r="B116" s="41"/>
      <c r="C116" s="42" t="s">
        <v>157</v>
      </c>
      <c r="D116" s="159" t="s">
        <v>158</v>
      </c>
      <c r="E116" s="159" t="s">
        <v>158</v>
      </c>
    </row>
    <row r="117" spans="1:5" ht="34.5" x14ac:dyDescent="0.3">
      <c r="A117" s="41"/>
      <c r="B117" s="41"/>
      <c r="C117" s="42" t="s">
        <v>159</v>
      </c>
      <c r="D117" s="159" t="s">
        <v>160</v>
      </c>
      <c r="E117" s="160" t="s">
        <v>160</v>
      </c>
    </row>
    <row r="118" spans="1:5" ht="34.5" x14ac:dyDescent="0.3">
      <c r="A118" s="41"/>
      <c r="B118" s="41"/>
      <c r="C118" s="42" t="s">
        <v>161</v>
      </c>
      <c r="D118" s="155" t="s">
        <v>131</v>
      </c>
      <c r="E118" s="161" t="s">
        <v>131</v>
      </c>
    </row>
    <row r="119" spans="1:5" x14ac:dyDescent="0.3">
      <c r="A119" s="38"/>
      <c r="B119" s="39"/>
      <c r="C119" s="177" t="s">
        <v>49</v>
      </c>
      <c r="D119" s="158">
        <f>'Havelvats  1'!G71</f>
        <v>85000</v>
      </c>
      <c r="E119" s="158">
        <f>'Havelvats  1'!H71</f>
        <v>85000</v>
      </c>
    </row>
    <row r="120" spans="1:5" x14ac:dyDescent="0.3">
      <c r="A120" s="41"/>
      <c r="B120" s="41"/>
      <c r="C120" s="176" t="s">
        <v>101</v>
      </c>
      <c r="D120" s="155"/>
      <c r="E120" s="155"/>
    </row>
    <row r="121" spans="1:5" ht="34.5" x14ac:dyDescent="0.3">
      <c r="A121" s="47"/>
      <c r="B121" s="47"/>
      <c r="C121" s="42" t="s">
        <v>369</v>
      </c>
      <c r="D121" s="162">
        <v>17100</v>
      </c>
      <c r="E121" s="162">
        <v>17100</v>
      </c>
    </row>
    <row r="122" spans="1:5" ht="34.5" x14ac:dyDescent="0.3">
      <c r="A122" s="47"/>
      <c r="B122" s="47"/>
      <c r="C122" s="42" t="s">
        <v>370</v>
      </c>
      <c r="D122" s="162">
        <v>7400</v>
      </c>
      <c r="E122" s="162">
        <v>7400</v>
      </c>
    </row>
    <row r="123" spans="1:5" ht="34.5" x14ac:dyDescent="0.3">
      <c r="A123" s="47"/>
      <c r="B123" s="47"/>
      <c r="C123" s="42" t="s">
        <v>371</v>
      </c>
      <c r="D123" s="162">
        <v>6900</v>
      </c>
      <c r="E123" s="162">
        <v>6900</v>
      </c>
    </row>
    <row r="124" spans="1:5" ht="34.5" x14ac:dyDescent="0.3">
      <c r="A124" s="47"/>
      <c r="B124" s="47"/>
      <c r="C124" s="42" t="s">
        <v>372</v>
      </c>
      <c r="D124" s="162">
        <v>4100</v>
      </c>
      <c r="E124" s="162">
        <v>4100</v>
      </c>
    </row>
    <row r="125" spans="1:5" ht="34.5" x14ac:dyDescent="0.3">
      <c r="A125" s="47"/>
      <c r="B125" s="47"/>
      <c r="C125" s="42" t="s">
        <v>373</v>
      </c>
      <c r="D125" s="162">
        <v>7000</v>
      </c>
      <c r="E125" s="162">
        <v>7000</v>
      </c>
    </row>
    <row r="126" spans="1:5" ht="34.5" x14ac:dyDescent="0.3">
      <c r="A126" s="47"/>
      <c r="B126" s="47"/>
      <c r="C126" s="42" t="s">
        <v>374</v>
      </c>
      <c r="D126" s="162">
        <v>12000</v>
      </c>
      <c r="E126" s="162">
        <v>12000</v>
      </c>
    </row>
    <row r="127" spans="1:5" ht="34.5" x14ac:dyDescent="0.3">
      <c r="A127" s="47"/>
      <c r="B127" s="47"/>
      <c r="C127" s="42" t="s">
        <v>375</v>
      </c>
      <c r="D127" s="162">
        <v>3500</v>
      </c>
      <c r="E127" s="162">
        <v>3500</v>
      </c>
    </row>
    <row r="128" spans="1:5" ht="34.5" x14ac:dyDescent="0.3">
      <c r="A128" s="47"/>
      <c r="B128" s="47"/>
      <c r="C128" s="42" t="s">
        <v>376</v>
      </c>
      <c r="D128" s="162">
        <v>2000</v>
      </c>
      <c r="E128" s="162">
        <v>2000</v>
      </c>
    </row>
    <row r="129" spans="1:5" ht="34.5" x14ac:dyDescent="0.3">
      <c r="A129" s="47"/>
      <c r="B129" s="47"/>
      <c r="C129" s="42" t="s">
        <v>377</v>
      </c>
      <c r="D129" s="162">
        <v>5000</v>
      </c>
      <c r="E129" s="162">
        <v>5000</v>
      </c>
    </row>
    <row r="130" spans="1:5" ht="34.5" x14ac:dyDescent="0.3">
      <c r="A130" s="47"/>
      <c r="B130" s="47"/>
      <c r="C130" s="42" t="s">
        <v>378</v>
      </c>
      <c r="D130" s="162">
        <v>5000</v>
      </c>
      <c r="E130" s="162">
        <v>5000</v>
      </c>
    </row>
    <row r="131" spans="1:5" ht="34.5" x14ac:dyDescent="0.3">
      <c r="A131" s="47"/>
      <c r="B131" s="47"/>
      <c r="C131" s="42" t="s">
        <v>379</v>
      </c>
      <c r="D131" s="162">
        <v>5000</v>
      </c>
      <c r="E131" s="162">
        <v>5000</v>
      </c>
    </row>
    <row r="132" spans="1:5" ht="34.5" x14ac:dyDescent="0.3">
      <c r="A132" s="47"/>
      <c r="B132" s="47"/>
      <c r="C132" s="42" t="s">
        <v>380</v>
      </c>
      <c r="D132" s="162">
        <v>5000</v>
      </c>
      <c r="E132" s="162">
        <v>5000</v>
      </c>
    </row>
    <row r="133" spans="1:5" x14ac:dyDescent="0.3">
      <c r="A133" s="47"/>
      <c r="B133" s="47"/>
      <c r="C133" s="42" t="s">
        <v>381</v>
      </c>
      <c r="D133" s="162">
        <v>2800</v>
      </c>
      <c r="E133" s="162">
        <v>2800</v>
      </c>
    </row>
    <row r="134" spans="1:5" x14ac:dyDescent="0.3">
      <c r="A134" s="47"/>
      <c r="B134" s="47"/>
      <c r="C134" s="42" t="s">
        <v>382</v>
      </c>
      <c r="D134" s="162">
        <v>700</v>
      </c>
      <c r="E134" s="162">
        <v>700</v>
      </c>
    </row>
    <row r="135" spans="1:5" ht="34.5" x14ac:dyDescent="0.3">
      <c r="A135" s="47"/>
      <c r="B135" s="47"/>
      <c r="C135" s="42" t="s">
        <v>383</v>
      </c>
      <c r="D135" s="162">
        <v>1000</v>
      </c>
      <c r="E135" s="162">
        <v>1000</v>
      </c>
    </row>
    <row r="136" spans="1:5" x14ac:dyDescent="0.3">
      <c r="A136" s="47"/>
      <c r="B136" s="47"/>
      <c r="C136" s="42" t="s">
        <v>384</v>
      </c>
      <c r="D136" s="163">
        <v>500</v>
      </c>
      <c r="E136" s="163">
        <v>500</v>
      </c>
    </row>
    <row r="137" spans="1:5" x14ac:dyDescent="0.3">
      <c r="A137" s="41"/>
      <c r="B137" s="41"/>
      <c r="C137" s="179" t="s">
        <v>50</v>
      </c>
      <c r="D137" s="154">
        <f>'Havelvats  1'!G81</f>
        <v>85000</v>
      </c>
      <c r="E137" s="154">
        <f>'Havelvats  1'!H81</f>
        <v>85000</v>
      </c>
    </row>
    <row r="138" spans="1:5" x14ac:dyDescent="0.3">
      <c r="A138" s="41"/>
      <c r="B138" s="44"/>
      <c r="C138" s="178" t="s">
        <v>101</v>
      </c>
      <c r="D138" s="154"/>
      <c r="E138" s="154"/>
    </row>
    <row r="139" spans="1:5" ht="49.5" customHeight="1" x14ac:dyDescent="0.3">
      <c r="A139" s="41"/>
      <c r="B139" s="44"/>
      <c r="C139" s="42" t="s">
        <v>163</v>
      </c>
      <c r="D139" s="156">
        <v>6000</v>
      </c>
      <c r="E139" s="156">
        <v>6000</v>
      </c>
    </row>
    <row r="140" spans="1:5" ht="41.25" customHeight="1" x14ac:dyDescent="0.3">
      <c r="A140" s="41"/>
      <c r="B140" s="44"/>
      <c r="C140" s="42" t="s">
        <v>164</v>
      </c>
      <c r="D140" s="156">
        <v>6000</v>
      </c>
      <c r="E140" s="156">
        <v>6000</v>
      </c>
    </row>
    <row r="141" spans="1:5" ht="34.5" x14ac:dyDescent="0.3">
      <c r="A141" s="41"/>
      <c r="B141" s="44"/>
      <c r="C141" s="42" t="s">
        <v>165</v>
      </c>
      <c r="D141" s="156">
        <v>2000</v>
      </c>
      <c r="E141" s="156">
        <v>2000</v>
      </c>
    </row>
    <row r="142" spans="1:5" ht="34.5" x14ac:dyDescent="0.3">
      <c r="A142" s="41"/>
      <c r="B142" s="44"/>
      <c r="C142" s="42" t="s">
        <v>166</v>
      </c>
      <c r="D142" s="156">
        <v>5000</v>
      </c>
      <c r="E142" s="156">
        <v>5000</v>
      </c>
    </row>
    <row r="143" spans="1:5" ht="34.5" x14ac:dyDescent="0.3">
      <c r="A143" s="41"/>
      <c r="B143" s="44"/>
      <c r="C143" s="42" t="s">
        <v>167</v>
      </c>
      <c r="D143" s="156">
        <v>8000</v>
      </c>
      <c r="E143" s="156">
        <v>8000</v>
      </c>
    </row>
    <row r="144" spans="1:5" ht="34.5" x14ac:dyDescent="0.3">
      <c r="A144" s="41"/>
      <c r="B144" s="44"/>
      <c r="C144" s="42" t="s">
        <v>168</v>
      </c>
      <c r="D144" s="156">
        <v>5000</v>
      </c>
      <c r="E144" s="156">
        <v>5000</v>
      </c>
    </row>
    <row r="145" spans="1:5" ht="51.75" x14ac:dyDescent="0.3">
      <c r="A145" s="41"/>
      <c r="B145" s="41"/>
      <c r="C145" s="42" t="s">
        <v>169</v>
      </c>
      <c r="D145" s="156">
        <v>5000</v>
      </c>
      <c r="E145" s="156">
        <v>5000</v>
      </c>
    </row>
    <row r="146" spans="1:5" ht="51.75" x14ac:dyDescent="0.3">
      <c r="A146" s="41"/>
      <c r="B146" s="44"/>
      <c r="C146" s="42" t="s">
        <v>170</v>
      </c>
      <c r="D146" s="156">
        <v>4000</v>
      </c>
      <c r="E146" s="156">
        <v>4000</v>
      </c>
    </row>
    <row r="147" spans="1:5" x14ac:dyDescent="0.3">
      <c r="A147" s="41"/>
      <c r="B147" s="43"/>
      <c r="C147" s="42" t="s">
        <v>171</v>
      </c>
      <c r="D147" s="156">
        <v>10000</v>
      </c>
      <c r="E147" s="156">
        <v>10000</v>
      </c>
    </row>
    <row r="148" spans="1:5" ht="51.75" x14ac:dyDescent="0.3">
      <c r="A148" s="41"/>
      <c r="B148" s="41"/>
      <c r="C148" s="42" t="s">
        <v>172</v>
      </c>
      <c r="D148" s="156">
        <v>5000</v>
      </c>
      <c r="E148" s="156">
        <v>5000</v>
      </c>
    </row>
    <row r="149" spans="1:5" ht="34.5" x14ac:dyDescent="0.3">
      <c r="A149" s="41"/>
      <c r="B149" s="41"/>
      <c r="C149" s="42" t="s">
        <v>173</v>
      </c>
      <c r="D149" s="156">
        <v>5000</v>
      </c>
      <c r="E149" s="156">
        <v>5000</v>
      </c>
    </row>
    <row r="150" spans="1:5" x14ac:dyDescent="0.3">
      <c r="A150" s="41"/>
      <c r="B150" s="41"/>
      <c r="C150" s="42" t="s">
        <v>174</v>
      </c>
      <c r="D150" s="156">
        <v>5000</v>
      </c>
      <c r="E150" s="156">
        <v>5000</v>
      </c>
    </row>
    <row r="151" spans="1:5" ht="34.5" x14ac:dyDescent="0.3">
      <c r="A151" s="45"/>
      <c r="B151" s="45"/>
      <c r="C151" s="42" t="s">
        <v>175</v>
      </c>
      <c r="D151" s="155">
        <v>9000</v>
      </c>
      <c r="E151" s="155">
        <v>9000</v>
      </c>
    </row>
    <row r="152" spans="1:5" x14ac:dyDescent="0.3">
      <c r="A152" s="45"/>
      <c r="B152" s="45"/>
      <c r="C152" s="42" t="s">
        <v>176</v>
      </c>
      <c r="D152" s="155">
        <v>5000</v>
      </c>
      <c r="E152" s="155">
        <v>5000</v>
      </c>
    </row>
    <row r="153" spans="1:5" ht="34.5" x14ac:dyDescent="0.3">
      <c r="A153" s="45"/>
      <c r="B153" s="45"/>
      <c r="C153" s="42" t="s">
        <v>177</v>
      </c>
      <c r="D153" s="155">
        <v>5000</v>
      </c>
      <c r="E153" s="155">
        <v>5000</v>
      </c>
    </row>
    <row r="154" spans="1:5" x14ac:dyDescent="0.3">
      <c r="A154" s="41"/>
      <c r="B154" s="41"/>
      <c r="C154" s="179" t="s">
        <v>51</v>
      </c>
      <c r="D154" s="154">
        <f>'Havelvats  1'!G92</f>
        <v>100000</v>
      </c>
      <c r="E154" s="154">
        <f>'Havelvats  1'!H92</f>
        <v>100000</v>
      </c>
    </row>
    <row r="155" spans="1:5" x14ac:dyDescent="0.3">
      <c r="A155" s="41"/>
      <c r="B155" s="44"/>
      <c r="C155" s="178" t="s">
        <v>101</v>
      </c>
      <c r="D155" s="154"/>
      <c r="E155" s="154"/>
    </row>
    <row r="156" spans="1:5" ht="51.75" x14ac:dyDescent="0.3">
      <c r="A156" s="41"/>
      <c r="B156" s="44"/>
      <c r="C156" s="42" t="s">
        <v>221</v>
      </c>
      <c r="D156" s="152">
        <v>7000</v>
      </c>
      <c r="E156" s="152">
        <v>7000</v>
      </c>
    </row>
    <row r="157" spans="1:5" ht="34.5" x14ac:dyDescent="0.3">
      <c r="A157" s="41"/>
      <c r="B157" s="44"/>
      <c r="C157" s="42" t="s">
        <v>222</v>
      </c>
      <c r="D157" s="153">
        <v>12927.8430846217</v>
      </c>
      <c r="E157" s="153">
        <v>12927.8430846217</v>
      </c>
    </row>
    <row r="158" spans="1:5" ht="51.75" x14ac:dyDescent="0.3">
      <c r="A158" s="41"/>
      <c r="B158" s="44"/>
      <c r="C158" s="42" t="s">
        <v>223</v>
      </c>
      <c r="D158" s="153">
        <v>2072.1570000000002</v>
      </c>
      <c r="E158" s="153">
        <v>2072.1570000000002</v>
      </c>
    </row>
    <row r="159" spans="1:5" ht="51.75" x14ac:dyDescent="0.3">
      <c r="A159" s="41"/>
      <c r="B159" s="44"/>
      <c r="C159" s="42" t="s">
        <v>224</v>
      </c>
      <c r="D159" s="153">
        <v>8000</v>
      </c>
      <c r="E159" s="153">
        <v>8000</v>
      </c>
    </row>
    <row r="160" spans="1:5" ht="51.75" x14ac:dyDescent="0.3">
      <c r="A160" s="41"/>
      <c r="B160" s="44"/>
      <c r="C160" s="42" t="s">
        <v>225</v>
      </c>
      <c r="D160" s="153">
        <v>4000</v>
      </c>
      <c r="E160" s="153">
        <v>4000</v>
      </c>
    </row>
    <row r="161" spans="1:5" ht="34.5" x14ac:dyDescent="0.3">
      <c r="A161" s="41"/>
      <c r="B161" s="44"/>
      <c r="C161" s="42" t="s">
        <v>226</v>
      </c>
      <c r="D161" s="153">
        <v>2000</v>
      </c>
      <c r="E161" s="153">
        <v>2000</v>
      </c>
    </row>
    <row r="162" spans="1:5" ht="34.5" x14ac:dyDescent="0.3">
      <c r="A162" s="41"/>
      <c r="B162" s="44"/>
      <c r="C162" s="42" t="s">
        <v>227</v>
      </c>
      <c r="D162" s="153">
        <v>2000</v>
      </c>
      <c r="E162" s="153">
        <v>2000</v>
      </c>
    </row>
    <row r="163" spans="1:5" ht="51.75" x14ac:dyDescent="0.3">
      <c r="A163" s="41"/>
      <c r="B163" s="44"/>
      <c r="C163" s="42" t="s">
        <v>228</v>
      </c>
      <c r="D163" s="153">
        <v>2000</v>
      </c>
      <c r="E163" s="153">
        <v>2000</v>
      </c>
    </row>
    <row r="164" spans="1:5" ht="51.75" x14ac:dyDescent="0.3">
      <c r="A164" s="41"/>
      <c r="B164" s="44"/>
      <c r="C164" s="42" t="s">
        <v>229</v>
      </c>
      <c r="D164" s="153">
        <v>6000</v>
      </c>
      <c r="E164" s="153">
        <v>6000</v>
      </c>
    </row>
    <row r="165" spans="1:5" ht="51.75" x14ac:dyDescent="0.3">
      <c r="A165" s="41"/>
      <c r="B165" s="44"/>
      <c r="C165" s="42" t="s">
        <v>230</v>
      </c>
      <c r="D165" s="153">
        <v>9000</v>
      </c>
      <c r="E165" s="153">
        <v>9000</v>
      </c>
    </row>
    <row r="166" spans="1:5" ht="34.5" x14ac:dyDescent="0.3">
      <c r="A166" s="41"/>
      <c r="B166" s="44"/>
      <c r="C166" s="42" t="s">
        <v>231</v>
      </c>
      <c r="D166" s="153">
        <v>5000</v>
      </c>
      <c r="E166" s="153">
        <v>5000</v>
      </c>
    </row>
    <row r="167" spans="1:5" ht="51.75" x14ac:dyDescent="0.3">
      <c r="A167" s="41"/>
      <c r="B167" s="44"/>
      <c r="C167" s="42" t="s">
        <v>232</v>
      </c>
      <c r="D167" s="153">
        <v>9000</v>
      </c>
      <c r="E167" s="153">
        <v>9000</v>
      </c>
    </row>
    <row r="168" spans="1:5" ht="34.5" x14ac:dyDescent="0.3">
      <c r="A168" s="41"/>
      <c r="B168" s="44"/>
      <c r="C168" s="42" t="s">
        <v>233</v>
      </c>
      <c r="D168" s="153">
        <v>3000</v>
      </c>
      <c r="E168" s="153">
        <v>3000</v>
      </c>
    </row>
    <row r="169" spans="1:5" ht="51.75" x14ac:dyDescent="0.3">
      <c r="A169" s="41"/>
      <c r="B169" s="44"/>
      <c r="C169" s="42" t="s">
        <v>234</v>
      </c>
      <c r="D169" s="153">
        <v>12000</v>
      </c>
      <c r="E169" s="153">
        <v>12000</v>
      </c>
    </row>
    <row r="170" spans="1:5" ht="34.5" x14ac:dyDescent="0.3">
      <c r="A170" s="41"/>
      <c r="B170" s="44"/>
      <c r="C170" s="42" t="s">
        <v>235</v>
      </c>
      <c r="D170" s="153">
        <v>7000</v>
      </c>
      <c r="E170" s="153">
        <v>7000</v>
      </c>
    </row>
    <row r="171" spans="1:5" ht="51.75" x14ac:dyDescent="0.3">
      <c r="A171" s="41"/>
      <c r="B171" s="44"/>
      <c r="C171" s="42" t="s">
        <v>236</v>
      </c>
      <c r="D171" s="153">
        <v>4000</v>
      </c>
      <c r="E171" s="153">
        <v>4000</v>
      </c>
    </row>
    <row r="172" spans="1:5" ht="51.75" x14ac:dyDescent="0.3">
      <c r="A172" s="41"/>
      <c r="B172" s="44"/>
      <c r="C172" s="42" t="s">
        <v>237</v>
      </c>
      <c r="D172" s="153">
        <v>5000</v>
      </c>
      <c r="E172" s="153">
        <v>5000</v>
      </c>
    </row>
    <row r="173" spans="1:5" x14ac:dyDescent="0.3">
      <c r="A173" s="41"/>
      <c r="B173" s="43"/>
      <c r="C173" s="179" t="s">
        <v>52</v>
      </c>
      <c r="D173" s="154">
        <f>'Havelvats  1'!G103</f>
        <v>85000</v>
      </c>
      <c r="E173" s="154">
        <f>'Havelvats  1'!H103</f>
        <v>85000</v>
      </c>
    </row>
    <row r="174" spans="1:5" x14ac:dyDescent="0.3">
      <c r="A174" s="41"/>
      <c r="B174" s="43"/>
      <c r="C174" s="178" t="s">
        <v>101</v>
      </c>
      <c r="D174" s="154"/>
      <c r="E174" s="154"/>
    </row>
    <row r="175" spans="1:5" ht="34.5" x14ac:dyDescent="0.3">
      <c r="A175" s="41"/>
      <c r="B175" s="41"/>
      <c r="C175" s="42" t="s">
        <v>212</v>
      </c>
      <c r="D175" s="156">
        <v>5700</v>
      </c>
      <c r="E175" s="156">
        <v>5700</v>
      </c>
    </row>
    <row r="176" spans="1:5" x14ac:dyDescent="0.3">
      <c r="A176" s="41"/>
      <c r="B176" s="41"/>
      <c r="C176" s="42" t="s">
        <v>213</v>
      </c>
      <c r="D176" s="156">
        <v>9500</v>
      </c>
      <c r="E176" s="156">
        <v>9500</v>
      </c>
    </row>
    <row r="177" spans="1:5" ht="34.5" x14ac:dyDescent="0.3">
      <c r="A177" s="41"/>
      <c r="B177" s="41"/>
      <c r="C177" s="42" t="s">
        <v>214</v>
      </c>
      <c r="D177" s="156">
        <v>7600</v>
      </c>
      <c r="E177" s="156">
        <v>7600</v>
      </c>
    </row>
    <row r="178" spans="1:5" x14ac:dyDescent="0.3">
      <c r="A178" s="41"/>
      <c r="B178" s="41"/>
      <c r="C178" s="42" t="s">
        <v>215</v>
      </c>
      <c r="D178" s="156">
        <v>5700</v>
      </c>
      <c r="E178" s="156">
        <v>5700</v>
      </c>
    </row>
    <row r="179" spans="1:5" x14ac:dyDescent="0.3">
      <c r="A179" s="41"/>
      <c r="B179" s="41"/>
      <c r="C179" s="42" t="s">
        <v>216</v>
      </c>
      <c r="D179" s="156">
        <v>5700</v>
      </c>
      <c r="E179" s="156">
        <v>5700</v>
      </c>
    </row>
    <row r="180" spans="1:5" ht="51.75" x14ac:dyDescent="0.3">
      <c r="A180" s="41"/>
      <c r="B180" s="41"/>
      <c r="C180" s="42" t="s">
        <v>217</v>
      </c>
      <c r="D180" s="156">
        <v>24200</v>
      </c>
      <c r="E180" s="156">
        <v>24200</v>
      </c>
    </row>
    <row r="181" spans="1:5" x14ac:dyDescent="0.3">
      <c r="A181" s="41"/>
      <c r="B181" s="41"/>
      <c r="C181" s="42" t="s">
        <v>218</v>
      </c>
      <c r="D181" s="156">
        <v>13300</v>
      </c>
      <c r="E181" s="156">
        <v>13300</v>
      </c>
    </row>
    <row r="182" spans="1:5" ht="34.5" x14ac:dyDescent="0.3">
      <c r="A182" s="41"/>
      <c r="B182" s="41"/>
      <c r="C182" s="42" t="s">
        <v>219</v>
      </c>
      <c r="D182" s="156">
        <v>9500</v>
      </c>
      <c r="E182" s="156">
        <v>9500</v>
      </c>
    </row>
    <row r="183" spans="1:5" ht="23.25" customHeight="1" x14ac:dyDescent="0.3">
      <c r="A183" s="41"/>
      <c r="B183" s="41"/>
      <c r="C183" s="42" t="s">
        <v>220</v>
      </c>
      <c r="D183" s="156">
        <v>3800</v>
      </c>
      <c r="E183" s="156">
        <v>3800</v>
      </c>
    </row>
    <row r="184" spans="1:5" x14ac:dyDescent="0.3">
      <c r="A184" s="45"/>
      <c r="B184" s="45"/>
      <c r="C184" s="179" t="s">
        <v>104</v>
      </c>
      <c r="D184" s="164">
        <f>'Havelvats  1'!G111</f>
        <v>62395</v>
      </c>
      <c r="E184" s="164">
        <f>'Havelvats  1'!H111</f>
        <v>62395</v>
      </c>
    </row>
    <row r="185" spans="1:5" x14ac:dyDescent="0.3">
      <c r="A185" s="45"/>
      <c r="B185" s="45"/>
      <c r="C185" s="178" t="s">
        <v>101</v>
      </c>
      <c r="D185" s="164"/>
      <c r="E185" s="164"/>
    </row>
    <row r="186" spans="1:5" s="24" customFormat="1" ht="33" customHeight="1" x14ac:dyDescent="0.3">
      <c r="A186" s="45"/>
      <c r="B186" s="45"/>
      <c r="C186" s="42" t="s">
        <v>178</v>
      </c>
      <c r="D186" s="155">
        <v>7100</v>
      </c>
      <c r="E186" s="155">
        <v>7100</v>
      </c>
    </row>
    <row r="187" spans="1:5" s="24" customFormat="1" ht="69" x14ac:dyDescent="0.3">
      <c r="A187" s="45"/>
      <c r="B187" s="45"/>
      <c r="C187" s="42" t="s">
        <v>179</v>
      </c>
      <c r="D187" s="155">
        <v>8200</v>
      </c>
      <c r="E187" s="155">
        <v>8200</v>
      </c>
    </row>
    <row r="188" spans="1:5" s="24" customFormat="1" ht="111" customHeight="1" x14ac:dyDescent="0.3">
      <c r="A188" s="45"/>
      <c r="B188" s="45"/>
      <c r="C188" s="42" t="s">
        <v>180</v>
      </c>
      <c r="D188" s="155">
        <v>8000</v>
      </c>
      <c r="E188" s="155">
        <v>8000</v>
      </c>
    </row>
    <row r="189" spans="1:5" s="24" customFormat="1" ht="34.5" customHeight="1" x14ac:dyDescent="0.3">
      <c r="A189" s="45"/>
      <c r="B189" s="45"/>
      <c r="C189" s="42" t="s">
        <v>181</v>
      </c>
      <c r="D189" s="155">
        <v>10000</v>
      </c>
      <c r="E189" s="155">
        <v>10000</v>
      </c>
    </row>
    <row r="190" spans="1:5" s="24" customFormat="1" x14ac:dyDescent="0.3">
      <c r="A190" s="45"/>
      <c r="B190" s="45"/>
      <c r="C190" s="42" t="s">
        <v>182</v>
      </c>
      <c r="D190" s="155">
        <v>6000</v>
      </c>
      <c r="E190" s="155">
        <v>6000</v>
      </c>
    </row>
    <row r="191" spans="1:5" s="24" customFormat="1" ht="56.25" customHeight="1" x14ac:dyDescent="0.3">
      <c r="A191" s="45"/>
      <c r="B191" s="45"/>
      <c r="C191" s="42" t="s">
        <v>183</v>
      </c>
      <c r="D191" s="155">
        <v>13900</v>
      </c>
      <c r="E191" s="155">
        <v>13900</v>
      </c>
    </row>
    <row r="192" spans="1:5" s="24" customFormat="1" ht="33.75" customHeight="1" x14ac:dyDescent="0.3">
      <c r="A192" s="45"/>
      <c r="B192" s="45"/>
      <c r="C192" s="42" t="s">
        <v>184</v>
      </c>
      <c r="D192" s="156">
        <v>2300</v>
      </c>
      <c r="E192" s="156">
        <v>2300</v>
      </c>
    </row>
    <row r="193" spans="1:5" s="24" customFormat="1" ht="36.75" customHeight="1" x14ac:dyDescent="0.3">
      <c r="A193" s="45"/>
      <c r="B193" s="45"/>
      <c r="C193" s="42" t="s">
        <v>185</v>
      </c>
      <c r="D193" s="156">
        <v>1200</v>
      </c>
      <c r="E193" s="156">
        <v>1200</v>
      </c>
    </row>
    <row r="194" spans="1:5" s="24" customFormat="1" ht="43.5" customHeight="1" x14ac:dyDescent="0.3">
      <c r="A194" s="45"/>
      <c r="B194" s="45"/>
      <c r="C194" s="42" t="s">
        <v>186</v>
      </c>
      <c r="D194" s="156">
        <v>400</v>
      </c>
      <c r="E194" s="156">
        <v>400</v>
      </c>
    </row>
    <row r="195" spans="1:5" s="24" customFormat="1" ht="34.5" x14ac:dyDescent="0.3">
      <c r="A195" s="45"/>
      <c r="B195" s="45"/>
      <c r="C195" s="42" t="s">
        <v>187</v>
      </c>
      <c r="D195" s="156">
        <v>995</v>
      </c>
      <c r="E195" s="156">
        <v>995</v>
      </c>
    </row>
    <row r="196" spans="1:5" s="24" customFormat="1" ht="34.5" x14ac:dyDescent="0.3">
      <c r="A196" s="45"/>
      <c r="B196" s="45"/>
      <c r="C196" s="182" t="s">
        <v>188</v>
      </c>
      <c r="D196" s="156">
        <v>3000</v>
      </c>
      <c r="E196" s="156">
        <v>3000</v>
      </c>
    </row>
    <row r="197" spans="1:5" s="24" customFormat="1" ht="34.5" x14ac:dyDescent="0.3">
      <c r="A197" s="45"/>
      <c r="B197" s="45"/>
      <c r="C197" s="42" t="s">
        <v>189</v>
      </c>
      <c r="D197" s="156">
        <v>1300</v>
      </c>
      <c r="E197" s="156">
        <v>1300</v>
      </c>
    </row>
    <row r="198" spans="1:5" s="77" customFormat="1" x14ac:dyDescent="0.3">
      <c r="A198" s="109" t="s">
        <v>105</v>
      </c>
      <c r="B198" s="109"/>
      <c r="C198" s="109"/>
      <c r="D198" s="165">
        <f t="shared" ref="D198" si="3">D200</f>
        <v>47605</v>
      </c>
      <c r="E198" s="165">
        <f>E200</f>
        <v>47605</v>
      </c>
    </row>
    <row r="199" spans="1:5" s="77" customFormat="1" x14ac:dyDescent="0.3">
      <c r="A199" s="110" t="s">
        <v>7</v>
      </c>
      <c r="B199" s="110"/>
      <c r="C199" s="110"/>
      <c r="D199" s="166"/>
      <c r="E199" s="166"/>
    </row>
    <row r="200" spans="1:5" x14ac:dyDescent="0.3">
      <c r="A200" s="115" t="s">
        <v>45</v>
      </c>
      <c r="B200" s="116"/>
      <c r="C200" s="117"/>
      <c r="D200" s="167">
        <f t="shared" ref="D200:E200" si="4">D202</f>
        <v>47605</v>
      </c>
      <c r="E200" s="167">
        <f t="shared" si="4"/>
        <v>47605</v>
      </c>
    </row>
    <row r="201" spans="1:5" x14ac:dyDescent="0.3">
      <c r="A201" s="111" t="s">
        <v>98</v>
      </c>
      <c r="B201" s="112"/>
      <c r="C201" s="112"/>
      <c r="D201" s="112"/>
      <c r="E201" s="112"/>
    </row>
    <row r="202" spans="1:5" x14ac:dyDescent="0.3">
      <c r="A202" s="37">
        <v>1212</v>
      </c>
      <c r="B202" s="118" t="s">
        <v>99</v>
      </c>
      <c r="C202" s="119"/>
      <c r="D202" s="156">
        <f t="shared" ref="D202:E202" si="5">D204</f>
        <v>47605</v>
      </c>
      <c r="E202" s="156">
        <f t="shared" si="5"/>
        <v>47605</v>
      </c>
    </row>
    <row r="203" spans="1:5" s="77" customFormat="1" x14ac:dyDescent="0.3">
      <c r="A203" s="78"/>
      <c r="B203" s="78"/>
      <c r="C203" s="79" t="s">
        <v>7</v>
      </c>
      <c r="D203" s="166"/>
      <c r="E203" s="166"/>
    </row>
    <row r="204" spans="1:5" ht="51.75" x14ac:dyDescent="0.3">
      <c r="A204" s="38"/>
      <c r="B204" s="93">
        <v>12025</v>
      </c>
      <c r="C204" s="180" t="s">
        <v>39</v>
      </c>
      <c r="D204" s="170">
        <f t="shared" ref="D204:E204" si="6">D206+D229+D236</f>
        <v>47605</v>
      </c>
      <c r="E204" s="170">
        <f t="shared" si="6"/>
        <v>47605</v>
      </c>
    </row>
    <row r="205" spans="1:5" s="77" customFormat="1" x14ac:dyDescent="0.3">
      <c r="A205" s="78"/>
      <c r="B205" s="93"/>
      <c r="C205" s="169" t="s">
        <v>100</v>
      </c>
      <c r="D205" s="79"/>
      <c r="E205" s="79"/>
    </row>
    <row r="206" spans="1:5" x14ac:dyDescent="0.3">
      <c r="A206" s="38"/>
      <c r="B206" s="39"/>
      <c r="C206" s="179" t="s">
        <v>104</v>
      </c>
      <c r="D206" s="40">
        <f>'Havelvats  1'!G113</f>
        <v>22605</v>
      </c>
      <c r="E206" s="40">
        <f>'Havelvats  1'!H113</f>
        <v>22605</v>
      </c>
    </row>
    <row r="207" spans="1:5" s="24" customFormat="1" ht="34.5" x14ac:dyDescent="0.3">
      <c r="A207" s="45"/>
      <c r="B207" s="45"/>
      <c r="C207" s="42" t="s">
        <v>190</v>
      </c>
      <c r="D207" s="156">
        <v>600</v>
      </c>
      <c r="E207" s="156">
        <v>600</v>
      </c>
    </row>
    <row r="208" spans="1:5" s="24" customFormat="1" ht="34.5" x14ac:dyDescent="0.3">
      <c r="A208" s="45"/>
      <c r="B208" s="45"/>
      <c r="C208" s="42" t="s">
        <v>191</v>
      </c>
      <c r="D208" s="156">
        <v>500</v>
      </c>
      <c r="E208" s="156">
        <v>500</v>
      </c>
    </row>
    <row r="209" spans="1:5" s="24" customFormat="1" ht="34.5" x14ac:dyDescent="0.3">
      <c r="A209" s="45"/>
      <c r="B209" s="45"/>
      <c r="C209" s="42" t="s">
        <v>192</v>
      </c>
      <c r="D209" s="156">
        <v>700</v>
      </c>
      <c r="E209" s="156">
        <v>700</v>
      </c>
    </row>
    <row r="210" spans="1:5" s="24" customFormat="1" ht="34.5" x14ac:dyDescent="0.3">
      <c r="A210" s="45"/>
      <c r="B210" s="45"/>
      <c r="C210" s="42" t="s">
        <v>193</v>
      </c>
      <c r="D210" s="156">
        <v>2800</v>
      </c>
      <c r="E210" s="156">
        <v>2800</v>
      </c>
    </row>
    <row r="211" spans="1:5" s="24" customFormat="1" ht="34.5" x14ac:dyDescent="0.3">
      <c r="A211" s="45"/>
      <c r="B211" s="45"/>
      <c r="C211" s="42" t="s">
        <v>194</v>
      </c>
      <c r="D211" s="156">
        <v>1000</v>
      </c>
      <c r="E211" s="156">
        <v>1000</v>
      </c>
    </row>
    <row r="212" spans="1:5" s="24" customFormat="1" ht="34.5" customHeight="1" x14ac:dyDescent="0.3">
      <c r="A212" s="45"/>
      <c r="B212" s="45"/>
      <c r="C212" s="42" t="s">
        <v>195</v>
      </c>
      <c r="D212" s="156">
        <v>2205</v>
      </c>
      <c r="E212" s="156">
        <v>2205</v>
      </c>
    </row>
    <row r="213" spans="1:5" s="24" customFormat="1" ht="51.75" x14ac:dyDescent="0.3">
      <c r="A213" s="45"/>
      <c r="B213" s="45"/>
      <c r="C213" s="42" t="s">
        <v>196</v>
      </c>
      <c r="D213" s="156">
        <v>990</v>
      </c>
      <c r="E213" s="156">
        <v>990</v>
      </c>
    </row>
    <row r="214" spans="1:5" s="24" customFormat="1" ht="34.5" x14ac:dyDescent="0.3">
      <c r="A214" s="45"/>
      <c r="B214" s="45"/>
      <c r="C214" s="42" t="s">
        <v>197</v>
      </c>
      <c r="D214" s="156">
        <v>600</v>
      </c>
      <c r="E214" s="156">
        <v>600</v>
      </c>
    </row>
    <row r="215" spans="1:5" s="24" customFormat="1" ht="34.5" x14ac:dyDescent="0.3">
      <c r="A215" s="45"/>
      <c r="B215" s="45"/>
      <c r="C215" s="42" t="s">
        <v>198</v>
      </c>
      <c r="D215" s="156">
        <v>970</v>
      </c>
      <c r="E215" s="156">
        <v>970</v>
      </c>
    </row>
    <row r="216" spans="1:5" s="24" customFormat="1" ht="34.5" x14ac:dyDescent="0.3">
      <c r="A216" s="45"/>
      <c r="B216" s="45"/>
      <c r="C216" s="42" t="s">
        <v>199</v>
      </c>
      <c r="D216" s="156">
        <v>990</v>
      </c>
      <c r="E216" s="156">
        <v>990</v>
      </c>
    </row>
    <row r="217" spans="1:5" s="24" customFormat="1" ht="34.5" x14ac:dyDescent="0.3">
      <c r="A217" s="45"/>
      <c r="B217" s="45"/>
      <c r="C217" s="42" t="s">
        <v>200</v>
      </c>
      <c r="D217" s="156">
        <v>980</v>
      </c>
      <c r="E217" s="156">
        <v>980</v>
      </c>
    </row>
    <row r="218" spans="1:5" s="24" customFormat="1" ht="34.5" x14ac:dyDescent="0.3">
      <c r="A218" s="45"/>
      <c r="B218" s="45"/>
      <c r="C218" s="42" t="s">
        <v>201</v>
      </c>
      <c r="D218" s="156">
        <v>700</v>
      </c>
      <c r="E218" s="156">
        <v>700</v>
      </c>
    </row>
    <row r="219" spans="1:5" s="24" customFormat="1" ht="34.5" x14ac:dyDescent="0.3">
      <c r="A219" s="45"/>
      <c r="B219" s="45"/>
      <c r="C219" s="42" t="s">
        <v>202</v>
      </c>
      <c r="D219" s="156">
        <v>900</v>
      </c>
      <c r="E219" s="156">
        <v>900</v>
      </c>
    </row>
    <row r="220" spans="1:5" s="24" customFormat="1" ht="34.5" x14ac:dyDescent="0.3">
      <c r="A220" s="45"/>
      <c r="B220" s="45"/>
      <c r="C220" s="42" t="s">
        <v>203</v>
      </c>
      <c r="D220" s="156">
        <v>970</v>
      </c>
      <c r="E220" s="156">
        <v>970</v>
      </c>
    </row>
    <row r="221" spans="1:5" s="24" customFormat="1" ht="34.5" x14ac:dyDescent="0.3">
      <c r="A221" s="45"/>
      <c r="B221" s="45"/>
      <c r="C221" s="42" t="s">
        <v>204</v>
      </c>
      <c r="D221" s="156">
        <v>630</v>
      </c>
      <c r="E221" s="156">
        <v>630</v>
      </c>
    </row>
    <row r="222" spans="1:5" s="24" customFormat="1" ht="34.5" x14ac:dyDescent="0.3">
      <c r="A222" s="45"/>
      <c r="B222" s="45"/>
      <c r="C222" s="42" t="s">
        <v>205</v>
      </c>
      <c r="D222" s="156">
        <v>500</v>
      </c>
      <c r="E222" s="156">
        <v>500</v>
      </c>
    </row>
    <row r="223" spans="1:5" s="24" customFormat="1" ht="34.5" x14ac:dyDescent="0.3">
      <c r="A223" s="45"/>
      <c r="B223" s="45"/>
      <c r="C223" s="42" t="s">
        <v>206</v>
      </c>
      <c r="D223" s="156">
        <v>950</v>
      </c>
      <c r="E223" s="156">
        <v>950</v>
      </c>
    </row>
    <row r="224" spans="1:5" s="24" customFormat="1" ht="34.5" x14ac:dyDescent="0.3">
      <c r="A224" s="45"/>
      <c r="B224" s="45"/>
      <c r="C224" s="42" t="s">
        <v>207</v>
      </c>
      <c r="D224" s="156">
        <v>980</v>
      </c>
      <c r="E224" s="156">
        <v>980</v>
      </c>
    </row>
    <row r="225" spans="1:5" s="24" customFormat="1" ht="34.5" x14ac:dyDescent="0.3">
      <c r="A225" s="45"/>
      <c r="B225" s="45"/>
      <c r="C225" s="42" t="s">
        <v>208</v>
      </c>
      <c r="D225" s="156">
        <v>940</v>
      </c>
      <c r="E225" s="156">
        <v>940</v>
      </c>
    </row>
    <row r="226" spans="1:5" s="24" customFormat="1" ht="34.5" x14ac:dyDescent="0.3">
      <c r="A226" s="45"/>
      <c r="B226" s="45"/>
      <c r="C226" s="42" t="s">
        <v>209</v>
      </c>
      <c r="D226" s="156">
        <v>700</v>
      </c>
      <c r="E226" s="156">
        <v>700</v>
      </c>
    </row>
    <row r="227" spans="1:5" s="24" customFormat="1" ht="34.5" x14ac:dyDescent="0.3">
      <c r="A227" s="45"/>
      <c r="B227" s="45"/>
      <c r="C227" s="42" t="s">
        <v>210</v>
      </c>
      <c r="D227" s="156">
        <v>950</v>
      </c>
      <c r="E227" s="156">
        <v>950</v>
      </c>
    </row>
    <row r="228" spans="1:5" s="24" customFormat="1" x14ac:dyDescent="0.3">
      <c r="A228" s="45"/>
      <c r="B228" s="45"/>
      <c r="C228" s="42" t="s">
        <v>211</v>
      </c>
      <c r="D228" s="156">
        <v>2050</v>
      </c>
      <c r="E228" s="156">
        <v>2050</v>
      </c>
    </row>
    <row r="229" spans="1:5" x14ac:dyDescent="0.3">
      <c r="A229" s="48"/>
      <c r="B229" s="49"/>
      <c r="C229" s="181" t="s">
        <v>49</v>
      </c>
      <c r="D229" s="172">
        <f t="shared" ref="D229:E229" si="7">D231+D232+D233+D234+D235</f>
        <v>15000</v>
      </c>
      <c r="E229" s="172">
        <f t="shared" si="7"/>
        <v>15000</v>
      </c>
    </row>
    <row r="230" spans="1:5" x14ac:dyDescent="0.3">
      <c r="A230" s="47"/>
      <c r="B230" s="47"/>
      <c r="C230" s="151" t="s">
        <v>101</v>
      </c>
      <c r="D230" s="173"/>
      <c r="E230" s="173"/>
    </row>
    <row r="231" spans="1:5" x14ac:dyDescent="0.3">
      <c r="A231" s="45"/>
      <c r="B231" s="45"/>
      <c r="C231" s="42" t="s">
        <v>403</v>
      </c>
      <c r="D231" s="174">
        <v>2800</v>
      </c>
      <c r="E231" s="174">
        <v>2800</v>
      </c>
    </row>
    <row r="232" spans="1:5" ht="34.5" x14ac:dyDescent="0.3">
      <c r="A232" s="45"/>
      <c r="B232" s="45"/>
      <c r="C232" s="42" t="s">
        <v>404</v>
      </c>
      <c r="D232" s="174">
        <v>3000</v>
      </c>
      <c r="E232" s="174">
        <v>3000</v>
      </c>
    </row>
    <row r="233" spans="1:5" ht="34.5" x14ac:dyDescent="0.3">
      <c r="A233" s="45"/>
      <c r="B233" s="45"/>
      <c r="C233" s="42" t="s">
        <v>405</v>
      </c>
      <c r="D233" s="174">
        <v>3150</v>
      </c>
      <c r="E233" s="174">
        <v>3150</v>
      </c>
    </row>
    <row r="234" spans="1:5" ht="34.5" x14ac:dyDescent="0.3">
      <c r="A234" s="45"/>
      <c r="B234" s="45"/>
      <c r="C234" s="42" t="s">
        <v>406</v>
      </c>
      <c r="D234" s="174">
        <v>2950</v>
      </c>
      <c r="E234" s="174">
        <v>2950</v>
      </c>
    </row>
    <row r="235" spans="1:5" ht="34.5" x14ac:dyDescent="0.3">
      <c r="A235" s="45"/>
      <c r="B235" s="45"/>
      <c r="C235" s="42" t="s">
        <v>407</v>
      </c>
      <c r="D235" s="174">
        <v>3100</v>
      </c>
      <c r="E235" s="174">
        <v>3100</v>
      </c>
    </row>
    <row r="236" spans="1:5" x14ac:dyDescent="0.3">
      <c r="A236" s="48"/>
      <c r="B236" s="49"/>
      <c r="C236" s="181" t="s">
        <v>48</v>
      </c>
      <c r="D236" s="172">
        <f t="shared" ref="D236:E236" si="8">D238+D239</f>
        <v>10000</v>
      </c>
      <c r="E236" s="172">
        <f t="shared" si="8"/>
        <v>10000</v>
      </c>
    </row>
    <row r="237" spans="1:5" x14ac:dyDescent="0.3">
      <c r="A237" s="47"/>
      <c r="B237" s="47"/>
      <c r="C237" s="151" t="s">
        <v>101</v>
      </c>
      <c r="D237" s="173"/>
      <c r="E237" s="173"/>
    </row>
    <row r="238" spans="1:5" ht="34.5" x14ac:dyDescent="0.3">
      <c r="A238" s="47"/>
      <c r="B238" s="47"/>
      <c r="C238" s="42" t="s">
        <v>430</v>
      </c>
      <c r="D238" s="174">
        <v>6000</v>
      </c>
      <c r="E238" s="174">
        <v>6000</v>
      </c>
    </row>
    <row r="239" spans="1:5" ht="51.75" x14ac:dyDescent="0.3">
      <c r="A239" s="45"/>
      <c r="B239" s="45"/>
      <c r="C239" s="42" t="s">
        <v>433</v>
      </c>
      <c r="D239" s="174">
        <v>4000</v>
      </c>
      <c r="E239" s="174">
        <v>4000</v>
      </c>
    </row>
  </sheetData>
  <mergeCells count="18">
    <mergeCell ref="B202:C202"/>
    <mergeCell ref="B204:B205"/>
    <mergeCell ref="A200:C200"/>
    <mergeCell ref="A2:F2"/>
    <mergeCell ref="A3:F3"/>
    <mergeCell ref="A198:C198"/>
    <mergeCell ref="A199:C199"/>
    <mergeCell ref="A201:E201"/>
    <mergeCell ref="B17:B18"/>
    <mergeCell ref="A5:E5"/>
    <mergeCell ref="A7:B7"/>
    <mergeCell ref="C7:C8"/>
    <mergeCell ref="D7:E7"/>
    <mergeCell ref="A11:C11"/>
    <mergeCell ref="A12:C12"/>
    <mergeCell ref="A13:C13"/>
    <mergeCell ref="A14:E14"/>
    <mergeCell ref="B15:C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B127" zoomScaleNormal="100" workbookViewId="0">
      <selection activeCell="H11" sqref="H11"/>
    </sheetView>
  </sheetViews>
  <sheetFormatPr defaultColWidth="9.140625" defaultRowHeight="17.25" x14ac:dyDescent="0.3"/>
  <cols>
    <col min="1" max="1" width="6.28515625" style="25" hidden="1" customWidth="1"/>
    <col min="2" max="3" width="8.7109375" style="27" customWidth="1"/>
    <col min="4" max="4" width="7.140625" style="28" customWidth="1"/>
    <col min="5" max="5" width="6.42578125" style="28" customWidth="1"/>
    <col min="6" max="6" width="40.85546875" style="28" customWidth="1"/>
    <col min="7" max="7" width="61.85546875" style="27" customWidth="1"/>
    <col min="8" max="8" width="19.5703125" style="29" customWidth="1"/>
    <col min="9" max="9" width="15.5703125" style="25" customWidth="1"/>
    <col min="10" max="16384" width="9.140625" style="25"/>
  </cols>
  <sheetData>
    <row r="1" spans="1:10" ht="21" customHeight="1" x14ac:dyDescent="0.3">
      <c r="B1" s="25"/>
      <c r="C1" s="25"/>
      <c r="D1" s="25"/>
      <c r="E1" s="25"/>
      <c r="F1" s="25"/>
      <c r="G1" s="56"/>
      <c r="H1" s="55" t="s">
        <v>54</v>
      </c>
      <c r="I1" s="55"/>
      <c r="J1" s="55"/>
    </row>
    <row r="2" spans="1:10" ht="18.75" customHeight="1" x14ac:dyDescent="0.3">
      <c r="B2" s="107" t="s">
        <v>37</v>
      </c>
      <c r="C2" s="107"/>
      <c r="D2" s="107"/>
      <c r="E2" s="107"/>
      <c r="F2" s="107"/>
      <c r="G2" s="107"/>
      <c r="H2" s="107"/>
      <c r="I2" s="55"/>
      <c r="J2" s="55"/>
    </row>
    <row r="3" spans="1:10" ht="20.25" customHeight="1" x14ac:dyDescent="0.3">
      <c r="B3" s="107" t="s">
        <v>0</v>
      </c>
      <c r="C3" s="107"/>
      <c r="D3" s="107"/>
      <c r="E3" s="107"/>
      <c r="F3" s="107"/>
      <c r="G3" s="107"/>
      <c r="H3" s="107"/>
      <c r="I3" s="55"/>
      <c r="J3" s="55"/>
    </row>
    <row r="4" spans="1:10" ht="13.5" customHeight="1" x14ac:dyDescent="0.3">
      <c r="B4" s="25"/>
      <c r="C4" s="25"/>
      <c r="D4" s="25"/>
      <c r="E4" s="25"/>
      <c r="F4" s="25"/>
      <c r="G4" s="56"/>
      <c r="H4" s="25"/>
    </row>
    <row r="5" spans="1:10" ht="39" customHeight="1" x14ac:dyDescent="0.3">
      <c r="A5" s="81"/>
      <c r="B5" s="108" t="s">
        <v>106</v>
      </c>
      <c r="C5" s="108"/>
      <c r="D5" s="108"/>
      <c r="E5" s="108"/>
      <c r="F5" s="108"/>
      <c r="G5" s="108"/>
      <c r="H5" s="108"/>
      <c r="I5" s="81"/>
    </row>
    <row r="6" spans="1:10" x14ac:dyDescent="0.3">
      <c r="B6" s="25"/>
      <c r="C6" s="25"/>
      <c r="D6" s="25"/>
      <c r="E6" s="25"/>
      <c r="F6" s="25"/>
      <c r="G6" s="56"/>
      <c r="H6" s="25"/>
    </row>
    <row r="7" spans="1:10" x14ac:dyDescent="0.3">
      <c r="B7" s="25"/>
      <c r="C7" s="25"/>
      <c r="D7" s="25"/>
      <c r="E7" s="25"/>
      <c r="F7" s="25"/>
      <c r="G7" s="56"/>
      <c r="H7" s="25" t="s">
        <v>11</v>
      </c>
    </row>
    <row r="8" spans="1:10" x14ac:dyDescent="0.3">
      <c r="B8" s="120" t="s">
        <v>107</v>
      </c>
      <c r="C8" s="121"/>
      <c r="D8" s="122" t="s">
        <v>108</v>
      </c>
      <c r="E8" s="122"/>
      <c r="F8" s="122"/>
      <c r="G8" s="122" t="s">
        <v>109</v>
      </c>
      <c r="H8" s="123" t="s">
        <v>44</v>
      </c>
    </row>
    <row r="9" spans="1:10" ht="34.5" x14ac:dyDescent="0.3">
      <c r="B9" s="52" t="s">
        <v>110</v>
      </c>
      <c r="C9" s="52" t="s">
        <v>111</v>
      </c>
      <c r="D9" s="122"/>
      <c r="E9" s="122"/>
      <c r="F9" s="122"/>
      <c r="G9" s="122"/>
      <c r="H9" s="123"/>
    </row>
    <row r="10" spans="1:10" x14ac:dyDescent="0.3">
      <c r="B10" s="53">
        <v>1</v>
      </c>
      <c r="C10" s="53">
        <v>2</v>
      </c>
      <c r="D10" s="124">
        <v>3</v>
      </c>
      <c r="E10" s="124"/>
      <c r="F10" s="124"/>
      <c r="G10" s="53">
        <v>4</v>
      </c>
      <c r="H10" s="26">
        <v>5</v>
      </c>
    </row>
    <row r="11" spans="1:10" x14ac:dyDescent="0.3">
      <c r="B11" s="125" t="s">
        <v>45</v>
      </c>
      <c r="C11" s="126"/>
      <c r="D11" s="126"/>
      <c r="E11" s="126"/>
      <c r="F11" s="126"/>
      <c r="G11" s="127"/>
      <c r="H11" s="183">
        <f>H12</f>
        <v>331000</v>
      </c>
    </row>
    <row r="12" spans="1:10" x14ac:dyDescent="0.3">
      <c r="B12" s="82">
        <v>1212</v>
      </c>
      <c r="C12" s="128" t="s">
        <v>21</v>
      </c>
      <c r="D12" s="129"/>
      <c r="E12" s="129"/>
      <c r="F12" s="130"/>
      <c r="G12" s="83"/>
      <c r="H12" s="184">
        <f>H13</f>
        <v>331000</v>
      </c>
    </row>
    <row r="13" spans="1:10" x14ac:dyDescent="0.3">
      <c r="B13" s="131"/>
      <c r="C13" s="84">
        <v>12025</v>
      </c>
      <c r="D13" s="132" t="s">
        <v>112</v>
      </c>
      <c r="E13" s="133"/>
      <c r="F13" s="134"/>
      <c r="G13" s="83" t="s">
        <v>113</v>
      </c>
      <c r="H13" s="184">
        <f>SUM(H14,H25,H39,H48,H56,H67,H77,H82,H92)</f>
        <v>331000</v>
      </c>
    </row>
    <row r="14" spans="1:10" x14ac:dyDescent="0.3">
      <c r="B14" s="131"/>
      <c r="C14" s="84"/>
      <c r="D14" s="85"/>
      <c r="E14" s="85"/>
      <c r="F14" s="85"/>
      <c r="G14" s="83" t="s">
        <v>46</v>
      </c>
      <c r="H14" s="185">
        <f>H15+H16+H17+H18+H19+H20+H21+H22+H23+H24</f>
        <v>32000</v>
      </c>
    </row>
    <row r="15" spans="1:10" x14ac:dyDescent="0.3">
      <c r="B15" s="131"/>
      <c r="C15" s="84"/>
      <c r="D15" s="85"/>
      <c r="E15" s="85"/>
      <c r="F15" s="85"/>
      <c r="G15" s="42" t="s">
        <v>283</v>
      </c>
      <c r="H15" s="156">
        <v>3000</v>
      </c>
    </row>
    <row r="16" spans="1:10" x14ac:dyDescent="0.3">
      <c r="B16" s="131"/>
      <c r="C16" s="84"/>
      <c r="D16" s="85"/>
      <c r="E16" s="85"/>
      <c r="F16" s="85"/>
      <c r="G16" s="42" t="s">
        <v>284</v>
      </c>
      <c r="H16" s="156">
        <v>3000</v>
      </c>
    </row>
    <row r="17" spans="2:8" x14ac:dyDescent="0.3">
      <c r="B17" s="131"/>
      <c r="C17" s="84"/>
      <c r="D17" s="85"/>
      <c r="E17" s="85"/>
      <c r="F17" s="85"/>
      <c r="G17" s="42" t="s">
        <v>285</v>
      </c>
      <c r="H17" s="156">
        <v>600</v>
      </c>
    </row>
    <row r="18" spans="2:8" x14ac:dyDescent="0.3">
      <c r="B18" s="131"/>
      <c r="C18" s="84"/>
      <c r="D18" s="85"/>
      <c r="E18" s="85"/>
      <c r="F18" s="85"/>
      <c r="G18" s="42" t="s">
        <v>286</v>
      </c>
      <c r="H18" s="156">
        <v>1500</v>
      </c>
    </row>
    <row r="19" spans="2:8" x14ac:dyDescent="0.3">
      <c r="B19" s="131"/>
      <c r="C19" s="84"/>
      <c r="D19" s="85"/>
      <c r="E19" s="85"/>
      <c r="F19" s="85"/>
      <c r="G19" s="42" t="s">
        <v>287</v>
      </c>
      <c r="H19" s="156">
        <v>1200</v>
      </c>
    </row>
    <row r="20" spans="2:8" x14ac:dyDescent="0.3">
      <c r="B20" s="131"/>
      <c r="C20" s="84"/>
      <c r="D20" s="85"/>
      <c r="E20" s="85"/>
      <c r="F20" s="85"/>
      <c r="G20" s="42" t="s">
        <v>288</v>
      </c>
      <c r="H20" s="156">
        <v>3000</v>
      </c>
    </row>
    <row r="21" spans="2:8" x14ac:dyDescent="0.3">
      <c r="B21" s="131"/>
      <c r="C21" s="84"/>
      <c r="D21" s="85"/>
      <c r="E21" s="85"/>
      <c r="F21" s="85"/>
      <c r="G21" s="42" t="s">
        <v>289</v>
      </c>
      <c r="H21" s="156">
        <v>4000</v>
      </c>
    </row>
    <row r="22" spans="2:8" x14ac:dyDescent="0.3">
      <c r="B22" s="131"/>
      <c r="C22" s="84"/>
      <c r="D22" s="85"/>
      <c r="E22" s="85"/>
      <c r="F22" s="85"/>
      <c r="G22" s="42" t="s">
        <v>290</v>
      </c>
      <c r="H22" s="156">
        <v>4800</v>
      </c>
    </row>
    <row r="23" spans="2:8" x14ac:dyDescent="0.3">
      <c r="B23" s="131"/>
      <c r="C23" s="84"/>
      <c r="D23" s="85"/>
      <c r="E23" s="85"/>
      <c r="F23" s="85"/>
      <c r="G23" s="42" t="s">
        <v>291</v>
      </c>
      <c r="H23" s="156">
        <v>8900</v>
      </c>
    </row>
    <row r="24" spans="2:8" x14ac:dyDescent="0.3">
      <c r="B24" s="131"/>
      <c r="C24" s="84"/>
      <c r="D24" s="85"/>
      <c r="E24" s="85"/>
      <c r="F24" s="85"/>
      <c r="G24" s="42" t="s">
        <v>292</v>
      </c>
      <c r="H24" s="156">
        <v>2000</v>
      </c>
    </row>
    <row r="25" spans="2:8" x14ac:dyDescent="0.3">
      <c r="B25" s="131"/>
      <c r="C25" s="84"/>
      <c r="D25" s="85"/>
      <c r="E25" s="85"/>
      <c r="F25" s="85"/>
      <c r="G25" s="83" t="s">
        <v>47</v>
      </c>
      <c r="H25" s="185">
        <f>H26+H27+H28+H29+H30+H31+H32+H33+H34+H35+H36+H37+H38</f>
        <v>40000</v>
      </c>
    </row>
    <row r="26" spans="2:8" x14ac:dyDescent="0.3">
      <c r="B26" s="131"/>
      <c r="C26" s="84"/>
      <c r="D26" s="85"/>
      <c r="E26" s="85"/>
      <c r="F26" s="85"/>
      <c r="G26" s="42" t="s">
        <v>293</v>
      </c>
      <c r="H26" s="186">
        <v>6000</v>
      </c>
    </row>
    <row r="27" spans="2:8" x14ac:dyDescent="0.3">
      <c r="B27" s="131"/>
      <c r="C27" s="84"/>
      <c r="D27" s="85"/>
      <c r="E27" s="85"/>
      <c r="F27" s="85"/>
      <c r="G27" s="42" t="s">
        <v>294</v>
      </c>
      <c r="H27" s="186">
        <v>8200</v>
      </c>
    </row>
    <row r="28" spans="2:8" x14ac:dyDescent="0.3">
      <c r="B28" s="131"/>
      <c r="C28" s="84"/>
      <c r="D28" s="85"/>
      <c r="E28" s="85"/>
      <c r="F28" s="85"/>
      <c r="G28" s="42" t="s">
        <v>295</v>
      </c>
      <c r="H28" s="186">
        <v>3000</v>
      </c>
    </row>
    <row r="29" spans="2:8" x14ac:dyDescent="0.3">
      <c r="B29" s="131"/>
      <c r="C29" s="84"/>
      <c r="D29" s="85"/>
      <c r="E29" s="85"/>
      <c r="F29" s="85"/>
      <c r="G29" s="42" t="s">
        <v>296</v>
      </c>
      <c r="H29" s="186">
        <v>1000</v>
      </c>
    </row>
    <row r="30" spans="2:8" x14ac:dyDescent="0.3">
      <c r="B30" s="131"/>
      <c r="C30" s="84"/>
      <c r="D30" s="85"/>
      <c r="E30" s="85"/>
      <c r="F30" s="85"/>
      <c r="G30" s="42" t="s">
        <v>297</v>
      </c>
      <c r="H30" s="186">
        <v>2000</v>
      </c>
    </row>
    <row r="31" spans="2:8" x14ac:dyDescent="0.3">
      <c r="B31" s="131"/>
      <c r="C31" s="84"/>
      <c r="D31" s="85"/>
      <c r="E31" s="85"/>
      <c r="F31" s="85"/>
      <c r="G31" s="42" t="s">
        <v>298</v>
      </c>
      <c r="H31" s="186">
        <v>4000</v>
      </c>
    </row>
    <row r="32" spans="2:8" x14ac:dyDescent="0.3">
      <c r="B32" s="131"/>
      <c r="C32" s="84"/>
      <c r="D32" s="85"/>
      <c r="E32" s="85"/>
      <c r="F32" s="85"/>
      <c r="G32" s="42" t="s">
        <v>299</v>
      </c>
      <c r="H32" s="186">
        <v>2800</v>
      </c>
    </row>
    <row r="33" spans="2:8" x14ac:dyDescent="0.3">
      <c r="B33" s="131"/>
      <c r="C33" s="84"/>
      <c r="D33" s="85"/>
      <c r="E33" s="85"/>
      <c r="F33" s="85"/>
      <c r="G33" s="42" t="s">
        <v>300</v>
      </c>
      <c r="H33" s="186">
        <v>1000</v>
      </c>
    </row>
    <row r="34" spans="2:8" x14ac:dyDescent="0.3">
      <c r="B34" s="131"/>
      <c r="C34" s="84"/>
      <c r="D34" s="85"/>
      <c r="E34" s="85"/>
      <c r="F34" s="85"/>
      <c r="G34" s="42" t="s">
        <v>301</v>
      </c>
      <c r="H34" s="186">
        <v>3000</v>
      </c>
    </row>
    <row r="35" spans="2:8" x14ac:dyDescent="0.3">
      <c r="B35" s="131"/>
      <c r="C35" s="84"/>
      <c r="D35" s="85"/>
      <c r="E35" s="85"/>
      <c r="F35" s="85"/>
      <c r="G35" s="42" t="s">
        <v>302</v>
      </c>
      <c r="H35" s="186">
        <v>2000</v>
      </c>
    </row>
    <row r="36" spans="2:8" x14ac:dyDescent="0.3">
      <c r="B36" s="131"/>
      <c r="C36" s="84"/>
      <c r="D36" s="85"/>
      <c r="E36" s="85"/>
      <c r="F36" s="85"/>
      <c r="G36" s="42" t="s">
        <v>303</v>
      </c>
      <c r="H36" s="186">
        <v>3000</v>
      </c>
    </row>
    <row r="37" spans="2:8" x14ac:dyDescent="0.3">
      <c r="B37" s="131"/>
      <c r="C37" s="84"/>
      <c r="D37" s="85"/>
      <c r="E37" s="85"/>
      <c r="F37" s="85"/>
      <c r="G37" s="42" t="s">
        <v>304</v>
      </c>
      <c r="H37" s="186">
        <v>3000</v>
      </c>
    </row>
    <row r="38" spans="2:8" x14ac:dyDescent="0.3">
      <c r="B38" s="131"/>
      <c r="C38" s="84"/>
      <c r="D38" s="85"/>
      <c r="E38" s="85"/>
      <c r="F38" s="85"/>
      <c r="G38" s="42" t="s">
        <v>305</v>
      </c>
      <c r="H38" s="186">
        <v>1000</v>
      </c>
    </row>
    <row r="39" spans="2:8" x14ac:dyDescent="0.3">
      <c r="B39" s="131"/>
      <c r="C39" s="84"/>
      <c r="D39" s="85"/>
      <c r="E39" s="85"/>
      <c r="F39" s="85"/>
      <c r="G39" s="83" t="s">
        <v>48</v>
      </c>
      <c r="H39" s="185">
        <f>H40+H41+H42+H43+H44+H45+H46+H47</f>
        <v>55000</v>
      </c>
    </row>
    <row r="40" spans="2:8" x14ac:dyDescent="0.3">
      <c r="B40" s="131"/>
      <c r="C40" s="84"/>
      <c r="D40" s="85"/>
      <c r="E40" s="85"/>
      <c r="F40" s="85"/>
      <c r="G40" s="42" t="s">
        <v>397</v>
      </c>
      <c r="H40" s="186">
        <v>10000</v>
      </c>
    </row>
    <row r="41" spans="2:8" x14ac:dyDescent="0.3">
      <c r="B41" s="131"/>
      <c r="C41" s="84"/>
      <c r="D41" s="85"/>
      <c r="E41" s="85"/>
      <c r="F41" s="85"/>
      <c r="G41" s="42" t="s">
        <v>431</v>
      </c>
      <c r="H41" s="186">
        <v>9800</v>
      </c>
    </row>
    <row r="42" spans="2:8" x14ac:dyDescent="0.3">
      <c r="B42" s="131"/>
      <c r="C42" s="84"/>
      <c r="D42" s="85"/>
      <c r="E42" s="85"/>
      <c r="F42" s="85"/>
      <c r="G42" s="42" t="s">
        <v>398</v>
      </c>
      <c r="H42" s="186">
        <v>25200</v>
      </c>
    </row>
    <row r="43" spans="2:8" x14ac:dyDescent="0.3">
      <c r="B43" s="131"/>
      <c r="C43" s="84"/>
      <c r="D43" s="85"/>
      <c r="E43" s="85"/>
      <c r="F43" s="85"/>
      <c r="G43" s="42" t="s">
        <v>399</v>
      </c>
      <c r="H43" s="186">
        <v>3000</v>
      </c>
    </row>
    <row r="44" spans="2:8" x14ac:dyDescent="0.3">
      <c r="B44" s="131"/>
      <c r="C44" s="84"/>
      <c r="D44" s="85"/>
      <c r="E44" s="85"/>
      <c r="F44" s="85"/>
      <c r="G44" s="42" t="s">
        <v>400</v>
      </c>
      <c r="H44" s="186">
        <v>2000</v>
      </c>
    </row>
    <row r="45" spans="2:8" x14ac:dyDescent="0.3">
      <c r="B45" s="131"/>
      <c r="C45" s="84"/>
      <c r="D45" s="85"/>
      <c r="E45" s="85"/>
      <c r="F45" s="85"/>
      <c r="G45" s="42" t="s">
        <v>401</v>
      </c>
      <c r="H45" s="186">
        <v>2500</v>
      </c>
    </row>
    <row r="46" spans="2:8" x14ac:dyDescent="0.3">
      <c r="B46" s="131"/>
      <c r="C46" s="84"/>
      <c r="D46" s="85"/>
      <c r="E46" s="85"/>
      <c r="F46" s="85"/>
      <c r="G46" s="42" t="s">
        <v>402</v>
      </c>
      <c r="H46" s="186">
        <v>500</v>
      </c>
    </row>
    <row r="47" spans="2:8" x14ac:dyDescent="0.3">
      <c r="B47" s="131"/>
      <c r="C47" s="84"/>
      <c r="D47" s="85"/>
      <c r="E47" s="85"/>
      <c r="F47" s="85"/>
      <c r="G47" s="42" t="s">
        <v>432</v>
      </c>
      <c r="H47" s="186">
        <v>2000</v>
      </c>
    </row>
    <row r="48" spans="2:8" x14ac:dyDescent="0.3">
      <c r="B48" s="131"/>
      <c r="C48" s="84"/>
      <c r="D48" s="85"/>
      <c r="E48" s="85"/>
      <c r="F48" s="85"/>
      <c r="G48" s="83" t="s">
        <v>114</v>
      </c>
      <c r="H48" s="185">
        <f>H49+H50+H51+H52+H53+H54+H55</f>
        <v>28000</v>
      </c>
    </row>
    <row r="49" spans="2:8" x14ac:dyDescent="0.3">
      <c r="B49" s="131"/>
      <c r="C49" s="84"/>
      <c r="D49" s="85"/>
      <c r="E49" s="85"/>
      <c r="F49" s="85"/>
      <c r="G49" s="42" t="s">
        <v>306</v>
      </c>
      <c r="H49" s="186">
        <v>5400</v>
      </c>
    </row>
    <row r="50" spans="2:8" x14ac:dyDescent="0.3">
      <c r="B50" s="131"/>
      <c r="C50" s="84"/>
      <c r="D50" s="85"/>
      <c r="E50" s="85"/>
      <c r="F50" s="85"/>
      <c r="G50" s="42" t="s">
        <v>307</v>
      </c>
      <c r="H50" s="186">
        <v>5000</v>
      </c>
    </row>
    <row r="51" spans="2:8" x14ac:dyDescent="0.3">
      <c r="B51" s="131"/>
      <c r="C51" s="84"/>
      <c r="D51" s="85"/>
      <c r="E51" s="85"/>
      <c r="F51" s="85"/>
      <c r="G51" s="42" t="s">
        <v>308</v>
      </c>
      <c r="H51" s="186">
        <v>2900</v>
      </c>
    </row>
    <row r="52" spans="2:8" x14ac:dyDescent="0.3">
      <c r="B52" s="131"/>
      <c r="C52" s="84"/>
      <c r="D52" s="85"/>
      <c r="E52" s="85"/>
      <c r="F52" s="85"/>
      <c r="G52" s="42" t="s">
        <v>309</v>
      </c>
      <c r="H52" s="186">
        <v>2200</v>
      </c>
    </row>
    <row r="53" spans="2:8" x14ac:dyDescent="0.3">
      <c r="B53" s="131"/>
      <c r="C53" s="84"/>
      <c r="D53" s="85"/>
      <c r="E53" s="85"/>
      <c r="F53" s="85"/>
      <c r="G53" s="42" t="s">
        <v>310</v>
      </c>
      <c r="H53" s="186">
        <v>5000</v>
      </c>
    </row>
    <row r="54" spans="2:8" x14ac:dyDescent="0.3">
      <c r="B54" s="131"/>
      <c r="C54" s="84"/>
      <c r="D54" s="85"/>
      <c r="E54" s="85"/>
      <c r="F54" s="85"/>
      <c r="G54" s="42" t="s">
        <v>311</v>
      </c>
      <c r="H54" s="186">
        <v>3000</v>
      </c>
    </row>
    <row r="55" spans="2:8" x14ac:dyDescent="0.3">
      <c r="B55" s="131"/>
      <c r="C55" s="84"/>
      <c r="D55" s="85"/>
      <c r="E55" s="85"/>
      <c r="F55" s="85"/>
      <c r="G55" s="42" t="s">
        <v>312</v>
      </c>
      <c r="H55" s="186">
        <v>4500</v>
      </c>
    </row>
    <row r="56" spans="2:8" x14ac:dyDescent="0.3">
      <c r="B56" s="131"/>
      <c r="C56" s="84"/>
      <c r="D56" s="85"/>
      <c r="E56" s="85"/>
      <c r="F56" s="85"/>
      <c r="G56" s="83" t="s">
        <v>49</v>
      </c>
      <c r="H56" s="185">
        <f>H57+H58+H59+H60+H61+H62+H63+H64+H65+H66</f>
        <v>40000</v>
      </c>
    </row>
    <row r="57" spans="2:8" x14ac:dyDescent="0.3">
      <c r="B57" s="131"/>
      <c r="C57" s="84"/>
      <c r="D57" s="85"/>
      <c r="E57" s="85"/>
      <c r="F57" s="85"/>
      <c r="G57" s="50" t="s">
        <v>368</v>
      </c>
      <c r="H57" s="186">
        <v>2000</v>
      </c>
    </row>
    <row r="58" spans="2:8" x14ac:dyDescent="0.3">
      <c r="B58" s="131"/>
      <c r="C58" s="84"/>
      <c r="D58" s="85"/>
      <c r="E58" s="85"/>
      <c r="F58" s="85"/>
      <c r="G58" s="50" t="s">
        <v>367</v>
      </c>
      <c r="H58" s="186">
        <v>7000</v>
      </c>
    </row>
    <row r="59" spans="2:8" x14ac:dyDescent="0.3">
      <c r="B59" s="131"/>
      <c r="C59" s="84"/>
      <c r="D59" s="85"/>
      <c r="E59" s="85"/>
      <c r="F59" s="85"/>
      <c r="G59" s="50" t="s">
        <v>366</v>
      </c>
      <c r="H59" s="186">
        <v>7000</v>
      </c>
    </row>
    <row r="60" spans="2:8" x14ac:dyDescent="0.3">
      <c r="B60" s="131"/>
      <c r="C60" s="84"/>
      <c r="D60" s="85"/>
      <c r="E60" s="85"/>
      <c r="F60" s="85"/>
      <c r="G60" s="50" t="s">
        <v>365</v>
      </c>
      <c r="H60" s="186">
        <v>2000</v>
      </c>
    </row>
    <row r="61" spans="2:8" x14ac:dyDescent="0.3">
      <c r="B61" s="131"/>
      <c r="C61" s="84"/>
      <c r="D61" s="85"/>
      <c r="E61" s="85"/>
      <c r="F61" s="85"/>
      <c r="G61" s="50" t="s">
        <v>364</v>
      </c>
      <c r="H61" s="186">
        <v>6000</v>
      </c>
    </row>
    <row r="62" spans="2:8" x14ac:dyDescent="0.3">
      <c r="B62" s="131"/>
      <c r="C62" s="84"/>
      <c r="D62" s="85"/>
      <c r="E62" s="85"/>
      <c r="F62" s="85"/>
      <c r="G62" s="50" t="s">
        <v>363</v>
      </c>
      <c r="H62" s="186">
        <v>4000</v>
      </c>
    </row>
    <row r="63" spans="2:8" x14ac:dyDescent="0.3">
      <c r="B63" s="131"/>
      <c r="C63" s="84"/>
      <c r="D63" s="85"/>
      <c r="E63" s="85"/>
      <c r="F63" s="85"/>
      <c r="G63" s="50" t="s">
        <v>362</v>
      </c>
      <c r="H63" s="186">
        <v>4000</v>
      </c>
    </row>
    <row r="64" spans="2:8" x14ac:dyDescent="0.3">
      <c r="B64" s="131"/>
      <c r="C64" s="84"/>
      <c r="D64" s="85"/>
      <c r="E64" s="85"/>
      <c r="F64" s="85"/>
      <c r="G64" s="50" t="s">
        <v>361</v>
      </c>
      <c r="H64" s="186">
        <v>7150</v>
      </c>
    </row>
    <row r="65" spans="2:8" x14ac:dyDescent="0.3">
      <c r="B65" s="131"/>
      <c r="C65" s="84"/>
      <c r="D65" s="85"/>
      <c r="E65" s="85"/>
      <c r="F65" s="85"/>
      <c r="G65" s="50" t="s">
        <v>360</v>
      </c>
      <c r="H65" s="186">
        <v>350</v>
      </c>
    </row>
    <row r="66" spans="2:8" x14ac:dyDescent="0.3">
      <c r="B66" s="131"/>
      <c r="C66" s="84"/>
      <c r="D66" s="85"/>
      <c r="E66" s="85"/>
      <c r="F66" s="85"/>
      <c r="G66" s="50" t="s">
        <v>359</v>
      </c>
      <c r="H66" s="186">
        <v>500</v>
      </c>
    </row>
    <row r="67" spans="2:8" x14ac:dyDescent="0.3">
      <c r="B67" s="131"/>
      <c r="C67" s="84"/>
      <c r="D67" s="85"/>
      <c r="E67" s="85"/>
      <c r="F67" s="85"/>
      <c r="G67" s="83" t="s">
        <v>50</v>
      </c>
      <c r="H67" s="185">
        <f>H68+H69+H70+H71+H72+H73+H74+H75+H76</f>
        <v>32000</v>
      </c>
    </row>
    <row r="68" spans="2:8" x14ac:dyDescent="0.3">
      <c r="B68" s="131"/>
      <c r="C68" s="84"/>
      <c r="D68" s="85"/>
      <c r="E68" s="85"/>
      <c r="F68" s="85"/>
      <c r="G68" s="42" t="s">
        <v>321</v>
      </c>
      <c r="H68" s="154">
        <v>1500</v>
      </c>
    </row>
    <row r="69" spans="2:8" x14ac:dyDescent="0.3">
      <c r="B69" s="131"/>
      <c r="C69" s="84"/>
      <c r="D69" s="85"/>
      <c r="E69" s="85"/>
      <c r="F69" s="85"/>
      <c r="G69" s="42" t="s">
        <v>320</v>
      </c>
      <c r="H69" s="154">
        <v>17000</v>
      </c>
    </row>
    <row r="70" spans="2:8" ht="34.5" x14ac:dyDescent="0.3">
      <c r="B70" s="131"/>
      <c r="C70" s="84"/>
      <c r="D70" s="85"/>
      <c r="E70" s="85"/>
      <c r="F70" s="85"/>
      <c r="G70" s="42" t="s">
        <v>319</v>
      </c>
      <c r="H70" s="154">
        <v>1500</v>
      </c>
    </row>
    <row r="71" spans="2:8" ht="34.5" x14ac:dyDescent="0.3">
      <c r="B71" s="131"/>
      <c r="C71" s="84"/>
      <c r="D71" s="85"/>
      <c r="E71" s="85"/>
      <c r="F71" s="85"/>
      <c r="G71" s="42" t="s">
        <v>318</v>
      </c>
      <c r="H71" s="154">
        <v>1000</v>
      </c>
    </row>
    <row r="72" spans="2:8" ht="34.5" x14ac:dyDescent="0.3">
      <c r="B72" s="131"/>
      <c r="C72" s="84"/>
      <c r="D72" s="85"/>
      <c r="E72" s="85"/>
      <c r="F72" s="85"/>
      <c r="G72" s="42" t="s">
        <v>317</v>
      </c>
      <c r="H72" s="154">
        <v>3000</v>
      </c>
    </row>
    <row r="73" spans="2:8" ht="34.5" x14ac:dyDescent="0.3">
      <c r="B73" s="131"/>
      <c r="C73" s="84"/>
      <c r="D73" s="85"/>
      <c r="E73" s="85"/>
      <c r="F73" s="85"/>
      <c r="G73" s="42" t="s">
        <v>316</v>
      </c>
      <c r="H73" s="154">
        <v>2500</v>
      </c>
    </row>
    <row r="74" spans="2:8" ht="34.5" x14ac:dyDescent="0.3">
      <c r="B74" s="131"/>
      <c r="C74" s="84"/>
      <c r="D74" s="85"/>
      <c r="E74" s="85"/>
      <c r="F74" s="85"/>
      <c r="G74" s="42" t="s">
        <v>315</v>
      </c>
      <c r="H74" s="154">
        <v>2000</v>
      </c>
    </row>
    <row r="75" spans="2:8" ht="34.5" x14ac:dyDescent="0.3">
      <c r="B75" s="131"/>
      <c r="C75" s="84"/>
      <c r="D75" s="85"/>
      <c r="E75" s="85"/>
      <c r="F75" s="85"/>
      <c r="G75" s="42" t="s">
        <v>314</v>
      </c>
      <c r="H75" s="154">
        <v>2500</v>
      </c>
    </row>
    <row r="76" spans="2:8" x14ac:dyDescent="0.3">
      <c r="B76" s="131"/>
      <c r="C76" s="84"/>
      <c r="D76" s="85"/>
      <c r="E76" s="85"/>
      <c r="F76" s="85"/>
      <c r="G76" s="42" t="s">
        <v>313</v>
      </c>
      <c r="H76" s="154">
        <v>1000</v>
      </c>
    </row>
    <row r="77" spans="2:8" x14ac:dyDescent="0.3">
      <c r="B77" s="131"/>
      <c r="C77" s="84"/>
      <c r="D77" s="85"/>
      <c r="E77" s="85"/>
      <c r="F77" s="85"/>
      <c r="G77" s="83" t="s">
        <v>51</v>
      </c>
      <c r="H77" s="185">
        <f>H78+H79+H80+H81</f>
        <v>40000</v>
      </c>
    </row>
    <row r="78" spans="2:8" x14ac:dyDescent="0.3">
      <c r="B78" s="131"/>
      <c r="C78" s="84"/>
      <c r="D78" s="85"/>
      <c r="E78" s="85"/>
      <c r="F78" s="85"/>
      <c r="G78" s="42" t="s">
        <v>322</v>
      </c>
      <c r="H78" s="186">
        <v>15000</v>
      </c>
    </row>
    <row r="79" spans="2:8" ht="34.5" x14ac:dyDescent="0.3">
      <c r="B79" s="131"/>
      <c r="C79" s="84"/>
      <c r="D79" s="85"/>
      <c r="E79" s="85"/>
      <c r="F79" s="85"/>
      <c r="G79" s="42" t="s">
        <v>323</v>
      </c>
      <c r="H79" s="186">
        <v>3210.4470000000001</v>
      </c>
    </row>
    <row r="80" spans="2:8" ht="34.5" x14ac:dyDescent="0.3">
      <c r="B80" s="131"/>
      <c r="C80" s="84"/>
      <c r="D80" s="85"/>
      <c r="E80" s="85"/>
      <c r="F80" s="85"/>
      <c r="G80" s="42" t="s">
        <v>324</v>
      </c>
      <c r="H80" s="186">
        <v>16789.553</v>
      </c>
    </row>
    <row r="81" spans="2:8" x14ac:dyDescent="0.3">
      <c r="B81" s="131"/>
      <c r="C81" s="84"/>
      <c r="D81" s="85"/>
      <c r="E81" s="85"/>
      <c r="F81" s="85"/>
      <c r="G81" s="42" t="s">
        <v>325</v>
      </c>
      <c r="H81" s="186">
        <v>5000</v>
      </c>
    </row>
    <row r="82" spans="2:8" x14ac:dyDescent="0.3">
      <c r="B82" s="131"/>
      <c r="C82" s="84"/>
      <c r="D82" s="85"/>
      <c r="E82" s="85"/>
      <c r="F82" s="85"/>
      <c r="G82" s="83" t="s">
        <v>52</v>
      </c>
      <c r="H82" s="185">
        <f>H83+H84+H85+H86+H87+H88+H89+H90+H91</f>
        <v>32000</v>
      </c>
    </row>
    <row r="83" spans="2:8" x14ac:dyDescent="0.3">
      <c r="B83" s="131"/>
      <c r="C83" s="84"/>
      <c r="D83" s="85"/>
      <c r="E83" s="85"/>
      <c r="F83" s="85"/>
      <c r="G83" s="42" t="s">
        <v>326</v>
      </c>
      <c r="H83" s="186">
        <v>3000</v>
      </c>
    </row>
    <row r="84" spans="2:8" ht="34.5" x14ac:dyDescent="0.3">
      <c r="B84" s="131"/>
      <c r="C84" s="84"/>
      <c r="D84" s="85"/>
      <c r="E84" s="85"/>
      <c r="F84" s="85"/>
      <c r="G84" s="42" t="s">
        <v>327</v>
      </c>
      <c r="H84" s="186">
        <v>3000</v>
      </c>
    </row>
    <row r="85" spans="2:8" ht="34.5" x14ac:dyDescent="0.3">
      <c r="B85" s="131"/>
      <c r="C85" s="84"/>
      <c r="D85" s="85"/>
      <c r="E85" s="85"/>
      <c r="F85" s="85"/>
      <c r="G85" s="42" t="s">
        <v>328</v>
      </c>
      <c r="H85" s="186">
        <v>2000</v>
      </c>
    </row>
    <row r="86" spans="2:8" x14ac:dyDescent="0.3">
      <c r="B86" s="131"/>
      <c r="C86" s="84"/>
      <c r="D86" s="85"/>
      <c r="E86" s="85"/>
      <c r="F86" s="85"/>
      <c r="G86" s="42" t="s">
        <v>329</v>
      </c>
      <c r="H86" s="186">
        <v>5000</v>
      </c>
    </row>
    <row r="87" spans="2:8" ht="34.5" x14ac:dyDescent="0.3">
      <c r="B87" s="131"/>
      <c r="C87" s="84"/>
      <c r="D87" s="85"/>
      <c r="E87" s="85"/>
      <c r="F87" s="85"/>
      <c r="G87" s="42" t="s">
        <v>162</v>
      </c>
      <c r="H87" s="186">
        <v>4000</v>
      </c>
    </row>
    <row r="88" spans="2:8" ht="34.5" x14ac:dyDescent="0.3">
      <c r="B88" s="131"/>
      <c r="C88" s="84"/>
      <c r="D88" s="85"/>
      <c r="E88" s="85"/>
      <c r="F88" s="85"/>
      <c r="G88" s="42" t="s">
        <v>330</v>
      </c>
      <c r="H88" s="186">
        <v>7000</v>
      </c>
    </row>
    <row r="89" spans="2:8" x14ac:dyDescent="0.3">
      <c r="B89" s="131"/>
      <c r="C89" s="84"/>
      <c r="D89" s="85"/>
      <c r="E89" s="85"/>
      <c r="F89" s="85"/>
      <c r="G89" s="42" t="s">
        <v>331</v>
      </c>
      <c r="H89" s="186">
        <v>2000</v>
      </c>
    </row>
    <row r="90" spans="2:8" x14ac:dyDescent="0.3">
      <c r="B90" s="131"/>
      <c r="C90" s="84"/>
      <c r="D90" s="85"/>
      <c r="E90" s="85"/>
      <c r="F90" s="85"/>
      <c r="G90" s="42" t="s">
        <v>332</v>
      </c>
      <c r="H90" s="186">
        <v>3000</v>
      </c>
    </row>
    <row r="91" spans="2:8" x14ac:dyDescent="0.3">
      <c r="B91" s="131"/>
      <c r="C91" s="84"/>
      <c r="D91" s="85"/>
      <c r="E91" s="85"/>
      <c r="F91" s="85"/>
      <c r="G91" s="42" t="s">
        <v>333</v>
      </c>
      <c r="H91" s="186">
        <v>3000</v>
      </c>
    </row>
    <row r="92" spans="2:8" x14ac:dyDescent="0.3">
      <c r="B92" s="131"/>
      <c r="C92" s="84"/>
      <c r="D92" s="85"/>
      <c r="E92" s="85"/>
      <c r="F92" s="85"/>
      <c r="G92" s="83" t="s">
        <v>115</v>
      </c>
      <c r="H92" s="185">
        <f>H93+H94+H95+H96+H97+H98+H99+H100+H101+H102+H103+H104+H105+H106+H107+H108+H109+H110+H111+H112+H113+H114+H115+H116+H117+H118+H119</f>
        <v>32000</v>
      </c>
    </row>
    <row r="93" spans="2:8" x14ac:dyDescent="0.3">
      <c r="B93" s="30"/>
      <c r="C93" s="31"/>
      <c r="D93" s="32"/>
      <c r="E93" s="32"/>
      <c r="F93" s="32"/>
      <c r="G93" s="42" t="s">
        <v>358</v>
      </c>
      <c r="H93" s="187">
        <v>2200</v>
      </c>
    </row>
    <row r="94" spans="2:8" x14ac:dyDescent="0.3">
      <c r="B94" s="30"/>
      <c r="C94" s="31"/>
      <c r="D94" s="32"/>
      <c r="E94" s="32"/>
      <c r="F94" s="32"/>
      <c r="G94" s="42" t="s">
        <v>357</v>
      </c>
      <c r="H94" s="187">
        <v>1400</v>
      </c>
    </row>
    <row r="95" spans="2:8" ht="31.5" customHeight="1" x14ac:dyDescent="0.3">
      <c r="B95" s="30"/>
      <c r="C95" s="31"/>
      <c r="D95" s="32"/>
      <c r="E95" s="32"/>
      <c r="F95" s="32"/>
      <c r="G95" s="42" t="s">
        <v>356</v>
      </c>
      <c r="H95" s="187">
        <v>1700</v>
      </c>
    </row>
    <row r="96" spans="2:8" x14ac:dyDescent="0.3">
      <c r="B96" s="30"/>
      <c r="C96" s="31"/>
      <c r="D96" s="32"/>
      <c r="E96" s="32"/>
      <c r="F96" s="32"/>
      <c r="G96" s="42" t="s">
        <v>355</v>
      </c>
      <c r="H96" s="187">
        <v>3000</v>
      </c>
    </row>
    <row r="97" spans="2:8" x14ac:dyDescent="0.3">
      <c r="B97" s="30"/>
      <c r="C97" s="31"/>
      <c r="D97" s="32"/>
      <c r="E97" s="32"/>
      <c r="F97" s="32"/>
      <c r="G97" s="42" t="s">
        <v>354</v>
      </c>
      <c r="H97" s="187">
        <v>750</v>
      </c>
    </row>
    <row r="98" spans="2:8" x14ac:dyDescent="0.3">
      <c r="B98" s="30"/>
      <c r="C98" s="31"/>
      <c r="D98" s="32"/>
      <c r="E98" s="32"/>
      <c r="F98" s="32"/>
      <c r="G98" s="42" t="s">
        <v>353</v>
      </c>
      <c r="H98" s="187">
        <v>600</v>
      </c>
    </row>
    <row r="99" spans="2:8" ht="34.5" x14ac:dyDescent="0.3">
      <c r="B99" s="30"/>
      <c r="C99" s="31"/>
      <c r="D99" s="32"/>
      <c r="E99" s="32"/>
      <c r="F99" s="32"/>
      <c r="G99" s="42" t="s">
        <v>352</v>
      </c>
      <c r="H99" s="187">
        <v>1500</v>
      </c>
    </row>
    <row r="100" spans="2:8" x14ac:dyDescent="0.3">
      <c r="B100" s="30"/>
      <c r="C100" s="31"/>
      <c r="D100" s="32"/>
      <c r="E100" s="32"/>
      <c r="F100" s="32"/>
      <c r="G100" s="42" t="s">
        <v>351</v>
      </c>
      <c r="H100" s="187">
        <v>2750</v>
      </c>
    </row>
    <row r="101" spans="2:8" x14ac:dyDescent="0.3">
      <c r="B101" s="30"/>
      <c r="C101" s="31"/>
      <c r="D101" s="32"/>
      <c r="E101" s="32"/>
      <c r="F101" s="32"/>
      <c r="G101" s="42" t="s">
        <v>346</v>
      </c>
      <c r="H101" s="187">
        <v>7000</v>
      </c>
    </row>
    <row r="102" spans="2:8" x14ac:dyDescent="0.3">
      <c r="B102" s="30"/>
      <c r="C102" s="31"/>
      <c r="D102" s="32"/>
      <c r="E102" s="32"/>
      <c r="F102" s="32"/>
      <c r="G102" s="42" t="s">
        <v>347</v>
      </c>
      <c r="H102" s="187">
        <v>1300</v>
      </c>
    </row>
    <row r="103" spans="2:8" ht="24" customHeight="1" x14ac:dyDescent="0.3">
      <c r="B103" s="30"/>
      <c r="C103" s="31"/>
      <c r="D103" s="32"/>
      <c r="E103" s="32"/>
      <c r="F103" s="32"/>
      <c r="G103" s="42" t="s">
        <v>350</v>
      </c>
      <c r="H103" s="187">
        <v>1500</v>
      </c>
    </row>
    <row r="104" spans="2:8" x14ac:dyDescent="0.3">
      <c r="B104" s="30"/>
      <c r="C104" s="31"/>
      <c r="D104" s="32"/>
      <c r="E104" s="32"/>
      <c r="F104" s="32"/>
      <c r="G104" s="42" t="s">
        <v>349</v>
      </c>
      <c r="H104" s="187">
        <v>600</v>
      </c>
    </row>
    <row r="105" spans="2:8" x14ac:dyDescent="0.3">
      <c r="B105" s="30"/>
      <c r="C105" s="31"/>
      <c r="D105" s="32"/>
      <c r="E105" s="32"/>
      <c r="F105" s="32"/>
      <c r="G105" s="42" t="s">
        <v>348</v>
      </c>
      <c r="H105" s="187">
        <v>550</v>
      </c>
    </row>
    <row r="106" spans="2:8" x14ac:dyDescent="0.3">
      <c r="B106" s="30"/>
      <c r="C106" s="31"/>
      <c r="D106" s="32"/>
      <c r="E106" s="32"/>
      <c r="F106" s="32"/>
      <c r="G106" s="42" t="s">
        <v>347</v>
      </c>
      <c r="H106" s="187">
        <v>550</v>
      </c>
    </row>
    <row r="107" spans="2:8" x14ac:dyDescent="0.3">
      <c r="B107" s="30"/>
      <c r="C107" s="31"/>
      <c r="D107" s="32"/>
      <c r="E107" s="32"/>
      <c r="F107" s="32"/>
      <c r="G107" s="42" t="s">
        <v>346</v>
      </c>
      <c r="H107" s="187">
        <v>550</v>
      </c>
    </row>
    <row r="108" spans="2:8" ht="26.25" customHeight="1" x14ac:dyDescent="0.3">
      <c r="B108" s="30"/>
      <c r="C108" s="31"/>
      <c r="D108" s="32"/>
      <c r="E108" s="32"/>
      <c r="F108" s="32"/>
      <c r="G108" s="42" t="s">
        <v>345</v>
      </c>
      <c r="H108" s="187">
        <v>550</v>
      </c>
    </row>
    <row r="109" spans="2:8" x14ac:dyDescent="0.3">
      <c r="B109" s="30"/>
      <c r="C109" s="31"/>
      <c r="D109" s="32"/>
      <c r="E109" s="32"/>
      <c r="F109" s="32"/>
      <c r="G109" s="42" t="s">
        <v>344</v>
      </c>
      <c r="H109" s="187">
        <v>550</v>
      </c>
    </row>
    <row r="110" spans="2:8" ht="24" customHeight="1" x14ac:dyDescent="0.3">
      <c r="B110" s="30"/>
      <c r="C110" s="31"/>
      <c r="D110" s="32"/>
      <c r="E110" s="32"/>
      <c r="F110" s="32"/>
      <c r="G110" s="42" t="s">
        <v>343</v>
      </c>
      <c r="H110" s="187">
        <v>550</v>
      </c>
    </row>
    <row r="111" spans="2:8" x14ac:dyDescent="0.3">
      <c r="B111" s="30"/>
      <c r="C111" s="31"/>
      <c r="D111" s="32"/>
      <c r="E111" s="32"/>
      <c r="F111" s="32"/>
      <c r="G111" s="42" t="s">
        <v>342</v>
      </c>
      <c r="H111" s="187">
        <v>550</v>
      </c>
    </row>
    <row r="112" spans="2:8" ht="24" customHeight="1" x14ac:dyDescent="0.3">
      <c r="B112" s="30"/>
      <c r="C112" s="31"/>
      <c r="D112" s="32"/>
      <c r="E112" s="32"/>
      <c r="F112" s="32"/>
      <c r="G112" s="42" t="s">
        <v>341</v>
      </c>
      <c r="H112" s="187">
        <v>550</v>
      </c>
    </row>
    <row r="113" spans="2:8" ht="24" customHeight="1" x14ac:dyDescent="0.3">
      <c r="B113" s="30"/>
      <c r="C113" s="31"/>
      <c r="D113" s="32"/>
      <c r="E113" s="32"/>
      <c r="F113" s="32"/>
      <c r="G113" s="42" t="s">
        <v>340</v>
      </c>
      <c r="H113" s="187">
        <v>550</v>
      </c>
    </row>
    <row r="114" spans="2:8" ht="24" customHeight="1" x14ac:dyDescent="0.3">
      <c r="B114" s="30"/>
      <c r="C114" s="31"/>
      <c r="D114" s="32"/>
      <c r="E114" s="32"/>
      <c r="F114" s="32"/>
      <c r="G114" s="42" t="s">
        <v>339</v>
      </c>
      <c r="H114" s="187">
        <v>550</v>
      </c>
    </row>
    <row r="115" spans="2:8" ht="24" customHeight="1" x14ac:dyDescent="0.3">
      <c r="B115" s="30"/>
      <c r="C115" s="31"/>
      <c r="D115" s="32"/>
      <c r="E115" s="32"/>
      <c r="F115" s="32"/>
      <c r="G115" s="42" t="s">
        <v>338</v>
      </c>
      <c r="H115" s="187">
        <v>550</v>
      </c>
    </row>
    <row r="116" spans="2:8" ht="24" customHeight="1" x14ac:dyDescent="0.3">
      <c r="B116" s="30"/>
      <c r="C116" s="31"/>
      <c r="D116" s="32"/>
      <c r="E116" s="32"/>
      <c r="F116" s="32"/>
      <c r="G116" s="42" t="s">
        <v>337</v>
      </c>
      <c r="H116" s="187">
        <v>400</v>
      </c>
    </row>
    <row r="117" spans="2:8" ht="24" customHeight="1" x14ac:dyDescent="0.3">
      <c r="B117" s="30"/>
      <c r="C117" s="31"/>
      <c r="D117" s="32"/>
      <c r="E117" s="32"/>
      <c r="F117" s="32"/>
      <c r="G117" s="42" t="s">
        <v>336</v>
      </c>
      <c r="H117" s="187">
        <v>550</v>
      </c>
    </row>
    <row r="118" spans="2:8" ht="24.75" customHeight="1" x14ac:dyDescent="0.3">
      <c r="B118" s="30"/>
      <c r="C118" s="31"/>
      <c r="D118" s="32"/>
      <c r="E118" s="32"/>
      <c r="F118" s="32"/>
      <c r="G118" s="42" t="s">
        <v>335</v>
      </c>
      <c r="H118" s="187">
        <v>350</v>
      </c>
    </row>
    <row r="119" spans="2:8" ht="18.75" customHeight="1" x14ac:dyDescent="0.3">
      <c r="B119" s="33"/>
      <c r="C119" s="31"/>
      <c r="D119" s="32"/>
      <c r="E119" s="32"/>
      <c r="F119" s="32"/>
      <c r="G119" s="42" t="s">
        <v>334</v>
      </c>
      <c r="H119" s="187">
        <v>350</v>
      </c>
    </row>
  </sheetData>
  <mergeCells count="12">
    <mergeCell ref="D10:F10"/>
    <mergeCell ref="B11:G11"/>
    <mergeCell ref="C12:F12"/>
    <mergeCell ref="B13:B92"/>
    <mergeCell ref="D13:F13"/>
    <mergeCell ref="B2:H2"/>
    <mergeCell ref="B3:H3"/>
    <mergeCell ref="B5:H5"/>
    <mergeCell ref="B8:C8"/>
    <mergeCell ref="D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opLeftCell="A4" workbookViewId="0">
      <selection activeCell="F39" sqref="F39"/>
    </sheetView>
  </sheetViews>
  <sheetFormatPr defaultRowHeight="17.25" x14ac:dyDescent="0.3"/>
  <cols>
    <col min="1" max="1" width="4.7109375" style="1" customWidth="1"/>
    <col min="2" max="2" width="26.140625" style="1" customWidth="1"/>
    <col min="3" max="3" width="59.7109375" style="1" customWidth="1"/>
    <col min="4" max="4" width="17.140625" style="1" customWidth="1"/>
    <col min="5" max="5" width="17.7109375" style="1" customWidth="1"/>
    <col min="6" max="11" width="9" style="1" customWidth="1"/>
    <col min="12" max="255" width="9.140625" style="1"/>
    <col min="256" max="256" width="4.7109375" style="1" customWidth="1"/>
    <col min="257" max="257" width="19.85546875" style="1" customWidth="1"/>
    <col min="258" max="258" width="72.140625" style="1" customWidth="1"/>
    <col min="259" max="259" width="0" style="1" hidden="1" customWidth="1"/>
    <col min="260" max="260" width="18.28515625" style="1" customWidth="1"/>
    <col min="261" max="261" width="17.5703125" style="1" customWidth="1"/>
    <col min="262" max="267" width="9" style="1" customWidth="1"/>
    <col min="268" max="511" width="9.140625" style="1"/>
    <col min="512" max="512" width="4.7109375" style="1" customWidth="1"/>
    <col min="513" max="513" width="19.85546875" style="1" customWidth="1"/>
    <col min="514" max="514" width="72.140625" style="1" customWidth="1"/>
    <col min="515" max="515" width="0" style="1" hidden="1" customWidth="1"/>
    <col min="516" max="516" width="18.28515625" style="1" customWidth="1"/>
    <col min="517" max="517" width="17.5703125" style="1" customWidth="1"/>
    <col min="518" max="523" width="9" style="1" customWidth="1"/>
    <col min="524" max="767" width="9.140625" style="1"/>
    <col min="768" max="768" width="4.7109375" style="1" customWidth="1"/>
    <col min="769" max="769" width="19.85546875" style="1" customWidth="1"/>
    <col min="770" max="770" width="72.140625" style="1" customWidth="1"/>
    <col min="771" max="771" width="0" style="1" hidden="1" customWidth="1"/>
    <col min="772" max="772" width="18.28515625" style="1" customWidth="1"/>
    <col min="773" max="773" width="17.5703125" style="1" customWidth="1"/>
    <col min="774" max="779" width="9" style="1" customWidth="1"/>
    <col min="780" max="1023" width="9.140625" style="1"/>
    <col min="1024" max="1024" width="4.7109375" style="1" customWidth="1"/>
    <col min="1025" max="1025" width="19.85546875" style="1" customWidth="1"/>
    <col min="1026" max="1026" width="72.140625" style="1" customWidth="1"/>
    <col min="1027" max="1027" width="0" style="1" hidden="1" customWidth="1"/>
    <col min="1028" max="1028" width="18.28515625" style="1" customWidth="1"/>
    <col min="1029" max="1029" width="17.5703125" style="1" customWidth="1"/>
    <col min="1030" max="1035" width="9" style="1" customWidth="1"/>
    <col min="1036" max="1279" width="9.140625" style="1"/>
    <col min="1280" max="1280" width="4.7109375" style="1" customWidth="1"/>
    <col min="1281" max="1281" width="19.85546875" style="1" customWidth="1"/>
    <col min="1282" max="1282" width="72.140625" style="1" customWidth="1"/>
    <col min="1283" max="1283" width="0" style="1" hidden="1" customWidth="1"/>
    <col min="1284" max="1284" width="18.28515625" style="1" customWidth="1"/>
    <col min="1285" max="1285" width="17.5703125" style="1" customWidth="1"/>
    <col min="1286" max="1291" width="9" style="1" customWidth="1"/>
    <col min="1292" max="1535" width="9.140625" style="1"/>
    <col min="1536" max="1536" width="4.7109375" style="1" customWidth="1"/>
    <col min="1537" max="1537" width="19.85546875" style="1" customWidth="1"/>
    <col min="1538" max="1538" width="72.140625" style="1" customWidth="1"/>
    <col min="1539" max="1539" width="0" style="1" hidden="1" customWidth="1"/>
    <col min="1540" max="1540" width="18.28515625" style="1" customWidth="1"/>
    <col min="1541" max="1541" width="17.5703125" style="1" customWidth="1"/>
    <col min="1542" max="1547" width="9" style="1" customWidth="1"/>
    <col min="1548" max="1791" width="9.140625" style="1"/>
    <col min="1792" max="1792" width="4.7109375" style="1" customWidth="1"/>
    <col min="1793" max="1793" width="19.85546875" style="1" customWidth="1"/>
    <col min="1794" max="1794" width="72.140625" style="1" customWidth="1"/>
    <col min="1795" max="1795" width="0" style="1" hidden="1" customWidth="1"/>
    <col min="1796" max="1796" width="18.28515625" style="1" customWidth="1"/>
    <col min="1797" max="1797" width="17.5703125" style="1" customWidth="1"/>
    <col min="1798" max="1803" width="9" style="1" customWidth="1"/>
    <col min="1804" max="2047" width="9.140625" style="1"/>
    <col min="2048" max="2048" width="4.7109375" style="1" customWidth="1"/>
    <col min="2049" max="2049" width="19.85546875" style="1" customWidth="1"/>
    <col min="2050" max="2050" width="72.140625" style="1" customWidth="1"/>
    <col min="2051" max="2051" width="0" style="1" hidden="1" customWidth="1"/>
    <col min="2052" max="2052" width="18.28515625" style="1" customWidth="1"/>
    <col min="2053" max="2053" width="17.5703125" style="1" customWidth="1"/>
    <col min="2054" max="2059" width="9" style="1" customWidth="1"/>
    <col min="2060" max="2303" width="9.140625" style="1"/>
    <col min="2304" max="2304" width="4.7109375" style="1" customWidth="1"/>
    <col min="2305" max="2305" width="19.85546875" style="1" customWidth="1"/>
    <col min="2306" max="2306" width="72.140625" style="1" customWidth="1"/>
    <col min="2307" max="2307" width="0" style="1" hidden="1" customWidth="1"/>
    <col min="2308" max="2308" width="18.28515625" style="1" customWidth="1"/>
    <col min="2309" max="2309" width="17.5703125" style="1" customWidth="1"/>
    <col min="2310" max="2315" width="9" style="1" customWidth="1"/>
    <col min="2316" max="2559" width="9.140625" style="1"/>
    <col min="2560" max="2560" width="4.7109375" style="1" customWidth="1"/>
    <col min="2561" max="2561" width="19.85546875" style="1" customWidth="1"/>
    <col min="2562" max="2562" width="72.140625" style="1" customWidth="1"/>
    <col min="2563" max="2563" width="0" style="1" hidden="1" customWidth="1"/>
    <col min="2564" max="2564" width="18.28515625" style="1" customWidth="1"/>
    <col min="2565" max="2565" width="17.5703125" style="1" customWidth="1"/>
    <col min="2566" max="2571" width="9" style="1" customWidth="1"/>
    <col min="2572" max="2815" width="9.140625" style="1"/>
    <col min="2816" max="2816" width="4.7109375" style="1" customWidth="1"/>
    <col min="2817" max="2817" width="19.85546875" style="1" customWidth="1"/>
    <col min="2818" max="2818" width="72.140625" style="1" customWidth="1"/>
    <col min="2819" max="2819" width="0" style="1" hidden="1" customWidth="1"/>
    <col min="2820" max="2820" width="18.28515625" style="1" customWidth="1"/>
    <col min="2821" max="2821" width="17.5703125" style="1" customWidth="1"/>
    <col min="2822" max="2827" width="9" style="1" customWidth="1"/>
    <col min="2828" max="3071" width="9.140625" style="1"/>
    <col min="3072" max="3072" width="4.7109375" style="1" customWidth="1"/>
    <col min="3073" max="3073" width="19.85546875" style="1" customWidth="1"/>
    <col min="3074" max="3074" width="72.140625" style="1" customWidth="1"/>
    <col min="3075" max="3075" width="0" style="1" hidden="1" customWidth="1"/>
    <col min="3076" max="3076" width="18.28515625" style="1" customWidth="1"/>
    <col min="3077" max="3077" width="17.5703125" style="1" customWidth="1"/>
    <col min="3078" max="3083" width="9" style="1" customWidth="1"/>
    <col min="3084" max="3327" width="9.140625" style="1"/>
    <col min="3328" max="3328" width="4.7109375" style="1" customWidth="1"/>
    <col min="3329" max="3329" width="19.85546875" style="1" customWidth="1"/>
    <col min="3330" max="3330" width="72.140625" style="1" customWidth="1"/>
    <col min="3331" max="3331" width="0" style="1" hidden="1" customWidth="1"/>
    <col min="3332" max="3332" width="18.28515625" style="1" customWidth="1"/>
    <col min="3333" max="3333" width="17.5703125" style="1" customWidth="1"/>
    <col min="3334" max="3339" width="9" style="1" customWidth="1"/>
    <col min="3340" max="3583" width="9.140625" style="1"/>
    <col min="3584" max="3584" width="4.7109375" style="1" customWidth="1"/>
    <col min="3585" max="3585" width="19.85546875" style="1" customWidth="1"/>
    <col min="3586" max="3586" width="72.140625" style="1" customWidth="1"/>
    <col min="3587" max="3587" width="0" style="1" hidden="1" customWidth="1"/>
    <col min="3588" max="3588" width="18.28515625" style="1" customWidth="1"/>
    <col min="3589" max="3589" width="17.5703125" style="1" customWidth="1"/>
    <col min="3590" max="3595" width="9" style="1" customWidth="1"/>
    <col min="3596" max="3839" width="9.140625" style="1"/>
    <col min="3840" max="3840" width="4.7109375" style="1" customWidth="1"/>
    <col min="3841" max="3841" width="19.85546875" style="1" customWidth="1"/>
    <col min="3842" max="3842" width="72.140625" style="1" customWidth="1"/>
    <col min="3843" max="3843" width="0" style="1" hidden="1" customWidth="1"/>
    <col min="3844" max="3844" width="18.28515625" style="1" customWidth="1"/>
    <col min="3845" max="3845" width="17.5703125" style="1" customWidth="1"/>
    <col min="3846" max="3851" width="9" style="1" customWidth="1"/>
    <col min="3852" max="4095" width="9.140625" style="1"/>
    <col min="4096" max="4096" width="4.7109375" style="1" customWidth="1"/>
    <col min="4097" max="4097" width="19.85546875" style="1" customWidth="1"/>
    <col min="4098" max="4098" width="72.140625" style="1" customWidth="1"/>
    <col min="4099" max="4099" width="0" style="1" hidden="1" customWidth="1"/>
    <col min="4100" max="4100" width="18.28515625" style="1" customWidth="1"/>
    <col min="4101" max="4101" width="17.5703125" style="1" customWidth="1"/>
    <col min="4102" max="4107" width="9" style="1" customWidth="1"/>
    <col min="4108" max="4351" width="9.140625" style="1"/>
    <col min="4352" max="4352" width="4.7109375" style="1" customWidth="1"/>
    <col min="4353" max="4353" width="19.85546875" style="1" customWidth="1"/>
    <col min="4354" max="4354" width="72.140625" style="1" customWidth="1"/>
    <col min="4355" max="4355" width="0" style="1" hidden="1" customWidth="1"/>
    <col min="4356" max="4356" width="18.28515625" style="1" customWidth="1"/>
    <col min="4357" max="4357" width="17.5703125" style="1" customWidth="1"/>
    <col min="4358" max="4363" width="9" style="1" customWidth="1"/>
    <col min="4364" max="4607" width="9.140625" style="1"/>
    <col min="4608" max="4608" width="4.7109375" style="1" customWidth="1"/>
    <col min="4609" max="4609" width="19.85546875" style="1" customWidth="1"/>
    <col min="4610" max="4610" width="72.140625" style="1" customWidth="1"/>
    <col min="4611" max="4611" width="0" style="1" hidden="1" customWidth="1"/>
    <col min="4612" max="4612" width="18.28515625" style="1" customWidth="1"/>
    <col min="4613" max="4613" width="17.5703125" style="1" customWidth="1"/>
    <col min="4614" max="4619" width="9" style="1" customWidth="1"/>
    <col min="4620" max="4863" width="9.140625" style="1"/>
    <col min="4864" max="4864" width="4.7109375" style="1" customWidth="1"/>
    <col min="4865" max="4865" width="19.85546875" style="1" customWidth="1"/>
    <col min="4866" max="4866" width="72.140625" style="1" customWidth="1"/>
    <col min="4867" max="4867" width="0" style="1" hidden="1" customWidth="1"/>
    <col min="4868" max="4868" width="18.28515625" style="1" customWidth="1"/>
    <col min="4869" max="4869" width="17.5703125" style="1" customWidth="1"/>
    <col min="4870" max="4875" width="9" style="1" customWidth="1"/>
    <col min="4876" max="5119" width="9.140625" style="1"/>
    <col min="5120" max="5120" width="4.7109375" style="1" customWidth="1"/>
    <col min="5121" max="5121" width="19.85546875" style="1" customWidth="1"/>
    <col min="5122" max="5122" width="72.140625" style="1" customWidth="1"/>
    <col min="5123" max="5123" width="0" style="1" hidden="1" customWidth="1"/>
    <col min="5124" max="5124" width="18.28515625" style="1" customWidth="1"/>
    <col min="5125" max="5125" width="17.5703125" style="1" customWidth="1"/>
    <col min="5126" max="5131" width="9" style="1" customWidth="1"/>
    <col min="5132" max="5375" width="9.140625" style="1"/>
    <col min="5376" max="5376" width="4.7109375" style="1" customWidth="1"/>
    <col min="5377" max="5377" width="19.85546875" style="1" customWidth="1"/>
    <col min="5378" max="5378" width="72.140625" style="1" customWidth="1"/>
    <col min="5379" max="5379" width="0" style="1" hidden="1" customWidth="1"/>
    <col min="5380" max="5380" width="18.28515625" style="1" customWidth="1"/>
    <col min="5381" max="5381" width="17.5703125" style="1" customWidth="1"/>
    <col min="5382" max="5387" width="9" style="1" customWidth="1"/>
    <col min="5388" max="5631" width="9.140625" style="1"/>
    <col min="5632" max="5632" width="4.7109375" style="1" customWidth="1"/>
    <col min="5633" max="5633" width="19.85546875" style="1" customWidth="1"/>
    <col min="5634" max="5634" width="72.140625" style="1" customWidth="1"/>
    <col min="5635" max="5635" width="0" style="1" hidden="1" customWidth="1"/>
    <col min="5636" max="5636" width="18.28515625" style="1" customWidth="1"/>
    <col min="5637" max="5637" width="17.5703125" style="1" customWidth="1"/>
    <col min="5638" max="5643" width="9" style="1" customWidth="1"/>
    <col min="5644" max="5887" width="9.140625" style="1"/>
    <col min="5888" max="5888" width="4.7109375" style="1" customWidth="1"/>
    <col min="5889" max="5889" width="19.85546875" style="1" customWidth="1"/>
    <col min="5890" max="5890" width="72.140625" style="1" customWidth="1"/>
    <col min="5891" max="5891" width="0" style="1" hidden="1" customWidth="1"/>
    <col min="5892" max="5892" width="18.28515625" style="1" customWidth="1"/>
    <col min="5893" max="5893" width="17.5703125" style="1" customWidth="1"/>
    <col min="5894" max="5899" width="9" style="1" customWidth="1"/>
    <col min="5900" max="6143" width="9.140625" style="1"/>
    <col min="6144" max="6144" width="4.7109375" style="1" customWidth="1"/>
    <col min="6145" max="6145" width="19.85546875" style="1" customWidth="1"/>
    <col min="6146" max="6146" width="72.140625" style="1" customWidth="1"/>
    <col min="6147" max="6147" width="0" style="1" hidden="1" customWidth="1"/>
    <col min="6148" max="6148" width="18.28515625" style="1" customWidth="1"/>
    <col min="6149" max="6149" width="17.5703125" style="1" customWidth="1"/>
    <col min="6150" max="6155" width="9" style="1" customWidth="1"/>
    <col min="6156" max="6399" width="9.140625" style="1"/>
    <col min="6400" max="6400" width="4.7109375" style="1" customWidth="1"/>
    <col min="6401" max="6401" width="19.85546875" style="1" customWidth="1"/>
    <col min="6402" max="6402" width="72.140625" style="1" customWidth="1"/>
    <col min="6403" max="6403" width="0" style="1" hidden="1" customWidth="1"/>
    <col min="6404" max="6404" width="18.28515625" style="1" customWidth="1"/>
    <col min="6405" max="6405" width="17.5703125" style="1" customWidth="1"/>
    <col min="6406" max="6411" width="9" style="1" customWidth="1"/>
    <col min="6412" max="6655" width="9.140625" style="1"/>
    <col min="6656" max="6656" width="4.7109375" style="1" customWidth="1"/>
    <col min="6657" max="6657" width="19.85546875" style="1" customWidth="1"/>
    <col min="6658" max="6658" width="72.140625" style="1" customWidth="1"/>
    <col min="6659" max="6659" width="0" style="1" hidden="1" customWidth="1"/>
    <col min="6660" max="6660" width="18.28515625" style="1" customWidth="1"/>
    <col min="6661" max="6661" width="17.5703125" style="1" customWidth="1"/>
    <col min="6662" max="6667" width="9" style="1" customWidth="1"/>
    <col min="6668" max="6911" width="9.140625" style="1"/>
    <col min="6912" max="6912" width="4.7109375" style="1" customWidth="1"/>
    <col min="6913" max="6913" width="19.85546875" style="1" customWidth="1"/>
    <col min="6914" max="6914" width="72.140625" style="1" customWidth="1"/>
    <col min="6915" max="6915" width="0" style="1" hidden="1" customWidth="1"/>
    <col min="6916" max="6916" width="18.28515625" style="1" customWidth="1"/>
    <col min="6917" max="6917" width="17.5703125" style="1" customWidth="1"/>
    <col min="6918" max="6923" width="9" style="1" customWidth="1"/>
    <col min="6924" max="7167" width="9.140625" style="1"/>
    <col min="7168" max="7168" width="4.7109375" style="1" customWidth="1"/>
    <col min="7169" max="7169" width="19.85546875" style="1" customWidth="1"/>
    <col min="7170" max="7170" width="72.140625" style="1" customWidth="1"/>
    <col min="7171" max="7171" width="0" style="1" hidden="1" customWidth="1"/>
    <col min="7172" max="7172" width="18.28515625" style="1" customWidth="1"/>
    <col min="7173" max="7173" width="17.5703125" style="1" customWidth="1"/>
    <col min="7174" max="7179" width="9" style="1" customWidth="1"/>
    <col min="7180" max="7423" width="9.140625" style="1"/>
    <col min="7424" max="7424" width="4.7109375" style="1" customWidth="1"/>
    <col min="7425" max="7425" width="19.85546875" style="1" customWidth="1"/>
    <col min="7426" max="7426" width="72.140625" style="1" customWidth="1"/>
    <col min="7427" max="7427" width="0" style="1" hidden="1" customWidth="1"/>
    <col min="7428" max="7428" width="18.28515625" style="1" customWidth="1"/>
    <col min="7429" max="7429" width="17.5703125" style="1" customWidth="1"/>
    <col min="7430" max="7435" width="9" style="1" customWidth="1"/>
    <col min="7436" max="7679" width="9.140625" style="1"/>
    <col min="7680" max="7680" width="4.7109375" style="1" customWidth="1"/>
    <col min="7681" max="7681" width="19.85546875" style="1" customWidth="1"/>
    <col min="7682" max="7682" width="72.140625" style="1" customWidth="1"/>
    <col min="7683" max="7683" width="0" style="1" hidden="1" customWidth="1"/>
    <col min="7684" max="7684" width="18.28515625" style="1" customWidth="1"/>
    <col min="7685" max="7685" width="17.5703125" style="1" customWidth="1"/>
    <col min="7686" max="7691" width="9" style="1" customWidth="1"/>
    <col min="7692" max="7935" width="9.140625" style="1"/>
    <col min="7936" max="7936" width="4.7109375" style="1" customWidth="1"/>
    <col min="7937" max="7937" width="19.85546875" style="1" customWidth="1"/>
    <col min="7938" max="7938" width="72.140625" style="1" customWidth="1"/>
    <col min="7939" max="7939" width="0" style="1" hidden="1" customWidth="1"/>
    <col min="7940" max="7940" width="18.28515625" style="1" customWidth="1"/>
    <col min="7941" max="7941" width="17.5703125" style="1" customWidth="1"/>
    <col min="7942" max="7947" width="9" style="1" customWidth="1"/>
    <col min="7948" max="8191" width="9.140625" style="1"/>
    <col min="8192" max="8192" width="4.7109375" style="1" customWidth="1"/>
    <col min="8193" max="8193" width="19.85546875" style="1" customWidth="1"/>
    <col min="8194" max="8194" width="72.140625" style="1" customWidth="1"/>
    <col min="8195" max="8195" width="0" style="1" hidden="1" customWidth="1"/>
    <col min="8196" max="8196" width="18.28515625" style="1" customWidth="1"/>
    <col min="8197" max="8197" width="17.5703125" style="1" customWidth="1"/>
    <col min="8198" max="8203" width="9" style="1" customWidth="1"/>
    <col min="8204" max="8447" width="9.140625" style="1"/>
    <col min="8448" max="8448" width="4.7109375" style="1" customWidth="1"/>
    <col min="8449" max="8449" width="19.85546875" style="1" customWidth="1"/>
    <col min="8450" max="8450" width="72.140625" style="1" customWidth="1"/>
    <col min="8451" max="8451" width="0" style="1" hidden="1" customWidth="1"/>
    <col min="8452" max="8452" width="18.28515625" style="1" customWidth="1"/>
    <col min="8453" max="8453" width="17.5703125" style="1" customWidth="1"/>
    <col min="8454" max="8459" width="9" style="1" customWidth="1"/>
    <col min="8460" max="8703" width="9.140625" style="1"/>
    <col min="8704" max="8704" width="4.7109375" style="1" customWidth="1"/>
    <col min="8705" max="8705" width="19.85546875" style="1" customWidth="1"/>
    <col min="8706" max="8706" width="72.140625" style="1" customWidth="1"/>
    <col min="8707" max="8707" width="0" style="1" hidden="1" customWidth="1"/>
    <col min="8708" max="8708" width="18.28515625" style="1" customWidth="1"/>
    <col min="8709" max="8709" width="17.5703125" style="1" customWidth="1"/>
    <col min="8710" max="8715" width="9" style="1" customWidth="1"/>
    <col min="8716" max="8959" width="9.140625" style="1"/>
    <col min="8960" max="8960" width="4.7109375" style="1" customWidth="1"/>
    <col min="8961" max="8961" width="19.85546875" style="1" customWidth="1"/>
    <col min="8962" max="8962" width="72.140625" style="1" customWidth="1"/>
    <col min="8963" max="8963" width="0" style="1" hidden="1" customWidth="1"/>
    <col min="8964" max="8964" width="18.28515625" style="1" customWidth="1"/>
    <col min="8965" max="8965" width="17.5703125" style="1" customWidth="1"/>
    <col min="8966" max="8971" width="9" style="1" customWidth="1"/>
    <col min="8972" max="9215" width="9.140625" style="1"/>
    <col min="9216" max="9216" width="4.7109375" style="1" customWidth="1"/>
    <col min="9217" max="9217" width="19.85546875" style="1" customWidth="1"/>
    <col min="9218" max="9218" width="72.140625" style="1" customWidth="1"/>
    <col min="9219" max="9219" width="0" style="1" hidden="1" customWidth="1"/>
    <col min="9220" max="9220" width="18.28515625" style="1" customWidth="1"/>
    <col min="9221" max="9221" width="17.5703125" style="1" customWidth="1"/>
    <col min="9222" max="9227" width="9" style="1" customWidth="1"/>
    <col min="9228" max="9471" width="9.140625" style="1"/>
    <col min="9472" max="9472" width="4.7109375" style="1" customWidth="1"/>
    <col min="9473" max="9473" width="19.85546875" style="1" customWidth="1"/>
    <col min="9474" max="9474" width="72.140625" style="1" customWidth="1"/>
    <col min="9475" max="9475" width="0" style="1" hidden="1" customWidth="1"/>
    <col min="9476" max="9476" width="18.28515625" style="1" customWidth="1"/>
    <col min="9477" max="9477" width="17.5703125" style="1" customWidth="1"/>
    <col min="9478" max="9483" width="9" style="1" customWidth="1"/>
    <col min="9484" max="9727" width="9.140625" style="1"/>
    <col min="9728" max="9728" width="4.7109375" style="1" customWidth="1"/>
    <col min="9729" max="9729" width="19.85546875" style="1" customWidth="1"/>
    <col min="9730" max="9730" width="72.140625" style="1" customWidth="1"/>
    <col min="9731" max="9731" width="0" style="1" hidden="1" customWidth="1"/>
    <col min="9732" max="9732" width="18.28515625" style="1" customWidth="1"/>
    <col min="9733" max="9733" width="17.5703125" style="1" customWidth="1"/>
    <col min="9734" max="9739" width="9" style="1" customWidth="1"/>
    <col min="9740" max="9983" width="9.140625" style="1"/>
    <col min="9984" max="9984" width="4.7109375" style="1" customWidth="1"/>
    <col min="9985" max="9985" width="19.85546875" style="1" customWidth="1"/>
    <col min="9986" max="9986" width="72.140625" style="1" customWidth="1"/>
    <col min="9987" max="9987" width="0" style="1" hidden="1" customWidth="1"/>
    <col min="9988" max="9988" width="18.28515625" style="1" customWidth="1"/>
    <col min="9989" max="9989" width="17.5703125" style="1" customWidth="1"/>
    <col min="9990" max="9995" width="9" style="1" customWidth="1"/>
    <col min="9996" max="10239" width="9.140625" style="1"/>
    <col min="10240" max="10240" width="4.7109375" style="1" customWidth="1"/>
    <col min="10241" max="10241" width="19.85546875" style="1" customWidth="1"/>
    <col min="10242" max="10242" width="72.140625" style="1" customWidth="1"/>
    <col min="10243" max="10243" width="0" style="1" hidden="1" customWidth="1"/>
    <col min="10244" max="10244" width="18.28515625" style="1" customWidth="1"/>
    <col min="10245" max="10245" width="17.5703125" style="1" customWidth="1"/>
    <col min="10246" max="10251" width="9" style="1" customWidth="1"/>
    <col min="10252" max="10495" width="9.140625" style="1"/>
    <col min="10496" max="10496" width="4.7109375" style="1" customWidth="1"/>
    <col min="10497" max="10497" width="19.85546875" style="1" customWidth="1"/>
    <col min="10498" max="10498" width="72.140625" style="1" customWidth="1"/>
    <col min="10499" max="10499" width="0" style="1" hidden="1" customWidth="1"/>
    <col min="10500" max="10500" width="18.28515625" style="1" customWidth="1"/>
    <col min="10501" max="10501" width="17.5703125" style="1" customWidth="1"/>
    <col min="10502" max="10507" width="9" style="1" customWidth="1"/>
    <col min="10508" max="10751" width="9.140625" style="1"/>
    <col min="10752" max="10752" width="4.7109375" style="1" customWidth="1"/>
    <col min="10753" max="10753" width="19.85546875" style="1" customWidth="1"/>
    <col min="10754" max="10754" width="72.140625" style="1" customWidth="1"/>
    <col min="10755" max="10755" width="0" style="1" hidden="1" customWidth="1"/>
    <col min="10756" max="10756" width="18.28515625" style="1" customWidth="1"/>
    <col min="10757" max="10757" width="17.5703125" style="1" customWidth="1"/>
    <col min="10758" max="10763" width="9" style="1" customWidth="1"/>
    <col min="10764" max="11007" width="9.140625" style="1"/>
    <col min="11008" max="11008" width="4.7109375" style="1" customWidth="1"/>
    <col min="11009" max="11009" width="19.85546875" style="1" customWidth="1"/>
    <col min="11010" max="11010" width="72.140625" style="1" customWidth="1"/>
    <col min="11011" max="11011" width="0" style="1" hidden="1" customWidth="1"/>
    <col min="11012" max="11012" width="18.28515625" style="1" customWidth="1"/>
    <col min="11013" max="11013" width="17.5703125" style="1" customWidth="1"/>
    <col min="11014" max="11019" width="9" style="1" customWidth="1"/>
    <col min="11020" max="11263" width="9.140625" style="1"/>
    <col min="11264" max="11264" width="4.7109375" style="1" customWidth="1"/>
    <col min="11265" max="11265" width="19.85546875" style="1" customWidth="1"/>
    <col min="11266" max="11266" width="72.140625" style="1" customWidth="1"/>
    <col min="11267" max="11267" width="0" style="1" hidden="1" customWidth="1"/>
    <col min="11268" max="11268" width="18.28515625" style="1" customWidth="1"/>
    <col min="11269" max="11269" width="17.5703125" style="1" customWidth="1"/>
    <col min="11270" max="11275" width="9" style="1" customWidth="1"/>
    <col min="11276" max="11519" width="9.140625" style="1"/>
    <col min="11520" max="11520" width="4.7109375" style="1" customWidth="1"/>
    <col min="11521" max="11521" width="19.85546875" style="1" customWidth="1"/>
    <col min="11522" max="11522" width="72.140625" style="1" customWidth="1"/>
    <col min="11523" max="11523" width="0" style="1" hidden="1" customWidth="1"/>
    <col min="11524" max="11524" width="18.28515625" style="1" customWidth="1"/>
    <col min="11525" max="11525" width="17.5703125" style="1" customWidth="1"/>
    <col min="11526" max="11531" width="9" style="1" customWidth="1"/>
    <col min="11532" max="11775" width="9.140625" style="1"/>
    <col min="11776" max="11776" width="4.7109375" style="1" customWidth="1"/>
    <col min="11777" max="11777" width="19.85546875" style="1" customWidth="1"/>
    <col min="11778" max="11778" width="72.140625" style="1" customWidth="1"/>
    <col min="11779" max="11779" width="0" style="1" hidden="1" customWidth="1"/>
    <col min="11780" max="11780" width="18.28515625" style="1" customWidth="1"/>
    <col min="11781" max="11781" width="17.5703125" style="1" customWidth="1"/>
    <col min="11782" max="11787" width="9" style="1" customWidth="1"/>
    <col min="11788" max="12031" width="9.140625" style="1"/>
    <col min="12032" max="12032" width="4.7109375" style="1" customWidth="1"/>
    <col min="12033" max="12033" width="19.85546875" style="1" customWidth="1"/>
    <col min="12034" max="12034" width="72.140625" style="1" customWidth="1"/>
    <col min="12035" max="12035" width="0" style="1" hidden="1" customWidth="1"/>
    <col min="12036" max="12036" width="18.28515625" style="1" customWidth="1"/>
    <col min="12037" max="12037" width="17.5703125" style="1" customWidth="1"/>
    <col min="12038" max="12043" width="9" style="1" customWidth="1"/>
    <col min="12044" max="12287" width="9.140625" style="1"/>
    <col min="12288" max="12288" width="4.7109375" style="1" customWidth="1"/>
    <col min="12289" max="12289" width="19.85546875" style="1" customWidth="1"/>
    <col min="12290" max="12290" width="72.140625" style="1" customWidth="1"/>
    <col min="12291" max="12291" width="0" style="1" hidden="1" customWidth="1"/>
    <col min="12292" max="12292" width="18.28515625" style="1" customWidth="1"/>
    <col min="12293" max="12293" width="17.5703125" style="1" customWidth="1"/>
    <col min="12294" max="12299" width="9" style="1" customWidth="1"/>
    <col min="12300" max="12543" width="9.140625" style="1"/>
    <col min="12544" max="12544" width="4.7109375" style="1" customWidth="1"/>
    <col min="12545" max="12545" width="19.85546875" style="1" customWidth="1"/>
    <col min="12546" max="12546" width="72.140625" style="1" customWidth="1"/>
    <col min="12547" max="12547" width="0" style="1" hidden="1" customWidth="1"/>
    <col min="12548" max="12548" width="18.28515625" style="1" customWidth="1"/>
    <col min="12549" max="12549" width="17.5703125" style="1" customWidth="1"/>
    <col min="12550" max="12555" width="9" style="1" customWidth="1"/>
    <col min="12556" max="12799" width="9.140625" style="1"/>
    <col min="12800" max="12800" width="4.7109375" style="1" customWidth="1"/>
    <col min="12801" max="12801" width="19.85546875" style="1" customWidth="1"/>
    <col min="12802" max="12802" width="72.140625" style="1" customWidth="1"/>
    <col min="12803" max="12803" width="0" style="1" hidden="1" customWidth="1"/>
    <col min="12804" max="12804" width="18.28515625" style="1" customWidth="1"/>
    <col min="12805" max="12805" width="17.5703125" style="1" customWidth="1"/>
    <col min="12806" max="12811" width="9" style="1" customWidth="1"/>
    <col min="12812" max="13055" width="9.140625" style="1"/>
    <col min="13056" max="13056" width="4.7109375" style="1" customWidth="1"/>
    <col min="13057" max="13057" width="19.85546875" style="1" customWidth="1"/>
    <col min="13058" max="13058" width="72.140625" style="1" customWidth="1"/>
    <col min="13059" max="13059" width="0" style="1" hidden="1" customWidth="1"/>
    <col min="13060" max="13060" width="18.28515625" style="1" customWidth="1"/>
    <col min="13061" max="13061" width="17.5703125" style="1" customWidth="1"/>
    <col min="13062" max="13067" width="9" style="1" customWidth="1"/>
    <col min="13068" max="13311" width="9.140625" style="1"/>
    <col min="13312" max="13312" width="4.7109375" style="1" customWidth="1"/>
    <col min="13313" max="13313" width="19.85546875" style="1" customWidth="1"/>
    <col min="13314" max="13314" width="72.140625" style="1" customWidth="1"/>
    <col min="13315" max="13315" width="0" style="1" hidden="1" customWidth="1"/>
    <col min="13316" max="13316" width="18.28515625" style="1" customWidth="1"/>
    <col min="13317" max="13317" width="17.5703125" style="1" customWidth="1"/>
    <col min="13318" max="13323" width="9" style="1" customWidth="1"/>
    <col min="13324" max="13567" width="9.140625" style="1"/>
    <col min="13568" max="13568" width="4.7109375" style="1" customWidth="1"/>
    <col min="13569" max="13569" width="19.85546875" style="1" customWidth="1"/>
    <col min="13570" max="13570" width="72.140625" style="1" customWidth="1"/>
    <col min="13571" max="13571" width="0" style="1" hidden="1" customWidth="1"/>
    <col min="13572" max="13572" width="18.28515625" style="1" customWidth="1"/>
    <col min="13573" max="13573" width="17.5703125" style="1" customWidth="1"/>
    <col min="13574" max="13579" width="9" style="1" customWidth="1"/>
    <col min="13580" max="13823" width="9.140625" style="1"/>
    <col min="13824" max="13824" width="4.7109375" style="1" customWidth="1"/>
    <col min="13825" max="13825" width="19.85546875" style="1" customWidth="1"/>
    <col min="13826" max="13826" width="72.140625" style="1" customWidth="1"/>
    <col min="13827" max="13827" width="0" style="1" hidden="1" customWidth="1"/>
    <col min="13828" max="13828" width="18.28515625" style="1" customWidth="1"/>
    <col min="13829" max="13829" width="17.5703125" style="1" customWidth="1"/>
    <col min="13830" max="13835" width="9" style="1" customWidth="1"/>
    <col min="13836" max="14079" width="9.140625" style="1"/>
    <col min="14080" max="14080" width="4.7109375" style="1" customWidth="1"/>
    <col min="14081" max="14081" width="19.85546875" style="1" customWidth="1"/>
    <col min="14082" max="14082" width="72.140625" style="1" customWidth="1"/>
    <col min="14083" max="14083" width="0" style="1" hidden="1" customWidth="1"/>
    <col min="14084" max="14084" width="18.28515625" style="1" customWidth="1"/>
    <col min="14085" max="14085" width="17.5703125" style="1" customWidth="1"/>
    <col min="14086" max="14091" width="9" style="1" customWidth="1"/>
    <col min="14092" max="14335" width="9.140625" style="1"/>
    <col min="14336" max="14336" width="4.7109375" style="1" customWidth="1"/>
    <col min="14337" max="14337" width="19.85546875" style="1" customWidth="1"/>
    <col min="14338" max="14338" width="72.140625" style="1" customWidth="1"/>
    <col min="14339" max="14339" width="0" style="1" hidden="1" customWidth="1"/>
    <col min="14340" max="14340" width="18.28515625" style="1" customWidth="1"/>
    <col min="14341" max="14341" width="17.5703125" style="1" customWidth="1"/>
    <col min="14342" max="14347" width="9" style="1" customWidth="1"/>
    <col min="14348" max="14591" width="9.140625" style="1"/>
    <col min="14592" max="14592" width="4.7109375" style="1" customWidth="1"/>
    <col min="14593" max="14593" width="19.85546875" style="1" customWidth="1"/>
    <col min="14594" max="14594" width="72.140625" style="1" customWidth="1"/>
    <col min="14595" max="14595" width="0" style="1" hidden="1" customWidth="1"/>
    <col min="14596" max="14596" width="18.28515625" style="1" customWidth="1"/>
    <col min="14597" max="14597" width="17.5703125" style="1" customWidth="1"/>
    <col min="14598" max="14603" width="9" style="1" customWidth="1"/>
    <col min="14604" max="14847" width="9.140625" style="1"/>
    <col min="14848" max="14848" width="4.7109375" style="1" customWidth="1"/>
    <col min="14849" max="14849" width="19.85546875" style="1" customWidth="1"/>
    <col min="14850" max="14850" width="72.140625" style="1" customWidth="1"/>
    <col min="14851" max="14851" width="0" style="1" hidden="1" customWidth="1"/>
    <col min="14852" max="14852" width="18.28515625" style="1" customWidth="1"/>
    <col min="14853" max="14853" width="17.5703125" style="1" customWidth="1"/>
    <col min="14854" max="14859" width="9" style="1" customWidth="1"/>
    <col min="14860" max="15103" width="9.140625" style="1"/>
    <col min="15104" max="15104" width="4.7109375" style="1" customWidth="1"/>
    <col min="15105" max="15105" width="19.85546875" style="1" customWidth="1"/>
    <col min="15106" max="15106" width="72.140625" style="1" customWidth="1"/>
    <col min="15107" max="15107" width="0" style="1" hidden="1" customWidth="1"/>
    <col min="15108" max="15108" width="18.28515625" style="1" customWidth="1"/>
    <col min="15109" max="15109" width="17.5703125" style="1" customWidth="1"/>
    <col min="15110" max="15115" width="9" style="1" customWidth="1"/>
    <col min="15116" max="15359" width="9.140625" style="1"/>
    <col min="15360" max="15360" width="4.7109375" style="1" customWidth="1"/>
    <col min="15361" max="15361" width="19.85546875" style="1" customWidth="1"/>
    <col min="15362" max="15362" width="72.140625" style="1" customWidth="1"/>
    <col min="15363" max="15363" width="0" style="1" hidden="1" customWidth="1"/>
    <col min="15364" max="15364" width="18.28515625" style="1" customWidth="1"/>
    <col min="15365" max="15365" width="17.5703125" style="1" customWidth="1"/>
    <col min="15366" max="15371" width="9" style="1" customWidth="1"/>
    <col min="15372" max="15615" width="9.140625" style="1"/>
    <col min="15616" max="15616" width="4.7109375" style="1" customWidth="1"/>
    <col min="15617" max="15617" width="19.85546875" style="1" customWidth="1"/>
    <col min="15618" max="15618" width="72.140625" style="1" customWidth="1"/>
    <col min="15619" max="15619" width="0" style="1" hidden="1" customWidth="1"/>
    <col min="15620" max="15620" width="18.28515625" style="1" customWidth="1"/>
    <col min="15621" max="15621" width="17.5703125" style="1" customWidth="1"/>
    <col min="15622" max="15627" width="9" style="1" customWidth="1"/>
    <col min="15628" max="15871" width="9.140625" style="1"/>
    <col min="15872" max="15872" width="4.7109375" style="1" customWidth="1"/>
    <col min="15873" max="15873" width="19.85546875" style="1" customWidth="1"/>
    <col min="15874" max="15874" width="72.140625" style="1" customWidth="1"/>
    <col min="15875" max="15875" width="0" style="1" hidden="1" customWidth="1"/>
    <col min="15876" max="15876" width="18.28515625" style="1" customWidth="1"/>
    <col min="15877" max="15877" width="17.5703125" style="1" customWidth="1"/>
    <col min="15878" max="15883" width="9" style="1" customWidth="1"/>
    <col min="15884" max="16127" width="9.140625" style="1"/>
    <col min="16128" max="16128" width="4.7109375" style="1" customWidth="1"/>
    <col min="16129" max="16129" width="19.85546875" style="1" customWidth="1"/>
    <col min="16130" max="16130" width="72.140625" style="1" customWidth="1"/>
    <col min="16131" max="16131" width="0" style="1" hidden="1" customWidth="1"/>
    <col min="16132" max="16132" width="18.28515625" style="1" customWidth="1"/>
    <col min="16133" max="16133" width="17.5703125" style="1" customWidth="1"/>
    <col min="16134" max="16139" width="9" style="1" customWidth="1"/>
    <col min="16140" max="16384" width="9.140625" style="1"/>
  </cols>
  <sheetData>
    <row r="1" spans="2:6" ht="15.75" customHeight="1" x14ac:dyDescent="0.3">
      <c r="D1" s="2"/>
      <c r="E1" s="2" t="s">
        <v>79</v>
      </c>
    </row>
    <row r="2" spans="2:6" x14ac:dyDescent="0.3">
      <c r="E2" s="2" t="s">
        <v>55</v>
      </c>
    </row>
    <row r="3" spans="2:6" x14ac:dyDescent="0.3">
      <c r="E3" s="2" t="s">
        <v>0</v>
      </c>
    </row>
    <row r="5" spans="2:6" ht="38.25" customHeight="1" x14ac:dyDescent="0.3">
      <c r="B5" s="135" t="s">
        <v>92</v>
      </c>
      <c r="C5" s="135"/>
      <c r="D5" s="135"/>
      <c r="E5" s="135"/>
    </row>
    <row r="6" spans="2:6" ht="23.25" customHeight="1" x14ac:dyDescent="0.3"/>
    <row r="7" spans="2:6" x14ac:dyDescent="0.3">
      <c r="B7" s="136" t="s">
        <v>45</v>
      </c>
      <c r="C7" s="136"/>
      <c r="D7" s="136"/>
      <c r="E7" s="136"/>
    </row>
    <row r="8" spans="2:6" x14ac:dyDescent="0.3">
      <c r="B8" s="3" t="s">
        <v>56</v>
      </c>
    </row>
    <row r="11" spans="2:6" x14ac:dyDescent="0.3">
      <c r="B11" s="4" t="s">
        <v>57</v>
      </c>
      <c r="C11" s="4" t="s">
        <v>58</v>
      </c>
    </row>
    <row r="12" spans="2:6" x14ac:dyDescent="0.3">
      <c r="B12" s="5">
        <v>1212</v>
      </c>
      <c r="C12" s="6" t="s">
        <v>70</v>
      </c>
    </row>
    <row r="13" spans="2:6" x14ac:dyDescent="0.3">
      <c r="B13" s="7"/>
      <c r="C13" s="7"/>
    </row>
    <row r="14" spans="2:6" x14ac:dyDescent="0.3">
      <c r="B14" s="8" t="s">
        <v>59</v>
      </c>
      <c r="C14" s="9"/>
      <c r="D14" s="88" t="s">
        <v>11</v>
      </c>
      <c r="E14" s="88"/>
    </row>
    <row r="15" spans="2:6" ht="56.25" customHeight="1" x14ac:dyDescent="0.3">
      <c r="B15" s="15" t="s">
        <v>60</v>
      </c>
      <c r="C15" s="16" t="s">
        <v>71</v>
      </c>
      <c r="D15" s="139" t="s">
        <v>72</v>
      </c>
      <c r="E15" s="140"/>
      <c r="F15" s="11"/>
    </row>
    <row r="16" spans="2:6" ht="36" customHeight="1" x14ac:dyDescent="0.3">
      <c r="B16" s="15" t="s">
        <v>61</v>
      </c>
      <c r="C16" s="10">
        <v>12025</v>
      </c>
      <c r="D16" s="12" t="s">
        <v>62</v>
      </c>
      <c r="E16" s="12" t="s">
        <v>63</v>
      </c>
      <c r="F16" s="11"/>
    </row>
    <row r="17" spans="2:6" ht="45.75" customHeight="1" x14ac:dyDescent="0.3">
      <c r="B17" s="15" t="s">
        <v>64</v>
      </c>
      <c r="C17" s="10" t="str">
        <f>'[1]Havelvats 1'!C47</f>
        <v>Մարզերում առաջնահերթ լուծում պահանջող հիմնախնդիրների լուծում</v>
      </c>
      <c r="D17" s="141"/>
      <c r="E17" s="141"/>
    </row>
    <row r="18" spans="2:6" ht="70.5" customHeight="1" x14ac:dyDescent="0.3">
      <c r="B18" s="17" t="s">
        <v>65</v>
      </c>
      <c r="C18" s="10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8" s="142"/>
      <c r="E18" s="142"/>
    </row>
    <row r="19" spans="2:6" ht="34.5" x14ac:dyDescent="0.3">
      <c r="B19" s="17" t="s">
        <v>66</v>
      </c>
      <c r="C19" s="10" t="s">
        <v>67</v>
      </c>
      <c r="D19" s="142"/>
      <c r="E19" s="142"/>
    </row>
    <row r="20" spans="2:6" ht="51.75" x14ac:dyDescent="0.3">
      <c r="B20" s="17" t="s">
        <v>73</v>
      </c>
      <c r="C20" s="10" t="s">
        <v>74</v>
      </c>
      <c r="D20" s="18"/>
      <c r="E20" s="18"/>
    </row>
    <row r="21" spans="2:6" x14ac:dyDescent="0.3">
      <c r="B21" s="143" t="s">
        <v>75</v>
      </c>
      <c r="C21" s="144"/>
      <c r="D21" s="19"/>
      <c r="E21" s="19"/>
    </row>
    <row r="22" spans="2:6" x14ac:dyDescent="0.3">
      <c r="B22" s="137" t="s">
        <v>76</v>
      </c>
      <c r="C22" s="138"/>
      <c r="D22" s="188">
        <f>'Havelvats 5'!D22+'Havelvats 5'!D43+'Havelvats 5'!D64+'Havelvats 5'!D85+'Havelvats 5'!D107+'Havelvats 5'!D128+'Havelvats 5'!D149+'Havelvats 5'!D173+'Havelvats 5'!D194</f>
        <v>162</v>
      </c>
      <c r="E22" s="188">
        <f>'Havelvats 5'!E22+'Havelvats 5'!E43+'Havelvats 5'!E64+'Havelvats 5'!E85+'Havelvats 5'!E107+'Havelvats 5'!E128+'Havelvats 5'!E149+'Havelvats 5'!E173+'Havelvats 5'!E194</f>
        <v>162</v>
      </c>
    </row>
    <row r="23" spans="2:6" x14ac:dyDescent="0.3">
      <c r="B23" s="137" t="s">
        <v>77</v>
      </c>
      <c r="C23" s="138"/>
      <c r="D23" s="188">
        <f>'Havelvats 5'!D23+'Havelvats 5'!D44+'Havelvats 5'!D65+'Havelvats 5'!D86+'Havelvats 5'!D108+'Havelvats 5'!D129+'Havelvats 5'!D150+'Havelvats 5'!D174+'Havelvats 5'!D195</f>
        <v>95</v>
      </c>
      <c r="E23" s="188">
        <f>'Havelvats 5'!E23+'Havelvats 5'!E44+'Havelvats 5'!E65+'Havelvats 5'!E86+'Havelvats 5'!E108+'Havelvats 5'!E129+'Havelvats 5'!E150+'Havelvats 5'!E174+'Havelvats 5'!E195</f>
        <v>95</v>
      </c>
    </row>
    <row r="24" spans="2:6" x14ac:dyDescent="0.3">
      <c r="B24" s="137" t="s">
        <v>78</v>
      </c>
      <c r="C24" s="138"/>
      <c r="D24" s="188">
        <f>'Havelvats 5'!D24+'Havelvats 5'!D45+'Havelvats 5'!D66+'Havelvats 5'!D87+'Havelvats 5'!D109+'Havelvats 5'!D130+'Havelvats 5'!D151+'Havelvats 5'!D175+'Havelvats 5'!D196</f>
        <v>279</v>
      </c>
      <c r="E24" s="188">
        <f>'Havelvats 5'!E24+'Havelvats 5'!E45+'Havelvats 5'!E66+'Havelvats 5'!E87+'Havelvats 5'!E109+'Havelvats 5'!E130+'Havelvats 5'!E151+'Havelvats 5'!E175+'Havelvats 5'!E196</f>
        <v>279</v>
      </c>
    </row>
    <row r="25" spans="2:6" x14ac:dyDescent="0.3">
      <c r="B25" s="13" t="s">
        <v>69</v>
      </c>
      <c r="C25" s="14"/>
      <c r="D25" s="189">
        <f>E25</f>
        <v>0</v>
      </c>
      <c r="E25" s="189">
        <v>0</v>
      </c>
    </row>
    <row r="26" spans="2:6" ht="18" customHeight="1" x14ac:dyDescent="0.3"/>
    <row r="27" spans="2:6" x14ac:dyDescent="0.3">
      <c r="B27" s="4" t="s">
        <v>57</v>
      </c>
      <c r="C27" s="4" t="s">
        <v>58</v>
      </c>
    </row>
    <row r="28" spans="2:6" x14ac:dyDescent="0.3">
      <c r="B28" s="5">
        <v>1212</v>
      </c>
      <c r="C28" s="6" t="s">
        <v>70</v>
      </c>
    </row>
    <row r="29" spans="2:6" x14ac:dyDescent="0.3">
      <c r="B29" s="7"/>
      <c r="C29" s="7"/>
    </row>
    <row r="30" spans="2:6" x14ac:dyDescent="0.3">
      <c r="B30" s="8" t="s">
        <v>59</v>
      </c>
      <c r="C30" s="9"/>
      <c r="D30" s="88" t="s">
        <v>11</v>
      </c>
      <c r="E30" s="88"/>
    </row>
    <row r="31" spans="2:6" ht="56.25" customHeight="1" x14ac:dyDescent="0.3">
      <c r="B31" s="15" t="s">
        <v>60</v>
      </c>
      <c r="C31" s="16" t="s">
        <v>71</v>
      </c>
      <c r="D31" s="139" t="s">
        <v>72</v>
      </c>
      <c r="E31" s="140"/>
      <c r="F31" s="11"/>
    </row>
    <row r="32" spans="2:6" ht="36" customHeight="1" x14ac:dyDescent="0.3">
      <c r="B32" s="15" t="s">
        <v>61</v>
      </c>
      <c r="C32" s="10">
        <v>12022</v>
      </c>
      <c r="D32" s="12" t="s">
        <v>62</v>
      </c>
      <c r="E32" s="12" t="s">
        <v>63</v>
      </c>
      <c r="F32" s="11"/>
    </row>
    <row r="33" spans="2:5" ht="45.75" customHeight="1" x14ac:dyDescent="0.3">
      <c r="B33" s="15" t="s">
        <v>64</v>
      </c>
      <c r="C33" s="10" t="s">
        <v>408</v>
      </c>
      <c r="D33" s="141"/>
      <c r="E33" s="141"/>
    </row>
    <row r="34" spans="2:5" ht="70.5" customHeight="1" x14ac:dyDescent="0.3">
      <c r="B34" s="17" t="s">
        <v>65</v>
      </c>
      <c r="C34" s="10" t="s">
        <v>409</v>
      </c>
      <c r="D34" s="142"/>
      <c r="E34" s="142"/>
    </row>
    <row r="35" spans="2:5" ht="34.5" x14ac:dyDescent="0.3">
      <c r="B35" s="17" t="s">
        <v>66</v>
      </c>
      <c r="C35" s="10" t="s">
        <v>67</v>
      </c>
      <c r="D35" s="142"/>
      <c r="E35" s="142"/>
    </row>
    <row r="36" spans="2:5" ht="103.5" x14ac:dyDescent="0.3">
      <c r="B36" s="17" t="s">
        <v>73</v>
      </c>
      <c r="C36" s="10" t="s">
        <v>410</v>
      </c>
      <c r="D36" s="87"/>
      <c r="E36" s="87"/>
    </row>
    <row r="37" spans="2:5" x14ac:dyDescent="0.3">
      <c r="B37" s="143" t="s">
        <v>75</v>
      </c>
      <c r="C37" s="144"/>
      <c r="D37" s="12"/>
      <c r="E37" s="12"/>
    </row>
    <row r="38" spans="2:5" x14ac:dyDescent="0.3">
      <c r="B38" s="137" t="s">
        <v>411</v>
      </c>
      <c r="C38" s="138"/>
      <c r="D38" s="188">
        <v>6</v>
      </c>
      <c r="E38" s="188">
        <v>6</v>
      </c>
    </row>
    <row r="39" spans="2:5" x14ac:dyDescent="0.3">
      <c r="B39" s="137" t="s">
        <v>412</v>
      </c>
      <c r="C39" s="138"/>
      <c r="D39" s="188">
        <v>3</v>
      </c>
      <c r="E39" s="188">
        <v>3</v>
      </c>
    </row>
    <row r="40" spans="2:5" x14ac:dyDescent="0.3">
      <c r="B40" s="137" t="s">
        <v>413</v>
      </c>
      <c r="C40" s="138"/>
      <c r="D40" s="188">
        <v>6</v>
      </c>
      <c r="E40" s="188">
        <v>6</v>
      </c>
    </row>
    <row r="41" spans="2:5" x14ac:dyDescent="0.3">
      <c r="B41" s="137" t="s">
        <v>414</v>
      </c>
      <c r="C41" s="138"/>
      <c r="D41" s="188">
        <v>5</v>
      </c>
      <c r="E41" s="188">
        <v>5</v>
      </c>
    </row>
    <row r="42" spans="2:5" x14ac:dyDescent="0.3">
      <c r="B42" s="13" t="s">
        <v>69</v>
      </c>
      <c r="C42" s="14"/>
      <c r="D42" s="189">
        <f>E42</f>
        <v>0</v>
      </c>
      <c r="E42" s="189">
        <v>0</v>
      </c>
    </row>
  </sheetData>
  <mergeCells count="17">
    <mergeCell ref="B39:C39"/>
    <mergeCell ref="B40:C40"/>
    <mergeCell ref="B41:C41"/>
    <mergeCell ref="D31:E31"/>
    <mergeCell ref="D33:D35"/>
    <mergeCell ref="E33:E35"/>
    <mergeCell ref="B37:C37"/>
    <mergeCell ref="B38:C38"/>
    <mergeCell ref="B5:E5"/>
    <mergeCell ref="B7:E7"/>
    <mergeCell ref="B23:C23"/>
    <mergeCell ref="B24:C24"/>
    <mergeCell ref="D15:E15"/>
    <mergeCell ref="D17:D19"/>
    <mergeCell ref="E17:E19"/>
    <mergeCell ref="B21:C21"/>
    <mergeCell ref="B22:C22"/>
  </mergeCells>
  <pageMargins left="0.2" right="0.2" top="0.25" bottom="0.2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9"/>
  <sheetViews>
    <sheetView tabSelected="1" topLeftCell="A211" workbookViewId="0">
      <selection activeCell="E1" sqref="E1"/>
    </sheetView>
  </sheetViews>
  <sheetFormatPr defaultRowHeight="17.25" x14ac:dyDescent="0.3"/>
  <cols>
    <col min="1" max="1" width="4.7109375" style="1" customWidth="1"/>
    <col min="2" max="2" width="26.140625" style="1" customWidth="1"/>
    <col min="3" max="3" width="65.42578125" style="1" customWidth="1"/>
    <col min="4" max="4" width="17.5703125" style="1" customWidth="1"/>
    <col min="5" max="5" width="21.28515625" style="1" customWidth="1"/>
    <col min="6" max="11" width="9" style="1" customWidth="1"/>
    <col min="12" max="255" width="9.140625" style="1"/>
    <col min="256" max="256" width="4.7109375" style="1" customWidth="1"/>
    <col min="257" max="257" width="19.85546875" style="1" customWidth="1"/>
    <col min="258" max="258" width="72.140625" style="1" customWidth="1"/>
    <col min="259" max="259" width="0" style="1" hidden="1" customWidth="1"/>
    <col min="260" max="260" width="18.28515625" style="1" customWidth="1"/>
    <col min="261" max="261" width="17.5703125" style="1" customWidth="1"/>
    <col min="262" max="267" width="9" style="1" customWidth="1"/>
    <col min="268" max="511" width="9.140625" style="1"/>
    <col min="512" max="512" width="4.7109375" style="1" customWidth="1"/>
    <col min="513" max="513" width="19.85546875" style="1" customWidth="1"/>
    <col min="514" max="514" width="72.140625" style="1" customWidth="1"/>
    <col min="515" max="515" width="0" style="1" hidden="1" customWidth="1"/>
    <col min="516" max="516" width="18.28515625" style="1" customWidth="1"/>
    <col min="517" max="517" width="17.5703125" style="1" customWidth="1"/>
    <col min="518" max="523" width="9" style="1" customWidth="1"/>
    <col min="524" max="767" width="9.140625" style="1"/>
    <col min="768" max="768" width="4.7109375" style="1" customWidth="1"/>
    <col min="769" max="769" width="19.85546875" style="1" customWidth="1"/>
    <col min="770" max="770" width="72.140625" style="1" customWidth="1"/>
    <col min="771" max="771" width="0" style="1" hidden="1" customWidth="1"/>
    <col min="772" max="772" width="18.28515625" style="1" customWidth="1"/>
    <col min="773" max="773" width="17.5703125" style="1" customWidth="1"/>
    <col min="774" max="779" width="9" style="1" customWidth="1"/>
    <col min="780" max="1023" width="9.140625" style="1"/>
    <col min="1024" max="1024" width="4.7109375" style="1" customWidth="1"/>
    <col min="1025" max="1025" width="19.85546875" style="1" customWidth="1"/>
    <col min="1026" max="1026" width="72.140625" style="1" customWidth="1"/>
    <col min="1027" max="1027" width="0" style="1" hidden="1" customWidth="1"/>
    <col min="1028" max="1028" width="18.28515625" style="1" customWidth="1"/>
    <col min="1029" max="1029" width="17.5703125" style="1" customWidth="1"/>
    <col min="1030" max="1035" width="9" style="1" customWidth="1"/>
    <col min="1036" max="1279" width="9.140625" style="1"/>
    <col min="1280" max="1280" width="4.7109375" style="1" customWidth="1"/>
    <col min="1281" max="1281" width="19.85546875" style="1" customWidth="1"/>
    <col min="1282" max="1282" width="72.140625" style="1" customWidth="1"/>
    <col min="1283" max="1283" width="0" style="1" hidden="1" customWidth="1"/>
    <col min="1284" max="1284" width="18.28515625" style="1" customWidth="1"/>
    <col min="1285" max="1285" width="17.5703125" style="1" customWidth="1"/>
    <col min="1286" max="1291" width="9" style="1" customWidth="1"/>
    <col min="1292" max="1535" width="9.140625" style="1"/>
    <col min="1536" max="1536" width="4.7109375" style="1" customWidth="1"/>
    <col min="1537" max="1537" width="19.85546875" style="1" customWidth="1"/>
    <col min="1538" max="1538" width="72.140625" style="1" customWidth="1"/>
    <col min="1539" max="1539" width="0" style="1" hidden="1" customWidth="1"/>
    <col min="1540" max="1540" width="18.28515625" style="1" customWidth="1"/>
    <col min="1541" max="1541" width="17.5703125" style="1" customWidth="1"/>
    <col min="1542" max="1547" width="9" style="1" customWidth="1"/>
    <col min="1548" max="1791" width="9.140625" style="1"/>
    <col min="1792" max="1792" width="4.7109375" style="1" customWidth="1"/>
    <col min="1793" max="1793" width="19.85546875" style="1" customWidth="1"/>
    <col min="1794" max="1794" width="72.140625" style="1" customWidth="1"/>
    <col min="1795" max="1795" width="0" style="1" hidden="1" customWidth="1"/>
    <col min="1796" max="1796" width="18.28515625" style="1" customWidth="1"/>
    <col min="1797" max="1797" width="17.5703125" style="1" customWidth="1"/>
    <col min="1798" max="1803" width="9" style="1" customWidth="1"/>
    <col min="1804" max="2047" width="9.140625" style="1"/>
    <col min="2048" max="2048" width="4.7109375" style="1" customWidth="1"/>
    <col min="2049" max="2049" width="19.85546875" style="1" customWidth="1"/>
    <col min="2050" max="2050" width="72.140625" style="1" customWidth="1"/>
    <col min="2051" max="2051" width="0" style="1" hidden="1" customWidth="1"/>
    <col min="2052" max="2052" width="18.28515625" style="1" customWidth="1"/>
    <col min="2053" max="2053" width="17.5703125" style="1" customWidth="1"/>
    <col min="2054" max="2059" width="9" style="1" customWidth="1"/>
    <col min="2060" max="2303" width="9.140625" style="1"/>
    <col min="2304" max="2304" width="4.7109375" style="1" customWidth="1"/>
    <col min="2305" max="2305" width="19.85546875" style="1" customWidth="1"/>
    <col min="2306" max="2306" width="72.140625" style="1" customWidth="1"/>
    <col min="2307" max="2307" width="0" style="1" hidden="1" customWidth="1"/>
    <col min="2308" max="2308" width="18.28515625" style="1" customWidth="1"/>
    <col min="2309" max="2309" width="17.5703125" style="1" customWidth="1"/>
    <col min="2310" max="2315" width="9" style="1" customWidth="1"/>
    <col min="2316" max="2559" width="9.140625" style="1"/>
    <col min="2560" max="2560" width="4.7109375" style="1" customWidth="1"/>
    <col min="2561" max="2561" width="19.85546875" style="1" customWidth="1"/>
    <col min="2562" max="2562" width="72.140625" style="1" customWidth="1"/>
    <col min="2563" max="2563" width="0" style="1" hidden="1" customWidth="1"/>
    <col min="2564" max="2564" width="18.28515625" style="1" customWidth="1"/>
    <col min="2565" max="2565" width="17.5703125" style="1" customWidth="1"/>
    <col min="2566" max="2571" width="9" style="1" customWidth="1"/>
    <col min="2572" max="2815" width="9.140625" style="1"/>
    <col min="2816" max="2816" width="4.7109375" style="1" customWidth="1"/>
    <col min="2817" max="2817" width="19.85546875" style="1" customWidth="1"/>
    <col min="2818" max="2818" width="72.140625" style="1" customWidth="1"/>
    <col min="2819" max="2819" width="0" style="1" hidden="1" customWidth="1"/>
    <col min="2820" max="2820" width="18.28515625" style="1" customWidth="1"/>
    <col min="2821" max="2821" width="17.5703125" style="1" customWidth="1"/>
    <col min="2822" max="2827" width="9" style="1" customWidth="1"/>
    <col min="2828" max="3071" width="9.140625" style="1"/>
    <col min="3072" max="3072" width="4.7109375" style="1" customWidth="1"/>
    <col min="3073" max="3073" width="19.85546875" style="1" customWidth="1"/>
    <col min="3074" max="3074" width="72.140625" style="1" customWidth="1"/>
    <col min="3075" max="3075" width="0" style="1" hidden="1" customWidth="1"/>
    <col min="3076" max="3076" width="18.28515625" style="1" customWidth="1"/>
    <col min="3077" max="3077" width="17.5703125" style="1" customWidth="1"/>
    <col min="3078" max="3083" width="9" style="1" customWidth="1"/>
    <col min="3084" max="3327" width="9.140625" style="1"/>
    <col min="3328" max="3328" width="4.7109375" style="1" customWidth="1"/>
    <col min="3329" max="3329" width="19.85546875" style="1" customWidth="1"/>
    <col min="3330" max="3330" width="72.140625" style="1" customWidth="1"/>
    <col min="3331" max="3331" width="0" style="1" hidden="1" customWidth="1"/>
    <col min="3332" max="3332" width="18.28515625" style="1" customWidth="1"/>
    <col min="3333" max="3333" width="17.5703125" style="1" customWidth="1"/>
    <col min="3334" max="3339" width="9" style="1" customWidth="1"/>
    <col min="3340" max="3583" width="9.140625" style="1"/>
    <col min="3584" max="3584" width="4.7109375" style="1" customWidth="1"/>
    <col min="3585" max="3585" width="19.85546875" style="1" customWidth="1"/>
    <col min="3586" max="3586" width="72.140625" style="1" customWidth="1"/>
    <col min="3587" max="3587" width="0" style="1" hidden="1" customWidth="1"/>
    <col min="3588" max="3588" width="18.28515625" style="1" customWidth="1"/>
    <col min="3589" max="3589" width="17.5703125" style="1" customWidth="1"/>
    <col min="3590" max="3595" width="9" style="1" customWidth="1"/>
    <col min="3596" max="3839" width="9.140625" style="1"/>
    <col min="3840" max="3840" width="4.7109375" style="1" customWidth="1"/>
    <col min="3841" max="3841" width="19.85546875" style="1" customWidth="1"/>
    <col min="3842" max="3842" width="72.140625" style="1" customWidth="1"/>
    <col min="3843" max="3843" width="0" style="1" hidden="1" customWidth="1"/>
    <col min="3844" max="3844" width="18.28515625" style="1" customWidth="1"/>
    <col min="3845" max="3845" width="17.5703125" style="1" customWidth="1"/>
    <col min="3846" max="3851" width="9" style="1" customWidth="1"/>
    <col min="3852" max="4095" width="9.140625" style="1"/>
    <col min="4096" max="4096" width="4.7109375" style="1" customWidth="1"/>
    <col min="4097" max="4097" width="19.85546875" style="1" customWidth="1"/>
    <col min="4098" max="4098" width="72.140625" style="1" customWidth="1"/>
    <col min="4099" max="4099" width="0" style="1" hidden="1" customWidth="1"/>
    <col min="4100" max="4100" width="18.28515625" style="1" customWidth="1"/>
    <col min="4101" max="4101" width="17.5703125" style="1" customWidth="1"/>
    <col min="4102" max="4107" width="9" style="1" customWidth="1"/>
    <col min="4108" max="4351" width="9.140625" style="1"/>
    <col min="4352" max="4352" width="4.7109375" style="1" customWidth="1"/>
    <col min="4353" max="4353" width="19.85546875" style="1" customWidth="1"/>
    <col min="4354" max="4354" width="72.140625" style="1" customWidth="1"/>
    <col min="4355" max="4355" width="0" style="1" hidden="1" customWidth="1"/>
    <col min="4356" max="4356" width="18.28515625" style="1" customWidth="1"/>
    <col min="4357" max="4357" width="17.5703125" style="1" customWidth="1"/>
    <col min="4358" max="4363" width="9" style="1" customWidth="1"/>
    <col min="4364" max="4607" width="9.140625" style="1"/>
    <col min="4608" max="4608" width="4.7109375" style="1" customWidth="1"/>
    <col min="4609" max="4609" width="19.85546875" style="1" customWidth="1"/>
    <col min="4610" max="4610" width="72.140625" style="1" customWidth="1"/>
    <col min="4611" max="4611" width="0" style="1" hidden="1" customWidth="1"/>
    <col min="4612" max="4612" width="18.28515625" style="1" customWidth="1"/>
    <col min="4613" max="4613" width="17.5703125" style="1" customWidth="1"/>
    <col min="4614" max="4619" width="9" style="1" customWidth="1"/>
    <col min="4620" max="4863" width="9.140625" style="1"/>
    <col min="4864" max="4864" width="4.7109375" style="1" customWidth="1"/>
    <col min="4865" max="4865" width="19.85546875" style="1" customWidth="1"/>
    <col min="4866" max="4866" width="72.140625" style="1" customWidth="1"/>
    <col min="4867" max="4867" width="0" style="1" hidden="1" customWidth="1"/>
    <col min="4868" max="4868" width="18.28515625" style="1" customWidth="1"/>
    <col min="4869" max="4869" width="17.5703125" style="1" customWidth="1"/>
    <col min="4870" max="4875" width="9" style="1" customWidth="1"/>
    <col min="4876" max="5119" width="9.140625" style="1"/>
    <col min="5120" max="5120" width="4.7109375" style="1" customWidth="1"/>
    <col min="5121" max="5121" width="19.85546875" style="1" customWidth="1"/>
    <col min="5122" max="5122" width="72.140625" style="1" customWidth="1"/>
    <col min="5123" max="5123" width="0" style="1" hidden="1" customWidth="1"/>
    <col min="5124" max="5124" width="18.28515625" style="1" customWidth="1"/>
    <col min="5125" max="5125" width="17.5703125" style="1" customWidth="1"/>
    <col min="5126" max="5131" width="9" style="1" customWidth="1"/>
    <col min="5132" max="5375" width="9.140625" style="1"/>
    <col min="5376" max="5376" width="4.7109375" style="1" customWidth="1"/>
    <col min="5377" max="5377" width="19.85546875" style="1" customWidth="1"/>
    <col min="5378" max="5378" width="72.140625" style="1" customWidth="1"/>
    <col min="5379" max="5379" width="0" style="1" hidden="1" customWidth="1"/>
    <col min="5380" max="5380" width="18.28515625" style="1" customWidth="1"/>
    <col min="5381" max="5381" width="17.5703125" style="1" customWidth="1"/>
    <col min="5382" max="5387" width="9" style="1" customWidth="1"/>
    <col min="5388" max="5631" width="9.140625" style="1"/>
    <col min="5632" max="5632" width="4.7109375" style="1" customWidth="1"/>
    <col min="5633" max="5633" width="19.85546875" style="1" customWidth="1"/>
    <col min="5634" max="5634" width="72.140625" style="1" customWidth="1"/>
    <col min="5635" max="5635" width="0" style="1" hidden="1" customWidth="1"/>
    <col min="5636" max="5636" width="18.28515625" style="1" customWidth="1"/>
    <col min="5637" max="5637" width="17.5703125" style="1" customWidth="1"/>
    <col min="5638" max="5643" width="9" style="1" customWidth="1"/>
    <col min="5644" max="5887" width="9.140625" style="1"/>
    <col min="5888" max="5888" width="4.7109375" style="1" customWidth="1"/>
    <col min="5889" max="5889" width="19.85546875" style="1" customWidth="1"/>
    <col min="5890" max="5890" width="72.140625" style="1" customWidth="1"/>
    <col min="5891" max="5891" width="0" style="1" hidden="1" customWidth="1"/>
    <col min="5892" max="5892" width="18.28515625" style="1" customWidth="1"/>
    <col min="5893" max="5893" width="17.5703125" style="1" customWidth="1"/>
    <col min="5894" max="5899" width="9" style="1" customWidth="1"/>
    <col min="5900" max="6143" width="9.140625" style="1"/>
    <col min="6144" max="6144" width="4.7109375" style="1" customWidth="1"/>
    <col min="6145" max="6145" width="19.85546875" style="1" customWidth="1"/>
    <col min="6146" max="6146" width="72.140625" style="1" customWidth="1"/>
    <col min="6147" max="6147" width="0" style="1" hidden="1" customWidth="1"/>
    <col min="6148" max="6148" width="18.28515625" style="1" customWidth="1"/>
    <col min="6149" max="6149" width="17.5703125" style="1" customWidth="1"/>
    <col min="6150" max="6155" width="9" style="1" customWidth="1"/>
    <col min="6156" max="6399" width="9.140625" style="1"/>
    <col min="6400" max="6400" width="4.7109375" style="1" customWidth="1"/>
    <col min="6401" max="6401" width="19.85546875" style="1" customWidth="1"/>
    <col min="6402" max="6402" width="72.140625" style="1" customWidth="1"/>
    <col min="6403" max="6403" width="0" style="1" hidden="1" customWidth="1"/>
    <col min="6404" max="6404" width="18.28515625" style="1" customWidth="1"/>
    <col min="6405" max="6405" width="17.5703125" style="1" customWidth="1"/>
    <col min="6406" max="6411" width="9" style="1" customWidth="1"/>
    <col min="6412" max="6655" width="9.140625" style="1"/>
    <col min="6656" max="6656" width="4.7109375" style="1" customWidth="1"/>
    <col min="6657" max="6657" width="19.85546875" style="1" customWidth="1"/>
    <col min="6658" max="6658" width="72.140625" style="1" customWidth="1"/>
    <col min="6659" max="6659" width="0" style="1" hidden="1" customWidth="1"/>
    <col min="6660" max="6660" width="18.28515625" style="1" customWidth="1"/>
    <col min="6661" max="6661" width="17.5703125" style="1" customWidth="1"/>
    <col min="6662" max="6667" width="9" style="1" customWidth="1"/>
    <col min="6668" max="6911" width="9.140625" style="1"/>
    <col min="6912" max="6912" width="4.7109375" style="1" customWidth="1"/>
    <col min="6913" max="6913" width="19.85546875" style="1" customWidth="1"/>
    <col min="6914" max="6914" width="72.140625" style="1" customWidth="1"/>
    <col min="6915" max="6915" width="0" style="1" hidden="1" customWidth="1"/>
    <col min="6916" max="6916" width="18.28515625" style="1" customWidth="1"/>
    <col min="6917" max="6917" width="17.5703125" style="1" customWidth="1"/>
    <col min="6918" max="6923" width="9" style="1" customWidth="1"/>
    <col min="6924" max="7167" width="9.140625" style="1"/>
    <col min="7168" max="7168" width="4.7109375" style="1" customWidth="1"/>
    <col min="7169" max="7169" width="19.85546875" style="1" customWidth="1"/>
    <col min="7170" max="7170" width="72.140625" style="1" customWidth="1"/>
    <col min="7171" max="7171" width="0" style="1" hidden="1" customWidth="1"/>
    <col min="7172" max="7172" width="18.28515625" style="1" customWidth="1"/>
    <col min="7173" max="7173" width="17.5703125" style="1" customWidth="1"/>
    <col min="7174" max="7179" width="9" style="1" customWidth="1"/>
    <col min="7180" max="7423" width="9.140625" style="1"/>
    <col min="7424" max="7424" width="4.7109375" style="1" customWidth="1"/>
    <col min="7425" max="7425" width="19.85546875" style="1" customWidth="1"/>
    <col min="7426" max="7426" width="72.140625" style="1" customWidth="1"/>
    <col min="7427" max="7427" width="0" style="1" hidden="1" customWidth="1"/>
    <col min="7428" max="7428" width="18.28515625" style="1" customWidth="1"/>
    <col min="7429" max="7429" width="17.5703125" style="1" customWidth="1"/>
    <col min="7430" max="7435" width="9" style="1" customWidth="1"/>
    <col min="7436" max="7679" width="9.140625" style="1"/>
    <col min="7680" max="7680" width="4.7109375" style="1" customWidth="1"/>
    <col min="7681" max="7681" width="19.85546875" style="1" customWidth="1"/>
    <col min="7682" max="7682" width="72.140625" style="1" customWidth="1"/>
    <col min="7683" max="7683" width="0" style="1" hidden="1" customWidth="1"/>
    <col min="7684" max="7684" width="18.28515625" style="1" customWidth="1"/>
    <col min="7685" max="7685" width="17.5703125" style="1" customWidth="1"/>
    <col min="7686" max="7691" width="9" style="1" customWidth="1"/>
    <col min="7692" max="7935" width="9.140625" style="1"/>
    <col min="7936" max="7936" width="4.7109375" style="1" customWidth="1"/>
    <col min="7937" max="7937" width="19.85546875" style="1" customWidth="1"/>
    <col min="7938" max="7938" width="72.140625" style="1" customWidth="1"/>
    <col min="7939" max="7939" width="0" style="1" hidden="1" customWidth="1"/>
    <col min="7940" max="7940" width="18.28515625" style="1" customWidth="1"/>
    <col min="7941" max="7941" width="17.5703125" style="1" customWidth="1"/>
    <col min="7942" max="7947" width="9" style="1" customWidth="1"/>
    <col min="7948" max="8191" width="9.140625" style="1"/>
    <col min="8192" max="8192" width="4.7109375" style="1" customWidth="1"/>
    <col min="8193" max="8193" width="19.85546875" style="1" customWidth="1"/>
    <col min="8194" max="8194" width="72.140625" style="1" customWidth="1"/>
    <col min="8195" max="8195" width="0" style="1" hidden="1" customWidth="1"/>
    <col min="8196" max="8196" width="18.28515625" style="1" customWidth="1"/>
    <col min="8197" max="8197" width="17.5703125" style="1" customWidth="1"/>
    <col min="8198" max="8203" width="9" style="1" customWidth="1"/>
    <col min="8204" max="8447" width="9.140625" style="1"/>
    <col min="8448" max="8448" width="4.7109375" style="1" customWidth="1"/>
    <col min="8449" max="8449" width="19.85546875" style="1" customWidth="1"/>
    <col min="8450" max="8450" width="72.140625" style="1" customWidth="1"/>
    <col min="8451" max="8451" width="0" style="1" hidden="1" customWidth="1"/>
    <col min="8452" max="8452" width="18.28515625" style="1" customWidth="1"/>
    <col min="8453" max="8453" width="17.5703125" style="1" customWidth="1"/>
    <col min="8454" max="8459" width="9" style="1" customWidth="1"/>
    <col min="8460" max="8703" width="9.140625" style="1"/>
    <col min="8704" max="8704" width="4.7109375" style="1" customWidth="1"/>
    <col min="8705" max="8705" width="19.85546875" style="1" customWidth="1"/>
    <col min="8706" max="8706" width="72.140625" style="1" customWidth="1"/>
    <col min="8707" max="8707" width="0" style="1" hidden="1" customWidth="1"/>
    <col min="8708" max="8708" width="18.28515625" style="1" customWidth="1"/>
    <col min="8709" max="8709" width="17.5703125" style="1" customWidth="1"/>
    <col min="8710" max="8715" width="9" style="1" customWidth="1"/>
    <col min="8716" max="8959" width="9.140625" style="1"/>
    <col min="8960" max="8960" width="4.7109375" style="1" customWidth="1"/>
    <col min="8961" max="8961" width="19.85546875" style="1" customWidth="1"/>
    <col min="8962" max="8962" width="72.140625" style="1" customWidth="1"/>
    <col min="8963" max="8963" width="0" style="1" hidden="1" customWidth="1"/>
    <col min="8964" max="8964" width="18.28515625" style="1" customWidth="1"/>
    <col min="8965" max="8965" width="17.5703125" style="1" customWidth="1"/>
    <col min="8966" max="8971" width="9" style="1" customWidth="1"/>
    <col min="8972" max="9215" width="9.140625" style="1"/>
    <col min="9216" max="9216" width="4.7109375" style="1" customWidth="1"/>
    <col min="9217" max="9217" width="19.85546875" style="1" customWidth="1"/>
    <col min="9218" max="9218" width="72.140625" style="1" customWidth="1"/>
    <col min="9219" max="9219" width="0" style="1" hidden="1" customWidth="1"/>
    <col min="9220" max="9220" width="18.28515625" style="1" customWidth="1"/>
    <col min="9221" max="9221" width="17.5703125" style="1" customWidth="1"/>
    <col min="9222" max="9227" width="9" style="1" customWidth="1"/>
    <col min="9228" max="9471" width="9.140625" style="1"/>
    <col min="9472" max="9472" width="4.7109375" style="1" customWidth="1"/>
    <col min="9473" max="9473" width="19.85546875" style="1" customWidth="1"/>
    <col min="9474" max="9474" width="72.140625" style="1" customWidth="1"/>
    <col min="9475" max="9475" width="0" style="1" hidden="1" customWidth="1"/>
    <col min="9476" max="9476" width="18.28515625" style="1" customWidth="1"/>
    <col min="9477" max="9477" width="17.5703125" style="1" customWidth="1"/>
    <col min="9478" max="9483" width="9" style="1" customWidth="1"/>
    <col min="9484" max="9727" width="9.140625" style="1"/>
    <col min="9728" max="9728" width="4.7109375" style="1" customWidth="1"/>
    <col min="9729" max="9729" width="19.85546875" style="1" customWidth="1"/>
    <col min="9730" max="9730" width="72.140625" style="1" customWidth="1"/>
    <col min="9731" max="9731" width="0" style="1" hidden="1" customWidth="1"/>
    <col min="9732" max="9732" width="18.28515625" style="1" customWidth="1"/>
    <col min="9733" max="9733" width="17.5703125" style="1" customWidth="1"/>
    <col min="9734" max="9739" width="9" style="1" customWidth="1"/>
    <col min="9740" max="9983" width="9.140625" style="1"/>
    <col min="9984" max="9984" width="4.7109375" style="1" customWidth="1"/>
    <col min="9985" max="9985" width="19.85546875" style="1" customWidth="1"/>
    <col min="9986" max="9986" width="72.140625" style="1" customWidth="1"/>
    <col min="9987" max="9987" width="0" style="1" hidden="1" customWidth="1"/>
    <col min="9988" max="9988" width="18.28515625" style="1" customWidth="1"/>
    <col min="9989" max="9989" width="17.5703125" style="1" customWidth="1"/>
    <col min="9990" max="9995" width="9" style="1" customWidth="1"/>
    <col min="9996" max="10239" width="9.140625" style="1"/>
    <col min="10240" max="10240" width="4.7109375" style="1" customWidth="1"/>
    <col min="10241" max="10241" width="19.85546875" style="1" customWidth="1"/>
    <col min="10242" max="10242" width="72.140625" style="1" customWidth="1"/>
    <col min="10243" max="10243" width="0" style="1" hidden="1" customWidth="1"/>
    <col min="10244" max="10244" width="18.28515625" style="1" customWidth="1"/>
    <col min="10245" max="10245" width="17.5703125" style="1" customWidth="1"/>
    <col min="10246" max="10251" width="9" style="1" customWidth="1"/>
    <col min="10252" max="10495" width="9.140625" style="1"/>
    <col min="10496" max="10496" width="4.7109375" style="1" customWidth="1"/>
    <col min="10497" max="10497" width="19.85546875" style="1" customWidth="1"/>
    <col min="10498" max="10498" width="72.140625" style="1" customWidth="1"/>
    <col min="10499" max="10499" width="0" style="1" hidden="1" customWidth="1"/>
    <col min="10500" max="10500" width="18.28515625" style="1" customWidth="1"/>
    <col min="10501" max="10501" width="17.5703125" style="1" customWidth="1"/>
    <col min="10502" max="10507" width="9" style="1" customWidth="1"/>
    <col min="10508" max="10751" width="9.140625" style="1"/>
    <col min="10752" max="10752" width="4.7109375" style="1" customWidth="1"/>
    <col min="10753" max="10753" width="19.85546875" style="1" customWidth="1"/>
    <col min="10754" max="10754" width="72.140625" style="1" customWidth="1"/>
    <col min="10755" max="10755" width="0" style="1" hidden="1" customWidth="1"/>
    <col min="10756" max="10756" width="18.28515625" style="1" customWidth="1"/>
    <col min="10757" max="10757" width="17.5703125" style="1" customWidth="1"/>
    <col min="10758" max="10763" width="9" style="1" customWidth="1"/>
    <col min="10764" max="11007" width="9.140625" style="1"/>
    <col min="11008" max="11008" width="4.7109375" style="1" customWidth="1"/>
    <col min="11009" max="11009" width="19.85546875" style="1" customWidth="1"/>
    <col min="11010" max="11010" width="72.140625" style="1" customWidth="1"/>
    <col min="11011" max="11011" width="0" style="1" hidden="1" customWidth="1"/>
    <col min="11012" max="11012" width="18.28515625" style="1" customWidth="1"/>
    <col min="11013" max="11013" width="17.5703125" style="1" customWidth="1"/>
    <col min="11014" max="11019" width="9" style="1" customWidth="1"/>
    <col min="11020" max="11263" width="9.140625" style="1"/>
    <col min="11264" max="11264" width="4.7109375" style="1" customWidth="1"/>
    <col min="11265" max="11265" width="19.85546875" style="1" customWidth="1"/>
    <col min="11266" max="11266" width="72.140625" style="1" customWidth="1"/>
    <col min="11267" max="11267" width="0" style="1" hidden="1" customWidth="1"/>
    <col min="11268" max="11268" width="18.28515625" style="1" customWidth="1"/>
    <col min="11269" max="11269" width="17.5703125" style="1" customWidth="1"/>
    <col min="11270" max="11275" width="9" style="1" customWidth="1"/>
    <col min="11276" max="11519" width="9.140625" style="1"/>
    <col min="11520" max="11520" width="4.7109375" style="1" customWidth="1"/>
    <col min="11521" max="11521" width="19.85546875" style="1" customWidth="1"/>
    <col min="11522" max="11522" width="72.140625" style="1" customWidth="1"/>
    <col min="11523" max="11523" width="0" style="1" hidden="1" customWidth="1"/>
    <col min="11524" max="11524" width="18.28515625" style="1" customWidth="1"/>
    <col min="11525" max="11525" width="17.5703125" style="1" customWidth="1"/>
    <col min="11526" max="11531" width="9" style="1" customWidth="1"/>
    <col min="11532" max="11775" width="9.140625" style="1"/>
    <col min="11776" max="11776" width="4.7109375" style="1" customWidth="1"/>
    <col min="11777" max="11777" width="19.85546875" style="1" customWidth="1"/>
    <col min="11778" max="11778" width="72.140625" style="1" customWidth="1"/>
    <col min="11779" max="11779" width="0" style="1" hidden="1" customWidth="1"/>
    <col min="11780" max="11780" width="18.28515625" style="1" customWidth="1"/>
    <col min="11781" max="11781" width="17.5703125" style="1" customWidth="1"/>
    <col min="11782" max="11787" width="9" style="1" customWidth="1"/>
    <col min="11788" max="12031" width="9.140625" style="1"/>
    <col min="12032" max="12032" width="4.7109375" style="1" customWidth="1"/>
    <col min="12033" max="12033" width="19.85546875" style="1" customWidth="1"/>
    <col min="12034" max="12034" width="72.140625" style="1" customWidth="1"/>
    <col min="12035" max="12035" width="0" style="1" hidden="1" customWidth="1"/>
    <col min="12036" max="12036" width="18.28515625" style="1" customWidth="1"/>
    <col min="12037" max="12037" width="17.5703125" style="1" customWidth="1"/>
    <col min="12038" max="12043" width="9" style="1" customWidth="1"/>
    <col min="12044" max="12287" width="9.140625" style="1"/>
    <col min="12288" max="12288" width="4.7109375" style="1" customWidth="1"/>
    <col min="12289" max="12289" width="19.85546875" style="1" customWidth="1"/>
    <col min="12290" max="12290" width="72.140625" style="1" customWidth="1"/>
    <col min="12291" max="12291" width="0" style="1" hidden="1" customWidth="1"/>
    <col min="12292" max="12292" width="18.28515625" style="1" customWidth="1"/>
    <col min="12293" max="12293" width="17.5703125" style="1" customWidth="1"/>
    <col min="12294" max="12299" width="9" style="1" customWidth="1"/>
    <col min="12300" max="12543" width="9.140625" style="1"/>
    <col min="12544" max="12544" width="4.7109375" style="1" customWidth="1"/>
    <col min="12545" max="12545" width="19.85546875" style="1" customWidth="1"/>
    <col min="12546" max="12546" width="72.140625" style="1" customWidth="1"/>
    <col min="12547" max="12547" width="0" style="1" hidden="1" customWidth="1"/>
    <col min="12548" max="12548" width="18.28515625" style="1" customWidth="1"/>
    <col min="12549" max="12549" width="17.5703125" style="1" customWidth="1"/>
    <col min="12550" max="12555" width="9" style="1" customWidth="1"/>
    <col min="12556" max="12799" width="9.140625" style="1"/>
    <col min="12800" max="12800" width="4.7109375" style="1" customWidth="1"/>
    <col min="12801" max="12801" width="19.85546875" style="1" customWidth="1"/>
    <col min="12802" max="12802" width="72.140625" style="1" customWidth="1"/>
    <col min="12803" max="12803" width="0" style="1" hidden="1" customWidth="1"/>
    <col min="12804" max="12804" width="18.28515625" style="1" customWidth="1"/>
    <col min="12805" max="12805" width="17.5703125" style="1" customWidth="1"/>
    <col min="12806" max="12811" width="9" style="1" customWidth="1"/>
    <col min="12812" max="13055" width="9.140625" style="1"/>
    <col min="13056" max="13056" width="4.7109375" style="1" customWidth="1"/>
    <col min="13057" max="13057" width="19.85546875" style="1" customWidth="1"/>
    <col min="13058" max="13058" width="72.140625" style="1" customWidth="1"/>
    <col min="13059" max="13059" width="0" style="1" hidden="1" customWidth="1"/>
    <col min="13060" max="13060" width="18.28515625" style="1" customWidth="1"/>
    <col min="13061" max="13061" width="17.5703125" style="1" customWidth="1"/>
    <col min="13062" max="13067" width="9" style="1" customWidth="1"/>
    <col min="13068" max="13311" width="9.140625" style="1"/>
    <col min="13312" max="13312" width="4.7109375" style="1" customWidth="1"/>
    <col min="13313" max="13313" width="19.85546875" style="1" customWidth="1"/>
    <col min="13314" max="13314" width="72.140625" style="1" customWidth="1"/>
    <col min="13315" max="13315" width="0" style="1" hidden="1" customWidth="1"/>
    <col min="13316" max="13316" width="18.28515625" style="1" customWidth="1"/>
    <col min="13317" max="13317" width="17.5703125" style="1" customWidth="1"/>
    <col min="13318" max="13323" width="9" style="1" customWidth="1"/>
    <col min="13324" max="13567" width="9.140625" style="1"/>
    <col min="13568" max="13568" width="4.7109375" style="1" customWidth="1"/>
    <col min="13569" max="13569" width="19.85546875" style="1" customWidth="1"/>
    <col min="13570" max="13570" width="72.140625" style="1" customWidth="1"/>
    <col min="13571" max="13571" width="0" style="1" hidden="1" customWidth="1"/>
    <col min="13572" max="13572" width="18.28515625" style="1" customWidth="1"/>
    <col min="13573" max="13573" width="17.5703125" style="1" customWidth="1"/>
    <col min="13574" max="13579" width="9" style="1" customWidth="1"/>
    <col min="13580" max="13823" width="9.140625" style="1"/>
    <col min="13824" max="13824" width="4.7109375" style="1" customWidth="1"/>
    <col min="13825" max="13825" width="19.85546875" style="1" customWidth="1"/>
    <col min="13826" max="13826" width="72.140625" style="1" customWidth="1"/>
    <col min="13827" max="13827" width="0" style="1" hidden="1" customWidth="1"/>
    <col min="13828" max="13828" width="18.28515625" style="1" customWidth="1"/>
    <col min="13829" max="13829" width="17.5703125" style="1" customWidth="1"/>
    <col min="13830" max="13835" width="9" style="1" customWidth="1"/>
    <col min="13836" max="14079" width="9.140625" style="1"/>
    <col min="14080" max="14080" width="4.7109375" style="1" customWidth="1"/>
    <col min="14081" max="14081" width="19.85546875" style="1" customWidth="1"/>
    <col min="14082" max="14082" width="72.140625" style="1" customWidth="1"/>
    <col min="14083" max="14083" width="0" style="1" hidden="1" customWidth="1"/>
    <col min="14084" max="14084" width="18.28515625" style="1" customWidth="1"/>
    <col min="14085" max="14085" width="17.5703125" style="1" customWidth="1"/>
    <col min="14086" max="14091" width="9" style="1" customWidth="1"/>
    <col min="14092" max="14335" width="9.140625" style="1"/>
    <col min="14336" max="14336" width="4.7109375" style="1" customWidth="1"/>
    <col min="14337" max="14337" width="19.85546875" style="1" customWidth="1"/>
    <col min="14338" max="14338" width="72.140625" style="1" customWidth="1"/>
    <col min="14339" max="14339" width="0" style="1" hidden="1" customWidth="1"/>
    <col min="14340" max="14340" width="18.28515625" style="1" customWidth="1"/>
    <col min="14341" max="14341" width="17.5703125" style="1" customWidth="1"/>
    <col min="14342" max="14347" width="9" style="1" customWidth="1"/>
    <col min="14348" max="14591" width="9.140625" style="1"/>
    <col min="14592" max="14592" width="4.7109375" style="1" customWidth="1"/>
    <col min="14593" max="14593" width="19.85546875" style="1" customWidth="1"/>
    <col min="14594" max="14594" width="72.140625" style="1" customWidth="1"/>
    <col min="14595" max="14595" width="0" style="1" hidden="1" customWidth="1"/>
    <col min="14596" max="14596" width="18.28515625" style="1" customWidth="1"/>
    <col min="14597" max="14597" width="17.5703125" style="1" customWidth="1"/>
    <col min="14598" max="14603" width="9" style="1" customWidth="1"/>
    <col min="14604" max="14847" width="9.140625" style="1"/>
    <col min="14848" max="14848" width="4.7109375" style="1" customWidth="1"/>
    <col min="14849" max="14849" width="19.85546875" style="1" customWidth="1"/>
    <col min="14850" max="14850" width="72.140625" style="1" customWidth="1"/>
    <col min="14851" max="14851" width="0" style="1" hidden="1" customWidth="1"/>
    <col min="14852" max="14852" width="18.28515625" style="1" customWidth="1"/>
    <col min="14853" max="14853" width="17.5703125" style="1" customWidth="1"/>
    <col min="14854" max="14859" width="9" style="1" customWidth="1"/>
    <col min="14860" max="15103" width="9.140625" style="1"/>
    <col min="15104" max="15104" width="4.7109375" style="1" customWidth="1"/>
    <col min="15105" max="15105" width="19.85546875" style="1" customWidth="1"/>
    <col min="15106" max="15106" width="72.140625" style="1" customWidth="1"/>
    <col min="15107" max="15107" width="0" style="1" hidden="1" customWidth="1"/>
    <col min="15108" max="15108" width="18.28515625" style="1" customWidth="1"/>
    <col min="15109" max="15109" width="17.5703125" style="1" customWidth="1"/>
    <col min="15110" max="15115" width="9" style="1" customWidth="1"/>
    <col min="15116" max="15359" width="9.140625" style="1"/>
    <col min="15360" max="15360" width="4.7109375" style="1" customWidth="1"/>
    <col min="15361" max="15361" width="19.85546875" style="1" customWidth="1"/>
    <col min="15362" max="15362" width="72.140625" style="1" customWidth="1"/>
    <col min="15363" max="15363" width="0" style="1" hidden="1" customWidth="1"/>
    <col min="15364" max="15364" width="18.28515625" style="1" customWidth="1"/>
    <col min="15365" max="15365" width="17.5703125" style="1" customWidth="1"/>
    <col min="15366" max="15371" width="9" style="1" customWidth="1"/>
    <col min="15372" max="15615" width="9.140625" style="1"/>
    <col min="15616" max="15616" width="4.7109375" style="1" customWidth="1"/>
    <col min="15617" max="15617" width="19.85546875" style="1" customWidth="1"/>
    <col min="15618" max="15618" width="72.140625" style="1" customWidth="1"/>
    <col min="15619" max="15619" width="0" style="1" hidden="1" customWidth="1"/>
    <col min="15620" max="15620" width="18.28515625" style="1" customWidth="1"/>
    <col min="15621" max="15621" width="17.5703125" style="1" customWidth="1"/>
    <col min="15622" max="15627" width="9" style="1" customWidth="1"/>
    <col min="15628" max="15871" width="9.140625" style="1"/>
    <col min="15872" max="15872" width="4.7109375" style="1" customWidth="1"/>
    <col min="15873" max="15873" width="19.85546875" style="1" customWidth="1"/>
    <col min="15874" max="15874" width="72.140625" style="1" customWidth="1"/>
    <col min="15875" max="15875" width="0" style="1" hidden="1" customWidth="1"/>
    <col min="15876" max="15876" width="18.28515625" style="1" customWidth="1"/>
    <col min="15877" max="15877" width="17.5703125" style="1" customWidth="1"/>
    <col min="15878" max="15883" width="9" style="1" customWidth="1"/>
    <col min="15884" max="16127" width="9.140625" style="1"/>
    <col min="16128" max="16128" width="4.7109375" style="1" customWidth="1"/>
    <col min="16129" max="16129" width="19.85546875" style="1" customWidth="1"/>
    <col min="16130" max="16130" width="72.140625" style="1" customWidth="1"/>
    <col min="16131" max="16131" width="0" style="1" hidden="1" customWidth="1"/>
    <col min="16132" max="16132" width="18.28515625" style="1" customWidth="1"/>
    <col min="16133" max="16133" width="17.5703125" style="1" customWidth="1"/>
    <col min="16134" max="16139" width="9" style="1" customWidth="1"/>
    <col min="16140" max="16384" width="9.140625" style="1"/>
  </cols>
  <sheetData>
    <row r="1" spans="2:7" x14ac:dyDescent="0.3">
      <c r="D1" s="2"/>
      <c r="E1" s="2" t="s">
        <v>116</v>
      </c>
    </row>
    <row r="2" spans="2:7" ht="17.25" customHeight="1" x14ac:dyDescent="0.3">
      <c r="E2" s="2" t="s">
        <v>55</v>
      </c>
    </row>
    <row r="3" spans="2:7" ht="18" customHeight="1" x14ac:dyDescent="0.3">
      <c r="E3" s="2" t="s">
        <v>0</v>
      </c>
    </row>
    <row r="4" spans="2:7" ht="17.25" customHeight="1" x14ac:dyDescent="0.3"/>
    <row r="5" spans="2:7" ht="15" customHeight="1" x14ac:dyDescent="0.3"/>
    <row r="6" spans="2:7" ht="35.25" customHeight="1" x14ac:dyDescent="0.3">
      <c r="B6" s="135" t="s">
        <v>117</v>
      </c>
      <c r="C6" s="135"/>
      <c r="D6" s="135"/>
      <c r="E6" s="135"/>
      <c r="G6" s="90"/>
    </row>
    <row r="7" spans="2:7" ht="8.25" customHeight="1" x14ac:dyDescent="0.3"/>
    <row r="8" spans="2:7" ht="15" customHeight="1" x14ac:dyDescent="0.3">
      <c r="B8" s="145" t="s">
        <v>80</v>
      </c>
      <c r="C8" s="145"/>
      <c r="D8" s="145"/>
      <c r="E8" s="145"/>
    </row>
    <row r="9" spans="2:7" x14ac:dyDescent="0.3">
      <c r="B9" s="1" t="s">
        <v>81</v>
      </c>
    </row>
    <row r="10" spans="2:7" ht="9" customHeight="1" x14ac:dyDescent="0.3"/>
    <row r="11" spans="2:7" ht="15" customHeight="1" x14ac:dyDescent="0.3">
      <c r="B11" s="4" t="s">
        <v>57</v>
      </c>
      <c r="C11" s="4" t="s">
        <v>58</v>
      </c>
    </row>
    <row r="12" spans="2:7" ht="22.5" customHeight="1" x14ac:dyDescent="0.3">
      <c r="B12" s="5">
        <v>1212</v>
      </c>
      <c r="C12" s="6" t="s">
        <v>70</v>
      </c>
    </row>
    <row r="13" spans="2:7" ht="7.5" customHeight="1" x14ac:dyDescent="0.3">
      <c r="B13" s="7"/>
      <c r="C13" s="7"/>
    </row>
    <row r="14" spans="2:7" ht="18.75" customHeight="1" x14ac:dyDescent="0.3">
      <c r="B14" s="8" t="s">
        <v>59</v>
      </c>
      <c r="C14" s="9"/>
    </row>
    <row r="15" spans="2:7" ht="71.25" customHeight="1" x14ac:dyDescent="0.3">
      <c r="B15" s="15" t="s">
        <v>60</v>
      </c>
      <c r="C15" s="86" t="s">
        <v>71</v>
      </c>
      <c r="D15" s="139" t="s">
        <v>72</v>
      </c>
      <c r="E15" s="140"/>
      <c r="F15" s="11"/>
    </row>
    <row r="16" spans="2:7" ht="34.5" x14ac:dyDescent="0.3">
      <c r="B16" s="15" t="s">
        <v>61</v>
      </c>
      <c r="C16" s="86">
        <v>12025</v>
      </c>
      <c r="D16" s="12" t="s">
        <v>62</v>
      </c>
      <c r="E16" s="12" t="s">
        <v>63</v>
      </c>
      <c r="F16" s="11"/>
    </row>
    <row r="17" spans="2:5" ht="39" customHeight="1" x14ac:dyDescent="0.3">
      <c r="B17" s="15" t="s">
        <v>64</v>
      </c>
      <c r="C17" s="86" t="str">
        <f>'[1]Havelvats 1'!C47</f>
        <v>Մարզերում առաջնահերթ լուծում պահանջող հիմնախնդիրների լուծում</v>
      </c>
      <c r="D17" s="141"/>
      <c r="E17" s="141"/>
    </row>
    <row r="18" spans="2:5" ht="68.25" customHeight="1" x14ac:dyDescent="0.3">
      <c r="B18" s="17" t="s">
        <v>65</v>
      </c>
      <c r="C18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8" s="142"/>
      <c r="E18" s="142"/>
    </row>
    <row r="19" spans="2:5" ht="34.5" x14ac:dyDescent="0.3">
      <c r="B19" s="17" t="s">
        <v>66</v>
      </c>
      <c r="C19" s="86" t="s">
        <v>67</v>
      </c>
      <c r="D19" s="142"/>
      <c r="E19" s="142"/>
    </row>
    <row r="20" spans="2:5" ht="51.75" x14ac:dyDescent="0.3">
      <c r="B20" s="68" t="s">
        <v>68</v>
      </c>
      <c r="C20" s="86" t="s">
        <v>82</v>
      </c>
      <c r="D20" s="54"/>
      <c r="E20" s="54"/>
    </row>
    <row r="21" spans="2:5" x14ac:dyDescent="0.3">
      <c r="B21" s="143" t="s">
        <v>75</v>
      </c>
      <c r="C21" s="144"/>
      <c r="D21" s="19"/>
      <c r="E21" s="19"/>
    </row>
    <row r="22" spans="2:5" x14ac:dyDescent="0.3">
      <c r="B22" s="137" t="s">
        <v>76</v>
      </c>
      <c r="C22" s="138"/>
      <c r="D22" s="188">
        <v>17</v>
      </c>
      <c r="E22" s="188">
        <v>17</v>
      </c>
    </row>
    <row r="23" spans="2:5" x14ac:dyDescent="0.3">
      <c r="B23" s="137" t="s">
        <v>77</v>
      </c>
      <c r="C23" s="138"/>
      <c r="D23" s="188">
        <v>10</v>
      </c>
      <c r="E23" s="188">
        <v>10</v>
      </c>
    </row>
    <row r="24" spans="2:5" x14ac:dyDescent="0.3">
      <c r="B24" s="137" t="s">
        <v>78</v>
      </c>
      <c r="C24" s="138"/>
      <c r="D24" s="188">
        <v>27</v>
      </c>
      <c r="E24" s="188">
        <v>27</v>
      </c>
    </row>
    <row r="25" spans="2:5" x14ac:dyDescent="0.3">
      <c r="B25" s="13" t="s">
        <v>69</v>
      </c>
      <c r="C25" s="14"/>
      <c r="D25" s="189">
        <f>E25</f>
        <v>0</v>
      </c>
      <c r="E25" s="189">
        <v>0</v>
      </c>
    </row>
    <row r="27" spans="2:5" ht="34.5" customHeight="1" x14ac:dyDescent="0.3">
      <c r="B27" s="135" t="s">
        <v>118</v>
      </c>
      <c r="C27" s="135"/>
      <c r="D27" s="135"/>
      <c r="E27" s="135"/>
    </row>
    <row r="29" spans="2:5" x14ac:dyDescent="0.3">
      <c r="B29" s="145" t="s">
        <v>83</v>
      </c>
      <c r="C29" s="145"/>
      <c r="D29" s="145"/>
      <c r="E29" s="145"/>
    </row>
    <row r="30" spans="2:5" x14ac:dyDescent="0.3">
      <c r="B30" s="1" t="s">
        <v>81</v>
      </c>
    </row>
    <row r="32" spans="2:5" x14ac:dyDescent="0.3">
      <c r="B32" s="4" t="s">
        <v>57</v>
      </c>
      <c r="C32" s="4" t="s">
        <v>58</v>
      </c>
    </row>
    <row r="33" spans="2:6" x14ac:dyDescent="0.3">
      <c r="B33" s="5">
        <v>1212</v>
      </c>
      <c r="C33" s="6" t="s">
        <v>70</v>
      </c>
    </row>
    <row r="34" spans="2:6" x14ac:dyDescent="0.3">
      <c r="B34" s="7"/>
      <c r="C34" s="7"/>
    </row>
    <row r="35" spans="2:6" x14ac:dyDescent="0.3">
      <c r="B35" s="8" t="s">
        <v>59</v>
      </c>
      <c r="C35" s="9"/>
    </row>
    <row r="36" spans="2:6" ht="65.25" customHeight="1" x14ac:dyDescent="0.3">
      <c r="B36" s="15" t="s">
        <v>60</v>
      </c>
      <c r="C36" s="86" t="s">
        <v>71</v>
      </c>
      <c r="D36" s="139" t="s">
        <v>72</v>
      </c>
      <c r="E36" s="140"/>
      <c r="F36" s="11"/>
    </row>
    <row r="37" spans="2:6" ht="34.5" x14ac:dyDescent="0.3">
      <c r="B37" s="15" t="s">
        <v>61</v>
      </c>
      <c r="C37" s="86">
        <v>12025</v>
      </c>
      <c r="D37" s="12" t="s">
        <v>62</v>
      </c>
      <c r="E37" s="12" t="s">
        <v>63</v>
      </c>
      <c r="F37" s="11"/>
    </row>
    <row r="38" spans="2:6" ht="34.5" x14ac:dyDescent="0.3">
      <c r="B38" s="15" t="s">
        <v>64</v>
      </c>
      <c r="C38" s="86" t="str">
        <f>'[1]Havelvats 1'!C47</f>
        <v>Մարզերում առաջնահերթ լուծում պահանջող հիմնախնդիրների լուծում</v>
      </c>
      <c r="D38" s="141"/>
      <c r="E38" s="141"/>
    </row>
    <row r="39" spans="2:6" ht="69" x14ac:dyDescent="0.3">
      <c r="B39" s="17" t="s">
        <v>65</v>
      </c>
      <c r="C39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39" s="142"/>
      <c r="E39" s="142"/>
    </row>
    <row r="40" spans="2:6" ht="34.5" x14ac:dyDescent="0.3">
      <c r="B40" s="17" t="s">
        <v>66</v>
      </c>
      <c r="C40" s="86" t="s">
        <v>67</v>
      </c>
      <c r="D40" s="142"/>
      <c r="E40" s="142"/>
    </row>
    <row r="41" spans="2:6" ht="51.75" x14ac:dyDescent="0.3">
      <c r="B41" s="68" t="s">
        <v>68</v>
      </c>
      <c r="C41" s="86" t="s">
        <v>82</v>
      </c>
      <c r="D41" s="54"/>
      <c r="E41" s="54"/>
    </row>
    <row r="42" spans="2:6" x14ac:dyDescent="0.3">
      <c r="B42" s="143" t="s">
        <v>75</v>
      </c>
      <c r="C42" s="144"/>
      <c r="D42" s="19"/>
      <c r="E42" s="19"/>
    </row>
    <row r="43" spans="2:6" x14ac:dyDescent="0.3">
      <c r="B43" s="137" t="s">
        <v>76</v>
      </c>
      <c r="C43" s="138"/>
      <c r="D43" s="188">
        <v>28</v>
      </c>
      <c r="E43" s="188">
        <v>28</v>
      </c>
    </row>
    <row r="44" spans="2:6" x14ac:dyDescent="0.3">
      <c r="B44" s="137" t="s">
        <v>77</v>
      </c>
      <c r="C44" s="138"/>
      <c r="D44" s="188">
        <v>13</v>
      </c>
      <c r="E44" s="188">
        <v>13</v>
      </c>
    </row>
    <row r="45" spans="2:6" x14ac:dyDescent="0.3">
      <c r="B45" s="137" t="s">
        <v>78</v>
      </c>
      <c r="C45" s="138"/>
      <c r="D45" s="188">
        <v>41</v>
      </c>
      <c r="E45" s="188">
        <v>41</v>
      </c>
    </row>
    <row r="46" spans="2:6" x14ac:dyDescent="0.3">
      <c r="B46" s="13" t="s">
        <v>69</v>
      </c>
      <c r="C46" s="14"/>
      <c r="D46" s="189">
        <f>E46</f>
        <v>0</v>
      </c>
      <c r="E46" s="189">
        <v>0</v>
      </c>
    </row>
    <row r="48" spans="2:6" ht="36.75" customHeight="1" x14ac:dyDescent="0.3">
      <c r="B48" s="135" t="s">
        <v>119</v>
      </c>
      <c r="C48" s="135"/>
      <c r="D48" s="135"/>
      <c r="E48" s="135"/>
    </row>
    <row r="50" spans="2:6" x14ac:dyDescent="0.3">
      <c r="B50" s="145" t="s">
        <v>84</v>
      </c>
      <c r="C50" s="145"/>
      <c r="D50" s="145"/>
      <c r="E50" s="145"/>
    </row>
    <row r="51" spans="2:6" x14ac:dyDescent="0.3">
      <c r="B51" s="1" t="s">
        <v>81</v>
      </c>
    </row>
    <row r="53" spans="2:6" x14ac:dyDescent="0.3">
      <c r="B53" s="4" t="s">
        <v>57</v>
      </c>
      <c r="C53" s="4" t="s">
        <v>58</v>
      </c>
    </row>
    <row r="54" spans="2:6" x14ac:dyDescent="0.3">
      <c r="B54" s="5">
        <v>1212</v>
      </c>
      <c r="C54" s="6" t="s">
        <v>70</v>
      </c>
    </row>
    <row r="55" spans="2:6" x14ac:dyDescent="0.3">
      <c r="B55" s="7"/>
      <c r="C55" s="7"/>
    </row>
    <row r="56" spans="2:6" x14ac:dyDescent="0.3">
      <c r="B56" s="8" t="s">
        <v>59</v>
      </c>
      <c r="C56" s="9"/>
    </row>
    <row r="57" spans="2:6" ht="55.5" customHeight="1" x14ac:dyDescent="0.3">
      <c r="B57" s="15" t="s">
        <v>60</v>
      </c>
      <c r="C57" s="86" t="s">
        <v>71</v>
      </c>
      <c r="D57" s="139" t="s">
        <v>72</v>
      </c>
      <c r="E57" s="140"/>
      <c r="F57" s="11"/>
    </row>
    <row r="58" spans="2:6" ht="34.5" x14ac:dyDescent="0.3">
      <c r="B58" s="15" t="s">
        <v>61</v>
      </c>
      <c r="C58" s="86">
        <v>12025</v>
      </c>
      <c r="D58" s="12" t="s">
        <v>62</v>
      </c>
      <c r="E58" s="12" t="s">
        <v>63</v>
      </c>
      <c r="F58" s="11"/>
    </row>
    <row r="59" spans="2:6" ht="34.5" x14ac:dyDescent="0.3">
      <c r="B59" s="15" t="s">
        <v>64</v>
      </c>
      <c r="C59" s="86" t="str">
        <f>'[1]Havelvats 1'!C47</f>
        <v>Մարզերում առաջնահերթ լուծում պահանջող հիմնախնդիրների լուծում</v>
      </c>
      <c r="D59" s="141"/>
      <c r="E59" s="141"/>
    </row>
    <row r="60" spans="2:6" ht="69" x14ac:dyDescent="0.3">
      <c r="B60" s="17" t="s">
        <v>65</v>
      </c>
      <c r="C60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60" s="142"/>
      <c r="E60" s="142"/>
    </row>
    <row r="61" spans="2:6" ht="34.5" x14ac:dyDescent="0.3">
      <c r="B61" s="17" t="s">
        <v>66</v>
      </c>
      <c r="C61" s="86" t="s">
        <v>67</v>
      </c>
      <c r="D61" s="142"/>
      <c r="E61" s="142"/>
    </row>
    <row r="62" spans="2:6" ht="51.75" x14ac:dyDescent="0.3">
      <c r="B62" s="68" t="s">
        <v>68</v>
      </c>
      <c r="C62" s="86" t="s">
        <v>82</v>
      </c>
      <c r="D62" s="54"/>
      <c r="E62" s="54"/>
    </row>
    <row r="63" spans="2:6" x14ac:dyDescent="0.3">
      <c r="B63" s="143" t="s">
        <v>75</v>
      </c>
      <c r="C63" s="144"/>
      <c r="D63" s="19"/>
      <c r="E63" s="19"/>
    </row>
    <row r="64" spans="2:6" x14ac:dyDescent="0.3">
      <c r="B64" s="137" t="s">
        <v>76</v>
      </c>
      <c r="C64" s="138"/>
      <c r="D64" s="188">
        <v>25</v>
      </c>
      <c r="E64" s="188">
        <v>25</v>
      </c>
    </row>
    <row r="65" spans="2:6" x14ac:dyDescent="0.3">
      <c r="B65" s="137" t="s">
        <v>77</v>
      </c>
      <c r="C65" s="138"/>
      <c r="D65" s="188">
        <v>8</v>
      </c>
      <c r="E65" s="188">
        <v>8</v>
      </c>
    </row>
    <row r="66" spans="2:6" x14ac:dyDescent="0.3">
      <c r="B66" s="137" t="s">
        <v>78</v>
      </c>
      <c r="C66" s="138"/>
      <c r="D66" s="188">
        <v>33</v>
      </c>
      <c r="E66" s="188">
        <v>33</v>
      </c>
    </row>
    <row r="67" spans="2:6" x14ac:dyDescent="0.3">
      <c r="B67" s="13" t="s">
        <v>69</v>
      </c>
      <c r="C67" s="14"/>
      <c r="D67" s="189">
        <f>E67</f>
        <v>0</v>
      </c>
      <c r="E67" s="189">
        <v>0</v>
      </c>
    </row>
    <row r="69" spans="2:6" ht="36" customHeight="1" x14ac:dyDescent="0.3">
      <c r="B69" s="135" t="s">
        <v>120</v>
      </c>
      <c r="C69" s="135"/>
      <c r="D69" s="135"/>
      <c r="E69" s="135"/>
    </row>
    <row r="71" spans="2:6" x14ac:dyDescent="0.3">
      <c r="B71" s="145" t="s">
        <v>85</v>
      </c>
      <c r="C71" s="145"/>
      <c r="D71" s="145"/>
      <c r="E71" s="145"/>
    </row>
    <row r="72" spans="2:6" x14ac:dyDescent="0.3">
      <c r="B72" s="1" t="s">
        <v>81</v>
      </c>
    </row>
    <row r="74" spans="2:6" x14ac:dyDescent="0.3">
      <c r="B74" s="4" t="s">
        <v>57</v>
      </c>
      <c r="C74" s="4" t="s">
        <v>58</v>
      </c>
    </row>
    <row r="75" spans="2:6" x14ac:dyDescent="0.3">
      <c r="B75" s="5">
        <v>1212</v>
      </c>
      <c r="C75" s="6" t="s">
        <v>70</v>
      </c>
    </row>
    <row r="76" spans="2:6" x14ac:dyDescent="0.3">
      <c r="B76" s="7"/>
      <c r="C76" s="7"/>
    </row>
    <row r="77" spans="2:6" x14ac:dyDescent="0.3">
      <c r="B77" s="8" t="s">
        <v>59</v>
      </c>
      <c r="C77" s="9"/>
    </row>
    <row r="78" spans="2:6" ht="55.5" customHeight="1" x14ac:dyDescent="0.3">
      <c r="B78" s="15" t="s">
        <v>60</v>
      </c>
      <c r="C78" s="86" t="s">
        <v>71</v>
      </c>
      <c r="D78" s="139" t="s">
        <v>72</v>
      </c>
      <c r="E78" s="140"/>
      <c r="F78" s="11"/>
    </row>
    <row r="79" spans="2:6" ht="34.5" x14ac:dyDescent="0.3">
      <c r="B79" s="15" t="s">
        <v>61</v>
      </c>
      <c r="C79" s="86">
        <v>12025</v>
      </c>
      <c r="D79" s="12" t="s">
        <v>62</v>
      </c>
      <c r="E79" s="12" t="s">
        <v>63</v>
      </c>
      <c r="F79" s="11"/>
    </row>
    <row r="80" spans="2:6" ht="34.5" x14ac:dyDescent="0.3">
      <c r="B80" s="15" t="s">
        <v>64</v>
      </c>
      <c r="C80" s="86" t="str">
        <f>'[1]Havelvats 1'!C47</f>
        <v>Մարզերում առաջնահերթ լուծում պահանջող հիմնախնդիրների լուծում</v>
      </c>
      <c r="D80" s="141"/>
      <c r="E80" s="141"/>
    </row>
    <row r="81" spans="2:5" ht="69" x14ac:dyDescent="0.3">
      <c r="B81" s="17" t="s">
        <v>65</v>
      </c>
      <c r="C81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81" s="142"/>
      <c r="E81" s="142"/>
    </row>
    <row r="82" spans="2:5" ht="34.5" x14ac:dyDescent="0.3">
      <c r="B82" s="17" t="s">
        <v>66</v>
      </c>
      <c r="C82" s="86" t="s">
        <v>67</v>
      </c>
      <c r="D82" s="142"/>
      <c r="E82" s="142"/>
    </row>
    <row r="83" spans="2:5" ht="51.75" x14ac:dyDescent="0.3">
      <c r="B83" s="68" t="s">
        <v>68</v>
      </c>
      <c r="C83" s="86" t="s">
        <v>82</v>
      </c>
      <c r="D83" s="54"/>
      <c r="E83" s="54"/>
    </row>
    <row r="84" spans="2:5" x14ac:dyDescent="0.3">
      <c r="B84" s="143" t="s">
        <v>75</v>
      </c>
      <c r="C84" s="144"/>
      <c r="D84" s="19"/>
      <c r="E84" s="19"/>
    </row>
    <row r="85" spans="2:5" x14ac:dyDescent="0.3">
      <c r="B85" s="137" t="s">
        <v>76</v>
      </c>
      <c r="C85" s="138"/>
      <c r="D85" s="188">
        <v>24</v>
      </c>
      <c r="E85" s="188">
        <v>24</v>
      </c>
    </row>
    <row r="86" spans="2:5" x14ac:dyDescent="0.3">
      <c r="B86" s="137" t="s">
        <v>77</v>
      </c>
      <c r="C86" s="138"/>
      <c r="D86" s="188">
        <v>7</v>
      </c>
      <c r="E86" s="188">
        <v>7</v>
      </c>
    </row>
    <row r="87" spans="2:5" x14ac:dyDescent="0.3">
      <c r="B87" s="137" t="s">
        <v>78</v>
      </c>
      <c r="C87" s="138"/>
      <c r="D87" s="188">
        <v>31</v>
      </c>
      <c r="E87" s="188">
        <v>31</v>
      </c>
    </row>
    <row r="88" spans="2:5" x14ac:dyDescent="0.3">
      <c r="B88" s="13" t="s">
        <v>69</v>
      </c>
      <c r="C88" s="14"/>
      <c r="D88" s="189">
        <f>E88</f>
        <v>0</v>
      </c>
      <c r="E88" s="189">
        <v>0</v>
      </c>
    </row>
    <row r="91" spans="2:5" ht="34.5" customHeight="1" x14ac:dyDescent="0.3">
      <c r="B91" s="135" t="s">
        <v>121</v>
      </c>
      <c r="C91" s="135"/>
      <c r="D91" s="135"/>
      <c r="E91" s="135"/>
    </row>
    <row r="93" spans="2:5" x14ac:dyDescent="0.3">
      <c r="B93" s="145" t="s">
        <v>86</v>
      </c>
      <c r="C93" s="145"/>
      <c r="D93" s="145"/>
      <c r="E93" s="145"/>
    </row>
    <row r="94" spans="2:5" x14ac:dyDescent="0.3">
      <c r="B94" s="1" t="s">
        <v>81</v>
      </c>
    </row>
    <row r="96" spans="2:5" x14ac:dyDescent="0.3">
      <c r="B96" s="4" t="s">
        <v>57</v>
      </c>
      <c r="C96" s="4" t="s">
        <v>58</v>
      </c>
    </row>
    <row r="97" spans="2:6" x14ac:dyDescent="0.3">
      <c r="B97" s="5">
        <v>1212</v>
      </c>
      <c r="C97" s="6" t="s">
        <v>70</v>
      </c>
    </row>
    <row r="98" spans="2:6" x14ac:dyDescent="0.3">
      <c r="B98" s="7"/>
      <c r="C98" s="7"/>
    </row>
    <row r="99" spans="2:6" x14ac:dyDescent="0.3">
      <c r="B99" s="8" t="s">
        <v>59</v>
      </c>
      <c r="C99" s="9"/>
    </row>
    <row r="100" spans="2:6" ht="51.75" customHeight="1" x14ac:dyDescent="0.3">
      <c r="B100" s="15" t="s">
        <v>60</v>
      </c>
      <c r="C100" s="86" t="s">
        <v>71</v>
      </c>
      <c r="D100" s="139" t="s">
        <v>72</v>
      </c>
      <c r="E100" s="140"/>
      <c r="F100" s="11"/>
    </row>
    <row r="101" spans="2:6" ht="34.5" x14ac:dyDescent="0.3">
      <c r="B101" s="15" t="s">
        <v>61</v>
      </c>
      <c r="C101" s="86">
        <v>12025</v>
      </c>
      <c r="D101" s="12" t="s">
        <v>62</v>
      </c>
      <c r="E101" s="12" t="s">
        <v>63</v>
      </c>
      <c r="F101" s="11"/>
    </row>
    <row r="102" spans="2:6" ht="34.5" x14ac:dyDescent="0.3">
      <c r="B102" s="15" t="s">
        <v>64</v>
      </c>
      <c r="C102" s="86" t="str">
        <f>'[1]Havelvats 1'!C47</f>
        <v>Մարզերում առաջնահերթ լուծում պահանջող հիմնախնդիրների լուծում</v>
      </c>
      <c r="D102" s="141"/>
      <c r="E102" s="141"/>
    </row>
    <row r="103" spans="2:6" ht="69" x14ac:dyDescent="0.3">
      <c r="B103" s="17" t="s">
        <v>65</v>
      </c>
      <c r="C103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03" s="142"/>
      <c r="E103" s="142"/>
    </row>
    <row r="104" spans="2:6" ht="34.5" x14ac:dyDescent="0.3">
      <c r="B104" s="17" t="s">
        <v>66</v>
      </c>
      <c r="C104" s="86" t="s">
        <v>67</v>
      </c>
      <c r="D104" s="142"/>
      <c r="E104" s="142"/>
    </row>
    <row r="105" spans="2:6" ht="51.75" x14ac:dyDescent="0.3">
      <c r="B105" s="68" t="s">
        <v>68</v>
      </c>
      <c r="C105" s="86" t="s">
        <v>82</v>
      </c>
      <c r="D105" s="54"/>
      <c r="E105" s="54"/>
    </row>
    <row r="106" spans="2:6" x14ac:dyDescent="0.3">
      <c r="B106" s="143" t="s">
        <v>75</v>
      </c>
      <c r="C106" s="144"/>
      <c r="D106" s="19"/>
      <c r="E106" s="19"/>
    </row>
    <row r="107" spans="2:6" x14ac:dyDescent="0.3">
      <c r="B107" s="137" t="s">
        <v>76</v>
      </c>
      <c r="C107" s="138"/>
      <c r="D107" s="188">
        <v>9</v>
      </c>
      <c r="E107" s="188">
        <v>9</v>
      </c>
    </row>
    <row r="108" spans="2:6" x14ac:dyDescent="0.3">
      <c r="B108" s="137" t="s">
        <v>77</v>
      </c>
      <c r="C108" s="138"/>
      <c r="D108" s="188">
        <v>10</v>
      </c>
      <c r="E108" s="188">
        <v>10</v>
      </c>
    </row>
    <row r="109" spans="2:6" x14ac:dyDescent="0.3">
      <c r="B109" s="137" t="s">
        <v>78</v>
      </c>
      <c r="C109" s="138"/>
      <c r="D109" s="188">
        <v>26</v>
      </c>
      <c r="E109" s="188">
        <v>26</v>
      </c>
    </row>
    <row r="110" spans="2:6" x14ac:dyDescent="0.3">
      <c r="B110" s="13" t="s">
        <v>69</v>
      </c>
      <c r="C110" s="14"/>
      <c r="D110" s="189">
        <f>E110</f>
        <v>0</v>
      </c>
      <c r="E110" s="189">
        <v>0</v>
      </c>
    </row>
    <row r="112" spans="2:6" ht="33" customHeight="1" x14ac:dyDescent="0.3">
      <c r="B112" s="135" t="s">
        <v>122</v>
      </c>
      <c r="C112" s="135"/>
      <c r="D112" s="135"/>
      <c r="E112" s="135"/>
    </row>
    <row r="114" spans="2:6" x14ac:dyDescent="0.3">
      <c r="B114" s="145" t="s">
        <v>87</v>
      </c>
      <c r="C114" s="145"/>
      <c r="D114" s="145"/>
      <c r="E114" s="145"/>
    </row>
    <row r="115" spans="2:6" x14ac:dyDescent="0.3">
      <c r="B115" s="1" t="s">
        <v>81</v>
      </c>
    </row>
    <row r="117" spans="2:6" x14ac:dyDescent="0.3">
      <c r="B117" s="4" t="s">
        <v>57</v>
      </c>
      <c r="C117" s="4" t="s">
        <v>58</v>
      </c>
    </row>
    <row r="118" spans="2:6" x14ac:dyDescent="0.3">
      <c r="B118" s="5">
        <v>1212</v>
      </c>
      <c r="C118" s="6" t="s">
        <v>70</v>
      </c>
    </row>
    <row r="119" spans="2:6" x14ac:dyDescent="0.3">
      <c r="B119" s="7"/>
      <c r="C119" s="7"/>
    </row>
    <row r="120" spans="2:6" x14ac:dyDescent="0.3">
      <c r="B120" s="8" t="s">
        <v>59</v>
      </c>
      <c r="C120" s="9"/>
    </row>
    <row r="121" spans="2:6" ht="57.75" customHeight="1" x14ac:dyDescent="0.3">
      <c r="B121" s="15" t="s">
        <v>60</v>
      </c>
      <c r="C121" s="86" t="s">
        <v>71</v>
      </c>
      <c r="D121" s="139" t="s">
        <v>72</v>
      </c>
      <c r="E121" s="140"/>
      <c r="F121" s="11"/>
    </row>
    <row r="122" spans="2:6" ht="34.5" x14ac:dyDescent="0.3">
      <c r="B122" s="15" t="s">
        <v>61</v>
      </c>
      <c r="C122" s="86">
        <v>12025</v>
      </c>
      <c r="D122" s="12" t="s">
        <v>62</v>
      </c>
      <c r="E122" s="12" t="s">
        <v>63</v>
      </c>
      <c r="F122" s="11"/>
    </row>
    <row r="123" spans="2:6" ht="34.5" x14ac:dyDescent="0.3">
      <c r="B123" s="15" t="s">
        <v>64</v>
      </c>
      <c r="C123" s="86" t="str">
        <f>'[1]Havelvats 1'!C47</f>
        <v>Մարզերում առաջնահերթ լուծում պահանջող հիմնախնդիրների լուծում</v>
      </c>
      <c r="D123" s="141"/>
      <c r="E123" s="141"/>
    </row>
    <row r="124" spans="2:6" ht="69" x14ac:dyDescent="0.3">
      <c r="B124" s="17" t="s">
        <v>65</v>
      </c>
      <c r="C124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24" s="142"/>
      <c r="E124" s="142"/>
    </row>
    <row r="125" spans="2:6" ht="34.5" x14ac:dyDescent="0.3">
      <c r="B125" s="17" t="s">
        <v>66</v>
      </c>
      <c r="C125" s="86" t="s">
        <v>67</v>
      </c>
      <c r="D125" s="142"/>
      <c r="E125" s="142"/>
    </row>
    <row r="126" spans="2:6" ht="51.75" x14ac:dyDescent="0.3">
      <c r="B126" s="68" t="s">
        <v>68</v>
      </c>
      <c r="C126" s="86" t="s">
        <v>82</v>
      </c>
      <c r="D126" s="54"/>
      <c r="E126" s="54"/>
    </row>
    <row r="127" spans="2:6" x14ac:dyDescent="0.3">
      <c r="B127" s="143" t="s">
        <v>75</v>
      </c>
      <c r="C127" s="144"/>
      <c r="D127" s="19"/>
      <c r="E127" s="19"/>
    </row>
    <row r="128" spans="2:6" x14ac:dyDescent="0.3">
      <c r="B128" s="137" t="s">
        <v>76</v>
      </c>
      <c r="C128" s="138"/>
      <c r="D128" s="188">
        <v>13</v>
      </c>
      <c r="E128" s="188">
        <v>13</v>
      </c>
    </row>
    <row r="129" spans="2:6" x14ac:dyDescent="0.3">
      <c r="B129" s="137" t="s">
        <v>77</v>
      </c>
      <c r="C129" s="138"/>
      <c r="D129" s="188">
        <v>9</v>
      </c>
      <c r="E129" s="188">
        <v>9</v>
      </c>
    </row>
    <row r="130" spans="2:6" x14ac:dyDescent="0.3">
      <c r="B130" s="137" t="s">
        <v>78</v>
      </c>
      <c r="C130" s="138"/>
      <c r="D130" s="188">
        <v>24</v>
      </c>
      <c r="E130" s="188">
        <v>24</v>
      </c>
    </row>
    <row r="131" spans="2:6" x14ac:dyDescent="0.3">
      <c r="B131" s="13" t="s">
        <v>69</v>
      </c>
      <c r="C131" s="14"/>
      <c r="D131" s="189">
        <f>E131</f>
        <v>0</v>
      </c>
      <c r="E131" s="189">
        <v>0</v>
      </c>
    </row>
    <row r="133" spans="2:6" ht="36.75" customHeight="1" x14ac:dyDescent="0.3">
      <c r="B133" s="135" t="s">
        <v>123</v>
      </c>
      <c r="C133" s="135"/>
      <c r="D133" s="135"/>
      <c r="E133" s="135"/>
    </row>
    <row r="135" spans="2:6" x14ac:dyDescent="0.3">
      <c r="B135" s="145" t="s">
        <v>88</v>
      </c>
      <c r="C135" s="145"/>
      <c r="D135" s="145"/>
      <c r="E135" s="145"/>
    </row>
    <row r="136" spans="2:6" x14ac:dyDescent="0.3">
      <c r="B136" s="1" t="s">
        <v>81</v>
      </c>
    </row>
    <row r="138" spans="2:6" x14ac:dyDescent="0.3">
      <c r="B138" s="4" t="s">
        <v>57</v>
      </c>
      <c r="C138" s="4" t="s">
        <v>58</v>
      </c>
    </row>
    <row r="139" spans="2:6" x14ac:dyDescent="0.3">
      <c r="B139" s="5">
        <v>1212</v>
      </c>
      <c r="C139" s="6" t="s">
        <v>70</v>
      </c>
    </row>
    <row r="140" spans="2:6" x14ac:dyDescent="0.3">
      <c r="B140" s="7"/>
      <c r="C140" s="7"/>
    </row>
    <row r="141" spans="2:6" x14ac:dyDescent="0.3">
      <c r="B141" s="8" t="s">
        <v>59</v>
      </c>
      <c r="C141" s="9"/>
    </row>
    <row r="142" spans="2:6" ht="35.25" customHeight="1" x14ac:dyDescent="0.3">
      <c r="B142" s="15" t="s">
        <v>60</v>
      </c>
      <c r="C142" s="86" t="s">
        <v>71</v>
      </c>
      <c r="D142" s="139" t="s">
        <v>72</v>
      </c>
      <c r="E142" s="140"/>
      <c r="F142" s="11"/>
    </row>
    <row r="143" spans="2:6" ht="34.5" x14ac:dyDescent="0.3">
      <c r="B143" s="15" t="s">
        <v>61</v>
      </c>
      <c r="C143" s="86">
        <v>12025</v>
      </c>
      <c r="D143" s="12" t="s">
        <v>62</v>
      </c>
      <c r="E143" s="12" t="s">
        <v>63</v>
      </c>
      <c r="F143" s="11"/>
    </row>
    <row r="144" spans="2:6" ht="34.5" x14ac:dyDescent="0.3">
      <c r="B144" s="15" t="s">
        <v>64</v>
      </c>
      <c r="C144" s="86" t="str">
        <f>'[1]Havelvats 1'!C47</f>
        <v>Մարզերում առաջնահերթ լուծում պահանջող հիմնախնդիրների լուծում</v>
      </c>
      <c r="D144" s="141"/>
      <c r="E144" s="141"/>
    </row>
    <row r="145" spans="2:5" ht="69" x14ac:dyDescent="0.3">
      <c r="B145" s="17" t="s">
        <v>65</v>
      </c>
      <c r="C145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45" s="142"/>
      <c r="E145" s="142"/>
    </row>
    <row r="146" spans="2:5" ht="34.5" x14ac:dyDescent="0.3">
      <c r="B146" s="17" t="s">
        <v>66</v>
      </c>
      <c r="C146" s="86" t="s">
        <v>67</v>
      </c>
      <c r="D146" s="142"/>
      <c r="E146" s="142"/>
    </row>
    <row r="147" spans="2:5" ht="51.75" x14ac:dyDescent="0.3">
      <c r="B147" s="68" t="s">
        <v>68</v>
      </c>
      <c r="C147" s="86" t="s">
        <v>82</v>
      </c>
      <c r="D147" s="54"/>
      <c r="E147" s="54"/>
    </row>
    <row r="148" spans="2:5" x14ac:dyDescent="0.3">
      <c r="B148" s="143" t="s">
        <v>75</v>
      </c>
      <c r="C148" s="144"/>
      <c r="D148" s="19"/>
      <c r="E148" s="19"/>
    </row>
    <row r="149" spans="2:5" x14ac:dyDescent="0.3">
      <c r="B149" s="137" t="s">
        <v>76</v>
      </c>
      <c r="C149" s="138"/>
      <c r="D149" s="188">
        <v>15</v>
      </c>
      <c r="E149" s="188">
        <v>15</v>
      </c>
    </row>
    <row r="150" spans="2:5" x14ac:dyDescent="0.3">
      <c r="B150" s="137" t="s">
        <v>77</v>
      </c>
      <c r="C150" s="138"/>
      <c r="D150" s="188">
        <v>4</v>
      </c>
      <c r="E150" s="188">
        <v>4</v>
      </c>
    </row>
    <row r="151" spans="2:5" x14ac:dyDescent="0.3">
      <c r="B151" s="137" t="s">
        <v>78</v>
      </c>
      <c r="C151" s="138"/>
      <c r="D151" s="188">
        <v>21</v>
      </c>
      <c r="E151" s="188">
        <v>21</v>
      </c>
    </row>
    <row r="152" spans="2:5" x14ac:dyDescent="0.3">
      <c r="B152" s="13" t="s">
        <v>69</v>
      </c>
      <c r="C152" s="14"/>
      <c r="D152" s="189">
        <f>E152</f>
        <v>0</v>
      </c>
      <c r="E152" s="189">
        <v>0</v>
      </c>
    </row>
    <row r="157" spans="2:5" ht="31.5" customHeight="1" x14ac:dyDescent="0.3">
      <c r="B157" s="135" t="s">
        <v>124</v>
      </c>
      <c r="C157" s="135"/>
      <c r="D157" s="135"/>
      <c r="E157" s="135"/>
    </row>
    <row r="159" spans="2:5" x14ac:dyDescent="0.3">
      <c r="B159" s="145" t="s">
        <v>89</v>
      </c>
      <c r="C159" s="145"/>
      <c r="D159" s="145"/>
      <c r="E159" s="145"/>
    </row>
    <row r="160" spans="2:5" x14ac:dyDescent="0.3">
      <c r="B160" s="1" t="s">
        <v>81</v>
      </c>
    </row>
    <row r="162" spans="2:6" x14ac:dyDescent="0.3">
      <c r="B162" s="4" t="s">
        <v>57</v>
      </c>
      <c r="C162" s="4" t="s">
        <v>58</v>
      </c>
    </row>
    <row r="163" spans="2:6" x14ac:dyDescent="0.3">
      <c r="B163" s="5">
        <v>1212</v>
      </c>
      <c r="C163" s="6" t="s">
        <v>70</v>
      </c>
    </row>
    <row r="164" spans="2:6" x14ac:dyDescent="0.3">
      <c r="B164" s="7"/>
      <c r="C164" s="7"/>
    </row>
    <row r="165" spans="2:6" x14ac:dyDescent="0.3">
      <c r="B165" s="8" t="s">
        <v>59</v>
      </c>
      <c r="C165" s="9"/>
    </row>
    <row r="166" spans="2:6" ht="35.25" customHeight="1" x14ac:dyDescent="0.3">
      <c r="B166" s="15" t="s">
        <v>60</v>
      </c>
      <c r="C166" s="86" t="s">
        <v>71</v>
      </c>
      <c r="D166" s="139" t="s">
        <v>72</v>
      </c>
      <c r="E166" s="140"/>
      <c r="F166" s="11"/>
    </row>
    <row r="167" spans="2:6" ht="34.5" x14ac:dyDescent="0.3">
      <c r="B167" s="15" t="s">
        <v>61</v>
      </c>
      <c r="C167" s="86">
        <v>12025</v>
      </c>
      <c r="D167" s="12" t="s">
        <v>62</v>
      </c>
      <c r="E167" s="12" t="s">
        <v>63</v>
      </c>
      <c r="F167" s="11"/>
    </row>
    <row r="168" spans="2:6" ht="34.5" x14ac:dyDescent="0.3">
      <c r="B168" s="15" t="s">
        <v>64</v>
      </c>
      <c r="C168" s="86" t="str">
        <f>'[1]Havelvats 1'!C47</f>
        <v>Մարզերում առաջնահերթ լուծում պահանջող հիմնախնդիրների լուծում</v>
      </c>
      <c r="D168" s="141"/>
      <c r="E168" s="141"/>
    </row>
    <row r="169" spans="2:6" ht="69" x14ac:dyDescent="0.3">
      <c r="B169" s="17" t="s">
        <v>65</v>
      </c>
      <c r="C169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69" s="142"/>
      <c r="E169" s="142"/>
    </row>
    <row r="170" spans="2:6" ht="34.5" x14ac:dyDescent="0.3">
      <c r="B170" s="17" t="s">
        <v>66</v>
      </c>
      <c r="C170" s="86" t="s">
        <v>67</v>
      </c>
      <c r="D170" s="142"/>
      <c r="E170" s="142"/>
    </row>
    <row r="171" spans="2:6" ht="51.75" x14ac:dyDescent="0.3">
      <c r="B171" s="68" t="s">
        <v>68</v>
      </c>
      <c r="C171" s="86" t="s">
        <v>82</v>
      </c>
      <c r="D171" s="54"/>
      <c r="E171" s="54"/>
    </row>
    <row r="172" spans="2:6" x14ac:dyDescent="0.3">
      <c r="B172" s="143" t="s">
        <v>75</v>
      </c>
      <c r="C172" s="144"/>
      <c r="D172" s="19"/>
      <c r="E172" s="19"/>
    </row>
    <row r="173" spans="2:6" x14ac:dyDescent="0.3">
      <c r="B173" s="137" t="s">
        <v>76</v>
      </c>
      <c r="C173" s="138"/>
      <c r="D173" s="188">
        <v>8</v>
      </c>
      <c r="E173" s="188">
        <v>8</v>
      </c>
    </row>
    <row r="174" spans="2:6" x14ac:dyDescent="0.3">
      <c r="B174" s="137" t="s">
        <v>77</v>
      </c>
      <c r="C174" s="138"/>
      <c r="D174" s="188">
        <v>9</v>
      </c>
      <c r="E174" s="188">
        <v>9</v>
      </c>
    </row>
    <row r="175" spans="2:6" x14ac:dyDescent="0.3">
      <c r="B175" s="137" t="s">
        <v>78</v>
      </c>
      <c r="C175" s="138"/>
      <c r="D175" s="188">
        <v>17</v>
      </c>
      <c r="E175" s="188">
        <v>17</v>
      </c>
    </row>
    <row r="176" spans="2:6" x14ac:dyDescent="0.3">
      <c r="B176" s="13" t="s">
        <v>69</v>
      </c>
      <c r="C176" s="14"/>
      <c r="D176" s="189">
        <f>E176</f>
        <v>0</v>
      </c>
      <c r="E176" s="189">
        <v>0</v>
      </c>
    </row>
    <row r="178" spans="2:6" ht="37.5" customHeight="1" x14ac:dyDescent="0.3">
      <c r="B178" s="135" t="s">
        <v>125</v>
      </c>
      <c r="C178" s="135"/>
      <c r="D178" s="135"/>
      <c r="E178" s="135"/>
    </row>
    <row r="180" spans="2:6" x14ac:dyDescent="0.3">
      <c r="B180" s="145" t="s">
        <v>90</v>
      </c>
      <c r="C180" s="145"/>
      <c r="D180" s="145"/>
      <c r="E180" s="145"/>
    </row>
    <row r="181" spans="2:6" x14ac:dyDescent="0.3">
      <c r="B181" s="1" t="s">
        <v>81</v>
      </c>
    </row>
    <row r="183" spans="2:6" x14ac:dyDescent="0.3">
      <c r="B183" s="4" t="s">
        <v>57</v>
      </c>
      <c r="C183" s="4" t="s">
        <v>58</v>
      </c>
    </row>
    <row r="184" spans="2:6" x14ac:dyDescent="0.3">
      <c r="B184" s="5">
        <v>1212</v>
      </c>
      <c r="C184" s="6" t="s">
        <v>70</v>
      </c>
    </row>
    <row r="185" spans="2:6" x14ac:dyDescent="0.3">
      <c r="B185" s="7"/>
      <c r="C185" s="7"/>
    </row>
    <row r="186" spans="2:6" x14ac:dyDescent="0.3">
      <c r="B186" s="8" t="s">
        <v>59</v>
      </c>
      <c r="C186" s="9"/>
      <c r="D186" s="88"/>
      <c r="E186" s="88"/>
    </row>
    <row r="187" spans="2:6" ht="55.5" customHeight="1" x14ac:dyDescent="0.3">
      <c r="B187" s="15" t="s">
        <v>60</v>
      </c>
      <c r="C187" s="86" t="s">
        <v>71</v>
      </c>
      <c r="D187" s="139" t="s">
        <v>72</v>
      </c>
      <c r="E187" s="140"/>
      <c r="F187" s="11"/>
    </row>
    <row r="188" spans="2:6" ht="34.5" x14ac:dyDescent="0.3">
      <c r="B188" s="15" t="s">
        <v>61</v>
      </c>
      <c r="C188" s="86">
        <v>12025</v>
      </c>
      <c r="D188" s="12" t="s">
        <v>62</v>
      </c>
      <c r="E188" s="12" t="s">
        <v>63</v>
      </c>
      <c r="F188" s="11"/>
    </row>
    <row r="189" spans="2:6" ht="34.5" x14ac:dyDescent="0.3">
      <c r="B189" s="15" t="s">
        <v>64</v>
      </c>
      <c r="C189" s="86" t="str">
        <f>'[1]Havelvats 1'!C47</f>
        <v>Մարզերում առաջնահերթ լուծում պահանջող հիմնախնդիրների լուծում</v>
      </c>
      <c r="D189" s="141"/>
      <c r="E189" s="141"/>
    </row>
    <row r="190" spans="2:6" ht="69" x14ac:dyDescent="0.3">
      <c r="B190" s="17" t="s">
        <v>65</v>
      </c>
      <c r="C190" s="86" t="str">
        <f>'[1]Havelvats 1'!C49</f>
        <v xml:space="preserve"> Մարզերում   առաջնահերթ լուծում պահանջող ծրագրերի իրականացում, որի արդյունքում լուծում կտրվի բնակչության և համայնքների սոցիալական նշանակություն ունեցող հիմնախնդիրներին:</v>
      </c>
      <c r="D190" s="142"/>
      <c r="E190" s="142"/>
    </row>
    <row r="191" spans="2:6" ht="34.5" x14ac:dyDescent="0.3">
      <c r="B191" s="17" t="s">
        <v>66</v>
      </c>
      <c r="C191" s="86" t="s">
        <v>67</v>
      </c>
      <c r="D191" s="142"/>
      <c r="E191" s="142"/>
    </row>
    <row r="192" spans="2:6" ht="51.75" x14ac:dyDescent="0.3">
      <c r="B192" s="68" t="s">
        <v>68</v>
      </c>
      <c r="C192" s="86" t="s">
        <v>82</v>
      </c>
      <c r="D192" s="54"/>
      <c r="E192" s="54"/>
    </row>
    <row r="193" spans="2:6" x14ac:dyDescent="0.3">
      <c r="B193" s="143" t="s">
        <v>75</v>
      </c>
      <c r="C193" s="144"/>
      <c r="D193" s="19"/>
      <c r="E193" s="19"/>
    </row>
    <row r="194" spans="2:6" x14ac:dyDescent="0.3">
      <c r="B194" s="137" t="s">
        <v>76</v>
      </c>
      <c r="C194" s="138"/>
      <c r="D194" s="188">
        <v>23</v>
      </c>
      <c r="E194" s="188">
        <v>23</v>
      </c>
    </row>
    <row r="195" spans="2:6" x14ac:dyDescent="0.3">
      <c r="B195" s="137" t="s">
        <v>77</v>
      </c>
      <c r="C195" s="138"/>
      <c r="D195" s="188">
        <v>25</v>
      </c>
      <c r="E195" s="188">
        <v>25</v>
      </c>
    </row>
    <row r="196" spans="2:6" x14ac:dyDescent="0.3">
      <c r="B196" s="137" t="s">
        <v>78</v>
      </c>
      <c r="C196" s="138"/>
      <c r="D196" s="188">
        <v>59</v>
      </c>
      <c r="E196" s="188">
        <v>59</v>
      </c>
    </row>
    <row r="197" spans="2:6" x14ac:dyDescent="0.3">
      <c r="B197" s="13" t="s">
        <v>69</v>
      </c>
      <c r="C197" s="14"/>
      <c r="D197" s="189">
        <f>E197</f>
        <v>0</v>
      </c>
      <c r="E197" s="189">
        <v>0</v>
      </c>
    </row>
    <row r="199" spans="2:6" ht="37.5" customHeight="1" x14ac:dyDescent="0.3">
      <c r="B199" s="135" t="s">
        <v>415</v>
      </c>
      <c r="C199" s="135"/>
      <c r="D199" s="135"/>
      <c r="E199" s="135"/>
    </row>
    <row r="201" spans="2:6" x14ac:dyDescent="0.3">
      <c r="B201" s="145" t="s">
        <v>416</v>
      </c>
      <c r="C201" s="145"/>
      <c r="D201" s="145"/>
      <c r="E201" s="145"/>
    </row>
    <row r="202" spans="2:6" x14ac:dyDescent="0.3">
      <c r="B202" s="1" t="s">
        <v>81</v>
      </c>
    </row>
    <row r="204" spans="2:6" x14ac:dyDescent="0.3">
      <c r="B204" s="4" t="s">
        <v>57</v>
      </c>
      <c r="C204" s="4" t="s">
        <v>58</v>
      </c>
    </row>
    <row r="205" spans="2:6" x14ac:dyDescent="0.3">
      <c r="B205" s="5">
        <v>1212</v>
      </c>
      <c r="C205" s="6" t="s">
        <v>70</v>
      </c>
    </row>
    <row r="206" spans="2:6" x14ac:dyDescent="0.3">
      <c r="B206" s="7"/>
      <c r="C206" s="7"/>
    </row>
    <row r="207" spans="2:6" x14ac:dyDescent="0.3">
      <c r="B207" s="8" t="s">
        <v>59</v>
      </c>
      <c r="C207" s="9"/>
      <c r="D207" s="88"/>
      <c r="E207" s="88"/>
    </row>
    <row r="208" spans="2:6" ht="55.5" customHeight="1" x14ac:dyDescent="0.3">
      <c r="B208" s="15" t="s">
        <v>60</v>
      </c>
      <c r="C208" s="86" t="s">
        <v>71</v>
      </c>
      <c r="D208" s="139" t="s">
        <v>72</v>
      </c>
      <c r="E208" s="140"/>
      <c r="F208" s="11"/>
    </row>
    <row r="209" spans="2:6" ht="34.5" x14ac:dyDescent="0.3">
      <c r="B209" s="15" t="s">
        <v>61</v>
      </c>
      <c r="C209" s="86">
        <v>12022</v>
      </c>
      <c r="D209" s="12" t="s">
        <v>62</v>
      </c>
      <c r="E209" s="12" t="s">
        <v>63</v>
      </c>
      <c r="F209" s="11"/>
    </row>
    <row r="210" spans="2:6" ht="51.75" x14ac:dyDescent="0.3">
      <c r="B210" s="15" t="s">
        <v>64</v>
      </c>
      <c r="C210" s="86" t="s">
        <v>417</v>
      </c>
      <c r="D210" s="141"/>
      <c r="E210" s="141"/>
    </row>
    <row r="211" spans="2:6" ht="103.5" x14ac:dyDescent="0.3">
      <c r="B211" s="17" t="s">
        <v>65</v>
      </c>
      <c r="C211" s="86" t="s">
        <v>418</v>
      </c>
      <c r="D211" s="142"/>
      <c r="E211" s="142"/>
    </row>
    <row r="212" spans="2:6" ht="34.5" x14ac:dyDescent="0.3">
      <c r="B212" s="17" t="s">
        <v>66</v>
      </c>
      <c r="C212" s="86" t="s">
        <v>67</v>
      </c>
      <c r="D212" s="142"/>
      <c r="E212" s="142"/>
    </row>
    <row r="213" spans="2:6" ht="103.5" x14ac:dyDescent="0.3">
      <c r="B213" s="68" t="s">
        <v>68</v>
      </c>
      <c r="C213" s="86" t="s">
        <v>410</v>
      </c>
      <c r="D213" s="87"/>
      <c r="E213" s="87"/>
    </row>
    <row r="214" spans="2:6" x14ac:dyDescent="0.3">
      <c r="B214" s="143" t="s">
        <v>75</v>
      </c>
      <c r="C214" s="144"/>
      <c r="D214" s="12"/>
      <c r="E214" s="12"/>
    </row>
    <row r="215" spans="2:6" ht="17.25" customHeight="1" x14ac:dyDescent="0.3">
      <c r="B215" s="137" t="s">
        <v>411</v>
      </c>
      <c r="C215" s="138"/>
      <c r="D215" s="188">
        <v>6</v>
      </c>
      <c r="E215" s="188">
        <v>6</v>
      </c>
    </row>
    <row r="216" spans="2:6" ht="17.25" customHeight="1" x14ac:dyDescent="0.3">
      <c r="B216" s="137" t="s">
        <v>412</v>
      </c>
      <c r="C216" s="138"/>
      <c r="D216" s="188">
        <v>3</v>
      </c>
      <c r="E216" s="188">
        <v>3</v>
      </c>
    </row>
    <row r="217" spans="2:6" ht="17.25" customHeight="1" x14ac:dyDescent="0.3">
      <c r="B217" s="137" t="s">
        <v>413</v>
      </c>
      <c r="C217" s="138"/>
      <c r="D217" s="188">
        <v>6</v>
      </c>
      <c r="E217" s="188">
        <v>6</v>
      </c>
    </row>
    <row r="218" spans="2:6" x14ac:dyDescent="0.3">
      <c r="B218" s="137" t="s">
        <v>414</v>
      </c>
      <c r="C218" s="138"/>
      <c r="D218" s="188">
        <v>5</v>
      </c>
      <c r="E218" s="188">
        <v>5</v>
      </c>
    </row>
    <row r="219" spans="2:6" x14ac:dyDescent="0.3">
      <c r="B219" s="13" t="s">
        <v>69</v>
      </c>
      <c r="C219" s="14"/>
      <c r="D219" s="189">
        <f>E219</f>
        <v>0</v>
      </c>
      <c r="E219" s="189">
        <v>0</v>
      </c>
    </row>
  </sheetData>
  <mergeCells count="91">
    <mergeCell ref="B214:C214"/>
    <mergeCell ref="B215:C215"/>
    <mergeCell ref="B216:C216"/>
    <mergeCell ref="B217:C217"/>
    <mergeCell ref="B218:C218"/>
    <mergeCell ref="B199:E199"/>
    <mergeCell ref="B201:E201"/>
    <mergeCell ref="D208:E208"/>
    <mergeCell ref="D210:D212"/>
    <mergeCell ref="E210:E212"/>
    <mergeCell ref="B6:E6"/>
    <mergeCell ref="B8:E8"/>
    <mergeCell ref="D15:E15"/>
    <mergeCell ref="D17:D19"/>
    <mergeCell ref="E17:E19"/>
    <mergeCell ref="B42:C42"/>
    <mergeCell ref="B43:C43"/>
    <mergeCell ref="B21:C21"/>
    <mergeCell ref="B22:C22"/>
    <mergeCell ref="B23:C23"/>
    <mergeCell ref="B24:C24"/>
    <mergeCell ref="B27:E27"/>
    <mergeCell ref="B29:E29"/>
    <mergeCell ref="D59:D61"/>
    <mergeCell ref="E59:E61"/>
    <mergeCell ref="D36:E36"/>
    <mergeCell ref="D38:D40"/>
    <mergeCell ref="E38:E40"/>
    <mergeCell ref="B44:C44"/>
    <mergeCell ref="B45:C45"/>
    <mergeCell ref="B48:E48"/>
    <mergeCell ref="B50:E50"/>
    <mergeCell ref="D57:E57"/>
    <mergeCell ref="B84:C84"/>
    <mergeCell ref="B85:C85"/>
    <mergeCell ref="B63:C63"/>
    <mergeCell ref="B64:C64"/>
    <mergeCell ref="B65:C65"/>
    <mergeCell ref="B66:C66"/>
    <mergeCell ref="B69:E69"/>
    <mergeCell ref="B71:E71"/>
    <mergeCell ref="D102:D104"/>
    <mergeCell ref="E102:E104"/>
    <mergeCell ref="D78:E78"/>
    <mergeCell ref="D80:D82"/>
    <mergeCell ref="E80:E82"/>
    <mergeCell ref="B86:C86"/>
    <mergeCell ref="B87:C87"/>
    <mergeCell ref="B91:E91"/>
    <mergeCell ref="B93:E93"/>
    <mergeCell ref="D100:E100"/>
    <mergeCell ref="B128:C128"/>
    <mergeCell ref="B106:C106"/>
    <mergeCell ref="B107:C107"/>
    <mergeCell ref="B108:C108"/>
    <mergeCell ref="B109:C109"/>
    <mergeCell ref="B112:E112"/>
    <mergeCell ref="B114:E114"/>
    <mergeCell ref="D121:E121"/>
    <mergeCell ref="D123:D125"/>
    <mergeCell ref="E123:E125"/>
    <mergeCell ref="B127:C127"/>
    <mergeCell ref="D144:D146"/>
    <mergeCell ref="E144:E146"/>
    <mergeCell ref="B173:C173"/>
    <mergeCell ref="B148:C148"/>
    <mergeCell ref="B149:C149"/>
    <mergeCell ref="B150:C150"/>
    <mergeCell ref="B151:C151"/>
    <mergeCell ref="B157:E157"/>
    <mergeCell ref="B159:E159"/>
    <mergeCell ref="B129:C129"/>
    <mergeCell ref="B130:C130"/>
    <mergeCell ref="B133:E133"/>
    <mergeCell ref="B135:E135"/>
    <mergeCell ref="D142:E142"/>
    <mergeCell ref="B194:C194"/>
    <mergeCell ref="B195:C195"/>
    <mergeCell ref="B196:C196"/>
    <mergeCell ref="D189:D191"/>
    <mergeCell ref="D166:E166"/>
    <mergeCell ref="D168:D170"/>
    <mergeCell ref="E168:E170"/>
    <mergeCell ref="B172:C172"/>
    <mergeCell ref="B174:C174"/>
    <mergeCell ref="B175:C175"/>
    <mergeCell ref="B178:E178"/>
    <mergeCell ref="B180:E180"/>
    <mergeCell ref="D187:E187"/>
    <mergeCell ref="B193:C193"/>
    <mergeCell ref="E189:E191"/>
  </mergeCells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Havelvats  1</vt:lpstr>
      <vt:lpstr>Havelvats 2</vt:lpstr>
      <vt:lpstr>Havelvats 3</vt:lpstr>
      <vt:lpstr>Havelvats 4</vt:lpstr>
      <vt:lpstr>Havelvats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Gyulumyan</dc:creator>
  <cp:keywords>https:/mul-edu.gov.am/tasks/docs/attachment.php?id=337424&amp;fn=havelvacner+%285%29.xlsx&amp;out=1&amp;token=398ae1d2c3768b7e98be</cp:keywords>
  <cp:lastModifiedBy>RePack by Diakov</cp:lastModifiedBy>
  <cp:lastPrinted>2021-06-29T09:50:33Z</cp:lastPrinted>
  <dcterms:created xsi:type="dcterms:W3CDTF">2020-05-26T05:50:11Z</dcterms:created>
  <dcterms:modified xsi:type="dcterms:W3CDTF">2021-07-13T14:12:26Z</dcterms:modified>
</cp:coreProperties>
</file>