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-Margaryan\Desktop\Dramashnorh1\New folder\NOR\karavarutyun\qrkat\"/>
    </mc:Choice>
  </mc:AlternateContent>
  <bookViews>
    <workbookView xWindow="0" yWindow="0" windowWidth="20730" windowHeight="11760" activeTab="1"/>
  </bookViews>
  <sheets>
    <sheet name="1" sheetId="19" r:id="rId1"/>
    <sheet name="2" sheetId="25" r:id="rId2"/>
    <sheet name="3" sheetId="15" r:id="rId3"/>
    <sheet name="4" sheetId="26" r:id="rId4"/>
    <sheet name="5" sheetId="17" r:id="rId5"/>
    <sheet name="6" sheetId="7" r:id="rId6"/>
    <sheet name="7" sheetId="28" r:id="rId7"/>
  </sheets>
  <calcPr calcId="162913"/>
</workbook>
</file>

<file path=xl/calcChain.xml><?xml version="1.0" encoding="utf-8"?>
<calcChain xmlns="http://schemas.openxmlformats.org/spreadsheetml/2006/main">
  <c r="E28" i="19" l="1"/>
  <c r="E22" i="19"/>
  <c r="G10" i="28" l="1"/>
  <c r="G21" i="28"/>
  <c r="G18" i="28"/>
  <c r="D81" i="7"/>
  <c r="C81" i="7"/>
  <c r="D71" i="7"/>
  <c r="C71" i="7"/>
  <c r="D84" i="17"/>
  <c r="C84" i="17"/>
  <c r="D74" i="17"/>
  <c r="C74" i="17"/>
  <c r="E25" i="26" l="1"/>
  <c r="D25" i="26"/>
  <c r="E20" i="26"/>
  <c r="D20" i="26"/>
  <c r="D22" i="19"/>
  <c r="D28" i="19"/>
  <c r="E42" i="19"/>
  <c r="H54" i="15"/>
  <c r="H52" i="15"/>
  <c r="D42" i="19"/>
  <c r="D35" i="19" s="1"/>
  <c r="D34" i="19" s="1"/>
  <c r="E48" i="19"/>
  <c r="D48" i="19"/>
  <c r="H11" i="15"/>
  <c r="G11" i="15"/>
  <c r="H72" i="15"/>
  <c r="G72" i="15"/>
  <c r="H50" i="15"/>
  <c r="G50" i="15"/>
  <c r="H70" i="15"/>
  <c r="H69" i="15" s="1"/>
  <c r="H68" i="15" s="1"/>
  <c r="H66" i="15" s="1"/>
  <c r="H64" i="15" s="1"/>
  <c r="H62" i="15" s="1"/>
  <c r="G70" i="15"/>
  <c r="G69" i="15" s="1"/>
  <c r="G68" i="15" s="1"/>
  <c r="G66" i="15" s="1"/>
  <c r="G64" i="15" s="1"/>
  <c r="G62" i="15" s="1"/>
  <c r="H60" i="15"/>
  <c r="H59" i="15" s="1"/>
  <c r="H58" i="15" s="1"/>
  <c r="H56" i="15" s="1"/>
  <c r="H48" i="15" s="1"/>
  <c r="H46" i="15" s="1"/>
  <c r="H44" i="15" s="1"/>
  <c r="G60" i="15"/>
  <c r="G59" i="15" s="1"/>
  <c r="G58" i="15" s="1"/>
  <c r="G56" i="15" s="1"/>
  <c r="G54" i="15" s="1"/>
  <c r="G52" i="15" s="1"/>
  <c r="G48" i="15" s="1"/>
  <c r="G46" i="15" s="1"/>
  <c r="G44" i="15" s="1"/>
  <c r="H42" i="15"/>
  <c r="H41" i="15" s="1"/>
  <c r="H40" i="15" s="1"/>
  <c r="H39" i="15" s="1"/>
  <c r="H35" i="15" s="1"/>
  <c r="H34" i="15" s="1"/>
  <c r="G42" i="15"/>
  <c r="G41" i="15" s="1"/>
  <c r="G40" i="15" s="1"/>
  <c r="G39" i="15" s="1"/>
  <c r="G35" i="15" s="1"/>
  <c r="G34" i="15" s="1"/>
  <c r="H28" i="15"/>
  <c r="H27" i="15" s="1"/>
  <c r="H26" i="15" s="1"/>
  <c r="H25" i="15" s="1"/>
  <c r="H23" i="15" s="1"/>
  <c r="H21" i="15" s="1"/>
  <c r="H19" i="15" s="1"/>
  <c r="G28" i="15"/>
  <c r="G27" i="15" s="1"/>
  <c r="G26" i="15" s="1"/>
  <c r="G25" i="15" s="1"/>
  <c r="G23" i="15" s="1"/>
  <c r="G21" i="15" s="1"/>
  <c r="C46" i="17" l="1"/>
  <c r="C26" i="7"/>
  <c r="C55" i="17"/>
  <c r="C35" i="7"/>
  <c r="D55" i="17"/>
  <c r="D35" i="7"/>
  <c r="E35" i="19"/>
  <c r="E34" i="19" s="1"/>
  <c r="D46" i="17"/>
  <c r="D26" i="7"/>
  <c r="E18" i="25"/>
  <c r="E15" i="19"/>
  <c r="E14" i="19" s="1"/>
  <c r="E21" i="25"/>
  <c r="D15" i="19"/>
  <c r="D14" i="19" s="1"/>
  <c r="H17" i="15"/>
  <c r="H15" i="15" s="1"/>
  <c r="G19" i="15"/>
  <c r="G17" i="15" s="1"/>
  <c r="G15" i="15" s="1"/>
  <c r="F11" i="25" l="1"/>
  <c r="G11" i="25"/>
  <c r="F13" i="25"/>
  <c r="G13" i="25"/>
  <c r="E19" i="25"/>
  <c r="D18" i="25"/>
  <c r="D21" i="25" l="1"/>
  <c r="G23" i="28" l="1"/>
  <c r="G22" i="28" s="1"/>
  <c r="G17" i="28"/>
  <c r="G16" i="28" s="1"/>
  <c r="G14" i="28"/>
  <c r="G13" i="28" s="1"/>
  <c r="G12" i="28" s="1"/>
  <c r="E16" i="25" l="1"/>
  <c r="E13" i="25" s="1"/>
  <c r="E11" i="25" s="1"/>
  <c r="E23" i="26" l="1"/>
  <c r="E21" i="26" s="1"/>
  <c r="G87" i="15" l="1"/>
  <c r="G86" i="15" s="1"/>
  <c r="G85" i="15" s="1"/>
  <c r="H87" i="15"/>
  <c r="H86" i="15" s="1"/>
  <c r="H85" i="15" s="1"/>
  <c r="D19" i="25" l="1"/>
  <c r="H32" i="15" l="1"/>
  <c r="H30" i="15" s="1"/>
  <c r="H13" i="15" s="1"/>
  <c r="G32" i="15"/>
  <c r="G30" i="15" s="1"/>
  <c r="G13" i="15" s="1"/>
  <c r="D18" i="26" l="1"/>
  <c r="D16" i="26" s="1"/>
  <c r="E18" i="26"/>
  <c r="E16" i="26" s="1"/>
  <c r="D23" i="26"/>
  <c r="D21" i="26" s="1"/>
  <c r="G84" i="15"/>
  <c r="G82" i="15" s="1"/>
  <c r="D16" i="25" l="1"/>
  <c r="G80" i="15"/>
  <c r="G78" i="15" l="1"/>
  <c r="G76" i="15" s="1"/>
  <c r="G74" i="15" s="1"/>
  <c r="D62" i="19"/>
  <c r="D15" i="26" l="1"/>
  <c r="D13" i="26" s="1"/>
  <c r="D11" i="26" s="1"/>
  <c r="D10" i="26" s="1"/>
  <c r="C54" i="7"/>
  <c r="C28" i="17"/>
  <c r="D55" i="19"/>
  <c r="D54" i="19" s="1"/>
  <c r="D13" i="19" s="1"/>
  <c r="H84" i="15" l="1"/>
  <c r="H82" i="15" s="1"/>
  <c r="H80" i="15" l="1"/>
  <c r="H78" i="15" l="1"/>
  <c r="E62" i="19"/>
  <c r="E15" i="26" l="1"/>
  <c r="E13" i="26" s="1"/>
  <c r="E11" i="26" s="1"/>
  <c r="E10" i="26" s="1"/>
  <c r="D54" i="7"/>
  <c r="D28" i="17"/>
  <c r="E55" i="19"/>
  <c r="H76" i="15"/>
  <c r="H74" i="15" s="1"/>
  <c r="H15" i="25" l="1"/>
  <c r="E54" i="19"/>
  <c r="E13" i="19" s="1"/>
  <c r="H13" i="25" l="1"/>
  <c r="H11" i="25" s="1"/>
  <c r="D15" i="25"/>
  <c r="D13" i="25" s="1"/>
  <c r="D11" i="25" s="1"/>
</calcChain>
</file>

<file path=xl/sharedStrings.xml><?xml version="1.0" encoding="utf-8"?>
<sst xmlns="http://schemas.openxmlformats.org/spreadsheetml/2006/main" count="468" uniqueCount="194">
  <si>
    <t>Ծրագրային դասիչը</t>
  </si>
  <si>
    <t>ԸՆԴԱՄԵՆԸ ԾԱԽՍԵՐ</t>
  </si>
  <si>
    <t>Միջոցառում</t>
  </si>
  <si>
    <t>այդ թվում`</t>
  </si>
  <si>
    <t>ԸՆԴԱՄԵՆԸ</t>
  </si>
  <si>
    <t>այդ թվում՝</t>
  </si>
  <si>
    <t>01</t>
  </si>
  <si>
    <t>ՄԱՍ 2. ՊԵՏԱԿԱՆ ՄԱՐՄՆԻ ԳԾՈՎ ԱՐԴՅՈՒՆՔԱՅԻՆ (ԿԱՏԱՐՈՂԱԿԱՆ) ՑՈՒՑԱՆԻՇՆԵՐԸ</t>
  </si>
  <si>
    <t>Ծրագրի անվանումը</t>
  </si>
  <si>
    <t>Ծրագրի դասիչը՝</t>
  </si>
  <si>
    <t>___________  ___-ի N _______     որոշման</t>
  </si>
  <si>
    <t>Ծրագիր</t>
  </si>
  <si>
    <t>Ծրագրի միջոցառումներ</t>
  </si>
  <si>
    <t xml:space="preserve"> այդ թվում` ըստ կատարողների</t>
  </si>
  <si>
    <t xml:space="preserve"> ՀՀ  արդարադատության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</si>
  <si>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</si>
  <si>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</si>
  <si>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</si>
  <si>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</si>
  <si>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</si>
  <si>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</si>
  <si>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</si>
  <si>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</si>
  <si>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</si>
  <si>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</si>
  <si>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ՀՀ  արդարադատության նախարարություն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</si>
  <si>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</si>
  <si>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</si>
  <si>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</si>
  <si>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>ՀՀ արդարադատության նախարարություն</t>
  </si>
  <si>
    <t xml:space="preserve">այդ թվում՝ </t>
  </si>
  <si>
    <t>№ ---------- որոշման</t>
  </si>
  <si>
    <t>Ընդամենը</t>
  </si>
  <si>
    <t xml:space="preserve"> 1228 </t>
  </si>
  <si>
    <t>հազար դրամ</t>
  </si>
  <si>
    <t>Բյուջետային գլխավոր կարգադրիչների,  ծրագրերի և միջոցառումների  և ուղղությունների անվանումները</t>
  </si>
  <si>
    <t>Ցուցանիշների փոփոխությունը (ավելացումները նշված են դրական նշանով)</t>
  </si>
  <si>
    <t>այդ թվում</t>
  </si>
  <si>
    <t xml:space="preserve"> ՀՀ արդարադատության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</si>
  <si>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</si>
  <si>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</si>
  <si>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</si>
  <si>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</si>
  <si>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</si>
  <si>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</si>
  <si>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</si>
  <si>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</si>
  <si>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Տարի </t>
  </si>
  <si>
    <t xml:space="preserve"> ԸՆԴԱՄԵՆԸ</t>
  </si>
  <si>
    <t xml:space="preserve"> այդ թվում`</t>
  </si>
  <si>
    <t>ՈՉ ՖԻՆԱՆՍԱԿԱՆ ԱԿՏԻՎՆԵՐԻ ԳԾՈՎ ԾԱԽՍԵՐ</t>
  </si>
  <si>
    <t>ՀԻՄՆԱԿԱՆ ՄԻՋՈՑՆԵՐ</t>
  </si>
  <si>
    <t xml:space="preserve"> ՄԵՔԵՆԱՆԵՐ  ԵՎ  ՍԱՐՔԱՎՈՐՈՒՄՆԵՐ</t>
  </si>
  <si>
    <t xml:space="preserve"> - Վարչական սարքավորումներ</t>
  </si>
  <si>
    <t>03</t>
  </si>
  <si>
    <t xml:space="preserve"> ՀԱՍԱՐԱԿԱԿԱՆ ԿԱՐԳ,  ԱՆՎՏԱՆԳՈՒԹՅՈՒՆ ԵՎ ԴԱՏԱԿԱՆ ԳՈՐԾՈՒՆԵՈՒԹՅՈՒՆ</t>
  </si>
  <si>
    <t>07</t>
  </si>
  <si>
    <t xml:space="preserve"> Նախաքննություն</t>
  </si>
  <si>
    <t xml:space="preserve"> Հակակոռուպցիոն քաղաքականության մշակում,ծրագրերի համակարգում և մոնիտորինգի իրականացում</t>
  </si>
  <si>
    <t xml:space="preserve"> Հակակոռուպցիոն կոմիտեի շենքային պայմանների ապահովում_x000D_
 </t>
  </si>
  <si>
    <t xml:space="preserve"> - Շենքերի և շինությունների շինարարություն</t>
  </si>
  <si>
    <t xml:space="preserve"> Դատական գործունեություն և իրավական պաշտպանություն</t>
  </si>
  <si>
    <t xml:space="preserve"> Դատարաններ</t>
  </si>
  <si>
    <t xml:space="preserve"> Հակակոռուպցիոն դատարանների շենքային պայմանների ապահովում</t>
  </si>
  <si>
    <t>ՀՀ   արդարադատության նախարարություն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</si>
  <si>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</si>
  <si>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</si>
  <si>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</si>
  <si>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Հակակոռուպցիոն ինստիտուցիոնալ համակարգի վերափոխում և զարգացում` նաև ոլորտային կոռուպցիոն ռիսկերի վերհանման ու նվազեցման և էլեկտրոնային ժողովրդավարության գործիքների ներդրման միջոցով</t>
  </si>
  <si>
    <t xml:space="preserve"> Հակակոռուպցիոն կոմիտեի շենքային պայմանների ապահովում</t>
  </si>
  <si>
    <t xml:space="preserve"> Ժամանակակից իրավապահ մարմնի կարիքները սպասարկող շենքի կառուցում հաշվի առնելով Հակակոռուպցիոն կոմիտեի գործառութները</t>
  </si>
  <si>
    <t xml:space="preserve"> Պետական մարմինների կողմից օգտագործվող ոչ ֆինանսական ակտիվների հետ գործառնություններ</t>
  </si>
  <si>
    <t xml:space="preserve"> Հակակոռուպցիոն դատարանի շենքային պայմանների ապահովում</t>
  </si>
  <si>
    <t xml:space="preserve"> Հակակոռուպցիոն դատարանի կարիքները սպասարկող նոր շենքի կառուցում</t>
  </si>
  <si>
    <t>Կոռուպցիայի նվազեցում, հակակոռուպցիոն արդյունավետ ինստիտուցիոնալ համակարգի առկայություն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</si>
  <si>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</si>
  <si>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</si>
  <si>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</si>
  <si>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</si>
  <si>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</si>
  <si>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31001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</si>
  <si>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</si>
  <si>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</si>
  <si>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</si>
  <si>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</si>
  <si>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</si>
  <si>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անվանում(ներ)ը </t>
  </si>
  <si>
    <t xml:space="preserve"> Հակակոռուպցիոն քաղաքականության մշակում,ծրագրերի համակարգում և մոնիտրինգի իրականացում </t>
  </si>
  <si>
    <t xml:space="preserve"> Հակակոռուպցիոն կոմիտե </t>
  </si>
  <si>
    <t xml:space="preserve"> Հակակոռուպցիոն կոմիտեի շենքային պայմանների ապահովում </t>
  </si>
  <si>
    <t xml:space="preserve"> Ժամանակակից իրավապահ մարմնի կարիքները սպասարկող շենքի կառուցում հաշվի առնելով Հակակոռուպցիոն կոմիտեի գործառութները </t>
  </si>
  <si>
    <t xml:space="preserve"> 31002 </t>
  </si>
  <si>
    <t xml:space="preserve"> Հակակոռուպցիոն դատարանի շենքային պայմանների ապահովում </t>
  </si>
  <si>
    <t xml:space="preserve"> Հակակոռուպցիոն դատարանի կարիքները սպասարկող նոր շենքի կառուցում </t>
  </si>
  <si>
    <t xml:space="preserve"> Հակակոռուպցիոն դատարան </t>
  </si>
  <si>
    <t xml:space="preserve"> 11001 </t>
  </si>
  <si>
    <t xml:space="preserve"> ՈՉ ՖԻՆԱՆՍԱԿԱՆ ԱԿՏԻՎՆԵՐԻ ԳԾՈՎ ԾԱԽՍԵՐ</t>
  </si>
  <si>
    <t xml:space="preserve"> ՀԻՄՆԱԿԱՆ ՄԻՋՈՑՆԵՐ</t>
  </si>
  <si>
    <t xml:space="preserve"> ԱՅԼ  ԾԱԽՍԵՐ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</si>
  <si>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</si>
  <si>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</si>
  <si>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</si>
  <si>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</si>
  <si>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Հակակոռուպցիոն կոմիտեի շենքային պայմանների ապահովում</t>
  </si>
  <si>
    <t>Հակակոռուպցիոն դատարանի շենքային պայմանների ապահովում</t>
  </si>
  <si>
    <t>ՀՀ կառավարության 2021 թվականի ----------</t>
  </si>
  <si>
    <t xml:space="preserve">ՀՀ կառավարության 2021 թվականի </t>
  </si>
  <si>
    <t>ՀԱՅԱՍՏԱՆԻ ՀԱՆՐԱՊԵՏՈՒԹՅԱՆ ԿԱՌԱՎԱՐՈՒԹՅԱՆ 2020 ԹՎԱԿԱՆԻ ԴԵԿՏԵՄԲԵՐԻ 30-Ի N 2215-Ն ՈՐՈՇՄԱՆ N 3  և N 4 ՀԱՎԵԼՎԱԾՆԵՐՈՒՄ ԿԱՏԱՐՎՈՂ  ՓՈՓՈԽՈՒԹՅՈՒՆՆԵՐԸ  ԵՎ  ԼՐԱՑՈՒՄՆԵՐԸ</t>
  </si>
  <si>
    <t>______________ ի    ___Ն որոշման</t>
  </si>
  <si>
    <t>Ծրագրային դասիչ</t>
  </si>
  <si>
    <t xml:space="preserve">ՀՀ կառավարության  2021 թվականի </t>
  </si>
  <si>
    <t xml:space="preserve"> Քրեակատարողական ծառայություններ</t>
  </si>
  <si>
    <t xml:space="preserve"> Դատապարտյալների պատժի կատարման և ուղղման համար անհրաժեշտ պայմանների ապահովում</t>
  </si>
  <si>
    <t xml:space="preserve"> Դատապարտյալների զբաղվածության և իրավունքների պաշտպանություն</t>
  </si>
  <si>
    <t>Քրեակատարողական ծառայություններ</t>
  </si>
  <si>
    <t>05</t>
  </si>
  <si>
    <t xml:space="preserve"> Կալանավայրեր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</si>
  <si>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</si>
  <si>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</si>
  <si>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>ՀՀ ԱՐԴԱՐԱԴԱՏՈՒԹՅԱՆ ՆԱԽԱՐԱՐՈՒԹՅՈՒՆ</t>
  </si>
  <si>
    <t xml:space="preserve">այդ թվում`  ըստ կատարողների </t>
  </si>
  <si>
    <t>ՀՀ  արդարադատության նախարարություն</t>
  </si>
  <si>
    <t>այդ թվում`  ըստ ուղղությունների</t>
  </si>
  <si>
    <t>Աջափնյակ վարչական շրջանի «Սպանդարյան» կայարանի երկաթգծին հարակից 15 հեկտար մակերեսով հողատարածքում Հակակոռուպցիոն կոմիտեի գործունեության համար անհրաժեշտ շենքային պայմանների ապահովում</t>
  </si>
  <si>
    <t>ՇԵՆՔԵՐ և ՇԻՆՈՒԹՅՈՒՆՆԵՐ</t>
  </si>
  <si>
    <t xml:space="preserve">ՀՀ կառավարության </t>
  </si>
  <si>
    <t xml:space="preserve"> N    -Ն որոշման</t>
  </si>
  <si>
    <t>Կոդը</t>
  </si>
  <si>
    <t>Անվանումը</t>
  </si>
  <si>
    <t>Գնման ձևը</t>
  </si>
  <si>
    <t>Չափի
միավորը</t>
  </si>
  <si>
    <t>միավորի գինը</t>
  </si>
  <si>
    <t>Ցուցանիշների փոփոխությունը (ավելացումները նշված են դրական նշանով, իսկ նվազեցումները՝ փակագծերում)</t>
  </si>
  <si>
    <t>քանակը</t>
  </si>
  <si>
    <t>գումարը (հազար դրամով)</t>
  </si>
  <si>
    <t>հատ</t>
  </si>
  <si>
    <t>Բաժին N 03  Խումբ N 03  Դաս N 01 Դատարաններ</t>
  </si>
  <si>
    <t>ԲՄ</t>
  </si>
  <si>
    <t>դրամ</t>
  </si>
  <si>
    <t>ՄԱՍ 1. ԱՊՐԱՆՔՆԵՐ</t>
  </si>
  <si>
    <t xml:space="preserve"> </t>
  </si>
  <si>
    <t xml:space="preserve"> ՄԱՍ II.  ԱՇԽԱՏԱՆՔՆԵՐ</t>
  </si>
  <si>
    <t xml:space="preserve"> 45221142-1</t>
  </si>
  <si>
    <t xml:space="preserve">  ընդհանուր շինարարական աշխատանքներ</t>
  </si>
  <si>
    <t>Բաժին N 03  Խումբ N 07  Դաս N 01 Նախաքննություն</t>
  </si>
  <si>
    <t xml:space="preserve">2021 թվականի __________ </t>
  </si>
  <si>
    <t>Աջափնյակ վարչական շրջանի «Սպանդարյան» կայարանի երկաթգծին հարակից 15 հեկտար մակերեսով հողատարածքում Հակակոռուպցիոն դատարանի  գործունեության համար անհրաժեշտ շենքային պայմանների ապահովում</t>
  </si>
  <si>
    <t>Աջափնյակ վարչական շրջանի «Սպանդարյան» կայարանի երկաթգծին հարակից 15 հեկտար մակերեսով հողատարածքում Հակակոռուպցիոն դատարանի գործունեության համար անհրաժեշտ շենքային պայմանների ապահովում</t>
  </si>
  <si>
    <t>ՀՀ արդարադատության նախարարության քրեակատարողական  ծառայության կարողությունների զարգացում և տեխնիկական հագեցվածության ապահովում</t>
  </si>
  <si>
    <t>Ցուցանիշների փոփոխությունը (ավելացումները նշված են դրական նշանով, իսկ նվազեցումները` փակագծերում)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</si>
  <si>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</si>
  <si>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</si>
  <si>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</si>
  <si>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կառավարություն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</si>
  <si>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</si>
  <si>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արդարադատության նախարարության քրեակատարողական  ծառայության կարողությունների զարգացում և տեխնիկական հագեցվածության ապահովում</t>
  </si>
  <si>
    <t xml:space="preserve"> ՀՀ արդարադատության նախարարության  քրեակատարողական ծառայության  աշխատանքային պայմանների բարելավման համար վարչական սարքավորումների ձեռք բերում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</si>
  <si>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</si>
  <si>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</si>
  <si>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</si>
  <si>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>ՀՀ կառավարություն</t>
  </si>
  <si>
    <t xml:space="preserve"> Պահուստային միջոցներ</t>
  </si>
  <si>
    <t xml:space="preserve"> ՀՀ արդարադատության նախարարության քրեակատարողական ծառայություն</t>
  </si>
  <si>
    <t xml:space="preserve">Ինն ամիս </t>
  </si>
  <si>
    <t>Ցուցանիշների փոփոխությունը (ավելացումները նշված են դրական նշանով,  իսկ նվազեցումները` փակագծերում)</t>
  </si>
  <si>
    <t xml:space="preserve"> ՀՀ արդարադատության նախարարության  քրեակատարողական ծառայության աշխատանքային պայմանների բարելավման համար վարչական սարքավորումների ձեռք բերում</t>
  </si>
  <si>
    <t xml:space="preserve">Քրեակատարողական ծառայություն </t>
  </si>
  <si>
    <t>Ծրագրի դասիչը</t>
  </si>
  <si>
    <t xml:space="preserve"> ՀՀ կառավարության պահուստային ֆոնդ </t>
  </si>
  <si>
    <t xml:space="preserve"> 1139 </t>
  </si>
  <si>
    <t xml:space="preserve">Ցուցանիշների փոփոխությունը (նվազեցումները  նշված են  փակագծերում)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</si>
  <si>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</si>
  <si>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Միջոցառման վրա կատարվող ծախսը (հազար դրամ)</t>
  </si>
  <si>
    <t xml:space="preserve">ՀԱՅԱՍՏԱՆԻ ՀԱՆՐԱՊԵՏՈՒԹՅԱՆ ԿԱՌԱՎԱՐՈՒԹՅԱՆ 2020 ԹՎԱԿԱՆԻ ԴԵԿՏԵՄԲԵՐԻ 30-Ի ԹԻՎ 2215-Ն ՈՐՈՇՄԱՆ N 9 ՀԱՎԵԼՎԱԾԻ  9.10 և 9.47 ԱՂՅՈՒՍԱԿՆԵՐՈՒՄ ԿԱՏԱՐՎՈՂ ՓՈՓՈԽՈՒԹՅՈՒՆՆԵՐԸ ԵՎ ԼՐԱՑՈՒՄՆԵՐԸ </t>
  </si>
  <si>
    <t xml:space="preserve">ՀԱՅԱՍՏԱՆԻ ՀԱՆՐԱՊԵՏՈՒԹՅԱՆ ԿԱՌԱՎԱՐՈՒԹՅԱՆ 2020 ԹՎԱԿԱՆԻ ԴԵԿՏԵՄԲԵՐԻ 30-Ի ԹԻՎ 2215-Ն ՈՐՈՇՄԱՆ N 9.1 ՀԱՎԵԼՎԱԾԻ  9.1.10, 9.1.43 և 9.1.58 ԱՂՅՈՒՍԱԿՆԵՐՈՒՄ ԿԱՏԱՐՎՈՂ ՓՈՓՈԽՈՒԹՅՈՒՆՆԵՐԸ ԵՎ ԼՐԱՑՈՒՄՆԵՐԸ </t>
  </si>
  <si>
    <t xml:space="preserve"> ՄԱՍ 1. ՊԵՏԱԿԱՆ ՄԱՐՄՆԻ ԳԾՈՎ ԱՐԴՅՈՒՆՔԱՅԻՆ (ԿԱՏԱՐՈՂԱԿԱՆ) ՑՈՒՑԱՆԻՇՆԵՐԸ </t>
  </si>
  <si>
    <t>ՀՀ  արդարադատության նախարարության  քրեակատարողական ծառայություն</t>
  </si>
  <si>
    <t>ՀՀ արդարադատության նախարարութան քրեակատարողական ծառայություն</t>
  </si>
  <si>
    <t>Բաժին N 03  Խումբ N 05 Դաս N 01 Կալանավայրեր</t>
  </si>
  <si>
    <t>32321200/501</t>
  </si>
  <si>
    <t>ՀԱՅԱՍՏԱՆԻ ՀԱՆՐԱՊԵՏՈՒԹՅԱՆ 2021 ԹՎԱԿԱՆԻ ՊԵՏԱԿԱՆ ԲՅՈՒՋԵԻ ՄԱՍԻՆ ՕՐԵՆՔԻ N 1 ՀԱՎԵԼՎԱԾԻ N  3 ԱՂՅՈՒՍԱԿՈՒՄ ԿԱՏԱՐՎՈՂ  ՓՈՓՈԽՈՒԹՅՈՒՆՆԵՐԸ ԵՎ ԼՐԱՑՈՒՄՆԵՐԸ</t>
  </si>
  <si>
    <t>Հավելված  №  2</t>
  </si>
  <si>
    <t>ՀԱՅԱՍՏԱՆԻ ՀԱՆՐԱՊԵՏՈՒԹՅԱՆ ԿԱՌԱՎԱՐՈՒԹՅԱՆ 2020 ԹՎԱԿԱՆԻ ԴԵԿՏԵՄԲԵՐԻ 30-Ի ԹԻՎ 2215-Ն ՈՐՈՇՄԱՆ N5 ՀԱՎԵԼՎԱԾԻ N2 ԱՂՅՈՒՍԱԿՈՒՄ ԿԱՏԱՐՎՈՂ ՓՈՓՈԽՈՒԹՅՈՒՆՆԵՐԸ ԵՎ  ԼՐԱՑՈՒՄՆԵՐԸ</t>
  </si>
  <si>
    <t>ՀԱՅԱՍՏԱՆԻ ՀԱՆՐԱՊԵՏՈՒԹՅԱՆ ԿԱՌԱՎԱՐՈՒԹՅԱՆ 2020 ԹՎԱԿԱՆԻ ԴԵԿՏԵՄԲԵՐԻ 30-Ի N 2215-Ն ՈՐՈՇՄԱՆ N 10 ՀԱՎԵԼՎԱԾԻ ՑՈՒՑԱՆԻՇՆԵՐՈՒՄ ԿԱՏԱՐՎՈՂ ՓՈՓՈԽՈՒԹՅՈՒՆՆԵՐԸ ԵՎ  ԼՐԱՑՈՒՄՆԵՐԸ</t>
  </si>
  <si>
    <t>Տեսահսկողության համակարգ</t>
  </si>
  <si>
    <t>Տեսահսկման սարքավորումածրագրային համակարգ, քանակ, հատ</t>
  </si>
  <si>
    <t>Հավելված №  1</t>
  </si>
  <si>
    <t>Հավելված № 3</t>
  </si>
  <si>
    <t>Հավելված № 4</t>
  </si>
  <si>
    <t>Հավելված №  5</t>
  </si>
  <si>
    <t>Հավելված  № 6</t>
  </si>
  <si>
    <t>Հավելված  №  7</t>
  </si>
  <si>
    <t>45221142-5</t>
  </si>
  <si>
    <t>«ՀԱՅԱՍՏԱՆԻ ՀԱՆՐԱՊԵՏՈՒԹՅԱՆ 2021 ԹՎԱԿԱՆԻ ՊԵՏԱԿԱՆ ԲՅՈՒՋԵԻ ՄԱՍԻՆ» ՀՀ ՕՐԵՆՔԻ N1 ՀԱՎԵԼՎԱԾԻ  N 2 ԱՂՅՈՒՍԱԿՈՒՄ ՎԵՐԱԲԱՇԽՈՒՄ ԵՎ ՀԱՅԱՍՏԱՆԻ ՀԱՆՐԱՊԵՏՈՒԹՅԱՆ ԿԱՌԱՎԱՐՈՒԹՅԱՆ 2020 ԹՎԱԿԱՆԻ ԴԵԿՏԵՄԲԵՐԻ 30-Ի N 2215-Ն ՈՐՈՇՄԱՆ N 5 ՀԱՎԵԼՎԱԾԻ N  1 ԱՂՅՈՒՍԱԿՈՒՄ 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</si>
</sst>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0.0"/>
    <numFmt numFmtId="168" formatCode="_-* #,##0.0\ _ _-;\-* #,##0.0\ _ _-;_-* &quot;-&quot;??\ _ _-;_-@_-"/>
    <numFmt numFmtId="169" formatCode="##,##0.0;\(##,##0.0\);\-"/>
    <numFmt numFmtId="170" formatCode="_-* #,##0.00_р_._-;\-* #,##0.00_р_._-;_-* &quot;-&quot;??_р_._-;_-@_-"/>
    <numFmt numFmtId="171" formatCode="#,##0.0_);\(#,##0.0\)"/>
    <numFmt numFmtId="172" formatCode="_-* #,##0.0\ _֏_-;\-* #,##0.0\ _֏_-;_-* &quot;-&quot;??\ _֏_-;_-@_-"/>
    <numFmt numFmtId="173" formatCode="0.0_);\(0.0\)"/>
    <numFmt numFmtId="174" formatCode="_(* #,##0.0_);_(* \(#,##0.0\);_(* &quot;-&quot;?_);_(@_)"/>
  </numFmts>
  <fonts count="42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rgb="FF000000"/>
      <name val="Arial Armenian"/>
      <family val="2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8"/>
      <color rgb="FF000000"/>
      <name val="Arial Armenian"/>
      <family val="2"/>
    </font>
    <font>
      <sz val="10"/>
      <color indexed="8"/>
      <name val="GHEA Grapalat"/>
      <family val="3"/>
    </font>
    <font>
      <b/>
      <sz val="10"/>
      <color theme="1"/>
      <name val="GHEA Grapalat"/>
      <family val="3"/>
    </font>
    <font>
      <sz val="10"/>
      <name val="Arial"/>
      <family val="2"/>
      <charset val="204"/>
    </font>
    <font>
      <i/>
      <sz val="12"/>
      <name val="GHEA Grapalat"/>
      <family val="3"/>
    </font>
    <font>
      <b/>
      <sz val="8"/>
      <name val="GHEA Grapalat"/>
      <family val="2"/>
    </font>
    <font>
      <sz val="10"/>
      <color theme="1"/>
      <name val="Calibri"/>
      <family val="2"/>
      <charset val="1"/>
      <scheme val="minor"/>
    </font>
    <font>
      <sz val="10"/>
      <name val="Arial Unicode"/>
      <family val="2"/>
    </font>
    <font>
      <b/>
      <sz val="12"/>
      <name val="GHEA Grapalat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3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  <font>
      <sz val="10"/>
      <color indexed="8"/>
      <name val="MS Sans Serif"/>
      <family val="2"/>
      <charset val="204"/>
    </font>
    <font>
      <b/>
      <sz val="10"/>
      <color indexed="8"/>
      <name val="GHEA Grapalat"/>
      <family val="3"/>
    </font>
    <font>
      <sz val="12"/>
      <color indexed="8"/>
      <name val="GHEA Grapalat"/>
      <family val="3"/>
    </font>
    <font>
      <sz val="10"/>
      <name val="Arial Armenian"/>
    </font>
    <font>
      <sz val="12"/>
      <color rgb="FF000000"/>
      <name val="GHEA Grapalat"/>
      <family val="3"/>
    </font>
    <font>
      <i/>
      <sz val="12"/>
      <name val="GHEA Grapalat"/>
      <family val="2"/>
    </font>
    <font>
      <sz val="12"/>
      <name val="GHEA Grapalat"/>
      <family val="2"/>
    </font>
    <font>
      <i/>
      <sz val="12"/>
      <color theme="1"/>
      <name val="GHEA Grapalat"/>
      <family val="3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"/>
      <scheme val="minor"/>
    </font>
    <font>
      <b/>
      <sz val="12"/>
      <color rgb="FF000000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4">
    <xf numFmtId="0" fontId="0" fillId="0" borderId="0"/>
    <xf numFmtId="0" fontId="2" fillId="0" borderId="0"/>
    <xf numFmtId="43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169" fontId="16" fillId="0" borderId="0" applyFill="0" applyBorder="0" applyProtection="0">
      <alignment horizontal="right" vertical="top"/>
    </xf>
    <xf numFmtId="0" fontId="3" fillId="0" borderId="0"/>
    <xf numFmtId="0" fontId="1" fillId="0" borderId="0"/>
    <xf numFmtId="170" fontId="20" fillId="0" borderId="0" applyFont="0" applyFill="0" applyBorder="0" applyAlignment="0" applyProtection="0"/>
    <xf numFmtId="0" fontId="20" fillId="0" borderId="0"/>
    <xf numFmtId="0" fontId="16" fillId="0" borderId="0">
      <alignment horizontal="left" vertical="top" wrapText="1"/>
    </xf>
    <xf numFmtId="0" fontId="3" fillId="0" borderId="0"/>
    <xf numFmtId="169" fontId="22" fillId="0" borderId="0" applyFill="0" applyBorder="0" applyProtection="0">
      <alignment horizontal="right" vertical="top"/>
    </xf>
    <xf numFmtId="0" fontId="24" fillId="0" borderId="0"/>
    <xf numFmtId="0" fontId="3" fillId="0" borderId="0"/>
    <xf numFmtId="0" fontId="31" fillId="0" borderId="0"/>
    <xf numFmtId="0" fontId="34" fillId="0" borderId="0"/>
    <xf numFmtId="164" fontId="34" fillId="0" borderId="0" applyFont="0" applyFill="0" applyBorder="0" applyAlignment="0" applyProtection="0"/>
  </cellStyleXfs>
  <cellXfs count="356">
    <xf numFmtId="0" fontId="0" fillId="0" borderId="0" xfId="0" applyFill="1" applyBorder="1" applyAlignment="1">
      <alignment horizontal="left" vertical="top"/>
    </xf>
    <xf numFmtId="0" fontId="9" fillId="0" borderId="0" xfId="0" applyFont="1"/>
    <xf numFmtId="0" fontId="9" fillId="0" borderId="0" xfId="0" applyFont="1" applyAlignment="1">
      <alignment horizontal="right"/>
    </xf>
    <xf numFmtId="0" fontId="8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11" fillId="0" borderId="0" xfId="0" applyFont="1"/>
    <xf numFmtId="0" fontId="11" fillId="0" borderId="0" xfId="0" applyFont="1" applyFill="1" applyAlignment="1">
      <alignment horizontal="right"/>
    </xf>
    <xf numFmtId="0" fontId="7" fillId="0" borderId="0" xfId="0" applyFont="1" applyFill="1" applyAlignment="1">
      <alignment wrapText="1"/>
    </xf>
    <xf numFmtId="0" fontId="14" fillId="0" borderId="0" xfId="0" applyFont="1" applyFill="1" applyBorder="1" applyAlignment="1">
      <alignment horizontal="left" vertical="top"/>
    </xf>
    <xf numFmtId="0" fontId="15" fillId="0" borderId="0" xfId="0" applyFont="1" applyFill="1" applyAlignment="1">
      <alignment horizontal="right"/>
    </xf>
    <xf numFmtId="166" fontId="13" fillId="0" borderId="0" xfId="3" applyNumberFormat="1" applyFont="1" applyAlignment="1">
      <alignment horizontal="right" vertical="center"/>
    </xf>
    <xf numFmtId="0" fontId="17" fillId="0" borderId="0" xfId="0" applyFont="1" applyFill="1" applyBorder="1" applyAlignment="1">
      <alignment horizontal="left" vertical="top"/>
    </xf>
    <xf numFmtId="0" fontId="9" fillId="2" borderId="0" xfId="0" applyFont="1" applyFill="1"/>
    <xf numFmtId="0" fontId="10" fillId="0" borderId="8" xfId="0" applyFont="1" applyBorder="1" applyAlignment="1">
      <alignment horizontal="center" vertical="center" wrapText="1"/>
    </xf>
    <xf numFmtId="0" fontId="9" fillId="0" borderId="0" xfId="0" applyFont="1" applyFill="1"/>
    <xf numFmtId="0" fontId="9" fillId="0" borderId="0" xfId="0" applyFont="1" applyFill="1" applyAlignment="1">
      <alignment horizontal="right"/>
    </xf>
    <xf numFmtId="0" fontId="9" fillId="0" borderId="0" xfId="0" applyFont="1" applyBorder="1"/>
    <xf numFmtId="0" fontId="19" fillId="0" borderId="0" xfId="0" applyFont="1" applyFill="1" applyAlignment="1">
      <alignment horizontal="center" wrapText="1"/>
    </xf>
    <xf numFmtId="0" fontId="0" fillId="0" borderId="0" xfId="0" applyAlignment="1">
      <alignment horizontal="left" vertical="top" wrapText="1"/>
    </xf>
    <xf numFmtId="0" fontId="4" fillId="2" borderId="0" xfId="16" applyFont="1" applyFill="1">
      <alignment horizontal="left" vertical="top" wrapText="1"/>
    </xf>
    <xf numFmtId="43" fontId="4" fillId="2" borderId="0" xfId="16" applyNumberFormat="1" applyFont="1" applyFill="1">
      <alignment horizontal="left" vertical="top" wrapText="1"/>
    </xf>
    <xf numFmtId="0" fontId="13" fillId="0" borderId="0" xfId="15" applyFont="1" applyAlignment="1">
      <alignment horizontal="right"/>
    </xf>
    <xf numFmtId="0" fontId="13" fillId="0" borderId="0" xfId="15" applyFont="1" applyFill="1" applyBorder="1" applyAlignment="1">
      <alignment horizontal="right"/>
    </xf>
    <xf numFmtId="0" fontId="9" fillId="0" borderId="0" xfId="0" applyFont="1" applyFill="1" applyAlignment="1"/>
    <xf numFmtId="0" fontId="23" fillId="0" borderId="0" xfId="0" applyFont="1" applyAlignment="1">
      <alignment horizontal="left" vertical="top" wrapText="1"/>
    </xf>
    <xf numFmtId="0" fontId="25" fillId="0" borderId="10" xfId="0" applyFont="1" applyBorder="1" applyAlignment="1">
      <alignment vertical="top" wrapText="1"/>
    </xf>
    <xf numFmtId="169" fontId="0" fillId="0" borderId="0" xfId="0" applyNumberFormat="1" applyAlignment="1">
      <alignment horizontal="left" vertical="top" wrapText="1"/>
    </xf>
    <xf numFmtId="172" fontId="4" fillId="2" borderId="0" xfId="16" applyNumberFormat="1" applyFont="1" applyFill="1">
      <alignment horizontal="left" vertical="top" wrapText="1"/>
    </xf>
    <xf numFmtId="0" fontId="7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164" fontId="4" fillId="0" borderId="0" xfId="3" applyFont="1" applyAlignment="1">
      <alignment horizontal="center" vertical="center" wrapText="1"/>
    </xf>
    <xf numFmtId="49" fontId="27" fillId="0" borderId="15" xfId="0" applyNumberFormat="1" applyFont="1" applyFill="1" applyBorder="1" applyAlignment="1">
      <alignment horizontal="center" vertical="center" textRotation="90" wrapText="1"/>
    </xf>
    <xf numFmtId="0" fontId="27" fillId="0" borderId="15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164" fontId="28" fillId="0" borderId="0" xfId="3" applyFont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26" fillId="0" borderId="0" xfId="0" applyFont="1" applyAlignment="1">
      <alignment vertical="center" wrapText="1"/>
    </xf>
    <xf numFmtId="164" fontId="26" fillId="0" borderId="0" xfId="3" applyFont="1" applyAlignment="1">
      <alignment vertical="center" wrapText="1"/>
    </xf>
    <xf numFmtId="0" fontId="30" fillId="0" borderId="0" xfId="0" applyFont="1" applyAlignment="1">
      <alignment vertical="center" wrapText="1"/>
    </xf>
    <xf numFmtId="164" fontId="30" fillId="0" borderId="0" xfId="3" applyFont="1" applyAlignment="1">
      <alignment vertical="center" wrapText="1"/>
    </xf>
    <xf numFmtId="0" fontId="18" fillId="0" borderId="0" xfId="21" applyFont="1"/>
    <xf numFmtId="0" fontId="18" fillId="0" borderId="0" xfId="21" applyFont="1" applyAlignment="1" applyProtection="1">
      <alignment horizontal="left" wrapText="1"/>
      <protection locked="0"/>
    </xf>
    <xf numFmtId="0" fontId="32" fillId="0" borderId="0" xfId="21" applyFont="1" applyAlignment="1" applyProtection="1">
      <protection locked="0"/>
    </xf>
    <xf numFmtId="0" fontId="32" fillId="0" borderId="0" xfId="21" applyFont="1" applyAlignment="1" applyProtection="1">
      <alignment horizontal="right"/>
      <protection locked="0"/>
    </xf>
    <xf numFmtId="0" fontId="18" fillId="0" borderId="0" xfId="21" applyFont="1" applyProtection="1">
      <protection locked="0"/>
    </xf>
    <xf numFmtId="0" fontId="18" fillId="0" borderId="0" xfId="21" applyFont="1" applyAlignment="1" applyProtection="1">
      <alignment horizontal="center"/>
      <protection locked="0"/>
    </xf>
    <xf numFmtId="0" fontId="33" fillId="0" borderId="0" xfId="21" applyFont="1"/>
    <xf numFmtId="0" fontId="28" fillId="0" borderId="0" xfId="21" applyFont="1" applyBorder="1" applyAlignment="1" applyProtection="1">
      <alignment vertical="center" wrapText="1"/>
      <protection locked="0"/>
    </xf>
    <xf numFmtId="0" fontId="33" fillId="0" borderId="0" xfId="21" applyFont="1" applyAlignment="1" applyProtection="1">
      <alignment horizontal="center"/>
      <protection locked="0"/>
    </xf>
    <xf numFmtId="0" fontId="33" fillId="0" borderId="0" xfId="21" applyFont="1" applyProtection="1">
      <protection locked="0"/>
    </xf>
    <xf numFmtId="174" fontId="4" fillId="2" borderId="0" xfId="16" applyNumberFormat="1" applyFont="1" applyFill="1">
      <alignment horizontal="left" vertical="top" wrapText="1"/>
    </xf>
    <xf numFmtId="0" fontId="7" fillId="2" borderId="0" xfId="0" applyFont="1" applyFill="1" applyAlignment="1">
      <alignment horizontal="center" wrapText="1"/>
    </xf>
    <xf numFmtId="0" fontId="5" fillId="2" borderId="0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left" vertical="top"/>
    </xf>
    <xf numFmtId="0" fontId="14" fillId="2" borderId="0" xfId="0" applyFont="1" applyFill="1" applyBorder="1" applyAlignment="1">
      <alignment horizontal="left" vertical="top"/>
    </xf>
    <xf numFmtId="166" fontId="13" fillId="2" borderId="0" xfId="5" applyNumberFormat="1" applyFont="1" applyFill="1" applyAlignment="1">
      <alignment horizontal="right" vertical="center"/>
    </xf>
    <xf numFmtId="166" fontId="15" fillId="2" borderId="0" xfId="0" applyNumberFormat="1" applyFont="1" applyFill="1" applyAlignment="1">
      <alignment horizontal="right"/>
    </xf>
    <xf numFmtId="0" fontId="15" fillId="2" borderId="0" xfId="0" applyFont="1" applyFill="1" applyAlignment="1">
      <alignment horizontal="right"/>
    </xf>
    <xf numFmtId="166" fontId="6" fillId="2" borderId="0" xfId="0" applyNumberFormat="1" applyFont="1" applyFill="1" applyBorder="1" applyAlignment="1">
      <alignment horizontal="left" vertical="top"/>
    </xf>
    <xf numFmtId="0" fontId="9" fillId="2" borderId="0" xfId="0" applyFont="1" applyFill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28" fillId="2" borderId="15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right"/>
    </xf>
    <xf numFmtId="0" fontId="15" fillId="2" borderId="0" xfId="0" applyFont="1" applyFill="1"/>
    <xf numFmtId="166" fontId="13" fillId="2" borderId="0" xfId="3" applyNumberFormat="1" applyFont="1" applyFill="1" applyAlignment="1">
      <alignment horizontal="right" vertical="center"/>
    </xf>
    <xf numFmtId="0" fontId="10" fillId="2" borderId="0" xfId="0" applyFont="1" applyFill="1"/>
    <xf numFmtId="0" fontId="7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wrapText="1"/>
    </xf>
    <xf numFmtId="0" fontId="28" fillId="0" borderId="15" xfId="0" applyFont="1" applyBorder="1" applyAlignment="1">
      <alignment horizontal="left" vertical="top" wrapText="1"/>
    </xf>
    <xf numFmtId="0" fontId="10" fillId="0" borderId="0" xfId="0" applyFont="1"/>
    <xf numFmtId="0" fontId="7" fillId="0" borderId="0" xfId="0" applyFont="1" applyFill="1" applyAlignment="1">
      <alignment horizontal="center" wrapText="1"/>
    </xf>
    <xf numFmtId="0" fontId="10" fillId="0" borderId="8" xfId="0" applyFont="1" applyBorder="1" applyAlignment="1">
      <alignment vertical="center"/>
    </xf>
    <xf numFmtId="0" fontId="10" fillId="0" borderId="8" xfId="0" applyFont="1" applyBorder="1" applyAlignment="1">
      <alignment vertical="center" wrapText="1"/>
    </xf>
    <xf numFmtId="0" fontId="10" fillId="0" borderId="12" xfId="0" applyFont="1" applyBorder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43" fontId="7" fillId="0" borderId="8" xfId="3" applyNumberFormat="1" applyFont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 wrapText="1"/>
    </xf>
    <xf numFmtId="43" fontId="7" fillId="0" borderId="5" xfId="3" applyNumberFormat="1" applyFont="1" applyBorder="1" applyAlignment="1">
      <alignment horizontal="center" vertical="center" wrapText="1"/>
    </xf>
    <xf numFmtId="0" fontId="28" fillId="2" borderId="8" xfId="16" applyFont="1" applyFill="1" applyBorder="1">
      <alignment horizontal="left" vertical="top" wrapText="1"/>
    </xf>
    <xf numFmtId="0" fontId="26" fillId="0" borderId="0" xfId="0" applyFont="1" applyAlignment="1">
      <alignment horizontal="left" vertical="top" wrapText="1"/>
    </xf>
    <xf numFmtId="43" fontId="10" fillId="0" borderId="8" xfId="3" applyNumberFormat="1" applyFont="1" applyBorder="1"/>
    <xf numFmtId="0" fontId="28" fillId="2" borderId="10" xfId="16" applyFont="1" applyFill="1" applyBorder="1" applyAlignment="1">
      <alignment horizontal="left" vertical="top" wrapText="1"/>
    </xf>
    <xf numFmtId="0" fontId="26" fillId="0" borderId="8" xfId="16" applyFont="1" applyBorder="1" applyAlignment="1">
      <alignment horizontal="center" vertical="top" wrapText="1"/>
    </xf>
    <xf numFmtId="0" fontId="26" fillId="0" borderId="8" xfId="0" applyFont="1" applyBorder="1" applyAlignment="1">
      <alignment horizontal="left" vertical="top" wrapText="1"/>
    </xf>
    <xf numFmtId="43" fontId="10" fillId="0" borderId="8" xfId="0" applyNumberFormat="1" applyFont="1" applyBorder="1"/>
    <xf numFmtId="0" fontId="28" fillId="0" borderId="15" xfId="16" applyFont="1" applyBorder="1" applyAlignment="1">
      <alignment horizontal="center" vertical="top" wrapText="1"/>
    </xf>
    <xf numFmtId="43" fontId="10" fillId="0" borderId="15" xfId="3" applyNumberFormat="1" applyFont="1" applyBorder="1"/>
    <xf numFmtId="43" fontId="10" fillId="0" borderId="15" xfId="0" applyNumberFormat="1" applyFont="1" applyBorder="1"/>
    <xf numFmtId="0" fontId="7" fillId="0" borderId="8" xfId="0" applyFont="1" applyBorder="1" applyAlignment="1">
      <alignment horizontal="center"/>
    </xf>
    <xf numFmtId="0" fontId="26" fillId="2" borderId="8" xfId="16" applyFont="1" applyFill="1" applyBorder="1" applyAlignment="1">
      <alignment horizontal="left" vertical="top" wrapText="1"/>
    </xf>
    <xf numFmtId="0" fontId="28" fillId="2" borderId="15" xfId="0" applyFont="1" applyFill="1" applyBorder="1" applyAlignment="1">
      <alignment horizontal="left" vertical="top" wrapText="1"/>
    </xf>
    <xf numFmtId="43" fontId="10" fillId="2" borderId="15" xfId="3" applyNumberFormat="1" applyFont="1" applyFill="1" applyBorder="1"/>
    <xf numFmtId="43" fontId="10" fillId="2" borderId="15" xfId="0" applyNumberFormat="1" applyFont="1" applyFill="1" applyBorder="1"/>
    <xf numFmtId="166" fontId="10" fillId="0" borderId="8" xfId="3" applyNumberFormat="1" applyFont="1" applyBorder="1"/>
    <xf numFmtId="166" fontId="10" fillId="0" borderId="1" xfId="3" applyNumberFormat="1" applyFont="1" applyBorder="1"/>
    <xf numFmtId="166" fontId="10" fillId="2" borderId="15" xfId="3" applyNumberFormat="1" applyFont="1" applyFill="1" applyBorder="1"/>
    <xf numFmtId="0" fontId="35" fillId="0" borderId="0" xfId="0" applyFont="1" applyFill="1" applyBorder="1" applyAlignment="1">
      <alignment horizontal="left" vertical="top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169" fontId="21" fillId="0" borderId="1" xfId="11" applyNumberFormat="1" applyFont="1" applyBorder="1" applyAlignment="1">
      <alignment horizontal="right" vertical="top"/>
    </xf>
    <xf numFmtId="0" fontId="36" fillId="0" borderId="1" xfId="0" applyFont="1" applyBorder="1" applyAlignment="1">
      <alignment horizontal="left" vertical="top" wrapText="1"/>
    </xf>
    <xf numFmtId="171" fontId="21" fillId="0" borderId="1" xfId="0" applyNumberFormat="1" applyFont="1" applyBorder="1" applyAlignment="1">
      <alignment horizontal="right" vertical="top" wrapText="1"/>
    </xf>
    <xf numFmtId="0" fontId="37" fillId="0" borderId="1" xfId="0" applyFont="1" applyBorder="1" applyAlignment="1">
      <alignment horizontal="left" vertical="top" wrapText="1"/>
    </xf>
    <xf numFmtId="49" fontId="21" fillId="0" borderId="5" xfId="3" applyNumberFormat="1" applyFont="1" applyBorder="1" applyAlignment="1">
      <alignment horizontal="right" vertical="top" wrapText="1"/>
    </xf>
    <xf numFmtId="0" fontId="21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28" fillId="2" borderId="10" xfId="0" applyFont="1" applyFill="1" applyBorder="1" applyAlignment="1">
      <alignment horizontal="left" vertical="center" wrapText="1"/>
    </xf>
    <xf numFmtId="0" fontId="28" fillId="2" borderId="10" xfId="0" applyFont="1" applyFill="1" applyBorder="1" applyAlignment="1">
      <alignment horizontal="left" wrapText="1"/>
    </xf>
    <xf numFmtId="169" fontId="21" fillId="2" borderId="1" xfId="11" applyNumberFormat="1" applyFont="1" applyFill="1" applyBorder="1" applyAlignment="1">
      <alignment horizontal="right" vertical="top"/>
    </xf>
    <xf numFmtId="0" fontId="10" fillId="0" borderId="23" xfId="0" applyFont="1" applyBorder="1" applyAlignment="1">
      <alignment horizontal="left" vertical="top" wrapText="1"/>
    </xf>
    <xf numFmtId="0" fontId="10" fillId="0" borderId="23" xfId="0" applyFont="1" applyBorder="1" applyAlignment="1">
      <alignment horizontal="center" vertical="top" wrapText="1"/>
    </xf>
    <xf numFmtId="0" fontId="21" fillId="0" borderId="23" xfId="0" applyFont="1" applyBorder="1" applyAlignment="1">
      <alignment horizontal="left" vertical="top" wrapText="1"/>
    </xf>
    <xf numFmtId="0" fontId="35" fillId="2" borderId="0" xfId="0" applyFont="1" applyFill="1" applyBorder="1" applyAlignment="1">
      <alignment horizontal="left" vertical="top"/>
    </xf>
    <xf numFmtId="0" fontId="39" fillId="2" borderId="0" xfId="0" applyFont="1" applyFill="1" applyBorder="1" applyAlignment="1">
      <alignment horizontal="left" vertical="top"/>
    </xf>
    <xf numFmtId="0" fontId="10" fillId="2" borderId="11" xfId="0" applyFont="1" applyFill="1" applyBorder="1" applyAlignment="1">
      <alignment horizontal="center" vertical="top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28" fillId="2" borderId="1" xfId="17" applyFont="1" applyFill="1" applyBorder="1" applyAlignment="1">
      <alignment horizontal="center" vertical="top" wrapText="1"/>
    </xf>
    <xf numFmtId="166" fontId="28" fillId="2" borderId="1" xfId="17" applyNumberFormat="1" applyFont="1" applyFill="1" applyBorder="1" applyAlignment="1">
      <alignment horizontal="center" vertical="top" wrapText="1"/>
    </xf>
    <xf numFmtId="0" fontId="10" fillId="2" borderId="14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top" wrapText="1"/>
    </xf>
    <xf numFmtId="0" fontId="10" fillId="2" borderId="6" xfId="0" applyFont="1" applyFill="1" applyBorder="1" applyAlignment="1">
      <alignment vertical="center" wrapText="1"/>
    </xf>
    <xf numFmtId="0" fontId="33" fillId="2" borderId="11" xfId="0" applyFont="1" applyFill="1" applyBorder="1" applyAlignment="1">
      <alignment horizontal="left" vertical="center" wrapText="1"/>
    </xf>
    <xf numFmtId="0" fontId="39" fillId="2" borderId="0" xfId="0" applyFont="1" applyFill="1" applyAlignment="1">
      <alignment horizontal="left" vertical="top" wrapText="1"/>
    </xf>
    <xf numFmtId="0" fontId="10" fillId="2" borderId="5" xfId="0" applyFont="1" applyFill="1" applyBorder="1" applyAlignment="1">
      <alignment vertical="center" wrapText="1"/>
    </xf>
    <xf numFmtId="0" fontId="26" fillId="2" borderId="1" xfId="0" applyFont="1" applyFill="1" applyBorder="1" applyAlignment="1">
      <alignment horizontal="left" vertical="top" wrapText="1"/>
    </xf>
    <xf numFmtId="0" fontId="33" fillId="2" borderId="15" xfId="0" applyFont="1" applyFill="1" applyBorder="1" applyAlignment="1">
      <alignment horizontal="left" vertical="center" wrapText="1"/>
    </xf>
    <xf numFmtId="166" fontId="28" fillId="2" borderId="1" xfId="3" applyNumberFormat="1" applyFont="1" applyFill="1" applyBorder="1" applyAlignment="1">
      <alignment horizontal="center" vertical="center"/>
    </xf>
    <xf numFmtId="49" fontId="26" fillId="2" borderId="6" xfId="16" applyNumberFormat="1" applyFont="1" applyFill="1" applyBorder="1" applyAlignment="1">
      <alignment vertical="top" wrapText="1"/>
    </xf>
    <xf numFmtId="0" fontId="28" fillId="2" borderId="1" xfId="0" applyFont="1" applyFill="1" applyBorder="1" applyAlignment="1">
      <alignment vertical="center"/>
    </xf>
    <xf numFmtId="0" fontId="21" fillId="2" borderId="1" xfId="0" applyFont="1" applyFill="1" applyBorder="1" applyAlignment="1">
      <alignment vertical="center"/>
    </xf>
    <xf numFmtId="49" fontId="26" fillId="2" borderId="5" xfId="16" applyNumberFormat="1" applyFont="1" applyFill="1" applyBorder="1" applyAlignment="1">
      <alignment vertical="top" wrapText="1"/>
    </xf>
    <xf numFmtId="49" fontId="28" fillId="2" borderId="1" xfId="19" applyNumberFormat="1" applyFont="1" applyFill="1" applyBorder="1" applyAlignment="1">
      <alignment horizontal="left" vertical="center" wrapText="1"/>
    </xf>
    <xf numFmtId="0" fontId="10" fillId="2" borderId="27" xfId="0" applyFont="1" applyFill="1" applyBorder="1" applyAlignment="1">
      <alignment horizontal="center" vertical="top" wrapText="1"/>
    </xf>
    <xf numFmtId="0" fontId="10" fillId="2" borderId="27" xfId="0" applyFont="1" applyFill="1" applyBorder="1" applyAlignment="1">
      <alignment horizontal="center" vertical="center" wrapText="1"/>
    </xf>
    <xf numFmtId="0" fontId="28" fillId="2" borderId="27" xfId="16" applyFont="1" applyFill="1" applyBorder="1" applyAlignment="1">
      <alignment horizontal="center" vertical="top" wrapText="1"/>
    </xf>
    <xf numFmtId="0" fontId="10" fillId="0" borderId="27" xfId="0" applyFont="1" applyFill="1" applyBorder="1" applyAlignment="1">
      <alignment horizontal="center" vertical="top" wrapText="1"/>
    </xf>
    <xf numFmtId="0" fontId="28" fillId="2" borderId="6" xfId="16" applyFont="1" applyFill="1" applyBorder="1" applyAlignment="1">
      <alignment horizontal="center" vertical="top" wrapText="1"/>
    </xf>
    <xf numFmtId="0" fontId="10" fillId="0" borderId="6" xfId="0" applyFont="1" applyFill="1" applyBorder="1" applyAlignment="1">
      <alignment horizontal="center" vertical="top" wrapText="1"/>
    </xf>
    <xf numFmtId="0" fontId="33" fillId="2" borderId="23" xfId="0" applyFont="1" applyFill="1" applyBorder="1" applyAlignment="1">
      <alignment horizontal="left" vertical="center" wrapText="1"/>
    </xf>
    <xf numFmtId="166" fontId="28" fillId="2" borderId="23" xfId="3" applyNumberFormat="1" applyFont="1" applyFill="1" applyBorder="1" applyAlignment="1">
      <alignment horizontal="center" vertical="center" wrapText="1"/>
    </xf>
    <xf numFmtId="166" fontId="33" fillId="2" borderId="23" xfId="0" applyNumberFormat="1" applyFont="1" applyFill="1" applyBorder="1" applyAlignment="1">
      <alignment horizontal="left" vertical="center" wrapText="1"/>
    </xf>
    <xf numFmtId="166" fontId="28" fillId="2" borderId="23" xfId="16" applyNumberFormat="1" applyFont="1" applyFill="1" applyBorder="1" applyAlignment="1">
      <alignment horizontal="center" vertical="center" wrapText="1"/>
    </xf>
    <xf numFmtId="0" fontId="28" fillId="2" borderId="23" xfId="0" applyFont="1" applyFill="1" applyBorder="1" applyAlignment="1">
      <alignment vertical="center"/>
    </xf>
    <xf numFmtId="166" fontId="21" fillId="2" borderId="23" xfId="0" applyNumberFormat="1" applyFont="1" applyFill="1" applyBorder="1" applyAlignment="1">
      <alignment vertical="center"/>
    </xf>
    <xf numFmtId="166" fontId="21" fillId="2" borderId="23" xfId="3" applyNumberFormat="1" applyFont="1" applyFill="1" applyBorder="1" applyAlignment="1">
      <alignment horizontal="center" vertical="center"/>
    </xf>
    <xf numFmtId="0" fontId="21" fillId="2" borderId="23" xfId="0" applyFont="1" applyFill="1" applyBorder="1" applyAlignment="1">
      <alignment wrapText="1"/>
    </xf>
    <xf numFmtId="166" fontId="28" fillId="2" borderId="23" xfId="0" applyNumberFormat="1" applyFont="1" applyFill="1" applyBorder="1" applyAlignment="1">
      <alignment wrapText="1"/>
    </xf>
    <xf numFmtId="166" fontId="28" fillId="2" borderId="23" xfId="3" applyNumberFormat="1" applyFont="1" applyFill="1" applyBorder="1" applyAlignment="1">
      <alignment horizontal="center" vertical="center"/>
    </xf>
    <xf numFmtId="0" fontId="21" fillId="2" borderId="23" xfId="0" applyFont="1" applyFill="1" applyBorder="1" applyAlignment="1">
      <alignment horizontal="left" vertical="top" wrapText="1"/>
    </xf>
    <xf numFmtId="166" fontId="28" fillId="2" borderId="23" xfId="0" applyNumberFormat="1" applyFont="1" applyFill="1" applyBorder="1" applyAlignment="1">
      <alignment horizontal="left" vertical="top" wrapText="1"/>
    </xf>
    <xf numFmtId="0" fontId="28" fillId="2" borderId="23" xfId="0" applyFont="1" applyFill="1" applyBorder="1" applyAlignment="1">
      <alignment wrapText="1"/>
    </xf>
    <xf numFmtId="0" fontId="28" fillId="2" borderId="27" xfId="0" applyFont="1" applyFill="1" applyBorder="1" applyAlignment="1">
      <alignment wrapText="1"/>
    </xf>
    <xf numFmtId="49" fontId="26" fillId="2" borderId="6" xfId="16" applyNumberFormat="1" applyFont="1" applyFill="1" applyBorder="1" applyAlignment="1">
      <alignment horizontal="center" vertical="top" wrapText="1"/>
    </xf>
    <xf numFmtId="0" fontId="28" fillId="2" borderId="15" xfId="16" applyFont="1" applyFill="1" applyBorder="1" applyAlignment="1">
      <alignment horizontal="center" vertical="top" wrapText="1"/>
    </xf>
    <xf numFmtId="0" fontId="28" fillId="2" borderId="5" xfId="16" applyFont="1" applyFill="1" applyBorder="1" applyAlignment="1">
      <alignment horizontal="center" vertical="top" wrapText="1"/>
    </xf>
    <xf numFmtId="0" fontId="33" fillId="2" borderId="1" xfId="0" applyFont="1" applyFill="1" applyBorder="1" applyAlignment="1">
      <alignment horizontal="left" vertical="center" wrapText="1"/>
    </xf>
    <xf numFmtId="0" fontId="28" fillId="2" borderId="11" xfId="16" applyFont="1" applyFill="1" applyBorder="1" applyAlignment="1">
      <alignment horizontal="center" vertical="top" wrapText="1"/>
    </xf>
    <xf numFmtId="0" fontId="10" fillId="2" borderId="6" xfId="0" applyFont="1" applyFill="1" applyBorder="1" applyAlignment="1">
      <alignment horizontal="center" vertical="top" wrapText="1"/>
    </xf>
    <xf numFmtId="0" fontId="10" fillId="2" borderId="5" xfId="0" applyFont="1" applyFill="1" applyBorder="1" applyAlignment="1">
      <alignment horizontal="center" vertical="top" wrapText="1"/>
    </xf>
    <xf numFmtId="0" fontId="10" fillId="2" borderId="11" xfId="0" applyFont="1" applyFill="1" applyBorder="1" applyAlignment="1">
      <alignment vertical="top" wrapText="1"/>
    </xf>
    <xf numFmtId="0" fontId="10" fillId="2" borderId="6" xfId="0" applyFont="1" applyFill="1" applyBorder="1" applyAlignment="1">
      <alignment vertical="top" wrapText="1"/>
    </xf>
    <xf numFmtId="0" fontId="10" fillId="2" borderId="5" xfId="0" applyFont="1" applyFill="1" applyBorder="1" applyAlignment="1">
      <alignment vertical="top" wrapText="1"/>
    </xf>
    <xf numFmtId="0" fontId="39" fillId="2" borderId="0" xfId="0" applyFont="1" applyFill="1" applyBorder="1" applyAlignment="1">
      <alignment horizontal="left" vertical="top" wrapText="1"/>
    </xf>
    <xf numFmtId="0" fontId="33" fillId="2" borderId="27" xfId="0" applyFont="1" applyFill="1" applyBorder="1" applyAlignment="1">
      <alignment horizontal="left" vertical="center" wrapText="1"/>
    </xf>
    <xf numFmtId="0" fontId="40" fillId="2" borderId="23" xfId="0" applyFont="1" applyFill="1" applyBorder="1" applyAlignment="1">
      <alignment horizontal="left" vertical="top" wrapText="1"/>
    </xf>
    <xf numFmtId="166" fontId="40" fillId="2" borderId="23" xfId="0" applyNumberFormat="1" applyFont="1" applyFill="1" applyBorder="1" applyAlignment="1">
      <alignment horizontal="left" vertical="top" wrapText="1"/>
    </xf>
    <xf numFmtId="0" fontId="10" fillId="2" borderId="23" xfId="0" applyFont="1" applyFill="1" applyBorder="1" applyAlignment="1">
      <alignment vertical="center" wrapText="1"/>
    </xf>
    <xf numFmtId="0" fontId="10" fillId="2" borderId="27" xfId="0" applyFont="1" applyFill="1" applyBorder="1" applyAlignment="1">
      <alignment vertical="top" wrapText="1"/>
    </xf>
    <xf numFmtId="0" fontId="21" fillId="2" borderId="23" xfId="0" applyFont="1" applyFill="1" applyBorder="1" applyAlignment="1">
      <alignment vertical="center"/>
    </xf>
    <xf numFmtId="0" fontId="37" fillId="2" borderId="23" xfId="0" applyFont="1" applyFill="1" applyBorder="1" applyAlignment="1">
      <alignment horizontal="left" vertical="top" wrapText="1"/>
    </xf>
    <xf numFmtId="49" fontId="26" fillId="2" borderId="5" xfId="16" applyNumberFormat="1" applyFont="1" applyFill="1" applyBorder="1" applyAlignment="1">
      <alignment horizontal="center" vertical="top" wrapText="1"/>
    </xf>
    <xf numFmtId="166" fontId="28" fillId="2" borderId="1" xfId="3" applyNumberFormat="1" applyFont="1" applyFill="1" applyBorder="1" applyAlignment="1">
      <alignment horizontal="right" vertical="center" wrapText="1"/>
    </xf>
    <xf numFmtId="166" fontId="26" fillId="2" borderId="1" xfId="18" applyNumberFormat="1" applyFont="1" applyFill="1" applyBorder="1" applyAlignment="1">
      <alignment horizontal="right" vertical="center"/>
    </xf>
    <xf numFmtId="166" fontId="28" fillId="2" borderId="1" xfId="3" applyNumberFormat="1" applyFont="1" applyFill="1" applyBorder="1" applyAlignment="1">
      <alignment horizontal="right" vertical="center"/>
    </xf>
    <xf numFmtId="0" fontId="40" fillId="2" borderId="1" xfId="0" applyFont="1" applyFill="1" applyBorder="1" applyAlignment="1">
      <alignment horizontal="right" vertical="top" wrapText="1"/>
    </xf>
    <xf numFmtId="166" fontId="40" fillId="2" borderId="1" xfId="0" applyNumberFormat="1" applyFont="1" applyFill="1" applyBorder="1" applyAlignment="1">
      <alignment horizontal="right" vertical="top" wrapText="1"/>
    </xf>
    <xf numFmtId="0" fontId="37" fillId="2" borderId="6" xfId="0" applyFont="1" applyFill="1" applyBorder="1" applyAlignment="1">
      <alignment vertical="top" wrapText="1"/>
    </xf>
    <xf numFmtId="49" fontId="28" fillId="2" borderId="11" xfId="16" applyNumberFormat="1" applyFont="1" applyFill="1" applyBorder="1" applyAlignment="1">
      <alignment horizontal="center" vertical="top" wrapText="1"/>
    </xf>
    <xf numFmtId="0" fontId="28" fillId="2" borderId="1" xfId="0" applyFont="1" applyFill="1" applyBorder="1" applyAlignment="1">
      <alignment horizontal="left" vertical="center" wrapText="1"/>
    </xf>
    <xf numFmtId="49" fontId="28" fillId="2" borderId="6" xfId="16" applyNumberFormat="1" applyFont="1" applyFill="1" applyBorder="1" applyAlignment="1">
      <alignment horizontal="center" vertical="top" wrapText="1"/>
    </xf>
    <xf numFmtId="49" fontId="28" fillId="2" borderId="11" xfId="16" applyNumberFormat="1" applyFont="1" applyFill="1" applyBorder="1" applyAlignment="1">
      <alignment vertical="top" wrapText="1"/>
    </xf>
    <xf numFmtId="49" fontId="28" fillId="2" borderId="6" xfId="16" applyNumberFormat="1" applyFont="1" applyFill="1" applyBorder="1" applyAlignment="1">
      <alignment vertical="top" wrapText="1"/>
    </xf>
    <xf numFmtId="0" fontId="28" fillId="2" borderId="1" xfId="0" applyFont="1" applyFill="1" applyBorder="1" applyAlignment="1">
      <alignment horizontal="left" vertical="top" wrapText="1"/>
    </xf>
    <xf numFmtId="165" fontId="28" fillId="2" borderId="1" xfId="18" applyNumberFormat="1" applyFont="1" applyFill="1" applyBorder="1" applyAlignment="1">
      <alignment horizontal="right" vertical="center"/>
    </xf>
    <xf numFmtId="166" fontId="28" fillId="2" borderId="1" xfId="18" applyNumberFormat="1" applyFont="1" applyFill="1" applyBorder="1" applyAlignment="1">
      <alignment horizontal="right" vertical="center"/>
    </xf>
    <xf numFmtId="49" fontId="28" fillId="2" borderId="27" xfId="16" applyNumberFormat="1" applyFont="1" applyFill="1" applyBorder="1" applyAlignment="1">
      <alignment vertical="top" wrapText="1"/>
    </xf>
    <xf numFmtId="0" fontId="28" fillId="0" borderId="23" xfId="0" applyFont="1" applyBorder="1" applyAlignment="1">
      <alignment horizontal="left" vertical="top" wrapText="1"/>
    </xf>
    <xf numFmtId="166" fontId="28" fillId="2" borderId="23" xfId="0" applyNumberFormat="1" applyFont="1" applyFill="1" applyBorder="1" applyAlignment="1">
      <alignment horizontal="left" vertical="center" wrapText="1"/>
    </xf>
    <xf numFmtId="166" fontId="28" fillId="2" borderId="23" xfId="18" applyNumberFormat="1" applyFont="1" applyFill="1" applyBorder="1" applyAlignment="1">
      <alignment horizontal="center" vertical="center"/>
    </xf>
    <xf numFmtId="0" fontId="28" fillId="2" borderId="23" xfId="0" applyFont="1" applyFill="1" applyBorder="1" applyAlignment="1">
      <alignment horizontal="left" vertical="center" wrapText="1"/>
    </xf>
    <xf numFmtId="49" fontId="28" fillId="2" borderId="5" xfId="16" applyNumberFormat="1" applyFont="1" applyFill="1" applyBorder="1" applyAlignment="1">
      <alignment vertical="top" wrapText="1"/>
    </xf>
    <xf numFmtId="49" fontId="28" fillId="2" borderId="27" xfId="16" applyNumberFormat="1" applyFont="1" applyFill="1" applyBorder="1" applyAlignment="1">
      <alignment horizontal="center" vertical="top" wrapText="1"/>
    </xf>
    <xf numFmtId="0" fontId="28" fillId="2" borderId="23" xfId="0" applyFont="1" applyFill="1" applyBorder="1" applyAlignment="1">
      <alignment horizontal="left" vertical="top" wrapText="1"/>
    </xf>
    <xf numFmtId="165" fontId="28" fillId="2" borderId="23" xfId="18" applyNumberFormat="1" applyFont="1" applyFill="1" applyBorder="1" applyAlignment="1">
      <alignment horizontal="center" vertical="center"/>
    </xf>
    <xf numFmtId="49" fontId="33" fillId="0" borderId="15" xfId="0" applyNumberFormat="1" applyFont="1" applyFill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wrapText="1"/>
    </xf>
    <xf numFmtId="171" fontId="27" fillId="0" borderId="15" xfId="0" applyNumberFormat="1" applyFont="1" applyFill="1" applyBorder="1" applyAlignment="1">
      <alignment horizontal="center" vertical="center" wrapText="1"/>
    </xf>
    <xf numFmtId="171" fontId="7" fillId="0" borderId="15" xfId="0" applyNumberFormat="1" applyFont="1" applyBorder="1" applyAlignment="1">
      <alignment horizontal="center" vertical="center" wrapText="1"/>
    </xf>
    <xf numFmtId="171" fontId="28" fillId="0" borderId="15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26" fillId="0" borderId="15" xfId="20" applyFont="1" applyBorder="1" applyAlignment="1">
      <alignment horizontal="left" vertical="center" wrapText="1"/>
    </xf>
    <xf numFmtId="171" fontId="26" fillId="0" borderId="15" xfId="0" applyNumberFormat="1" applyFont="1" applyBorder="1" applyAlignment="1">
      <alignment horizontal="center" vertical="center" wrapText="1"/>
    </xf>
    <xf numFmtId="0" fontId="26" fillId="0" borderId="6" xfId="0" applyFont="1" applyBorder="1" applyAlignment="1">
      <alignment vertical="center" wrapText="1"/>
    </xf>
    <xf numFmtId="0" fontId="28" fillId="0" borderId="5" xfId="0" applyFont="1" applyBorder="1" applyAlignment="1">
      <alignment horizontal="center" vertical="center" wrapText="1"/>
    </xf>
    <xf numFmtId="171" fontId="26" fillId="0" borderId="5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vertical="top" wrapText="1"/>
    </xf>
    <xf numFmtId="0" fontId="30" fillId="0" borderId="15" xfId="0" applyFont="1" applyBorder="1" applyAlignment="1">
      <alignment horizontal="left" vertical="center" wrapText="1"/>
    </xf>
    <xf numFmtId="167" fontId="7" fillId="2" borderId="15" xfId="0" applyNumberFormat="1" applyFont="1" applyFill="1" applyBorder="1" applyAlignment="1">
      <alignment horizontal="center" vertical="center"/>
    </xf>
    <xf numFmtId="0" fontId="26" fillId="0" borderId="15" xfId="0" applyFont="1" applyBorder="1" applyAlignment="1">
      <alignment vertical="center" wrapText="1"/>
    </xf>
    <xf numFmtId="0" fontId="10" fillId="0" borderId="15" xfId="0" applyFont="1" applyBorder="1"/>
    <xf numFmtId="0" fontId="28" fillId="2" borderId="15" xfId="0" applyFont="1" applyFill="1" applyBorder="1" applyAlignment="1">
      <alignment horizontal="left" vertical="center" wrapText="1"/>
    </xf>
    <xf numFmtId="171" fontId="26" fillId="2" borderId="15" xfId="0" applyNumberFormat="1" applyFont="1" applyFill="1" applyBorder="1" applyAlignment="1">
      <alignment horizontal="center" vertical="center" wrapText="1"/>
    </xf>
    <xf numFmtId="0" fontId="26" fillId="2" borderId="15" xfId="20" applyFont="1" applyFill="1" applyBorder="1" applyAlignment="1">
      <alignment horizontal="left" vertical="center" wrapText="1"/>
    </xf>
    <xf numFmtId="0" fontId="30" fillId="2" borderId="15" xfId="0" applyFont="1" applyFill="1" applyBorder="1" applyAlignment="1">
      <alignment horizontal="left" vertical="center" wrapText="1"/>
    </xf>
    <xf numFmtId="0" fontId="10" fillId="2" borderId="15" xfId="0" applyFont="1" applyFill="1" applyBorder="1"/>
    <xf numFmtId="0" fontId="26" fillId="2" borderId="0" xfId="0" applyFont="1" applyFill="1"/>
    <xf numFmtId="0" fontId="10" fillId="2" borderId="0" xfId="0" applyFont="1" applyFill="1" applyBorder="1" applyAlignment="1">
      <alignment horizontal="left" vertical="top"/>
    </xf>
    <xf numFmtId="0" fontId="26" fillId="2" borderId="2" xfId="0" applyFont="1" applyFill="1" applyBorder="1" applyAlignment="1">
      <alignment horizontal="left" vertical="top" wrapText="1"/>
    </xf>
    <xf numFmtId="0" fontId="26" fillId="2" borderId="1" xfId="0" applyFont="1" applyFill="1" applyBorder="1" applyAlignment="1">
      <alignment vertical="top" wrapText="1"/>
    </xf>
    <xf numFmtId="0" fontId="26" fillId="2" borderId="0" xfId="0" applyFont="1" applyFill="1" applyBorder="1" applyAlignment="1">
      <alignment vertical="top" wrapText="1"/>
    </xf>
    <xf numFmtId="0" fontId="21" fillId="2" borderId="1" xfId="0" applyFont="1" applyFill="1" applyBorder="1" applyAlignment="1">
      <alignment horizontal="left" vertical="top" wrapText="1"/>
    </xf>
    <xf numFmtId="0" fontId="21" fillId="2" borderId="5" xfId="0" applyFont="1" applyFill="1" applyBorder="1" applyAlignment="1">
      <alignment vertical="top" wrapText="1"/>
    </xf>
    <xf numFmtId="0" fontId="21" fillId="2" borderId="0" xfId="0" applyFont="1" applyFill="1" applyBorder="1" applyAlignment="1">
      <alignment vertical="top" wrapText="1"/>
    </xf>
    <xf numFmtId="0" fontId="10" fillId="2" borderId="0" xfId="0" applyFont="1" applyFill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168" fontId="21" fillId="2" borderId="1" xfId="3" applyNumberFormat="1" applyFont="1" applyFill="1" applyBorder="1" applyAlignment="1">
      <alignment horizontal="right" vertical="top" wrapText="1"/>
    </xf>
    <xf numFmtId="0" fontId="21" fillId="2" borderId="1" xfId="0" applyFont="1" applyFill="1" applyBorder="1" applyAlignment="1">
      <alignment vertical="top" wrapText="1"/>
    </xf>
    <xf numFmtId="0" fontId="10" fillId="0" borderId="0" xfId="0" applyFont="1" applyAlignment="1">
      <alignment horizontal="center"/>
    </xf>
    <xf numFmtId="0" fontId="10" fillId="0" borderId="0" xfId="0" applyFont="1" applyFill="1"/>
    <xf numFmtId="0" fontId="7" fillId="0" borderId="23" xfId="0" applyFont="1" applyFill="1" applyBorder="1" applyAlignment="1">
      <alignment vertical="top" wrapText="1"/>
    </xf>
    <xf numFmtId="0" fontId="7" fillId="0" borderId="0" xfId="0" applyFont="1" applyFill="1" applyBorder="1" applyAlignment="1">
      <alignment vertical="top" wrapText="1"/>
    </xf>
    <xf numFmtId="0" fontId="21" fillId="0" borderId="23" xfId="0" applyFont="1" applyFill="1" applyBorder="1" applyAlignment="1">
      <alignment horizontal="left" vertical="top" wrapText="1"/>
    </xf>
    <xf numFmtId="0" fontId="38" fillId="0" borderId="23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10" fillId="0" borderId="23" xfId="0" applyFont="1" applyFill="1" applyBorder="1" applyAlignment="1">
      <alignment vertical="top" wrapText="1"/>
    </xf>
    <xf numFmtId="0" fontId="21" fillId="0" borderId="23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horizontal="left" vertical="top" wrapText="1"/>
    </xf>
    <xf numFmtId="0" fontId="10" fillId="0" borderId="23" xfId="0" applyFont="1" applyFill="1" applyBorder="1" applyAlignment="1"/>
    <xf numFmtId="0" fontId="10" fillId="0" borderId="26" xfId="0" applyFont="1" applyFill="1" applyBorder="1" applyAlignment="1">
      <alignment horizontal="center" vertical="top" wrapText="1"/>
    </xf>
    <xf numFmtId="164" fontId="21" fillId="0" borderId="23" xfId="3" applyFont="1" applyFill="1" applyBorder="1" applyAlignment="1">
      <alignment horizontal="right" vertical="top" wrapText="1"/>
    </xf>
    <xf numFmtId="0" fontId="28" fillId="0" borderId="21" xfId="21" applyFont="1" applyBorder="1" applyAlignment="1" applyProtection="1">
      <alignment horizontal="center" vertical="center" wrapText="1"/>
      <protection locked="0"/>
    </xf>
    <xf numFmtId="0" fontId="33" fillId="0" borderId="21" xfId="21" applyFont="1" applyBorder="1" applyAlignment="1">
      <alignment horizontal="center" vertical="center"/>
    </xf>
    <xf numFmtId="0" fontId="7" fillId="0" borderId="21" xfId="0" applyFont="1" applyBorder="1" applyAlignment="1">
      <alignment vertical="top" wrapText="1"/>
    </xf>
    <xf numFmtId="0" fontId="26" fillId="2" borderId="19" xfId="21" applyFont="1" applyFill="1" applyBorder="1" applyAlignment="1" applyProtection="1">
      <alignment horizontal="center" vertical="center" wrapText="1"/>
      <protection locked="0"/>
    </xf>
    <xf numFmtId="0" fontId="41" fillId="2" borderId="21" xfId="0" applyFont="1" applyFill="1" applyBorder="1" applyAlignment="1">
      <alignment horizontal="center" vertical="center" wrapText="1"/>
    </xf>
    <xf numFmtId="1" fontId="28" fillId="2" borderId="21" xfId="21" applyNumberFormat="1" applyFont="1" applyFill="1" applyBorder="1" applyAlignment="1" applyProtection="1">
      <alignment horizontal="center" vertical="center" wrapText="1"/>
      <protection locked="0"/>
    </xf>
    <xf numFmtId="0" fontId="28" fillId="2" borderId="21" xfId="21" applyFont="1" applyFill="1" applyBorder="1" applyAlignment="1" applyProtection="1">
      <alignment horizontal="center" vertical="center" wrapText="1"/>
      <protection locked="0"/>
    </xf>
    <xf numFmtId="1" fontId="28" fillId="2" borderId="21" xfId="21" applyNumberFormat="1" applyFont="1" applyFill="1" applyBorder="1" applyAlignment="1" applyProtection="1">
      <alignment horizontal="right" vertical="center" wrapText="1"/>
      <protection locked="0"/>
    </xf>
    <xf numFmtId="0" fontId="10" fillId="2" borderId="21" xfId="0" applyFont="1" applyFill="1" applyBorder="1" applyAlignment="1">
      <alignment horizontal="left" vertical="top" wrapText="1"/>
    </xf>
    <xf numFmtId="0" fontId="10" fillId="2" borderId="21" xfId="0" applyFont="1" applyFill="1" applyBorder="1" applyAlignment="1">
      <alignment vertical="top" wrapText="1"/>
    </xf>
    <xf numFmtId="0" fontId="10" fillId="2" borderId="21" xfId="0" applyFont="1" applyFill="1" applyBorder="1" applyAlignment="1">
      <alignment horizontal="right" vertical="top" wrapText="1"/>
    </xf>
    <xf numFmtId="166" fontId="28" fillId="2" borderId="21" xfId="3" applyNumberFormat="1" applyFont="1" applyFill="1" applyBorder="1" applyAlignment="1">
      <alignment horizontal="center" vertical="top"/>
    </xf>
    <xf numFmtId="173" fontId="28" fillId="2" borderId="21" xfId="21" applyNumberFormat="1" applyFont="1" applyFill="1" applyBorder="1" applyAlignment="1" applyProtection="1">
      <alignment horizontal="right" vertical="center" wrapText="1"/>
      <protection locked="0"/>
    </xf>
    <xf numFmtId="4" fontId="33" fillId="2" borderId="21" xfId="21" applyNumberFormat="1" applyFont="1" applyFill="1" applyBorder="1" applyProtection="1">
      <protection locked="0"/>
    </xf>
    <xf numFmtId="0" fontId="26" fillId="2" borderId="22" xfId="21" applyFont="1" applyFill="1" applyBorder="1" applyAlignment="1" applyProtection="1">
      <alignment horizontal="center" vertical="center" wrapText="1"/>
      <protection locked="0"/>
    </xf>
    <xf numFmtId="0" fontId="26" fillId="2" borderId="20" xfId="21" applyFont="1" applyFill="1" applyBorder="1" applyAlignment="1" applyProtection="1">
      <alignment horizontal="center" vertical="center" wrapText="1"/>
      <protection locked="0"/>
    </xf>
    <xf numFmtId="39" fontId="26" fillId="2" borderId="21" xfId="3" applyNumberFormat="1" applyFont="1" applyFill="1" applyBorder="1" applyAlignment="1" applyProtection="1">
      <alignment horizontal="right" vertical="center" wrapText="1"/>
      <protection locked="0"/>
    </xf>
    <xf numFmtId="39" fontId="28" fillId="2" borderId="21" xfId="3" applyNumberFormat="1" applyFont="1" applyFill="1" applyBorder="1" applyAlignment="1" applyProtection="1">
      <alignment horizontal="right" vertical="center" wrapText="1"/>
      <protection locked="0"/>
    </xf>
    <xf numFmtId="39" fontId="33" fillId="2" borderId="21" xfId="3" applyNumberFormat="1" applyFont="1" applyFill="1" applyBorder="1" applyProtection="1">
      <protection locked="0"/>
    </xf>
    <xf numFmtId="168" fontId="26" fillId="2" borderId="21" xfId="3" applyNumberFormat="1" applyFont="1" applyFill="1" applyBorder="1" applyAlignment="1" applyProtection="1">
      <alignment horizontal="right" vertical="center" wrapText="1"/>
      <protection locked="0"/>
    </xf>
    <xf numFmtId="168" fontId="28" fillId="2" borderId="21" xfId="3" applyNumberFormat="1" applyFont="1" applyFill="1" applyBorder="1" applyAlignment="1" applyProtection="1">
      <alignment horizontal="right" vertical="center" wrapText="1"/>
      <protection locked="0"/>
    </xf>
    <xf numFmtId="0" fontId="28" fillId="2" borderId="0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wrapText="1"/>
    </xf>
    <xf numFmtId="39" fontId="7" fillId="0" borderId="21" xfId="0" applyNumberFormat="1" applyFont="1" applyBorder="1" applyAlignment="1">
      <alignment vertical="top" wrapText="1"/>
    </xf>
    <xf numFmtId="0" fontId="10" fillId="0" borderId="11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28" fillId="0" borderId="28" xfId="0" applyFont="1" applyBorder="1" applyAlignment="1">
      <alignment horizontal="center" vertical="top" wrapText="1"/>
    </xf>
    <xf numFmtId="0" fontId="28" fillId="0" borderId="7" xfId="0" applyFont="1" applyBorder="1" applyAlignment="1">
      <alignment horizontal="center" vertical="top" wrapText="1"/>
    </xf>
    <xf numFmtId="0" fontId="28" fillId="0" borderId="3" xfId="0" applyFont="1" applyBorder="1" applyAlignment="1">
      <alignment horizontal="center" vertical="top" wrapText="1"/>
    </xf>
    <xf numFmtId="0" fontId="10" fillId="0" borderId="29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23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10" fillId="0" borderId="9" xfId="0" applyFont="1" applyBorder="1" applyAlignment="1">
      <alignment horizontal="center" vertical="top" wrapText="1"/>
    </xf>
    <xf numFmtId="0" fontId="10" fillId="0" borderId="7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left" wrapText="1"/>
    </xf>
    <xf numFmtId="0" fontId="7" fillId="0" borderId="12" xfId="0" applyFont="1" applyBorder="1" applyAlignment="1">
      <alignment horizontal="left" wrapText="1"/>
    </xf>
    <xf numFmtId="0" fontId="7" fillId="0" borderId="0" xfId="0" applyFont="1" applyFill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0" fontId="35" fillId="2" borderId="0" xfId="0" applyFont="1" applyFill="1" applyBorder="1" applyAlignment="1">
      <alignment horizontal="right" vertical="top"/>
    </xf>
    <xf numFmtId="0" fontId="9" fillId="0" borderId="0" xfId="0" applyFont="1" applyFill="1" applyAlignment="1">
      <alignment horizontal="right"/>
    </xf>
    <xf numFmtId="0" fontId="10" fillId="0" borderId="0" xfId="0" applyFont="1" applyFill="1" applyBorder="1" applyAlignment="1">
      <alignment horizontal="right" wrapText="1"/>
    </xf>
    <xf numFmtId="0" fontId="10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wrapText="1"/>
    </xf>
    <xf numFmtId="0" fontId="28" fillId="2" borderId="27" xfId="16" applyFont="1" applyFill="1" applyBorder="1" applyAlignment="1">
      <alignment horizontal="center" vertical="top" wrapText="1"/>
    </xf>
    <xf numFmtId="0" fontId="28" fillId="2" borderId="6" xfId="16" applyFont="1" applyFill="1" applyBorder="1" applyAlignment="1">
      <alignment horizontal="center" vertical="top" wrapText="1"/>
    </xf>
    <xf numFmtId="0" fontId="28" fillId="2" borderId="5" xfId="16" applyFont="1" applyFill="1" applyBorder="1" applyAlignment="1">
      <alignment horizontal="center" vertical="top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  <xf numFmtId="49" fontId="28" fillId="2" borderId="11" xfId="16" applyNumberFormat="1" applyFont="1" applyFill="1" applyBorder="1" applyAlignment="1">
      <alignment horizontal="center" vertical="top" wrapText="1"/>
    </xf>
    <xf numFmtId="49" fontId="28" fillId="2" borderId="5" xfId="16" applyNumberFormat="1" applyFont="1" applyFill="1" applyBorder="1" applyAlignment="1">
      <alignment horizontal="center" vertical="top" wrapText="1"/>
    </xf>
    <xf numFmtId="0" fontId="28" fillId="2" borderId="11" xfId="16" applyFont="1" applyFill="1" applyBorder="1" applyAlignment="1">
      <alignment horizontal="center" vertical="top" wrapText="1"/>
    </xf>
    <xf numFmtId="0" fontId="10" fillId="2" borderId="10" xfId="0" applyFont="1" applyFill="1" applyBorder="1" applyAlignment="1">
      <alignment horizontal="center" vertical="top" wrapText="1"/>
    </xf>
    <xf numFmtId="0" fontId="10" fillId="2" borderId="13" xfId="0" applyFont="1" applyFill="1" applyBorder="1" applyAlignment="1">
      <alignment horizontal="center" vertical="top" wrapText="1"/>
    </xf>
    <xf numFmtId="0" fontId="10" fillId="2" borderId="12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wrapText="1"/>
    </xf>
    <xf numFmtId="0" fontId="10" fillId="2" borderId="23" xfId="0" applyFont="1" applyFill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top" wrapText="1"/>
    </xf>
    <xf numFmtId="0" fontId="26" fillId="0" borderId="11" xfId="0" applyFont="1" applyBorder="1" applyAlignment="1">
      <alignment horizontal="center" vertical="top" wrapText="1"/>
    </xf>
    <xf numFmtId="0" fontId="26" fillId="0" borderId="6" xfId="0" applyFont="1" applyBorder="1" applyAlignment="1">
      <alignment horizontal="center" vertical="top" wrapText="1"/>
    </xf>
    <xf numFmtId="0" fontId="26" fillId="0" borderId="5" xfId="0" applyFont="1" applyBorder="1" applyAlignment="1">
      <alignment horizontal="center" vertical="top" wrapText="1"/>
    </xf>
    <xf numFmtId="0" fontId="9" fillId="0" borderId="0" xfId="0" applyFont="1" applyAlignment="1">
      <alignment horizontal="right"/>
    </xf>
    <xf numFmtId="0" fontId="7" fillId="0" borderId="0" xfId="0" applyFont="1" applyAlignment="1">
      <alignment horizontal="center" wrapText="1"/>
    </xf>
    <xf numFmtId="49" fontId="33" fillId="0" borderId="15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 wrapText="1"/>
    </xf>
    <xf numFmtId="0" fontId="28" fillId="2" borderId="24" xfId="16" applyFont="1" applyFill="1" applyBorder="1" applyAlignment="1">
      <alignment horizontal="center" vertical="top" wrapText="1"/>
    </xf>
    <xf numFmtId="0" fontId="28" fillId="2" borderId="26" xfId="16" applyFont="1" applyFill="1" applyBorder="1" applyAlignment="1">
      <alignment horizontal="center" vertical="top" wrapText="1"/>
    </xf>
    <xf numFmtId="0" fontId="10" fillId="0" borderId="23" xfId="0" applyFont="1" applyFill="1" applyBorder="1" applyAlignment="1">
      <alignment horizontal="center" vertical="top" wrapText="1"/>
    </xf>
    <xf numFmtId="0" fontId="10" fillId="0" borderId="24" xfId="0" applyFont="1" applyFill="1" applyBorder="1" applyAlignment="1">
      <alignment horizontal="center" vertical="top" wrapText="1"/>
    </xf>
    <xf numFmtId="0" fontId="28" fillId="0" borderId="23" xfId="0" applyFont="1" applyFill="1" applyBorder="1" applyAlignment="1">
      <alignment horizontal="left" vertical="top" wrapText="1"/>
    </xf>
    <xf numFmtId="0" fontId="28" fillId="0" borderId="24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center"/>
    </xf>
    <xf numFmtId="0" fontId="10" fillId="0" borderId="0" xfId="0" applyFont="1" applyAlignment="1">
      <alignment horizontal="left"/>
    </xf>
    <xf numFmtId="0" fontId="10" fillId="2" borderId="1" xfId="0" applyFont="1" applyFill="1" applyBorder="1" applyAlignment="1">
      <alignment horizontal="left" vertical="top" wrapText="1"/>
    </xf>
    <xf numFmtId="0" fontId="38" fillId="2" borderId="16" xfId="0" applyFont="1" applyFill="1" applyBorder="1" applyAlignment="1">
      <alignment horizontal="left" vertical="top" wrapText="1"/>
    </xf>
    <xf numFmtId="0" fontId="38" fillId="2" borderId="17" xfId="0" applyFont="1" applyFill="1" applyBorder="1" applyAlignment="1">
      <alignment horizontal="left" vertical="top" wrapText="1"/>
    </xf>
    <xf numFmtId="0" fontId="26" fillId="2" borderId="0" xfId="0" applyFont="1" applyFill="1" applyAlignment="1">
      <alignment horizontal="left" vertical="top" wrapText="1"/>
    </xf>
    <xf numFmtId="0" fontId="10" fillId="2" borderId="1" xfId="0" applyFont="1" applyFill="1" applyBorder="1" applyAlignment="1">
      <alignment horizontal="center" vertical="top" wrapText="1"/>
    </xf>
    <xf numFmtId="0" fontId="26" fillId="2" borderId="24" xfId="21" applyFont="1" applyFill="1" applyBorder="1" applyAlignment="1" applyProtection="1">
      <alignment horizontal="left" vertical="center" wrapText="1"/>
      <protection locked="0"/>
    </xf>
    <xf numFmtId="0" fontId="26" fillId="2" borderId="25" xfId="21" applyFont="1" applyFill="1" applyBorder="1" applyAlignment="1" applyProtection="1">
      <alignment horizontal="left" vertical="center" wrapText="1"/>
      <protection locked="0"/>
    </xf>
    <xf numFmtId="0" fontId="26" fillId="2" borderId="26" xfId="21" applyFont="1" applyFill="1" applyBorder="1" applyAlignment="1" applyProtection="1">
      <alignment horizontal="left" vertical="center" wrapText="1"/>
      <protection locked="0"/>
    </xf>
    <xf numFmtId="0" fontId="26" fillId="2" borderId="24" xfId="21" applyFont="1" applyFill="1" applyBorder="1" applyAlignment="1" applyProtection="1">
      <alignment horizontal="center" vertical="center" wrapText="1"/>
      <protection locked="0"/>
    </xf>
    <xf numFmtId="0" fontId="26" fillId="2" borderId="25" xfId="21" applyFont="1" applyFill="1" applyBorder="1" applyAlignment="1" applyProtection="1">
      <alignment horizontal="center" vertical="center" wrapText="1"/>
      <protection locked="0"/>
    </xf>
    <xf numFmtId="0" fontId="26" fillId="2" borderId="26" xfId="21" applyFont="1" applyFill="1" applyBorder="1" applyAlignment="1" applyProtection="1">
      <alignment horizontal="center" vertical="center" wrapText="1"/>
      <protection locked="0"/>
    </xf>
    <xf numFmtId="0" fontId="26" fillId="2" borderId="19" xfId="21" applyFont="1" applyFill="1" applyBorder="1" applyAlignment="1" applyProtection="1">
      <alignment horizontal="left" vertical="center" wrapText="1"/>
      <protection locked="0"/>
    </xf>
    <xf numFmtId="0" fontId="26" fillId="2" borderId="22" xfId="21" applyFont="1" applyFill="1" applyBorder="1" applyAlignment="1" applyProtection="1">
      <alignment horizontal="left" vertical="center" wrapText="1"/>
      <protection locked="0"/>
    </xf>
    <xf numFmtId="0" fontId="26" fillId="2" borderId="20" xfId="21" applyFont="1" applyFill="1" applyBorder="1" applyAlignment="1" applyProtection="1">
      <alignment horizontal="left" vertical="center" wrapText="1"/>
      <protection locked="0"/>
    </xf>
    <xf numFmtId="0" fontId="28" fillId="0" borderId="18" xfId="21" applyFont="1" applyBorder="1" applyAlignment="1" applyProtection="1">
      <alignment horizontal="center" vertical="center" wrapText="1"/>
      <protection locked="0"/>
    </xf>
    <xf numFmtId="0" fontId="28" fillId="0" borderId="5" xfId="21" applyFont="1" applyBorder="1" applyAlignment="1" applyProtection="1">
      <alignment horizontal="center" vertical="center" wrapText="1"/>
      <protection locked="0"/>
    </xf>
    <xf numFmtId="0" fontId="7" fillId="2" borderId="24" xfId="0" applyFont="1" applyFill="1" applyBorder="1" applyAlignment="1">
      <alignment horizontal="left" vertical="top" wrapText="1"/>
    </xf>
    <xf numFmtId="0" fontId="7" fillId="2" borderId="25" xfId="0" applyFont="1" applyFill="1" applyBorder="1" applyAlignment="1">
      <alignment horizontal="left" vertical="top" wrapText="1"/>
    </xf>
    <xf numFmtId="0" fontId="7" fillId="2" borderId="26" xfId="0" applyFont="1" applyFill="1" applyBorder="1" applyAlignment="1">
      <alignment horizontal="left" vertical="top" wrapText="1"/>
    </xf>
    <xf numFmtId="0" fontId="33" fillId="0" borderId="19" xfId="21" applyFont="1" applyBorder="1" applyAlignment="1" applyProtection="1">
      <alignment horizontal="center" vertical="center" wrapText="1"/>
      <protection locked="0"/>
    </xf>
    <xf numFmtId="0" fontId="33" fillId="0" borderId="20" xfId="21" applyFont="1" applyBorder="1" applyAlignment="1" applyProtection="1">
      <alignment horizontal="center" vertical="center" wrapText="1"/>
      <protection locked="0"/>
    </xf>
    <xf numFmtId="0" fontId="33" fillId="0" borderId="18" xfId="21" applyFont="1" applyBorder="1" applyAlignment="1">
      <alignment horizontal="center" vertical="center" wrapText="1"/>
    </xf>
    <xf numFmtId="0" fontId="33" fillId="0" borderId="5" xfId="21" applyFont="1" applyBorder="1" applyAlignment="1">
      <alignment horizontal="center" vertical="center" wrapText="1"/>
    </xf>
    <xf numFmtId="0" fontId="7" fillId="0" borderId="19" xfId="0" applyFont="1" applyBorder="1" applyAlignment="1">
      <alignment horizontal="left" vertical="top" wrapText="1"/>
    </xf>
    <xf numFmtId="0" fontId="7" fillId="0" borderId="22" xfId="0" applyFont="1" applyBorder="1" applyAlignment="1">
      <alignment horizontal="left" vertical="top" wrapText="1"/>
    </xf>
    <xf numFmtId="0" fontId="7" fillId="0" borderId="20" xfId="0" applyFont="1" applyBorder="1" applyAlignment="1">
      <alignment horizontal="left" vertical="top" wrapText="1"/>
    </xf>
    <xf numFmtId="0" fontId="18" fillId="0" borderId="0" xfId="21" applyFont="1" applyAlignment="1" applyProtection="1">
      <alignment horizontal="right"/>
      <protection locked="0"/>
    </xf>
    <xf numFmtId="0" fontId="4" fillId="0" borderId="0" xfId="0" applyFont="1" applyFill="1" applyAlignment="1">
      <alignment horizontal="right"/>
    </xf>
    <xf numFmtId="0" fontId="27" fillId="3" borderId="0" xfId="21" applyFont="1" applyFill="1" applyAlignment="1" applyProtection="1">
      <alignment horizontal="center" vertical="center" wrapText="1"/>
      <protection locked="0"/>
    </xf>
  </cellXfs>
  <cellStyles count="24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6" xfId="23"/>
    <cellStyle name="Normal" xfId="0" builtinId="0"/>
    <cellStyle name="Normal 11" xfId="17"/>
    <cellStyle name="Normal 12" xfId="20"/>
    <cellStyle name="Normal 2" xfId="1"/>
    <cellStyle name="Normal 3" xfId="10"/>
    <cellStyle name="Normal 4" xfId="13"/>
    <cellStyle name="Normal 5" xfId="22"/>
    <cellStyle name="Normal 5 2" xfId="15"/>
    <cellStyle name="Normal 8" xfId="16"/>
    <cellStyle name="Normal 8 2" xfId="19"/>
    <cellStyle name="Normal_MVD artabyug" xfId="21"/>
    <cellStyle name="SN_241" xfId="11"/>
    <cellStyle name="SN_b" xfId="18"/>
    <cellStyle name="Обычный 2" xfId="12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workbookViewId="0">
      <selection activeCell="A7" sqref="A7:E8"/>
    </sheetView>
  </sheetViews>
  <sheetFormatPr defaultRowHeight="12.75"/>
  <cols>
    <col min="1" max="1" width="14.83203125" style="3" customWidth="1"/>
    <col min="2" max="2" width="17.1640625" style="3" customWidth="1"/>
    <col min="3" max="3" width="80.83203125" style="3" customWidth="1"/>
    <col min="4" max="4" width="22.1640625" style="3" customWidth="1"/>
    <col min="5" max="5" width="20.33203125" style="3" customWidth="1"/>
    <col min="6" max="6" width="19.1640625" style="3" customWidth="1"/>
    <col min="7" max="7" width="9.33203125" style="3"/>
    <col min="8" max="8" width="11.83203125" style="3" bestFit="1" customWidth="1"/>
    <col min="9" max="16384" width="9.33203125" style="3"/>
  </cols>
  <sheetData>
    <row r="1" spans="1:6" ht="13.5">
      <c r="A1" s="4"/>
      <c r="B1" s="4"/>
      <c r="C1" s="4"/>
      <c r="D1" s="4"/>
      <c r="E1" s="4"/>
      <c r="F1" s="4"/>
    </row>
    <row r="2" spans="1:6" ht="13.5" customHeight="1">
      <c r="A2" s="4"/>
      <c r="B2" s="4"/>
      <c r="C2" s="8"/>
      <c r="D2" s="11"/>
      <c r="E2" s="10" t="s">
        <v>186</v>
      </c>
    </row>
    <row r="3" spans="1:6" ht="16.5" customHeight="1">
      <c r="A3" s="4"/>
      <c r="B3" s="4"/>
      <c r="C3" s="8"/>
      <c r="D3" s="11"/>
      <c r="E3" s="9" t="s">
        <v>106</v>
      </c>
    </row>
    <row r="4" spans="1:6" ht="16.5" customHeight="1">
      <c r="A4" s="4"/>
      <c r="B4" s="4"/>
      <c r="C4" s="8"/>
      <c r="D4" s="11"/>
      <c r="E4" s="9" t="s">
        <v>10</v>
      </c>
    </row>
    <row r="5" spans="1:6" ht="16.5">
      <c r="A5" s="4"/>
      <c r="B5" s="4"/>
      <c r="C5" s="4"/>
      <c r="D5" s="4"/>
      <c r="E5" s="4"/>
      <c r="F5" s="6"/>
    </row>
    <row r="6" spans="1:6" ht="16.5">
      <c r="A6" s="4"/>
      <c r="B6" s="4"/>
      <c r="C6" s="4"/>
      <c r="D6" s="4"/>
      <c r="E6" s="4"/>
      <c r="F6" s="6"/>
    </row>
    <row r="7" spans="1:6" ht="69" customHeight="1">
      <c r="A7" s="288" t="s">
        <v>193</v>
      </c>
      <c r="B7" s="288"/>
      <c r="C7" s="288"/>
      <c r="D7" s="288"/>
      <c r="E7" s="288"/>
      <c r="F7" s="7"/>
    </row>
    <row r="8" spans="1:6" ht="36.75" customHeight="1">
      <c r="A8" s="288"/>
      <c r="B8" s="288"/>
      <c r="C8" s="288"/>
      <c r="D8" s="288"/>
      <c r="E8" s="288"/>
      <c r="F8" s="7"/>
    </row>
    <row r="9" spans="1:6" ht="36.75" customHeight="1">
      <c r="A9" s="71"/>
      <c r="B9" s="71"/>
      <c r="C9" s="71"/>
      <c r="D9" s="71"/>
      <c r="E9" s="71"/>
      <c r="F9" s="7"/>
    </row>
    <row r="10" spans="1:6" ht="17.25">
      <c r="A10" s="97"/>
      <c r="B10" s="97"/>
      <c r="C10" s="97"/>
      <c r="D10" s="290" t="s">
        <v>34</v>
      </c>
      <c r="E10" s="290"/>
      <c r="F10" s="4"/>
    </row>
    <row r="11" spans="1:6" s="18" customFormat="1" ht="77.25" customHeight="1">
      <c r="A11" s="285" t="s">
        <v>40</v>
      </c>
      <c r="B11" s="285"/>
      <c r="C11" s="285" t="s">
        <v>65</v>
      </c>
      <c r="D11" s="289" t="s">
        <v>149</v>
      </c>
      <c r="E11" s="289"/>
    </row>
    <row r="12" spans="1:6" s="18" customFormat="1" ht="30" customHeight="1">
      <c r="A12" s="98" t="s">
        <v>45</v>
      </c>
      <c r="B12" s="98" t="s">
        <v>2</v>
      </c>
      <c r="C12" s="285"/>
      <c r="D12" s="99" t="s">
        <v>66</v>
      </c>
      <c r="E12" s="98" t="s">
        <v>67</v>
      </c>
    </row>
    <row r="13" spans="1:6" s="18" customFormat="1" ht="30" customHeight="1">
      <c r="A13" s="98"/>
      <c r="B13" s="286" t="s">
        <v>4</v>
      </c>
      <c r="C13" s="287"/>
      <c r="D13" s="100">
        <f>D14+D34+D54</f>
        <v>0</v>
      </c>
      <c r="E13" s="100">
        <f>E14+E34+E54</f>
        <v>0</v>
      </c>
    </row>
    <row r="14" spans="1:6" s="18" customFormat="1" ht="30" customHeight="1">
      <c r="A14" s="98"/>
      <c r="B14" s="25"/>
      <c r="C14" s="25" t="s">
        <v>25</v>
      </c>
      <c r="D14" s="100">
        <f>D15</f>
        <v>-586998.80000000005</v>
      </c>
      <c r="E14" s="100">
        <f>E15</f>
        <v>-586998.80000000005</v>
      </c>
    </row>
    <row r="15" spans="1:6" s="18" customFormat="1" ht="17.25">
      <c r="A15" s="282">
        <v>1228</v>
      </c>
      <c r="B15" s="285"/>
      <c r="C15" s="101" t="s">
        <v>18</v>
      </c>
      <c r="D15" s="102">
        <f>D22+D28</f>
        <v>-586998.80000000005</v>
      </c>
      <c r="E15" s="102">
        <f>E22+E28</f>
        <v>-586998.80000000005</v>
      </c>
    </row>
    <row r="16" spans="1:6" s="18" customFormat="1" ht="39.75" customHeight="1">
      <c r="A16" s="283"/>
      <c r="B16" s="285"/>
      <c r="C16" s="103" t="s">
        <v>58</v>
      </c>
      <c r="D16" s="104"/>
      <c r="E16" s="104"/>
    </row>
    <row r="17" spans="1:6" s="18" customFormat="1" ht="17.25">
      <c r="A17" s="283"/>
      <c r="B17" s="285"/>
      <c r="C17" s="101" t="s">
        <v>19</v>
      </c>
      <c r="D17" s="105"/>
      <c r="E17" s="98"/>
    </row>
    <row r="18" spans="1:6" s="18" customFormat="1" ht="69">
      <c r="A18" s="283"/>
      <c r="B18" s="285"/>
      <c r="C18" s="103" t="s">
        <v>68</v>
      </c>
      <c r="D18" s="106"/>
      <c r="E18" s="98"/>
    </row>
    <row r="19" spans="1:6" s="18" customFormat="1" ht="17.25">
      <c r="A19" s="283"/>
      <c r="B19" s="285"/>
      <c r="C19" s="101" t="s">
        <v>20</v>
      </c>
      <c r="D19" s="105"/>
      <c r="E19" s="98"/>
    </row>
    <row r="20" spans="1:6" s="18" customFormat="1" ht="34.5">
      <c r="A20" s="284"/>
      <c r="B20" s="285"/>
      <c r="C20" s="103" t="s">
        <v>74</v>
      </c>
      <c r="D20" s="106"/>
      <c r="E20" s="98"/>
    </row>
    <row r="21" spans="1:6" s="1" customFormat="1" ht="17.25">
      <c r="A21" s="277"/>
      <c r="B21" s="278"/>
      <c r="C21" s="279" t="s">
        <v>12</v>
      </c>
      <c r="D21" s="280"/>
      <c r="E21" s="281"/>
    </row>
    <row r="22" spans="1:6" s="18" customFormat="1" ht="16.5" customHeight="1">
      <c r="A22" s="267"/>
      <c r="B22" s="282">
        <v>31001</v>
      </c>
      <c r="C22" s="105" t="s">
        <v>21</v>
      </c>
      <c r="D22" s="100">
        <f>'3'!G35</f>
        <v>-12362.8</v>
      </c>
      <c r="E22" s="100">
        <f>'3'!H35</f>
        <v>-12362.8</v>
      </c>
    </row>
    <row r="23" spans="1:6" s="18" customFormat="1" ht="34.5" customHeight="1">
      <c r="A23" s="268"/>
      <c r="B23" s="283"/>
      <c r="C23" s="107" t="s">
        <v>69</v>
      </c>
      <c r="D23" s="100"/>
      <c r="E23" s="100"/>
    </row>
    <row r="24" spans="1:6" s="18" customFormat="1" ht="17.25">
      <c r="A24" s="268"/>
      <c r="B24" s="283"/>
      <c r="C24" s="105" t="s">
        <v>22</v>
      </c>
      <c r="D24" s="105"/>
      <c r="E24" s="98"/>
    </row>
    <row r="25" spans="1:6" s="18" customFormat="1" ht="51.75">
      <c r="A25" s="268"/>
      <c r="B25" s="283"/>
      <c r="C25" s="108" t="s">
        <v>70</v>
      </c>
      <c r="D25" s="106"/>
      <c r="E25" s="98"/>
    </row>
    <row r="26" spans="1:6" s="18" customFormat="1" ht="17.25">
      <c r="A26" s="268"/>
      <c r="B26" s="283"/>
      <c r="C26" s="105" t="s">
        <v>23</v>
      </c>
      <c r="D26" s="105"/>
      <c r="E26" s="98"/>
    </row>
    <row r="27" spans="1:6" s="18" customFormat="1" ht="34.5">
      <c r="A27" s="269"/>
      <c r="B27" s="284"/>
      <c r="C27" s="108" t="s">
        <v>71</v>
      </c>
      <c r="D27" s="106"/>
      <c r="E27" s="98"/>
      <c r="F27" s="24"/>
    </row>
    <row r="28" spans="1:6" s="18" customFormat="1" ht="17.25">
      <c r="A28" s="267"/>
      <c r="B28" s="282">
        <v>31002</v>
      </c>
      <c r="C28" s="105" t="s">
        <v>21</v>
      </c>
      <c r="D28" s="109">
        <f>'3'!G21</f>
        <v>-574636</v>
      </c>
      <c r="E28" s="109">
        <f>'3'!H21</f>
        <v>-574636</v>
      </c>
    </row>
    <row r="29" spans="1:6" s="18" customFormat="1" ht="34.5" customHeight="1">
      <c r="A29" s="268"/>
      <c r="B29" s="283"/>
      <c r="C29" s="107" t="s">
        <v>72</v>
      </c>
      <c r="D29" s="100"/>
      <c r="E29" s="100"/>
    </row>
    <row r="30" spans="1:6" s="18" customFormat="1" ht="17.25">
      <c r="A30" s="268"/>
      <c r="B30" s="283"/>
      <c r="C30" s="105" t="s">
        <v>22</v>
      </c>
      <c r="D30" s="105"/>
      <c r="E30" s="98"/>
    </row>
    <row r="31" spans="1:6" s="18" customFormat="1" ht="34.5">
      <c r="A31" s="268"/>
      <c r="B31" s="283"/>
      <c r="C31" s="108" t="s">
        <v>73</v>
      </c>
      <c r="D31" s="106"/>
      <c r="E31" s="98"/>
    </row>
    <row r="32" spans="1:6" s="18" customFormat="1" ht="17.25">
      <c r="A32" s="268"/>
      <c r="B32" s="283"/>
      <c r="C32" s="105" t="s">
        <v>23</v>
      </c>
      <c r="D32" s="105"/>
      <c r="E32" s="98"/>
    </row>
    <row r="33" spans="1:8" s="18" customFormat="1" ht="34.5">
      <c r="A33" s="269"/>
      <c r="B33" s="284"/>
      <c r="C33" s="108" t="s">
        <v>71</v>
      </c>
      <c r="D33" s="106"/>
      <c r="E33" s="98"/>
      <c r="F33" s="24"/>
    </row>
    <row r="34" spans="1:8" s="18" customFormat="1" ht="30" customHeight="1">
      <c r="A34" s="98"/>
      <c r="B34" s="25"/>
      <c r="C34" s="25" t="s">
        <v>153</v>
      </c>
      <c r="D34" s="100">
        <f>D35</f>
        <v>0</v>
      </c>
      <c r="E34" s="100">
        <f>E35</f>
        <v>0</v>
      </c>
    </row>
    <row r="35" spans="1:8" s="18" customFormat="1" ht="17.25">
      <c r="A35" s="273">
        <v>1139</v>
      </c>
      <c r="B35" s="276"/>
      <c r="C35" s="112" t="s">
        <v>18</v>
      </c>
      <c r="D35" s="102">
        <f>D42+D48</f>
        <v>0</v>
      </c>
      <c r="E35" s="102">
        <f>E42+E48</f>
        <v>0</v>
      </c>
    </row>
    <row r="36" spans="1:8" s="18" customFormat="1" ht="30" customHeight="1">
      <c r="A36" s="274"/>
      <c r="B36" s="276"/>
      <c r="C36" s="110" t="s">
        <v>150</v>
      </c>
      <c r="D36" s="104"/>
      <c r="E36" s="104"/>
    </row>
    <row r="37" spans="1:8" s="18" customFormat="1" ht="17.25">
      <c r="A37" s="274"/>
      <c r="B37" s="276"/>
      <c r="C37" s="112" t="s">
        <v>19</v>
      </c>
      <c r="D37" s="105"/>
      <c r="E37" s="98"/>
    </row>
    <row r="38" spans="1:8" s="18" customFormat="1" ht="51.75">
      <c r="A38" s="274"/>
      <c r="B38" s="276"/>
      <c r="C38" s="110" t="s">
        <v>151</v>
      </c>
      <c r="D38" s="106"/>
      <c r="E38" s="98"/>
    </row>
    <row r="39" spans="1:8" s="18" customFormat="1" ht="17.25">
      <c r="A39" s="274"/>
      <c r="B39" s="276"/>
      <c r="C39" s="112" t="s">
        <v>20</v>
      </c>
      <c r="D39" s="105"/>
      <c r="E39" s="98"/>
    </row>
    <row r="40" spans="1:8" s="18" customFormat="1" ht="39" customHeight="1">
      <c r="A40" s="275"/>
      <c r="B40" s="276"/>
      <c r="C40" s="110" t="s">
        <v>152</v>
      </c>
      <c r="D40" s="106"/>
      <c r="E40" s="98"/>
    </row>
    <row r="41" spans="1:8" s="1" customFormat="1" ht="17.25">
      <c r="A41" s="277"/>
      <c r="B41" s="278"/>
      <c r="C41" s="279" t="s">
        <v>12</v>
      </c>
      <c r="D41" s="280"/>
      <c r="E41" s="281"/>
    </row>
    <row r="42" spans="1:8" s="18" customFormat="1" ht="17.25">
      <c r="A42" s="267"/>
      <c r="B42" s="270">
        <v>11001</v>
      </c>
      <c r="C42" s="112" t="s">
        <v>21</v>
      </c>
      <c r="D42" s="100">
        <f>'3'!G54</f>
        <v>586998.80000000005</v>
      </c>
      <c r="E42" s="100">
        <f>'3'!H54</f>
        <v>586998.80000000005</v>
      </c>
      <c r="H42" s="26"/>
    </row>
    <row r="43" spans="1:8" s="18" customFormat="1" ht="17.25">
      <c r="A43" s="268"/>
      <c r="B43" s="271"/>
      <c r="C43" s="110" t="s">
        <v>150</v>
      </c>
      <c r="D43" s="100"/>
      <c r="E43" s="100"/>
    </row>
    <row r="44" spans="1:8" s="18" customFormat="1" ht="17.25">
      <c r="A44" s="268"/>
      <c r="B44" s="271"/>
      <c r="C44" s="112" t="s">
        <v>22</v>
      </c>
      <c r="D44" s="105"/>
      <c r="E44" s="98"/>
    </row>
    <row r="45" spans="1:8" s="18" customFormat="1" ht="69">
      <c r="A45" s="268"/>
      <c r="B45" s="271"/>
      <c r="C45" s="110" t="s">
        <v>154</v>
      </c>
      <c r="D45" s="106"/>
      <c r="E45" s="98"/>
    </row>
    <row r="46" spans="1:8" s="18" customFormat="1" ht="17.25">
      <c r="A46" s="268"/>
      <c r="B46" s="271"/>
      <c r="C46" s="112" t="s">
        <v>23</v>
      </c>
      <c r="D46" s="105"/>
      <c r="E46" s="98"/>
    </row>
    <row r="47" spans="1:8" s="18" customFormat="1" ht="17.25">
      <c r="A47" s="269"/>
      <c r="B47" s="272"/>
      <c r="C47" s="110" t="s">
        <v>24</v>
      </c>
      <c r="D47" s="106"/>
      <c r="E47" s="98"/>
      <c r="F47" s="24"/>
    </row>
    <row r="48" spans="1:8" s="18" customFormat="1" ht="17.25">
      <c r="A48" s="267"/>
      <c r="B48" s="270">
        <v>11001</v>
      </c>
      <c r="C48" s="112" t="s">
        <v>21</v>
      </c>
      <c r="D48" s="100">
        <f>'3'!G64</f>
        <v>-586998.80000000005</v>
      </c>
      <c r="E48" s="100">
        <f>'3'!H64</f>
        <v>-586998.80000000005</v>
      </c>
      <c r="H48" s="26"/>
    </row>
    <row r="49" spans="1:8" s="18" customFormat="1" ht="40.5" customHeight="1">
      <c r="A49" s="268"/>
      <c r="B49" s="271"/>
      <c r="C49" s="110" t="s">
        <v>150</v>
      </c>
      <c r="D49" s="100"/>
      <c r="E49" s="100"/>
    </row>
    <row r="50" spans="1:8" s="18" customFormat="1" ht="17.25">
      <c r="A50" s="268"/>
      <c r="B50" s="271"/>
      <c r="C50" s="112" t="s">
        <v>22</v>
      </c>
      <c r="D50" s="105"/>
      <c r="E50" s="98"/>
    </row>
    <row r="51" spans="1:8" s="18" customFormat="1" ht="69">
      <c r="A51" s="268"/>
      <c r="B51" s="271"/>
      <c r="C51" s="110" t="s">
        <v>154</v>
      </c>
      <c r="D51" s="106"/>
      <c r="E51" s="98"/>
    </row>
    <row r="52" spans="1:8" s="18" customFormat="1" ht="17.25">
      <c r="A52" s="268"/>
      <c r="B52" s="271"/>
      <c r="C52" s="112" t="s">
        <v>23</v>
      </c>
      <c r="D52" s="105"/>
      <c r="E52" s="98"/>
    </row>
    <row r="53" spans="1:8" s="18" customFormat="1" ht="17.25">
      <c r="A53" s="269"/>
      <c r="B53" s="272"/>
      <c r="C53" s="110" t="s">
        <v>24</v>
      </c>
      <c r="D53" s="106"/>
      <c r="E53" s="98"/>
      <c r="F53" s="24"/>
    </row>
    <row r="54" spans="1:8" s="18" customFormat="1" ht="30" customHeight="1">
      <c r="A54" s="98"/>
      <c r="B54" s="25"/>
      <c r="C54" s="25" t="s">
        <v>25</v>
      </c>
      <c r="D54" s="100">
        <f>D55</f>
        <v>586998.80000000005</v>
      </c>
      <c r="E54" s="100">
        <f>E55</f>
        <v>586998.80000000005</v>
      </c>
    </row>
    <row r="55" spans="1:8" s="18" customFormat="1" ht="17.25">
      <c r="A55" s="282">
        <v>1120</v>
      </c>
      <c r="B55" s="285"/>
      <c r="C55" s="101" t="s">
        <v>18</v>
      </c>
      <c r="D55" s="102">
        <f t="shared" ref="D55:E55" si="0">D62</f>
        <v>586998.80000000005</v>
      </c>
      <c r="E55" s="102">
        <f t="shared" si="0"/>
        <v>586998.80000000005</v>
      </c>
    </row>
    <row r="56" spans="1:8" s="18" customFormat="1" ht="30" customHeight="1">
      <c r="A56" s="283"/>
      <c r="B56" s="285"/>
      <c r="C56" s="103" t="s">
        <v>111</v>
      </c>
      <c r="D56" s="104"/>
      <c r="E56" s="104"/>
    </row>
    <row r="57" spans="1:8" s="18" customFormat="1" ht="17.25">
      <c r="A57" s="283"/>
      <c r="B57" s="285"/>
      <c r="C57" s="101" t="s">
        <v>19</v>
      </c>
      <c r="D57" s="105"/>
      <c r="E57" s="98"/>
    </row>
    <row r="58" spans="1:8" s="18" customFormat="1" ht="34.5">
      <c r="A58" s="283"/>
      <c r="B58" s="285"/>
      <c r="C58" s="103" t="s">
        <v>112</v>
      </c>
      <c r="D58" s="106"/>
      <c r="E58" s="98"/>
    </row>
    <row r="59" spans="1:8" s="18" customFormat="1" ht="17.25">
      <c r="A59" s="283"/>
      <c r="B59" s="285"/>
      <c r="C59" s="101" t="s">
        <v>20</v>
      </c>
      <c r="D59" s="105"/>
      <c r="E59" s="98"/>
    </row>
    <row r="60" spans="1:8" s="18" customFormat="1" ht="30" customHeight="1">
      <c r="A60" s="284"/>
      <c r="B60" s="285"/>
      <c r="C60" s="103" t="s">
        <v>113</v>
      </c>
      <c r="D60" s="106"/>
      <c r="E60" s="98"/>
    </row>
    <row r="61" spans="1:8" s="1" customFormat="1" ht="17.25">
      <c r="A61" s="277"/>
      <c r="B61" s="278"/>
      <c r="C61" s="279" t="s">
        <v>12</v>
      </c>
      <c r="D61" s="280"/>
      <c r="E61" s="281"/>
    </row>
    <row r="62" spans="1:8" s="18" customFormat="1" ht="17.25">
      <c r="A62" s="267"/>
      <c r="B62" s="282">
        <v>31002</v>
      </c>
      <c r="C62" s="105" t="s">
        <v>21</v>
      </c>
      <c r="D62" s="100">
        <f>'3'!G80</f>
        <v>586998.80000000005</v>
      </c>
      <c r="E62" s="100">
        <f>'3'!H80</f>
        <v>586998.80000000005</v>
      </c>
      <c r="H62" s="26"/>
    </row>
    <row r="63" spans="1:8" s="18" customFormat="1" ht="55.5" customHeight="1">
      <c r="A63" s="268"/>
      <c r="B63" s="283"/>
      <c r="C63" s="107" t="s">
        <v>155</v>
      </c>
      <c r="D63" s="100"/>
      <c r="E63" s="100"/>
    </row>
    <row r="64" spans="1:8" s="18" customFormat="1" ht="17.25">
      <c r="A64" s="268"/>
      <c r="B64" s="283"/>
      <c r="C64" s="105" t="s">
        <v>22</v>
      </c>
      <c r="D64" s="105"/>
      <c r="E64" s="98"/>
    </row>
    <row r="65" spans="1:6" s="18" customFormat="1" ht="69">
      <c r="A65" s="268"/>
      <c r="B65" s="283"/>
      <c r="C65" s="108" t="s">
        <v>156</v>
      </c>
      <c r="D65" s="106"/>
      <c r="E65" s="98"/>
    </row>
    <row r="66" spans="1:6" s="18" customFormat="1" ht="17.25">
      <c r="A66" s="268"/>
      <c r="B66" s="283"/>
      <c r="C66" s="105" t="s">
        <v>23</v>
      </c>
      <c r="D66" s="105"/>
      <c r="E66" s="98"/>
    </row>
    <row r="67" spans="1:6" s="18" customFormat="1" ht="34.5">
      <c r="A67" s="269"/>
      <c r="B67" s="284"/>
      <c r="C67" s="108" t="s">
        <v>71</v>
      </c>
      <c r="D67" s="106"/>
      <c r="E67" s="98"/>
      <c r="F67" s="24"/>
    </row>
  </sheetData>
  <mergeCells count="28">
    <mergeCell ref="B13:C13"/>
    <mergeCell ref="A7:E8"/>
    <mergeCell ref="D11:E11"/>
    <mergeCell ref="D10:E10"/>
    <mergeCell ref="A11:B11"/>
    <mergeCell ref="C11:C12"/>
    <mergeCell ref="A55:A60"/>
    <mergeCell ref="B55:B60"/>
    <mergeCell ref="A61:B61"/>
    <mergeCell ref="C61:E61"/>
    <mergeCell ref="A62:A67"/>
    <mergeCell ref="B62:B67"/>
    <mergeCell ref="C41:E41"/>
    <mergeCell ref="A42:A47"/>
    <mergeCell ref="B42:B47"/>
    <mergeCell ref="A15:A20"/>
    <mergeCell ref="B15:B20"/>
    <mergeCell ref="A21:B21"/>
    <mergeCell ref="C21:E21"/>
    <mergeCell ref="A28:A33"/>
    <mergeCell ref="B28:B33"/>
    <mergeCell ref="A22:A27"/>
    <mergeCell ref="B22:B27"/>
    <mergeCell ref="A48:A53"/>
    <mergeCell ref="B48:B53"/>
    <mergeCell ref="A35:A40"/>
    <mergeCell ref="B35:B40"/>
    <mergeCell ref="A41:B41"/>
  </mergeCells>
  <pageMargins left="0" right="0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2"/>
  <sheetViews>
    <sheetView tabSelected="1" topLeftCell="A10" workbookViewId="0">
      <selection activeCell="N14" sqref="N14"/>
    </sheetView>
  </sheetViews>
  <sheetFormatPr defaultRowHeight="13.5"/>
  <cols>
    <col min="1" max="1" width="11.33203125" style="1" customWidth="1"/>
    <col min="2" max="2" width="13.1640625" style="1" customWidth="1"/>
    <col min="3" max="3" width="70.5" style="1" customWidth="1"/>
    <col min="4" max="4" width="17.1640625" style="1" customWidth="1"/>
    <col min="5" max="5" width="19.5" style="1" customWidth="1"/>
    <col min="6" max="6" width="19.33203125" style="1" customWidth="1"/>
    <col min="7" max="7" width="21.6640625" style="1" customWidth="1"/>
    <col min="8" max="8" width="18.83203125" style="1" customWidth="1"/>
    <col min="9" max="9" width="12.83203125" style="1" bestFit="1" customWidth="1"/>
    <col min="10" max="16384" width="9.33203125" style="1"/>
  </cols>
  <sheetData>
    <row r="1" spans="1:44">
      <c r="D1" s="14"/>
      <c r="E1" s="14"/>
      <c r="F1" s="23"/>
      <c r="G1" s="23"/>
      <c r="H1" s="21" t="s">
        <v>181</v>
      </c>
      <c r="I1" s="15"/>
    </row>
    <row r="2" spans="1:44">
      <c r="D2" s="23"/>
      <c r="E2" s="23"/>
      <c r="F2" s="23"/>
      <c r="G2" s="23"/>
      <c r="H2" s="21" t="s">
        <v>105</v>
      </c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</row>
    <row r="3" spans="1:44">
      <c r="D3" s="23"/>
      <c r="E3" s="23"/>
      <c r="F3" s="23"/>
      <c r="G3" s="23"/>
      <c r="H3" s="22" t="s">
        <v>31</v>
      </c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</row>
    <row r="4" spans="1:44">
      <c r="D4" s="291"/>
      <c r="E4" s="291"/>
      <c r="F4" s="291"/>
      <c r="G4" s="15"/>
      <c r="H4" s="15"/>
      <c r="I4" s="15"/>
    </row>
    <row r="5" spans="1:44">
      <c r="D5" s="291"/>
      <c r="E5" s="291"/>
      <c r="F5" s="291"/>
      <c r="G5" s="15"/>
      <c r="H5" s="15"/>
      <c r="I5" s="15"/>
    </row>
    <row r="6" spans="1:44" ht="51" customHeight="1">
      <c r="A6" s="288" t="s">
        <v>180</v>
      </c>
      <c r="B6" s="288"/>
      <c r="C6" s="288"/>
      <c r="D6" s="288"/>
      <c r="E6" s="288"/>
      <c r="F6" s="288"/>
      <c r="G6" s="288"/>
      <c r="H6" s="288"/>
      <c r="I6" s="17"/>
    </row>
    <row r="7" spans="1:44" ht="17.25">
      <c r="A7" s="70"/>
      <c r="B7" s="71"/>
      <c r="C7" s="71"/>
      <c r="D7" s="71"/>
      <c r="E7" s="71"/>
      <c r="F7" s="71"/>
      <c r="G7" s="292" t="s">
        <v>34</v>
      </c>
      <c r="H7" s="292"/>
      <c r="I7" s="17"/>
    </row>
    <row r="8" spans="1:44" ht="35.25" customHeight="1">
      <c r="A8" s="293" t="s">
        <v>0</v>
      </c>
      <c r="B8" s="293"/>
      <c r="C8" s="294" t="s">
        <v>35</v>
      </c>
      <c r="D8" s="294" t="s">
        <v>32</v>
      </c>
      <c r="E8" s="295" t="s">
        <v>164</v>
      </c>
      <c r="F8" s="295"/>
      <c r="G8" s="295"/>
      <c r="H8" s="295"/>
      <c r="I8" s="17"/>
    </row>
    <row r="9" spans="1:44" ht="17.25">
      <c r="A9" s="293"/>
      <c r="B9" s="293"/>
      <c r="C9" s="294"/>
      <c r="D9" s="294"/>
      <c r="E9" s="294" t="s">
        <v>37</v>
      </c>
      <c r="F9" s="294"/>
      <c r="G9" s="294"/>
      <c r="H9" s="294"/>
    </row>
    <row r="10" spans="1:44" ht="138">
      <c r="A10" s="72" t="s">
        <v>11</v>
      </c>
      <c r="B10" s="72" t="s">
        <v>2</v>
      </c>
      <c r="C10" s="294"/>
      <c r="D10" s="294"/>
      <c r="E10" s="73" t="s">
        <v>99</v>
      </c>
      <c r="F10" s="73" t="s">
        <v>100</v>
      </c>
      <c r="G10" s="73" t="s">
        <v>101</v>
      </c>
      <c r="H10" s="13" t="s">
        <v>102</v>
      </c>
    </row>
    <row r="11" spans="1:44" ht="17.25">
      <c r="A11" s="74"/>
      <c r="B11" s="74"/>
      <c r="C11" s="75" t="s">
        <v>32</v>
      </c>
      <c r="D11" s="76">
        <f>+D13</f>
        <v>0</v>
      </c>
      <c r="E11" s="76">
        <f t="shared" ref="E11:H11" si="0">+E13</f>
        <v>-586998.80000000005</v>
      </c>
      <c r="F11" s="76">
        <f t="shared" si="0"/>
        <v>0</v>
      </c>
      <c r="G11" s="76">
        <f t="shared" si="0"/>
        <v>0</v>
      </c>
      <c r="H11" s="76">
        <f t="shared" si="0"/>
        <v>586998.80000000005</v>
      </c>
    </row>
    <row r="12" spans="1:44" ht="17.25">
      <c r="A12" s="74"/>
      <c r="B12" s="74"/>
      <c r="C12" s="77" t="s">
        <v>3</v>
      </c>
      <c r="D12" s="78"/>
      <c r="E12" s="78"/>
      <c r="F12" s="78"/>
      <c r="G12" s="78"/>
      <c r="H12" s="78"/>
    </row>
    <row r="13" spans="1:44" ht="17.25">
      <c r="A13" s="79"/>
      <c r="B13" s="79"/>
      <c r="C13" s="80" t="s">
        <v>38</v>
      </c>
      <c r="D13" s="81">
        <f>D16+D19+D15</f>
        <v>0</v>
      </c>
      <c r="E13" s="81">
        <f t="shared" ref="E13:G13" si="1">E16+E19+E15</f>
        <v>-586998.80000000005</v>
      </c>
      <c r="F13" s="81">
        <f t="shared" si="1"/>
        <v>0</v>
      </c>
      <c r="G13" s="81">
        <f t="shared" si="1"/>
        <v>0</v>
      </c>
      <c r="H13" s="81">
        <f>H16+H19+H15</f>
        <v>586998.80000000005</v>
      </c>
    </row>
    <row r="14" spans="1:44" ht="17.25">
      <c r="A14" s="79"/>
      <c r="B14" s="79"/>
      <c r="C14" s="82" t="s">
        <v>30</v>
      </c>
      <c r="D14" s="81"/>
      <c r="E14" s="81"/>
      <c r="F14" s="81"/>
      <c r="G14" s="81"/>
      <c r="H14" s="81"/>
    </row>
    <row r="15" spans="1:44" ht="98.25" customHeight="1">
      <c r="A15" s="83">
        <v>1120</v>
      </c>
      <c r="B15" s="83">
        <v>31002</v>
      </c>
      <c r="C15" s="84" t="s">
        <v>148</v>
      </c>
      <c r="D15" s="95">
        <f>E15+F15+G15+H15</f>
        <v>586998.80000000005</v>
      </c>
      <c r="E15" s="81"/>
      <c r="F15" s="81"/>
      <c r="G15" s="81"/>
      <c r="H15" s="94">
        <f>'1'!E55</f>
        <v>586998.80000000005</v>
      </c>
    </row>
    <row r="16" spans="1:44" ht="34.5">
      <c r="A16" s="83">
        <v>1228</v>
      </c>
      <c r="B16" s="83">
        <v>31001</v>
      </c>
      <c r="C16" s="84" t="s">
        <v>103</v>
      </c>
      <c r="D16" s="81">
        <f>E16+F16+G16+H16</f>
        <v>-12362.8</v>
      </c>
      <c r="E16" s="81">
        <f>E18</f>
        <v>-12362.8</v>
      </c>
      <c r="F16" s="81"/>
      <c r="G16" s="81"/>
      <c r="H16" s="85"/>
    </row>
    <row r="17" spans="1:8" ht="17.25">
      <c r="A17" s="86"/>
      <c r="B17" s="86"/>
      <c r="C17" s="69" t="s">
        <v>30</v>
      </c>
      <c r="D17" s="87"/>
      <c r="E17" s="87"/>
      <c r="F17" s="87"/>
      <c r="G17" s="87"/>
      <c r="H17" s="88"/>
    </row>
    <row r="18" spans="1:8" ht="86.25">
      <c r="A18" s="86"/>
      <c r="B18" s="86"/>
      <c r="C18" s="69" t="s">
        <v>123</v>
      </c>
      <c r="D18" s="87">
        <f>E18</f>
        <v>-12362.8</v>
      </c>
      <c r="E18" s="87">
        <f>'1'!E22</f>
        <v>-12362.8</v>
      </c>
      <c r="F18" s="87"/>
      <c r="G18" s="87"/>
      <c r="H18" s="88"/>
    </row>
    <row r="19" spans="1:8" ht="34.5">
      <c r="A19" s="89">
        <v>1228</v>
      </c>
      <c r="B19" s="89">
        <v>31002</v>
      </c>
      <c r="C19" s="90" t="s">
        <v>104</v>
      </c>
      <c r="D19" s="94">
        <f t="shared" ref="D19" si="2">E19+F19+G19+H19</f>
        <v>-574636</v>
      </c>
      <c r="E19" s="94">
        <f>E21</f>
        <v>-574636</v>
      </c>
      <c r="F19" s="85"/>
      <c r="G19" s="85"/>
      <c r="H19" s="85"/>
    </row>
    <row r="20" spans="1:8" ht="17.25">
      <c r="A20" s="86"/>
      <c r="B20" s="86"/>
      <c r="C20" s="69" t="s">
        <v>30</v>
      </c>
      <c r="D20" s="87"/>
      <c r="E20" s="87"/>
      <c r="F20" s="87"/>
      <c r="G20" s="87"/>
      <c r="H20" s="88"/>
    </row>
    <row r="21" spans="1:8" ht="86.25">
      <c r="A21" s="86"/>
      <c r="B21" s="86"/>
      <c r="C21" s="91" t="s">
        <v>146</v>
      </c>
      <c r="D21" s="96">
        <f>E21</f>
        <v>-574636</v>
      </c>
      <c r="E21" s="96">
        <f>'1'!E28</f>
        <v>-574636</v>
      </c>
      <c r="F21" s="92"/>
      <c r="G21" s="92"/>
      <c r="H21" s="93"/>
    </row>
    <row r="22" spans="1:8" ht="17.25">
      <c r="A22" s="70"/>
      <c r="B22" s="70"/>
      <c r="C22" s="70"/>
      <c r="D22" s="70"/>
      <c r="E22" s="70"/>
      <c r="F22" s="70"/>
      <c r="G22" s="70"/>
      <c r="H22" s="70"/>
    </row>
  </sheetData>
  <mergeCells count="9">
    <mergeCell ref="D4:F4"/>
    <mergeCell ref="D5:F5"/>
    <mergeCell ref="A6:H6"/>
    <mergeCell ref="G7:H7"/>
    <mergeCell ref="A8:B9"/>
    <mergeCell ref="C8:C10"/>
    <mergeCell ref="D8:D10"/>
    <mergeCell ref="E8:H8"/>
    <mergeCell ref="E9:H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8"/>
  <sheetViews>
    <sheetView topLeftCell="A25" zoomScaleNormal="100" zoomScaleSheetLayoutView="100" workbookViewId="0">
      <selection activeCell="H1" sqref="H1"/>
    </sheetView>
  </sheetViews>
  <sheetFormatPr defaultRowHeight="12.75"/>
  <cols>
    <col min="1" max="1" width="12" style="54" customWidth="1"/>
    <col min="2" max="2" width="9.1640625" style="54" customWidth="1"/>
    <col min="3" max="3" width="8.83203125" style="54" customWidth="1"/>
    <col min="4" max="4" width="12.1640625" style="54" customWidth="1"/>
    <col min="5" max="5" width="9.83203125" style="54" customWidth="1"/>
    <col min="6" max="6" width="70.6640625" style="54" customWidth="1"/>
    <col min="7" max="7" width="28" style="54" customWidth="1"/>
    <col min="8" max="8" width="22.83203125" style="59" customWidth="1"/>
    <col min="9" max="9" width="14" style="54" bestFit="1" customWidth="1"/>
    <col min="10" max="10" width="15.5" style="54" bestFit="1" customWidth="1"/>
    <col min="11" max="11" width="15" style="54" bestFit="1" customWidth="1"/>
    <col min="12" max="12" width="9.33203125" style="54"/>
    <col min="13" max="13" width="14.33203125" style="54" bestFit="1" customWidth="1"/>
    <col min="14" max="14" width="10.5" style="54" bestFit="1" customWidth="1"/>
    <col min="15" max="15" width="9.33203125" style="54"/>
    <col min="16" max="16" width="12.6640625" style="54" bestFit="1" customWidth="1"/>
    <col min="17" max="16384" width="9.33203125" style="54"/>
  </cols>
  <sheetData>
    <row r="1" spans="1:9" ht="14.45" customHeight="1">
      <c r="A1" s="53"/>
      <c r="B1" s="53"/>
      <c r="C1" s="53"/>
      <c r="D1" s="53"/>
      <c r="E1" s="53"/>
      <c r="G1" s="55"/>
      <c r="H1" s="56" t="s">
        <v>187</v>
      </c>
      <c r="I1" s="56"/>
    </row>
    <row r="2" spans="1:9" ht="14.45" customHeight="1">
      <c r="E2" s="53"/>
      <c r="G2" s="55"/>
      <c r="H2" s="57" t="s">
        <v>106</v>
      </c>
      <c r="I2" s="58"/>
    </row>
    <row r="3" spans="1:9" ht="14.45" customHeight="1">
      <c r="E3" s="53"/>
      <c r="G3" s="55"/>
      <c r="H3" s="57" t="s">
        <v>10</v>
      </c>
      <c r="I3" s="58"/>
    </row>
    <row r="4" spans="1:9" ht="14.45" customHeight="1">
      <c r="E4" s="53"/>
    </row>
    <row r="5" spans="1:9" ht="14.45" customHeight="1">
      <c r="A5" s="53"/>
      <c r="B5" s="53"/>
      <c r="C5" s="55"/>
      <c r="D5" s="55"/>
      <c r="E5" s="53"/>
    </row>
    <row r="6" spans="1:9" ht="35.25" customHeight="1">
      <c r="A6" s="309" t="s">
        <v>107</v>
      </c>
      <c r="B6" s="309"/>
      <c r="C6" s="309"/>
      <c r="D6" s="309"/>
      <c r="E6" s="309"/>
      <c r="F6" s="309"/>
      <c r="G6" s="309"/>
      <c r="H6" s="309"/>
    </row>
    <row r="7" spans="1:9" ht="35.25" customHeight="1">
      <c r="A7" s="68"/>
      <c r="B7" s="68"/>
      <c r="C7" s="68"/>
      <c r="D7" s="68"/>
      <c r="E7" s="68"/>
      <c r="F7" s="68"/>
      <c r="G7" s="68"/>
      <c r="H7" s="68"/>
    </row>
    <row r="8" spans="1:9" ht="17.25">
      <c r="A8" s="113"/>
      <c r="B8" s="113"/>
      <c r="C8" s="113"/>
      <c r="D8" s="113"/>
      <c r="E8" s="114"/>
      <c r="F8" s="114"/>
      <c r="G8" s="114"/>
      <c r="H8" s="264" t="s">
        <v>34</v>
      </c>
    </row>
    <row r="9" spans="1:9" s="60" customFormat="1" ht="69" customHeight="1">
      <c r="A9" s="305" t="s">
        <v>39</v>
      </c>
      <c r="B9" s="306"/>
      <c r="C9" s="307"/>
      <c r="D9" s="308" t="s">
        <v>40</v>
      </c>
      <c r="E9" s="308"/>
      <c r="F9" s="308" t="s">
        <v>41</v>
      </c>
      <c r="G9" s="310" t="s">
        <v>149</v>
      </c>
      <c r="H9" s="310"/>
    </row>
    <row r="10" spans="1:9" s="60" customFormat="1" ht="51.75">
      <c r="A10" s="115" t="s">
        <v>42</v>
      </c>
      <c r="B10" s="116" t="s">
        <v>43</v>
      </c>
      <c r="C10" s="115" t="s">
        <v>44</v>
      </c>
      <c r="D10" s="117" t="s">
        <v>45</v>
      </c>
      <c r="E10" s="117" t="s">
        <v>46</v>
      </c>
      <c r="F10" s="308"/>
      <c r="G10" s="118" t="s">
        <v>163</v>
      </c>
      <c r="H10" s="119" t="s">
        <v>47</v>
      </c>
    </row>
    <row r="11" spans="1:9" s="60" customFormat="1" ht="17.25">
      <c r="A11" s="120"/>
      <c r="B11" s="121"/>
      <c r="C11" s="122"/>
      <c r="D11" s="121"/>
      <c r="E11" s="117"/>
      <c r="F11" s="91" t="s">
        <v>48</v>
      </c>
      <c r="G11" s="176">
        <f>G13+G44+G72</f>
        <v>0</v>
      </c>
      <c r="H11" s="176">
        <f>H13+H44+H72</f>
        <v>0</v>
      </c>
    </row>
    <row r="12" spans="1:9" s="61" customFormat="1" ht="14.25" customHeight="1">
      <c r="A12" s="179"/>
      <c r="B12" s="126"/>
      <c r="C12" s="125"/>
      <c r="D12" s="126"/>
      <c r="E12" s="125"/>
      <c r="F12" s="124" t="s">
        <v>49</v>
      </c>
      <c r="G12" s="177"/>
      <c r="H12" s="178"/>
    </row>
    <row r="13" spans="1:9" s="19" customFormat="1" ht="34.5">
      <c r="A13" s="180" t="s">
        <v>54</v>
      </c>
      <c r="B13" s="116"/>
      <c r="C13" s="115"/>
      <c r="D13" s="116"/>
      <c r="E13" s="116"/>
      <c r="F13" s="181" t="s">
        <v>55</v>
      </c>
      <c r="G13" s="176">
        <f>G15+G30</f>
        <v>-586998.80000000005</v>
      </c>
      <c r="H13" s="176">
        <f>H15+H30</f>
        <v>-586998.80000000005</v>
      </c>
    </row>
    <row r="14" spans="1:9" s="61" customFormat="1" ht="14.25" customHeight="1">
      <c r="A14" s="179"/>
      <c r="B14" s="123"/>
      <c r="C14" s="125"/>
      <c r="D14" s="123"/>
      <c r="E14" s="125"/>
      <c r="F14" s="124" t="s">
        <v>49</v>
      </c>
      <c r="G14" s="177"/>
      <c r="H14" s="178"/>
    </row>
    <row r="15" spans="1:9" s="19" customFormat="1" ht="34.5">
      <c r="A15" s="182"/>
      <c r="B15" s="183" t="s">
        <v>54</v>
      </c>
      <c r="C15" s="302"/>
      <c r="D15" s="304"/>
      <c r="E15" s="156"/>
      <c r="F15" s="91" t="s">
        <v>61</v>
      </c>
      <c r="G15" s="176">
        <f t="shared" ref="G15:H15" si="0">+G17</f>
        <v>-574636</v>
      </c>
      <c r="H15" s="176">
        <f t="shared" si="0"/>
        <v>-574636</v>
      </c>
    </row>
    <row r="16" spans="1:9" s="19" customFormat="1" ht="17.25">
      <c r="A16" s="182"/>
      <c r="B16" s="184"/>
      <c r="C16" s="303"/>
      <c r="D16" s="297"/>
      <c r="E16" s="157"/>
      <c r="F16" s="158" t="s">
        <v>49</v>
      </c>
      <c r="G16" s="174"/>
      <c r="H16" s="174"/>
    </row>
    <row r="17" spans="1:13" s="19" customFormat="1" ht="17.25">
      <c r="A17" s="182"/>
      <c r="B17" s="184"/>
      <c r="C17" s="183" t="s">
        <v>6</v>
      </c>
      <c r="D17" s="297"/>
      <c r="E17" s="157"/>
      <c r="F17" s="185" t="s">
        <v>62</v>
      </c>
      <c r="G17" s="176">
        <f t="shared" ref="G17" si="1">G19</f>
        <v>-574636</v>
      </c>
      <c r="H17" s="176">
        <f>H19</f>
        <v>-574636</v>
      </c>
    </row>
    <row r="18" spans="1:13" s="19" customFormat="1" ht="17.25">
      <c r="A18" s="182"/>
      <c r="B18" s="184"/>
      <c r="C18" s="184"/>
      <c r="D18" s="298"/>
      <c r="E18" s="157"/>
      <c r="F18" s="158" t="s">
        <v>49</v>
      </c>
      <c r="G18" s="186"/>
      <c r="H18" s="187"/>
    </row>
    <row r="19" spans="1:13" s="19" customFormat="1" ht="51.75">
      <c r="A19" s="182"/>
      <c r="B19" s="184"/>
      <c r="C19" s="184"/>
      <c r="D19" s="159">
        <v>1228</v>
      </c>
      <c r="E19" s="117"/>
      <c r="F19" s="181" t="s">
        <v>58</v>
      </c>
      <c r="G19" s="176">
        <f>G21</f>
        <v>-574636</v>
      </c>
      <c r="H19" s="176">
        <f>H21</f>
        <v>-574636</v>
      </c>
    </row>
    <row r="20" spans="1:13" s="19" customFormat="1" ht="17.25">
      <c r="A20" s="182"/>
      <c r="B20" s="184"/>
      <c r="C20" s="184"/>
      <c r="D20" s="139"/>
      <c r="E20" s="117"/>
      <c r="F20" s="131" t="s">
        <v>5</v>
      </c>
      <c r="G20" s="129"/>
      <c r="H20" s="129"/>
    </row>
    <row r="21" spans="1:13" s="19" customFormat="1" ht="34.5">
      <c r="A21" s="182"/>
      <c r="B21" s="184"/>
      <c r="C21" s="184"/>
      <c r="D21" s="139"/>
      <c r="E21" s="160">
        <v>31002</v>
      </c>
      <c r="F21" s="181" t="s">
        <v>63</v>
      </c>
      <c r="G21" s="129">
        <f>G23</f>
        <v>-574636</v>
      </c>
      <c r="H21" s="129">
        <f>H23</f>
        <v>-574636</v>
      </c>
      <c r="M21" s="20"/>
    </row>
    <row r="22" spans="1:13" s="19" customFormat="1" ht="17.25">
      <c r="A22" s="182"/>
      <c r="B22" s="184"/>
      <c r="C22" s="184"/>
      <c r="D22" s="139"/>
      <c r="E22" s="160"/>
      <c r="F22" s="131" t="s">
        <v>13</v>
      </c>
      <c r="G22" s="129"/>
      <c r="H22" s="129"/>
      <c r="M22" s="20"/>
    </row>
    <row r="23" spans="1:13" s="19" customFormat="1" ht="17.25">
      <c r="A23" s="155"/>
      <c r="B23" s="130"/>
      <c r="C23" s="130"/>
      <c r="D23" s="139"/>
      <c r="E23" s="160"/>
      <c r="F23" s="132" t="s">
        <v>64</v>
      </c>
      <c r="G23" s="129">
        <f>G25</f>
        <v>-574636</v>
      </c>
      <c r="H23" s="129">
        <f>H25</f>
        <v>-574636</v>
      </c>
      <c r="M23" s="20"/>
    </row>
    <row r="24" spans="1:13" s="19" customFormat="1" ht="17.25">
      <c r="A24" s="155"/>
      <c r="B24" s="130"/>
      <c r="C24" s="130"/>
      <c r="D24" s="139"/>
      <c r="E24" s="160"/>
      <c r="F24" s="131" t="s">
        <v>15</v>
      </c>
      <c r="G24" s="129"/>
      <c r="H24" s="129"/>
      <c r="M24" s="20"/>
    </row>
    <row r="25" spans="1:13" s="19" customFormat="1" ht="17.25">
      <c r="A25" s="155"/>
      <c r="B25" s="130"/>
      <c r="C25" s="130"/>
      <c r="D25" s="139"/>
      <c r="E25" s="160"/>
      <c r="F25" s="131" t="s">
        <v>1</v>
      </c>
      <c r="G25" s="129">
        <f t="shared" ref="G25:H28" si="2">G26</f>
        <v>-574636</v>
      </c>
      <c r="H25" s="129">
        <f t="shared" si="2"/>
        <v>-574636</v>
      </c>
      <c r="M25" s="20"/>
    </row>
    <row r="26" spans="1:13" s="19" customFormat="1" ht="17.25">
      <c r="A26" s="155"/>
      <c r="B26" s="130"/>
      <c r="C26" s="130"/>
      <c r="D26" s="139"/>
      <c r="E26" s="160"/>
      <c r="F26" s="131" t="s">
        <v>50</v>
      </c>
      <c r="G26" s="129">
        <f t="shared" si="2"/>
        <v>-574636</v>
      </c>
      <c r="H26" s="129">
        <f t="shared" si="2"/>
        <v>-574636</v>
      </c>
      <c r="J26" s="51"/>
      <c r="M26" s="20"/>
    </row>
    <row r="27" spans="1:13" s="19" customFormat="1" ht="17.25">
      <c r="A27" s="155"/>
      <c r="B27" s="130"/>
      <c r="C27" s="130"/>
      <c r="D27" s="139"/>
      <c r="E27" s="160"/>
      <c r="F27" s="131" t="s">
        <v>51</v>
      </c>
      <c r="G27" s="129">
        <f t="shared" si="2"/>
        <v>-574636</v>
      </c>
      <c r="H27" s="129">
        <f t="shared" si="2"/>
        <v>-574636</v>
      </c>
      <c r="M27" s="20"/>
    </row>
    <row r="28" spans="1:13" s="19" customFormat="1" ht="17.25">
      <c r="A28" s="155"/>
      <c r="B28" s="130"/>
      <c r="C28" s="130"/>
      <c r="D28" s="139"/>
      <c r="E28" s="160"/>
      <c r="F28" s="131" t="s">
        <v>124</v>
      </c>
      <c r="G28" s="129">
        <f t="shared" si="2"/>
        <v>-574636</v>
      </c>
      <c r="H28" s="129">
        <f t="shared" si="2"/>
        <v>-574636</v>
      </c>
      <c r="M28" s="20"/>
    </row>
    <row r="29" spans="1:13" s="19" customFormat="1" ht="17.25">
      <c r="A29" s="155"/>
      <c r="B29" s="130"/>
      <c r="C29" s="130"/>
      <c r="D29" s="139"/>
      <c r="E29" s="160"/>
      <c r="F29" s="134" t="s">
        <v>60</v>
      </c>
      <c r="G29" s="129">
        <v>-574636</v>
      </c>
      <c r="H29" s="129">
        <v>-574636</v>
      </c>
      <c r="M29" s="20"/>
    </row>
    <row r="30" spans="1:13" s="19" customFormat="1" ht="17.25">
      <c r="A30" s="155"/>
      <c r="B30" s="183" t="s">
        <v>56</v>
      </c>
      <c r="C30" s="183"/>
      <c r="D30" s="159"/>
      <c r="E30" s="115"/>
      <c r="F30" s="91" t="s">
        <v>57</v>
      </c>
      <c r="G30" s="176">
        <f t="shared" ref="G30:H30" si="3">+G32</f>
        <v>-12362.8</v>
      </c>
      <c r="H30" s="176">
        <f t="shared" si="3"/>
        <v>-12362.8</v>
      </c>
    </row>
    <row r="31" spans="1:13" s="19" customFormat="1" ht="17.25">
      <c r="A31" s="155"/>
      <c r="B31" s="184"/>
      <c r="C31" s="184"/>
      <c r="D31" s="139"/>
      <c r="E31" s="160"/>
      <c r="F31" s="124" t="s">
        <v>49</v>
      </c>
      <c r="G31" s="174"/>
      <c r="H31" s="174"/>
    </row>
    <row r="32" spans="1:13" s="19" customFormat="1" ht="17.25">
      <c r="A32" s="155"/>
      <c r="B32" s="184"/>
      <c r="C32" s="183" t="s">
        <v>6</v>
      </c>
      <c r="D32" s="159"/>
      <c r="E32" s="115"/>
      <c r="F32" s="91" t="s">
        <v>57</v>
      </c>
      <c r="G32" s="176">
        <f t="shared" ref="G32" si="4">G34</f>
        <v>-12362.8</v>
      </c>
      <c r="H32" s="176">
        <f>H34</f>
        <v>-12362.8</v>
      </c>
    </row>
    <row r="33" spans="1:8" s="19" customFormat="1" ht="17.25">
      <c r="A33" s="155"/>
      <c r="B33" s="184"/>
      <c r="C33" s="184"/>
      <c r="D33" s="157"/>
      <c r="E33" s="161"/>
      <c r="F33" s="128" t="s">
        <v>49</v>
      </c>
      <c r="G33" s="186"/>
      <c r="H33" s="175"/>
    </row>
    <row r="34" spans="1:8" s="19" customFormat="1" ht="51.75">
      <c r="A34" s="155"/>
      <c r="B34" s="184"/>
      <c r="C34" s="184"/>
      <c r="D34" s="159">
        <v>1228</v>
      </c>
      <c r="E34" s="121"/>
      <c r="F34" s="181" t="s">
        <v>58</v>
      </c>
      <c r="G34" s="176">
        <f>G35</f>
        <v>-12362.8</v>
      </c>
      <c r="H34" s="176">
        <f>H35</f>
        <v>-12362.8</v>
      </c>
    </row>
    <row r="35" spans="1:8" s="19" customFormat="1" ht="40.5" customHeight="1">
      <c r="A35" s="155"/>
      <c r="B35" s="184"/>
      <c r="C35" s="182"/>
      <c r="D35" s="139"/>
      <c r="E35" s="162">
        <v>31001</v>
      </c>
      <c r="F35" s="185" t="s">
        <v>59</v>
      </c>
      <c r="G35" s="129">
        <f>G37</f>
        <v>-12362.8</v>
      </c>
      <c r="H35" s="129">
        <f>H37</f>
        <v>-12362.8</v>
      </c>
    </row>
    <row r="36" spans="1:8" s="19" customFormat="1" ht="17.25">
      <c r="A36" s="155"/>
      <c r="B36" s="130"/>
      <c r="C36" s="155"/>
      <c r="D36" s="139"/>
      <c r="E36" s="163"/>
      <c r="F36" s="131" t="s">
        <v>13</v>
      </c>
      <c r="G36" s="129"/>
      <c r="H36" s="129"/>
    </row>
    <row r="37" spans="1:8" s="19" customFormat="1" ht="17.25">
      <c r="A37" s="155"/>
      <c r="B37" s="130"/>
      <c r="C37" s="155"/>
      <c r="D37" s="139"/>
      <c r="E37" s="163"/>
      <c r="F37" s="132" t="s">
        <v>29</v>
      </c>
      <c r="G37" s="129">
        <v>-12362.8</v>
      </c>
      <c r="H37" s="129">
        <v>-12362.8</v>
      </c>
    </row>
    <row r="38" spans="1:8" s="19" customFormat="1" ht="17.25">
      <c r="A38" s="155"/>
      <c r="B38" s="130"/>
      <c r="C38" s="155"/>
      <c r="D38" s="139"/>
      <c r="E38" s="163"/>
      <c r="F38" s="131" t="s">
        <v>15</v>
      </c>
      <c r="G38" s="129"/>
      <c r="H38" s="129"/>
    </row>
    <row r="39" spans="1:8" s="19" customFormat="1" ht="17.25">
      <c r="A39" s="155"/>
      <c r="B39" s="130"/>
      <c r="C39" s="155"/>
      <c r="D39" s="139"/>
      <c r="E39" s="163"/>
      <c r="F39" s="131" t="s">
        <v>1</v>
      </c>
      <c r="G39" s="129">
        <f t="shared" ref="G39:H42" si="5">G40</f>
        <v>-12362.8</v>
      </c>
      <c r="H39" s="129">
        <f t="shared" si="5"/>
        <v>-12362.8</v>
      </c>
    </row>
    <row r="40" spans="1:8" s="19" customFormat="1" ht="17.25">
      <c r="A40" s="155"/>
      <c r="B40" s="130"/>
      <c r="C40" s="155"/>
      <c r="D40" s="139"/>
      <c r="E40" s="163"/>
      <c r="F40" s="131" t="s">
        <v>50</v>
      </c>
      <c r="G40" s="129">
        <f t="shared" si="5"/>
        <v>-12362.8</v>
      </c>
      <c r="H40" s="129">
        <f t="shared" si="5"/>
        <v>-12362.8</v>
      </c>
    </row>
    <row r="41" spans="1:8" s="19" customFormat="1" ht="17.25">
      <c r="A41" s="155"/>
      <c r="B41" s="130"/>
      <c r="C41" s="155"/>
      <c r="D41" s="139"/>
      <c r="E41" s="163"/>
      <c r="F41" s="131" t="s">
        <v>51</v>
      </c>
      <c r="G41" s="129">
        <f t="shared" si="5"/>
        <v>-12362.8</v>
      </c>
      <c r="H41" s="129">
        <f t="shared" si="5"/>
        <v>-12362.8</v>
      </c>
    </row>
    <row r="42" spans="1:8" s="19" customFormat="1" ht="17.25">
      <c r="A42" s="155"/>
      <c r="B42" s="130"/>
      <c r="C42" s="155"/>
      <c r="D42" s="139"/>
      <c r="E42" s="163"/>
      <c r="F42" s="131" t="s">
        <v>124</v>
      </c>
      <c r="G42" s="129">
        <f t="shared" si="5"/>
        <v>-12362.8</v>
      </c>
      <c r="H42" s="129">
        <f t="shared" si="5"/>
        <v>-12362.8</v>
      </c>
    </row>
    <row r="43" spans="1:8" s="19" customFormat="1" ht="17.25">
      <c r="A43" s="155"/>
      <c r="B43" s="130"/>
      <c r="C43" s="155"/>
      <c r="D43" s="139"/>
      <c r="E43" s="164"/>
      <c r="F43" s="134" t="s">
        <v>60</v>
      </c>
      <c r="G43" s="129">
        <v>-12362.8</v>
      </c>
      <c r="H43" s="129">
        <v>-12362.8</v>
      </c>
    </row>
    <row r="44" spans="1:8" s="19" customFormat="1" ht="34.5">
      <c r="A44" s="188" t="s">
        <v>157</v>
      </c>
      <c r="B44" s="188"/>
      <c r="C44" s="188"/>
      <c r="D44" s="137"/>
      <c r="E44" s="138"/>
      <c r="F44" s="189" t="s">
        <v>158</v>
      </c>
      <c r="G44" s="190">
        <f t="shared" ref="G44:H44" si="6">G46</f>
        <v>0</v>
      </c>
      <c r="H44" s="190">
        <f t="shared" si="6"/>
        <v>0</v>
      </c>
    </row>
    <row r="45" spans="1:8" s="19" customFormat="1" ht="13.5" customHeight="1">
      <c r="A45" s="184"/>
      <c r="B45" s="184"/>
      <c r="C45" s="184"/>
      <c r="D45" s="139"/>
      <c r="E45" s="140"/>
      <c r="F45" s="141" t="s">
        <v>49</v>
      </c>
      <c r="G45" s="141"/>
      <c r="H45" s="142"/>
    </row>
    <row r="46" spans="1:8" s="19" customFormat="1" ht="34.5">
      <c r="A46" s="184"/>
      <c r="B46" s="188" t="s">
        <v>6</v>
      </c>
      <c r="C46" s="184"/>
      <c r="D46" s="139"/>
      <c r="E46" s="140"/>
      <c r="F46" s="189" t="s">
        <v>159</v>
      </c>
      <c r="G46" s="152">
        <f t="shared" ref="G46:H46" si="7">G48</f>
        <v>0</v>
      </c>
      <c r="H46" s="152">
        <f t="shared" si="7"/>
        <v>0</v>
      </c>
    </row>
    <row r="47" spans="1:8" s="19" customFormat="1" ht="13.5" customHeight="1">
      <c r="A47" s="184"/>
      <c r="B47" s="184"/>
      <c r="C47" s="184"/>
      <c r="D47" s="139"/>
      <c r="E47" s="140"/>
      <c r="F47" s="141" t="s">
        <v>49</v>
      </c>
      <c r="G47" s="143"/>
      <c r="H47" s="142"/>
    </row>
    <row r="48" spans="1:8" s="19" customFormat="1" ht="17.25">
      <c r="A48" s="184"/>
      <c r="B48" s="184"/>
      <c r="C48" s="188" t="s">
        <v>6</v>
      </c>
      <c r="D48" s="139"/>
      <c r="E48" s="140"/>
      <c r="F48" s="110" t="s">
        <v>150</v>
      </c>
      <c r="G48" s="152">
        <f t="shared" ref="G48:H48" si="8">G50</f>
        <v>0</v>
      </c>
      <c r="H48" s="152">
        <f t="shared" si="8"/>
        <v>0</v>
      </c>
    </row>
    <row r="49" spans="1:11" s="19" customFormat="1" ht="17.25">
      <c r="A49" s="184"/>
      <c r="B49" s="184"/>
      <c r="C49" s="184"/>
      <c r="D49" s="139"/>
      <c r="E49" s="140"/>
      <c r="F49" s="141" t="s">
        <v>49</v>
      </c>
      <c r="G49" s="143"/>
      <c r="H49" s="191"/>
    </row>
    <row r="50" spans="1:11" s="19" customFormat="1" ht="17.25">
      <c r="A50" s="184"/>
      <c r="B50" s="184"/>
      <c r="C50" s="184"/>
      <c r="D50" s="139"/>
      <c r="E50" s="140"/>
      <c r="F50" s="192" t="s">
        <v>160</v>
      </c>
      <c r="G50" s="190">
        <f>G52+G62</f>
        <v>0</v>
      </c>
      <c r="H50" s="190">
        <f>H52+H62</f>
        <v>0</v>
      </c>
    </row>
    <row r="51" spans="1:11" s="19" customFormat="1" ht="17.25">
      <c r="A51" s="184"/>
      <c r="B51" s="184"/>
      <c r="C51" s="184"/>
      <c r="D51" s="139"/>
      <c r="E51" s="140"/>
      <c r="F51" s="141" t="s">
        <v>49</v>
      </c>
      <c r="G51" s="143"/>
      <c r="H51" s="144"/>
    </row>
    <row r="52" spans="1:11" s="19" customFormat="1" ht="17.25">
      <c r="A52" s="184"/>
      <c r="B52" s="184"/>
      <c r="C52" s="184"/>
      <c r="D52" s="296">
        <v>1139</v>
      </c>
      <c r="E52" s="299"/>
      <c r="F52" s="192" t="s">
        <v>150</v>
      </c>
      <c r="G52" s="190">
        <f t="shared" ref="G52" si="9">G54</f>
        <v>586998.80000000005</v>
      </c>
      <c r="H52" s="190">
        <f>H54</f>
        <v>586998.80000000005</v>
      </c>
    </row>
    <row r="53" spans="1:11" s="19" customFormat="1" ht="17.25">
      <c r="A53" s="184"/>
      <c r="B53" s="184"/>
      <c r="C53" s="184"/>
      <c r="D53" s="297"/>
      <c r="E53" s="299"/>
      <c r="F53" s="145" t="s">
        <v>49</v>
      </c>
      <c r="G53" s="146"/>
      <c r="H53" s="147"/>
    </row>
    <row r="54" spans="1:11" s="19" customFormat="1" ht="17.25">
      <c r="A54" s="184"/>
      <c r="B54" s="184"/>
      <c r="C54" s="184"/>
      <c r="D54" s="297"/>
      <c r="E54" s="300">
        <v>11001</v>
      </c>
      <c r="F54" s="148" t="s">
        <v>150</v>
      </c>
      <c r="G54" s="149">
        <f t="shared" ref="G54" si="10">G56</f>
        <v>586998.80000000005</v>
      </c>
      <c r="H54" s="149">
        <f>H56</f>
        <v>586998.80000000005</v>
      </c>
    </row>
    <row r="55" spans="1:11" s="19" customFormat="1" ht="17.25">
      <c r="A55" s="184"/>
      <c r="B55" s="184"/>
      <c r="C55" s="184"/>
      <c r="D55" s="297"/>
      <c r="E55" s="300"/>
      <c r="F55" s="141" t="s">
        <v>13</v>
      </c>
      <c r="G55" s="143"/>
      <c r="H55" s="150"/>
    </row>
    <row r="56" spans="1:11" s="19" customFormat="1" ht="17.25">
      <c r="A56" s="184"/>
      <c r="B56" s="184"/>
      <c r="C56" s="184"/>
      <c r="D56" s="297"/>
      <c r="E56" s="300"/>
      <c r="F56" s="148" t="s">
        <v>153</v>
      </c>
      <c r="G56" s="149">
        <f t="shared" ref="G56:H56" si="11">G58</f>
        <v>586998.80000000005</v>
      </c>
      <c r="H56" s="149">
        <f t="shared" si="11"/>
        <v>586998.80000000005</v>
      </c>
    </row>
    <row r="57" spans="1:11" s="19" customFormat="1" ht="34.5">
      <c r="A57" s="184"/>
      <c r="B57" s="184"/>
      <c r="C57" s="184"/>
      <c r="D57" s="297"/>
      <c r="E57" s="300"/>
      <c r="F57" s="141" t="s">
        <v>15</v>
      </c>
      <c r="G57" s="143"/>
      <c r="H57" s="150"/>
    </row>
    <row r="58" spans="1:11" s="19" customFormat="1" ht="17.25">
      <c r="A58" s="184"/>
      <c r="B58" s="184"/>
      <c r="C58" s="184"/>
      <c r="D58" s="297"/>
      <c r="E58" s="300"/>
      <c r="F58" s="151" t="s">
        <v>16</v>
      </c>
      <c r="G58" s="152">
        <f t="shared" ref="G58:H60" si="12">G59</f>
        <v>586998.80000000005</v>
      </c>
      <c r="H58" s="152">
        <f t="shared" si="12"/>
        <v>586998.80000000005</v>
      </c>
    </row>
    <row r="59" spans="1:11" s="19" customFormat="1" ht="17.25">
      <c r="A59" s="184"/>
      <c r="B59" s="184"/>
      <c r="C59" s="184"/>
      <c r="D59" s="297"/>
      <c r="E59" s="300"/>
      <c r="F59" s="153" t="s">
        <v>17</v>
      </c>
      <c r="G59" s="149">
        <f t="shared" si="12"/>
        <v>586998.80000000005</v>
      </c>
      <c r="H59" s="149">
        <f t="shared" si="12"/>
        <v>586998.80000000005</v>
      </c>
    </row>
    <row r="60" spans="1:11" s="19" customFormat="1" ht="17.25">
      <c r="A60" s="184"/>
      <c r="B60" s="184"/>
      <c r="C60" s="184"/>
      <c r="D60" s="297"/>
      <c r="E60" s="300"/>
      <c r="F60" s="154" t="s">
        <v>98</v>
      </c>
      <c r="G60" s="152">
        <f t="shared" si="12"/>
        <v>586998.80000000005</v>
      </c>
      <c r="H60" s="152">
        <f t="shared" si="12"/>
        <v>586998.80000000005</v>
      </c>
    </row>
    <row r="61" spans="1:11" s="19" customFormat="1" ht="17.25">
      <c r="A61" s="193"/>
      <c r="B61" s="193"/>
      <c r="C61" s="193"/>
      <c r="D61" s="298"/>
      <c r="E61" s="301"/>
      <c r="F61" s="153" t="s">
        <v>161</v>
      </c>
      <c r="G61" s="149">
        <v>586998.80000000005</v>
      </c>
      <c r="H61" s="149">
        <v>586998.80000000005</v>
      </c>
      <c r="K61" s="20"/>
    </row>
    <row r="62" spans="1:11" s="19" customFormat="1" ht="17.25">
      <c r="A62" s="184"/>
      <c r="B62" s="184"/>
      <c r="C62" s="184"/>
      <c r="D62" s="296">
        <v>1139</v>
      </c>
      <c r="E62" s="299"/>
      <c r="F62" s="192" t="s">
        <v>150</v>
      </c>
      <c r="G62" s="190">
        <f t="shared" ref="G62:H62" si="13">G64</f>
        <v>-586998.80000000005</v>
      </c>
      <c r="H62" s="190">
        <f t="shared" si="13"/>
        <v>-586998.80000000005</v>
      </c>
    </row>
    <row r="63" spans="1:11" s="19" customFormat="1" ht="17.25">
      <c r="A63" s="184"/>
      <c r="B63" s="184"/>
      <c r="C63" s="184"/>
      <c r="D63" s="297"/>
      <c r="E63" s="299"/>
      <c r="F63" s="145" t="s">
        <v>49</v>
      </c>
      <c r="G63" s="146"/>
      <c r="H63" s="147"/>
    </row>
    <row r="64" spans="1:11" s="19" customFormat="1" ht="17.25">
      <c r="A64" s="184"/>
      <c r="B64" s="184"/>
      <c r="C64" s="184"/>
      <c r="D64" s="297"/>
      <c r="E64" s="300">
        <v>11001</v>
      </c>
      <c r="F64" s="148" t="s">
        <v>150</v>
      </c>
      <c r="G64" s="149">
        <f t="shared" ref="G64:H64" si="14">G66</f>
        <v>-586998.80000000005</v>
      </c>
      <c r="H64" s="149">
        <f t="shared" si="14"/>
        <v>-586998.80000000005</v>
      </c>
    </row>
    <row r="65" spans="1:13" s="19" customFormat="1" ht="17.25">
      <c r="A65" s="184"/>
      <c r="B65" s="184"/>
      <c r="C65" s="184"/>
      <c r="D65" s="297"/>
      <c r="E65" s="300"/>
      <c r="F65" s="141" t="s">
        <v>13</v>
      </c>
      <c r="G65" s="143"/>
      <c r="H65" s="150"/>
    </row>
    <row r="66" spans="1:13" s="19" customFormat="1" ht="17.25">
      <c r="A66" s="184"/>
      <c r="B66" s="184"/>
      <c r="C66" s="184"/>
      <c r="D66" s="297"/>
      <c r="E66" s="300"/>
      <c r="F66" s="148" t="s">
        <v>153</v>
      </c>
      <c r="G66" s="149">
        <f t="shared" ref="G66:H66" si="15">G68</f>
        <v>-586998.80000000005</v>
      </c>
      <c r="H66" s="149">
        <f t="shared" si="15"/>
        <v>-586998.80000000005</v>
      </c>
    </row>
    <row r="67" spans="1:13" s="19" customFormat="1" ht="34.5">
      <c r="A67" s="184"/>
      <c r="B67" s="184"/>
      <c r="C67" s="184"/>
      <c r="D67" s="297"/>
      <c r="E67" s="300"/>
      <c r="F67" s="141" t="s">
        <v>15</v>
      </c>
      <c r="G67" s="143"/>
      <c r="H67" s="150"/>
    </row>
    <row r="68" spans="1:13" s="19" customFormat="1" ht="17.25">
      <c r="A68" s="184"/>
      <c r="B68" s="184"/>
      <c r="C68" s="184"/>
      <c r="D68" s="297"/>
      <c r="E68" s="300"/>
      <c r="F68" s="151" t="s">
        <v>16</v>
      </c>
      <c r="G68" s="152">
        <f t="shared" ref="G68:H70" si="16">G69</f>
        <v>-586998.80000000005</v>
      </c>
      <c r="H68" s="152">
        <f t="shared" si="16"/>
        <v>-586998.80000000005</v>
      </c>
    </row>
    <row r="69" spans="1:13" s="19" customFormat="1" ht="17.25">
      <c r="A69" s="184"/>
      <c r="B69" s="184"/>
      <c r="C69" s="184"/>
      <c r="D69" s="297"/>
      <c r="E69" s="300"/>
      <c r="F69" s="153" t="s">
        <v>17</v>
      </c>
      <c r="G69" s="149">
        <f t="shared" si="16"/>
        <v>-586998.80000000005</v>
      </c>
      <c r="H69" s="149">
        <f t="shared" si="16"/>
        <v>-586998.80000000005</v>
      </c>
    </row>
    <row r="70" spans="1:13" s="19" customFormat="1" ht="17.25">
      <c r="A70" s="184"/>
      <c r="B70" s="184"/>
      <c r="C70" s="184"/>
      <c r="D70" s="297"/>
      <c r="E70" s="300"/>
      <c r="F70" s="154" t="s">
        <v>98</v>
      </c>
      <c r="G70" s="152">
        <f t="shared" si="16"/>
        <v>-586998.80000000005</v>
      </c>
      <c r="H70" s="152">
        <f t="shared" si="16"/>
        <v>-586998.80000000005</v>
      </c>
    </row>
    <row r="71" spans="1:13" s="19" customFormat="1" ht="17.25">
      <c r="A71" s="193"/>
      <c r="B71" s="193"/>
      <c r="C71" s="193"/>
      <c r="D71" s="298"/>
      <c r="E71" s="301"/>
      <c r="F71" s="153" t="s">
        <v>161</v>
      </c>
      <c r="G71" s="149">
        <v>-586998.80000000005</v>
      </c>
      <c r="H71" s="149">
        <v>-586998.80000000005</v>
      </c>
      <c r="K71" s="20"/>
    </row>
    <row r="72" spans="1:13" s="19" customFormat="1" ht="34.5">
      <c r="A72" s="194" t="s">
        <v>54</v>
      </c>
      <c r="B72" s="136"/>
      <c r="C72" s="135"/>
      <c r="D72" s="136"/>
      <c r="E72" s="136"/>
      <c r="F72" s="192" t="s">
        <v>55</v>
      </c>
      <c r="G72" s="150">
        <f>G74</f>
        <v>586998.80000000005</v>
      </c>
      <c r="H72" s="150">
        <f>H74</f>
        <v>586998.80000000005</v>
      </c>
    </row>
    <row r="73" spans="1:13" s="61" customFormat="1" ht="14.25" customHeight="1">
      <c r="A73" s="179"/>
      <c r="B73" s="123"/>
      <c r="C73" s="165"/>
      <c r="D73" s="123"/>
      <c r="E73" s="165"/>
      <c r="F73" s="166" t="s">
        <v>49</v>
      </c>
      <c r="G73" s="167"/>
      <c r="H73" s="168"/>
    </row>
    <row r="74" spans="1:13" s="19" customFormat="1" ht="17.25">
      <c r="A74" s="194"/>
      <c r="B74" s="188" t="s">
        <v>115</v>
      </c>
      <c r="C74" s="188"/>
      <c r="D74" s="137"/>
      <c r="E74" s="135"/>
      <c r="F74" s="195" t="s">
        <v>116</v>
      </c>
      <c r="G74" s="150">
        <f t="shared" ref="G74:H74" si="17">+G76</f>
        <v>586998.80000000005</v>
      </c>
      <c r="H74" s="150">
        <f t="shared" si="17"/>
        <v>586998.80000000005</v>
      </c>
    </row>
    <row r="75" spans="1:13" s="19" customFormat="1" ht="17.25">
      <c r="A75" s="182"/>
      <c r="B75" s="184"/>
      <c r="C75" s="184"/>
      <c r="D75" s="139"/>
      <c r="E75" s="160"/>
      <c r="F75" s="166" t="s">
        <v>49</v>
      </c>
      <c r="G75" s="142"/>
      <c r="H75" s="142"/>
    </row>
    <row r="76" spans="1:13" s="19" customFormat="1" ht="17.25">
      <c r="A76" s="182"/>
      <c r="B76" s="184"/>
      <c r="C76" s="188" t="s">
        <v>6</v>
      </c>
      <c r="D76" s="137"/>
      <c r="E76" s="135"/>
      <c r="F76" s="195" t="s">
        <v>116</v>
      </c>
      <c r="G76" s="150">
        <f t="shared" ref="G76" si="18">G78</f>
        <v>586998.80000000005</v>
      </c>
      <c r="H76" s="150">
        <f>H78</f>
        <v>586998.80000000005</v>
      </c>
    </row>
    <row r="77" spans="1:13" s="19" customFormat="1" ht="17.25">
      <c r="A77" s="182"/>
      <c r="B77" s="184"/>
      <c r="C77" s="184"/>
      <c r="D77" s="157"/>
      <c r="E77" s="161"/>
      <c r="F77" s="141" t="s">
        <v>49</v>
      </c>
      <c r="G77" s="196"/>
      <c r="H77" s="191"/>
    </row>
    <row r="78" spans="1:13" s="19" customFormat="1" ht="17.25">
      <c r="A78" s="182"/>
      <c r="B78" s="184"/>
      <c r="C78" s="184"/>
      <c r="D78" s="137">
        <v>1120</v>
      </c>
      <c r="E78" s="169"/>
      <c r="F78" s="192" t="s">
        <v>114</v>
      </c>
      <c r="G78" s="150">
        <f t="shared" ref="G78:H78" si="19">G80</f>
        <v>586998.80000000005</v>
      </c>
      <c r="H78" s="150">
        <f t="shared" si="19"/>
        <v>586998.80000000005</v>
      </c>
    </row>
    <row r="79" spans="1:13" s="19" customFormat="1" ht="17.25">
      <c r="A79" s="182"/>
      <c r="B79" s="184"/>
      <c r="C79" s="184"/>
      <c r="D79" s="139"/>
      <c r="E79" s="169"/>
      <c r="F79" s="145" t="s">
        <v>5</v>
      </c>
      <c r="G79" s="150"/>
      <c r="H79" s="150"/>
    </row>
    <row r="80" spans="1:13" s="19" customFormat="1" ht="69">
      <c r="A80" s="182"/>
      <c r="B80" s="184"/>
      <c r="C80" s="184"/>
      <c r="D80" s="139"/>
      <c r="E80" s="170">
        <v>31002</v>
      </c>
      <c r="F80" s="192" t="s">
        <v>155</v>
      </c>
      <c r="G80" s="150">
        <f t="shared" ref="G80:H80" si="20">G82</f>
        <v>586998.80000000005</v>
      </c>
      <c r="H80" s="150">
        <f t="shared" si="20"/>
        <v>586998.80000000005</v>
      </c>
      <c r="M80" s="20"/>
    </row>
    <row r="81" spans="1:17" s="19" customFormat="1" ht="17.25">
      <c r="A81" s="155"/>
      <c r="B81" s="130"/>
      <c r="C81" s="130"/>
      <c r="D81" s="139"/>
      <c r="E81" s="163"/>
      <c r="F81" s="145" t="s">
        <v>13</v>
      </c>
      <c r="G81" s="150">
        <v>0</v>
      </c>
      <c r="H81" s="150"/>
      <c r="M81" s="20"/>
    </row>
    <row r="82" spans="1:17" s="19" customFormat="1" ht="17.25">
      <c r="A82" s="155"/>
      <c r="B82" s="130"/>
      <c r="C82" s="130"/>
      <c r="D82" s="139"/>
      <c r="E82" s="163"/>
      <c r="F82" s="171" t="s">
        <v>162</v>
      </c>
      <c r="G82" s="150">
        <f>G84</f>
        <v>586998.80000000005</v>
      </c>
      <c r="H82" s="150">
        <f>H84</f>
        <v>586998.80000000005</v>
      </c>
      <c r="M82" s="20"/>
    </row>
    <row r="83" spans="1:17" s="19" customFormat="1" ht="17.25">
      <c r="A83" s="155"/>
      <c r="B83" s="130"/>
      <c r="C83" s="130"/>
      <c r="D83" s="139"/>
      <c r="E83" s="163"/>
      <c r="F83" s="145" t="s">
        <v>15</v>
      </c>
      <c r="G83" s="150">
        <v>0</v>
      </c>
      <c r="H83" s="150"/>
      <c r="M83" s="20"/>
    </row>
    <row r="84" spans="1:17" s="19" customFormat="1" ht="17.25">
      <c r="A84" s="155"/>
      <c r="B84" s="130"/>
      <c r="C84" s="155"/>
      <c r="D84" s="139"/>
      <c r="E84" s="163"/>
      <c r="F84" s="145" t="s">
        <v>16</v>
      </c>
      <c r="G84" s="150">
        <f t="shared" ref="G84" si="21">G85</f>
        <v>586998.80000000005</v>
      </c>
      <c r="H84" s="150">
        <f>H85</f>
        <v>586998.80000000005</v>
      </c>
      <c r="M84" s="20"/>
    </row>
    <row r="85" spans="1:17" s="19" customFormat="1" ht="17.25">
      <c r="A85" s="155"/>
      <c r="B85" s="130"/>
      <c r="C85" s="155"/>
      <c r="D85" s="139"/>
      <c r="E85" s="163"/>
      <c r="F85" s="145" t="s">
        <v>96</v>
      </c>
      <c r="G85" s="150">
        <f>G86</f>
        <v>586998.80000000005</v>
      </c>
      <c r="H85" s="150">
        <f>H86</f>
        <v>586998.80000000005</v>
      </c>
      <c r="M85" s="20"/>
    </row>
    <row r="86" spans="1:17" s="19" customFormat="1" ht="17.25">
      <c r="A86" s="155"/>
      <c r="B86" s="130"/>
      <c r="C86" s="130"/>
      <c r="D86" s="139"/>
      <c r="E86" s="163"/>
      <c r="F86" s="145" t="s">
        <v>97</v>
      </c>
      <c r="G86" s="150">
        <f t="shared" ref="G86:H86" si="22">G87</f>
        <v>586998.80000000005</v>
      </c>
      <c r="H86" s="150">
        <f t="shared" si="22"/>
        <v>586998.80000000005</v>
      </c>
      <c r="J86" s="27"/>
      <c r="M86" s="20"/>
      <c r="O86" s="20"/>
      <c r="P86" s="20"/>
      <c r="Q86" s="20"/>
    </row>
    <row r="87" spans="1:17" s="19" customFormat="1" ht="17.25">
      <c r="A87" s="155"/>
      <c r="B87" s="130"/>
      <c r="C87" s="130"/>
      <c r="D87" s="139"/>
      <c r="E87" s="163"/>
      <c r="F87" s="172" t="s">
        <v>52</v>
      </c>
      <c r="G87" s="150">
        <f t="shared" ref="G87:H87" si="23">G88</f>
        <v>586998.80000000005</v>
      </c>
      <c r="H87" s="150">
        <f t="shared" si="23"/>
        <v>586998.80000000005</v>
      </c>
      <c r="J87" s="27"/>
      <c r="M87" s="20"/>
      <c r="O87" s="20"/>
      <c r="P87" s="20"/>
      <c r="Q87" s="20"/>
    </row>
    <row r="88" spans="1:17" s="19" customFormat="1" ht="17.25">
      <c r="A88" s="173"/>
      <c r="B88" s="133"/>
      <c r="C88" s="133"/>
      <c r="D88" s="157"/>
      <c r="E88" s="164"/>
      <c r="F88" s="172" t="s">
        <v>53</v>
      </c>
      <c r="G88" s="150">
        <v>586998.80000000005</v>
      </c>
      <c r="H88" s="150">
        <v>586998.80000000005</v>
      </c>
      <c r="J88" s="27"/>
      <c r="M88" s="20"/>
      <c r="O88" s="20"/>
      <c r="P88" s="20"/>
      <c r="Q88" s="20"/>
    </row>
  </sheetData>
  <mergeCells count="13">
    <mergeCell ref="A9:C9"/>
    <mergeCell ref="D9:E9"/>
    <mergeCell ref="A6:H6"/>
    <mergeCell ref="F9:F10"/>
    <mergeCell ref="G9:H9"/>
    <mergeCell ref="D62:D71"/>
    <mergeCell ref="E62:E63"/>
    <mergeCell ref="E64:E71"/>
    <mergeCell ref="C15:C16"/>
    <mergeCell ref="D15:D18"/>
    <mergeCell ref="D52:D61"/>
    <mergeCell ref="E52:E53"/>
    <mergeCell ref="E54:E61"/>
  </mergeCells>
  <pageMargins left="0.39370078740157499" right="0.23622047244094499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opLeftCell="A16" workbookViewId="0">
      <selection activeCell="D8" sqref="D8:E8"/>
    </sheetView>
  </sheetViews>
  <sheetFormatPr defaultRowHeight="16.5"/>
  <cols>
    <col min="1" max="2" width="9.33203125" style="5"/>
    <col min="3" max="3" width="74.1640625" style="5" customWidth="1"/>
    <col min="4" max="4" width="26.83203125" style="5" customWidth="1"/>
    <col min="5" max="5" width="26.33203125" style="5" customWidth="1"/>
    <col min="6" max="6" width="19.83203125" style="5" customWidth="1"/>
    <col min="7" max="16384" width="9.33203125" style="5"/>
  </cols>
  <sheetData>
    <row r="1" spans="1:9" s="1" customFormat="1" ht="13.5">
      <c r="C1" s="2"/>
      <c r="D1" s="2"/>
      <c r="E1" s="2" t="s">
        <v>188</v>
      </c>
    </row>
    <row r="2" spans="1:9" s="1" customFormat="1" ht="13.5">
      <c r="C2" s="315" t="s">
        <v>110</v>
      </c>
      <c r="D2" s="315"/>
      <c r="E2" s="315"/>
    </row>
    <row r="3" spans="1:9" s="1" customFormat="1" ht="13.5">
      <c r="C3" s="315" t="s">
        <v>108</v>
      </c>
      <c r="D3" s="315"/>
      <c r="E3" s="315"/>
    </row>
    <row r="4" spans="1:9" s="1" customFormat="1" ht="13.5"/>
    <row r="5" spans="1:9" s="1" customFormat="1" ht="52.5" customHeight="1">
      <c r="A5" s="316" t="s">
        <v>182</v>
      </c>
      <c r="B5" s="316"/>
      <c r="C5" s="316"/>
      <c r="D5" s="316"/>
      <c r="E5" s="316"/>
      <c r="F5" s="28"/>
    </row>
    <row r="7" spans="1:9" ht="17.25">
      <c r="E7" s="70" t="s">
        <v>34</v>
      </c>
    </row>
    <row r="8" spans="1:9" s="29" customFormat="1" ht="82.5" customHeight="1">
      <c r="A8" s="317" t="s">
        <v>109</v>
      </c>
      <c r="B8" s="317"/>
      <c r="C8" s="318" t="s">
        <v>117</v>
      </c>
      <c r="D8" s="308" t="s">
        <v>149</v>
      </c>
      <c r="E8" s="308"/>
      <c r="F8" s="30"/>
      <c r="G8" s="30"/>
      <c r="H8" s="30"/>
      <c r="I8" s="30"/>
    </row>
    <row r="9" spans="1:9" s="29" customFormat="1" ht="47.25" customHeight="1">
      <c r="A9" s="197" t="s">
        <v>11</v>
      </c>
      <c r="B9" s="197" t="s">
        <v>2</v>
      </c>
      <c r="C9" s="318"/>
      <c r="D9" s="198" t="s">
        <v>66</v>
      </c>
      <c r="E9" s="198" t="s">
        <v>67</v>
      </c>
      <c r="F9" s="30"/>
      <c r="G9" s="30"/>
      <c r="H9" s="30"/>
      <c r="I9" s="30"/>
    </row>
    <row r="10" spans="1:9" s="33" customFormat="1" ht="17.25">
      <c r="A10" s="31"/>
      <c r="B10" s="31"/>
      <c r="C10" s="32" t="s">
        <v>118</v>
      </c>
      <c r="D10" s="199">
        <f>D11</f>
        <v>0</v>
      </c>
      <c r="E10" s="199">
        <f>E11</f>
        <v>0</v>
      </c>
      <c r="F10" s="34"/>
      <c r="G10" s="34"/>
      <c r="H10" s="34"/>
      <c r="I10" s="34"/>
    </row>
    <row r="11" spans="1:9" s="33" customFormat="1" ht="17.25">
      <c r="A11" s="35"/>
      <c r="B11" s="36"/>
      <c r="C11" s="36" t="s">
        <v>119</v>
      </c>
      <c r="D11" s="200">
        <f>D16+D21++D13</f>
        <v>0</v>
      </c>
      <c r="E11" s="200">
        <f>E16+E21++E13</f>
        <v>0</v>
      </c>
      <c r="F11" s="34"/>
      <c r="G11" s="34"/>
      <c r="H11" s="34"/>
      <c r="I11" s="34"/>
    </row>
    <row r="12" spans="1:9" s="33" customFormat="1" ht="17.25">
      <c r="A12" s="35"/>
      <c r="B12" s="35"/>
      <c r="C12" s="35" t="s">
        <v>3</v>
      </c>
      <c r="D12" s="35"/>
      <c r="E12" s="201"/>
      <c r="F12" s="34"/>
      <c r="G12" s="34"/>
      <c r="H12" s="34"/>
      <c r="I12" s="34"/>
    </row>
    <row r="13" spans="1:9" s="37" customFormat="1" ht="69">
      <c r="A13" s="312">
        <v>1120</v>
      </c>
      <c r="B13" s="202">
        <v>31002</v>
      </c>
      <c r="C13" s="107" t="s">
        <v>155</v>
      </c>
      <c r="D13" s="204">
        <f t="shared" ref="D13:E13" si="0">D15</f>
        <v>586998.80000000005</v>
      </c>
      <c r="E13" s="204">
        <f t="shared" si="0"/>
        <v>586998.80000000005</v>
      </c>
      <c r="F13" s="38"/>
      <c r="G13" s="38"/>
      <c r="H13" s="38"/>
      <c r="I13" s="38"/>
    </row>
    <row r="14" spans="1:9" s="37" customFormat="1" ht="17.25">
      <c r="A14" s="313"/>
      <c r="B14" s="205"/>
      <c r="C14" s="206" t="s">
        <v>120</v>
      </c>
      <c r="D14" s="206"/>
      <c r="E14" s="207"/>
      <c r="F14" s="38"/>
      <c r="G14" s="38"/>
      <c r="H14" s="38"/>
      <c r="I14" s="38"/>
    </row>
    <row r="15" spans="1:9" s="39" customFormat="1" ht="17.25">
      <c r="A15" s="314"/>
      <c r="B15" s="208"/>
      <c r="C15" s="209" t="s">
        <v>121</v>
      </c>
      <c r="D15" s="210">
        <f>'1'!D62</f>
        <v>586998.80000000005</v>
      </c>
      <c r="E15" s="210">
        <f>'1'!E62</f>
        <v>586998.80000000005</v>
      </c>
      <c r="F15" s="40"/>
      <c r="G15" s="40"/>
      <c r="H15" s="40"/>
      <c r="I15" s="40"/>
    </row>
    <row r="16" spans="1:9" s="37" customFormat="1" ht="34.5">
      <c r="A16" s="311">
        <v>1228</v>
      </c>
      <c r="B16" s="202">
        <v>31001</v>
      </c>
      <c r="C16" s="203" t="s">
        <v>69</v>
      </c>
      <c r="D16" s="204">
        <f t="shared" ref="D16:E16" si="1">D18</f>
        <v>-12362.8</v>
      </c>
      <c r="E16" s="204">
        <f t="shared" si="1"/>
        <v>-12362.8</v>
      </c>
      <c r="F16" s="38"/>
      <c r="G16" s="38"/>
      <c r="H16" s="38"/>
      <c r="I16" s="38"/>
    </row>
    <row r="17" spans="1:9" s="37" customFormat="1" ht="17.25">
      <c r="A17" s="311"/>
      <c r="B17" s="211"/>
      <c r="C17" s="35" t="s">
        <v>120</v>
      </c>
      <c r="D17" s="35"/>
      <c r="E17" s="204"/>
      <c r="F17" s="38"/>
      <c r="G17" s="38"/>
      <c r="H17" s="38"/>
      <c r="I17" s="38"/>
    </row>
    <row r="18" spans="1:9" s="39" customFormat="1" ht="17.25">
      <c r="A18" s="311"/>
      <c r="B18" s="208"/>
      <c r="C18" s="209" t="s">
        <v>121</v>
      </c>
      <c r="D18" s="204">
        <f t="shared" ref="D18:E18" si="2">D20</f>
        <v>-12362.8</v>
      </c>
      <c r="E18" s="204">
        <f t="shared" si="2"/>
        <v>-12362.8</v>
      </c>
      <c r="F18" s="40"/>
      <c r="G18" s="40"/>
      <c r="H18" s="40"/>
      <c r="I18" s="40"/>
    </row>
    <row r="19" spans="1:9" ht="17.25">
      <c r="A19" s="311"/>
      <c r="B19" s="212"/>
      <c r="C19" s="35" t="s">
        <v>122</v>
      </c>
      <c r="D19" s="204"/>
      <c r="E19" s="204"/>
    </row>
    <row r="20" spans="1:9" ht="86.25">
      <c r="A20" s="311"/>
      <c r="B20" s="212"/>
      <c r="C20" s="213" t="s">
        <v>123</v>
      </c>
      <c r="D20" s="214">
        <f>'3'!G35</f>
        <v>-12362.8</v>
      </c>
      <c r="E20" s="214">
        <f>'3'!H35</f>
        <v>-12362.8</v>
      </c>
    </row>
    <row r="21" spans="1:9" s="37" customFormat="1" ht="34.5">
      <c r="A21" s="311">
        <v>1228</v>
      </c>
      <c r="B21" s="202">
        <v>31002</v>
      </c>
      <c r="C21" s="215" t="s">
        <v>72</v>
      </c>
      <c r="D21" s="214">
        <f t="shared" ref="D21:E21" si="3">D23</f>
        <v>-574636</v>
      </c>
      <c r="E21" s="214">
        <f t="shared" si="3"/>
        <v>-574636</v>
      </c>
      <c r="F21" s="38"/>
      <c r="G21" s="38"/>
      <c r="H21" s="38"/>
      <c r="I21" s="38"/>
    </row>
    <row r="22" spans="1:9" s="37" customFormat="1" ht="17.25">
      <c r="A22" s="311"/>
      <c r="B22" s="211"/>
      <c r="C22" s="62" t="s">
        <v>120</v>
      </c>
      <c r="D22" s="62"/>
      <c r="E22" s="214"/>
      <c r="F22" s="38"/>
      <c r="G22" s="38"/>
      <c r="H22" s="38"/>
      <c r="I22" s="38"/>
    </row>
    <row r="23" spans="1:9" s="39" customFormat="1" ht="17.25">
      <c r="A23" s="311"/>
      <c r="B23" s="208"/>
      <c r="C23" s="216" t="s">
        <v>121</v>
      </c>
      <c r="D23" s="214">
        <f t="shared" ref="D23:E23" si="4">D25</f>
        <v>-574636</v>
      </c>
      <c r="E23" s="214">
        <f t="shared" si="4"/>
        <v>-574636</v>
      </c>
      <c r="F23" s="40"/>
      <c r="G23" s="40"/>
      <c r="H23" s="40"/>
      <c r="I23" s="40"/>
    </row>
    <row r="24" spans="1:9" ht="17.25">
      <c r="A24" s="311"/>
      <c r="B24" s="212"/>
      <c r="C24" s="62" t="s">
        <v>122</v>
      </c>
      <c r="D24" s="214"/>
      <c r="E24" s="217"/>
    </row>
    <row r="25" spans="1:9" ht="86.25">
      <c r="A25" s="311"/>
      <c r="B25" s="212"/>
      <c r="C25" s="213" t="s">
        <v>147</v>
      </c>
      <c r="D25" s="214">
        <f>'3'!G21</f>
        <v>-574636</v>
      </c>
      <c r="E25" s="214">
        <f>'3'!H21</f>
        <v>-574636</v>
      </c>
    </row>
  </sheetData>
  <mergeCells count="9">
    <mergeCell ref="A16:A20"/>
    <mergeCell ref="A21:A25"/>
    <mergeCell ref="A13:A15"/>
    <mergeCell ref="C2:E2"/>
    <mergeCell ref="C3:E3"/>
    <mergeCell ref="A5:E5"/>
    <mergeCell ref="A8:B8"/>
    <mergeCell ref="C8:C9"/>
    <mergeCell ref="D8:E8"/>
  </mergeCells>
  <pageMargins left="0.7" right="0.7" top="0.75" bottom="0.75" header="0.3" footer="0.3"/>
  <pageSetup paperSize="9" orientation="portrait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86"/>
  <sheetViews>
    <sheetView topLeftCell="A70" workbookViewId="0">
      <selection activeCell="C46" sqref="C46"/>
    </sheetView>
  </sheetViews>
  <sheetFormatPr defaultColWidth="10.6640625" defaultRowHeight="13.5"/>
  <cols>
    <col min="1" max="1" width="52.6640625" style="12" customWidth="1"/>
    <col min="2" max="2" width="66.6640625" style="12" customWidth="1"/>
    <col min="3" max="3" width="21.1640625" style="12" customWidth="1"/>
    <col min="4" max="4" width="22" style="12" customWidth="1"/>
    <col min="5" max="5" width="25" style="12" customWidth="1"/>
    <col min="6" max="6" width="22.6640625" style="12" customWidth="1"/>
    <col min="7" max="7" width="23.1640625" style="12" customWidth="1"/>
    <col min="8" max="8" width="19.1640625" style="12" customWidth="1"/>
    <col min="9" max="9" width="17" style="12" customWidth="1"/>
    <col min="10" max="16384" width="10.6640625" style="12"/>
  </cols>
  <sheetData>
    <row r="2" spans="1:5">
      <c r="C2" s="64"/>
      <c r="D2" s="65" t="s">
        <v>189</v>
      </c>
      <c r="E2" s="65"/>
    </row>
    <row r="3" spans="1:5">
      <c r="C3" s="64"/>
      <c r="D3" s="58" t="s">
        <v>106</v>
      </c>
      <c r="E3" s="58"/>
    </row>
    <row r="4" spans="1:5">
      <c r="C4" s="64"/>
      <c r="D4" s="58" t="s">
        <v>10</v>
      </c>
      <c r="E4" s="58"/>
    </row>
    <row r="7" spans="1:5" ht="29.25" customHeight="1"/>
    <row r="8" spans="1:5" ht="50.25" customHeight="1">
      <c r="A8" s="309" t="s">
        <v>173</v>
      </c>
      <c r="B8" s="309"/>
      <c r="C8" s="309"/>
      <c r="D8" s="309"/>
    </row>
    <row r="9" spans="1:5" ht="12.75" customHeight="1">
      <c r="A9" s="68"/>
      <c r="B9" s="68"/>
      <c r="C9" s="66"/>
      <c r="D9" s="66"/>
    </row>
    <row r="10" spans="1:5" s="66" customFormat="1" ht="17.25">
      <c r="A10" s="325" t="s">
        <v>25</v>
      </c>
      <c r="B10" s="325"/>
      <c r="C10" s="325"/>
      <c r="D10" s="325"/>
    </row>
    <row r="11" spans="1:5" s="66" customFormat="1" ht="17.25"/>
    <row r="12" spans="1:5" s="66" customFormat="1" ht="17.25">
      <c r="A12" s="218" t="s">
        <v>7</v>
      </c>
    </row>
    <row r="13" spans="1:5" s="66" customFormat="1" ht="17.25">
      <c r="A13" s="219"/>
      <c r="B13" s="219"/>
    </row>
    <row r="14" spans="1:5" ht="17.25">
      <c r="A14" s="66"/>
      <c r="B14" s="66"/>
      <c r="C14" s="66"/>
      <c r="D14" s="66"/>
    </row>
    <row r="15" spans="1:5" s="66" customFormat="1" ht="17.25"/>
    <row r="16" spans="1:5" s="66" customFormat="1" ht="17.25">
      <c r="A16" s="220" t="s">
        <v>75</v>
      </c>
      <c r="B16" s="221" t="s">
        <v>76</v>
      </c>
      <c r="C16" s="222"/>
      <c r="D16" s="222"/>
    </row>
    <row r="17" spans="1:4" s="66" customFormat="1" ht="17.25">
      <c r="A17" s="223">
        <v>1120</v>
      </c>
      <c r="B17" s="224" t="s">
        <v>114</v>
      </c>
      <c r="C17" s="225"/>
      <c r="D17" s="225"/>
    </row>
    <row r="18" spans="1:4" s="66" customFormat="1" ht="17.25">
      <c r="A18" s="226"/>
      <c r="B18" s="226"/>
      <c r="C18" s="226"/>
      <c r="D18" s="226"/>
    </row>
    <row r="19" spans="1:4" s="66" customFormat="1" ht="17.25">
      <c r="A19" s="330" t="s">
        <v>77</v>
      </c>
      <c r="B19" s="330"/>
      <c r="C19" s="330"/>
      <c r="D19" s="330"/>
    </row>
    <row r="20" spans="1:4" s="66" customFormat="1" ht="57" customHeight="1">
      <c r="A20" s="227" t="s">
        <v>78</v>
      </c>
      <c r="B20" s="223">
        <v>1120</v>
      </c>
      <c r="C20" s="308" t="s">
        <v>36</v>
      </c>
      <c r="D20" s="308"/>
    </row>
    <row r="21" spans="1:4" s="66" customFormat="1" ht="17.25">
      <c r="A21" s="227" t="s">
        <v>79</v>
      </c>
      <c r="B21" s="223">
        <v>31002</v>
      </c>
      <c r="C21" s="122" t="s">
        <v>81</v>
      </c>
      <c r="D21" s="122" t="s">
        <v>47</v>
      </c>
    </row>
    <row r="22" spans="1:4" s="66" customFormat="1" ht="73.5" customHeight="1">
      <c r="A22" s="227" t="s">
        <v>82</v>
      </c>
      <c r="B22" s="223" t="s">
        <v>155</v>
      </c>
      <c r="C22" s="227"/>
      <c r="D22" s="227"/>
    </row>
    <row r="23" spans="1:4" s="66" customFormat="1" ht="74.25" customHeight="1">
      <c r="A23" s="227" t="s">
        <v>83</v>
      </c>
      <c r="B23" s="181" t="s">
        <v>165</v>
      </c>
      <c r="C23" s="227"/>
      <c r="D23" s="227"/>
    </row>
    <row r="24" spans="1:4" s="66" customFormat="1" ht="51.75">
      <c r="A24" s="227" t="s">
        <v>84</v>
      </c>
      <c r="B24" s="223" t="s">
        <v>71</v>
      </c>
      <c r="C24" s="227"/>
      <c r="D24" s="227"/>
    </row>
    <row r="25" spans="1:4" s="66" customFormat="1" ht="66.75" customHeight="1">
      <c r="A25" s="227" t="s">
        <v>86</v>
      </c>
      <c r="B25" s="223" t="s">
        <v>166</v>
      </c>
      <c r="C25" s="227"/>
      <c r="D25" s="227"/>
    </row>
    <row r="26" spans="1:4" s="66" customFormat="1" ht="17.25">
      <c r="A26" s="331" t="s">
        <v>27</v>
      </c>
      <c r="B26" s="331"/>
      <c r="C26" s="227"/>
      <c r="D26" s="227"/>
    </row>
    <row r="27" spans="1:4" s="66" customFormat="1" ht="17.25" customHeight="1">
      <c r="A27" s="328" t="s">
        <v>185</v>
      </c>
      <c r="B27" s="329"/>
      <c r="C27" s="228">
        <v>1</v>
      </c>
      <c r="D27" s="228">
        <v>1</v>
      </c>
    </row>
    <row r="28" spans="1:4" ht="22.5" customHeight="1">
      <c r="A28" s="327" t="s">
        <v>28</v>
      </c>
      <c r="B28" s="327"/>
      <c r="C28" s="228">
        <f>'1'!D62</f>
        <v>586998.80000000005</v>
      </c>
      <c r="D28" s="228">
        <f>'1'!E62</f>
        <v>586998.80000000005</v>
      </c>
    </row>
    <row r="29" spans="1:4" ht="17.25">
      <c r="A29" s="66"/>
      <c r="B29" s="66"/>
      <c r="C29" s="66"/>
      <c r="D29" s="66"/>
    </row>
    <row r="30" spans="1:4" ht="17.25">
      <c r="A30" s="66"/>
      <c r="B30" s="66"/>
      <c r="C30" s="66"/>
      <c r="D30" s="66"/>
    </row>
    <row r="31" spans="1:4" ht="17.25">
      <c r="A31" s="66"/>
      <c r="B31" s="66"/>
      <c r="C31" s="66"/>
      <c r="D31" s="66"/>
    </row>
    <row r="32" spans="1:4" ht="17.25">
      <c r="A32" s="127" t="s">
        <v>75</v>
      </c>
      <c r="B32" s="221" t="s">
        <v>76</v>
      </c>
      <c r="C32" s="222"/>
      <c r="D32" s="222"/>
    </row>
    <row r="33" spans="1:4" ht="54" customHeight="1">
      <c r="A33" s="223" t="s">
        <v>33</v>
      </c>
      <c r="B33" s="229" t="s">
        <v>87</v>
      </c>
      <c r="C33" s="225"/>
      <c r="D33" s="225"/>
    </row>
    <row r="34" spans="1:4" ht="17.25">
      <c r="A34" s="226"/>
      <c r="B34" s="226"/>
      <c r="C34" s="226"/>
      <c r="D34" s="226"/>
    </row>
    <row r="35" spans="1:4" ht="17.25">
      <c r="A35" s="226"/>
      <c r="B35" s="226"/>
      <c r="C35" s="226"/>
      <c r="D35" s="226"/>
    </row>
    <row r="36" spans="1:4" ht="17.25">
      <c r="A36" s="226"/>
      <c r="B36" s="226"/>
      <c r="C36" s="226"/>
      <c r="D36" s="226"/>
    </row>
    <row r="37" spans="1:4" ht="17.25">
      <c r="A37" s="330" t="s">
        <v>77</v>
      </c>
      <c r="B37" s="330"/>
      <c r="C37" s="330"/>
      <c r="D37" s="330"/>
    </row>
    <row r="38" spans="1:4" ht="17.25">
      <c r="A38" s="226"/>
      <c r="B38" s="226"/>
      <c r="C38" s="226"/>
      <c r="D38" s="226"/>
    </row>
    <row r="39" spans="1:4" ht="66" customHeight="1">
      <c r="A39" s="227" t="s">
        <v>78</v>
      </c>
      <c r="B39" s="223" t="s">
        <v>33</v>
      </c>
      <c r="C39" s="319" t="s">
        <v>170</v>
      </c>
      <c r="D39" s="320"/>
    </row>
    <row r="40" spans="1:4" ht="17.25">
      <c r="A40" s="227" t="s">
        <v>79</v>
      </c>
      <c r="B40" s="223" t="s">
        <v>80</v>
      </c>
      <c r="C40" s="122" t="s">
        <v>81</v>
      </c>
      <c r="D40" s="122" t="s">
        <v>47</v>
      </c>
    </row>
    <row r="41" spans="1:4" ht="34.5">
      <c r="A41" s="227" t="s">
        <v>82</v>
      </c>
      <c r="B41" s="223" t="s">
        <v>89</v>
      </c>
      <c r="C41" s="227"/>
      <c r="D41" s="227"/>
    </row>
    <row r="42" spans="1:4" ht="51.75">
      <c r="A42" s="227" t="s">
        <v>83</v>
      </c>
      <c r="B42" s="223" t="s">
        <v>90</v>
      </c>
      <c r="C42" s="227"/>
      <c r="D42" s="227"/>
    </row>
    <row r="43" spans="1:4" ht="51.75">
      <c r="A43" s="227" t="s">
        <v>84</v>
      </c>
      <c r="B43" s="223" t="s">
        <v>85</v>
      </c>
      <c r="C43" s="227"/>
      <c r="D43" s="227"/>
    </row>
    <row r="44" spans="1:4" ht="51.75">
      <c r="A44" s="227" t="s">
        <v>86</v>
      </c>
      <c r="B44" s="223" t="s">
        <v>88</v>
      </c>
      <c r="C44" s="227"/>
      <c r="D44" s="227"/>
    </row>
    <row r="45" spans="1:4" ht="17.25">
      <c r="A45" s="331" t="s">
        <v>27</v>
      </c>
      <c r="B45" s="331"/>
      <c r="C45" s="227"/>
      <c r="D45" s="227"/>
    </row>
    <row r="46" spans="1:4" ht="17.25">
      <c r="A46" s="327" t="s">
        <v>28</v>
      </c>
      <c r="B46" s="327"/>
      <c r="C46" s="109">
        <f>'1'!D22</f>
        <v>-12362.8</v>
      </c>
      <c r="D46" s="109">
        <f>'1'!E22</f>
        <v>-12362.8</v>
      </c>
    </row>
    <row r="47" spans="1:4" ht="17.25">
      <c r="A47" s="226"/>
      <c r="B47" s="226"/>
      <c r="C47" s="226"/>
      <c r="D47" s="226"/>
    </row>
    <row r="48" spans="1:4" ht="51.75" customHeight="1">
      <c r="A48" s="227" t="s">
        <v>78</v>
      </c>
      <c r="B48" s="223" t="s">
        <v>33</v>
      </c>
      <c r="C48" s="319" t="s">
        <v>170</v>
      </c>
      <c r="D48" s="320"/>
    </row>
    <row r="49" spans="1:4" ht="17.25">
      <c r="A49" s="227" t="s">
        <v>79</v>
      </c>
      <c r="B49" s="223" t="s">
        <v>91</v>
      </c>
      <c r="C49" s="122" t="s">
        <v>81</v>
      </c>
      <c r="D49" s="122" t="s">
        <v>47</v>
      </c>
    </row>
    <row r="50" spans="1:4" ht="34.5">
      <c r="A50" s="227" t="s">
        <v>82</v>
      </c>
      <c r="B50" s="223" t="s">
        <v>92</v>
      </c>
      <c r="C50" s="227"/>
      <c r="D50" s="227"/>
    </row>
    <row r="51" spans="1:4" ht="34.5">
      <c r="A51" s="227" t="s">
        <v>83</v>
      </c>
      <c r="B51" s="223" t="s">
        <v>93</v>
      </c>
      <c r="C51" s="227"/>
      <c r="D51" s="227"/>
    </row>
    <row r="52" spans="1:4" ht="51.75">
      <c r="A52" s="227" t="s">
        <v>84</v>
      </c>
      <c r="B52" s="223" t="s">
        <v>85</v>
      </c>
      <c r="C52" s="227"/>
      <c r="D52" s="227"/>
    </row>
    <row r="53" spans="1:4" ht="51.75">
      <c r="A53" s="227" t="s">
        <v>86</v>
      </c>
      <c r="B53" s="223" t="s">
        <v>94</v>
      </c>
      <c r="C53" s="227"/>
      <c r="D53" s="227"/>
    </row>
    <row r="54" spans="1:4" ht="17.25">
      <c r="A54" s="331" t="s">
        <v>27</v>
      </c>
      <c r="B54" s="331"/>
      <c r="C54" s="227"/>
      <c r="D54" s="227"/>
    </row>
    <row r="55" spans="1:4" ht="17.25">
      <c r="A55" s="327" t="s">
        <v>28</v>
      </c>
      <c r="B55" s="327"/>
      <c r="C55" s="109">
        <f>'1'!D28</f>
        <v>-574636</v>
      </c>
      <c r="D55" s="109">
        <f>'1'!E28</f>
        <v>-574636</v>
      </c>
    </row>
    <row r="56" spans="1:4" ht="17.25">
      <c r="A56" s="226"/>
      <c r="B56" s="226"/>
      <c r="C56" s="226"/>
      <c r="D56" s="226"/>
    </row>
    <row r="57" spans="1:4" ht="17.25">
      <c r="A57" s="226"/>
      <c r="B57" s="226"/>
      <c r="C57" s="226"/>
      <c r="D57" s="226"/>
    </row>
    <row r="58" spans="1:4" ht="17.25">
      <c r="A58" s="66"/>
      <c r="B58" s="66"/>
      <c r="C58" s="66"/>
      <c r="D58" s="66"/>
    </row>
    <row r="59" spans="1:4" ht="17.25">
      <c r="A59" s="66"/>
      <c r="B59" s="66"/>
      <c r="C59" s="66"/>
      <c r="D59" s="66"/>
    </row>
    <row r="60" spans="1:4" ht="17.25">
      <c r="A60" s="325" t="s">
        <v>153</v>
      </c>
      <c r="B60" s="325"/>
      <c r="C60" s="325"/>
      <c r="D60" s="325"/>
    </row>
    <row r="61" spans="1:4" ht="17.25">
      <c r="A61" s="67"/>
      <c r="B61" s="67"/>
      <c r="C61" s="67"/>
      <c r="D61" s="67"/>
    </row>
    <row r="62" spans="1:4" s="66" customFormat="1" ht="17.25">
      <c r="A62" s="218" t="s">
        <v>7</v>
      </c>
    </row>
    <row r="63" spans="1:4" ht="17.25">
      <c r="A63" s="326"/>
      <c r="B63" s="326"/>
      <c r="C63" s="230"/>
      <c r="D63" s="230"/>
    </row>
    <row r="64" spans="1:4" ht="17.25">
      <c r="A64" s="232" t="s">
        <v>167</v>
      </c>
      <c r="B64" s="232" t="s">
        <v>8</v>
      </c>
      <c r="C64" s="233"/>
      <c r="D64" s="231"/>
    </row>
    <row r="65" spans="1:4" ht="17.25">
      <c r="A65" s="234">
        <v>1139</v>
      </c>
      <c r="B65" s="235" t="s">
        <v>168</v>
      </c>
      <c r="C65" s="236"/>
      <c r="D65" s="231"/>
    </row>
    <row r="66" spans="1:4" ht="17.25" customHeight="1">
      <c r="A66" s="70"/>
      <c r="B66" s="70"/>
      <c r="C66" s="70"/>
      <c r="D66" s="70"/>
    </row>
    <row r="67" spans="1:4" ht="17.25">
      <c r="A67" s="70"/>
      <c r="B67" s="70"/>
      <c r="C67" s="70"/>
      <c r="D67" s="70"/>
    </row>
    <row r="68" spans="1:4" ht="61.5" customHeight="1">
      <c r="A68" s="237" t="s">
        <v>9</v>
      </c>
      <c r="B68" s="238" t="s">
        <v>169</v>
      </c>
      <c r="C68" s="308" t="s">
        <v>36</v>
      </c>
      <c r="D68" s="308"/>
    </row>
    <row r="69" spans="1:4" ht="17.25">
      <c r="A69" s="239" t="s">
        <v>79</v>
      </c>
      <c r="B69" s="234" t="s">
        <v>95</v>
      </c>
      <c r="C69" s="111" t="s">
        <v>66</v>
      </c>
      <c r="D69" s="111" t="s">
        <v>67</v>
      </c>
    </row>
    <row r="70" spans="1:4" ht="17.25">
      <c r="A70" s="239" t="s">
        <v>82</v>
      </c>
      <c r="B70" s="235" t="s">
        <v>168</v>
      </c>
      <c r="C70" s="110"/>
      <c r="D70" s="240"/>
    </row>
    <row r="71" spans="1:4" ht="86.25">
      <c r="A71" s="239" t="s">
        <v>83</v>
      </c>
      <c r="B71" s="235" t="s">
        <v>171</v>
      </c>
      <c r="C71" s="110"/>
      <c r="D71" s="240"/>
    </row>
    <row r="72" spans="1:4" ht="17.25" customHeight="1">
      <c r="A72" s="239" t="s">
        <v>84</v>
      </c>
      <c r="B72" s="110" t="s">
        <v>26</v>
      </c>
      <c r="C72" s="110"/>
      <c r="D72" s="240"/>
    </row>
    <row r="73" spans="1:4" ht="17.25">
      <c r="A73" s="321" t="s">
        <v>27</v>
      </c>
      <c r="B73" s="322"/>
      <c r="C73" s="241"/>
      <c r="D73" s="240"/>
    </row>
    <row r="74" spans="1:4" ht="17.25">
      <c r="A74" s="323" t="s">
        <v>172</v>
      </c>
      <c r="B74" s="324"/>
      <c r="C74" s="242">
        <f>'3'!G54</f>
        <v>586998.80000000005</v>
      </c>
      <c r="D74" s="242">
        <f>'3'!H54</f>
        <v>586998.80000000005</v>
      </c>
    </row>
    <row r="75" spans="1:4" ht="17.25">
      <c r="A75" s="66"/>
      <c r="B75" s="66"/>
      <c r="C75" s="66"/>
      <c r="D75" s="66"/>
    </row>
    <row r="76" spans="1:4" ht="17.25" customHeight="1">
      <c r="A76" s="70"/>
      <c r="B76" s="70"/>
      <c r="C76" s="70"/>
      <c r="D76" s="70"/>
    </row>
    <row r="77" spans="1:4" ht="17.25">
      <c r="A77" s="70"/>
      <c r="B77" s="70"/>
      <c r="C77" s="70"/>
      <c r="D77" s="70"/>
    </row>
    <row r="78" spans="1:4" ht="60.75" customHeight="1">
      <c r="A78" s="237" t="s">
        <v>9</v>
      </c>
      <c r="B78" s="238" t="s">
        <v>169</v>
      </c>
      <c r="C78" s="319" t="s">
        <v>170</v>
      </c>
      <c r="D78" s="320"/>
    </row>
    <row r="79" spans="1:4" ht="17.25">
      <c r="A79" s="239" t="s">
        <v>79</v>
      </c>
      <c r="B79" s="234" t="s">
        <v>95</v>
      </c>
      <c r="C79" s="111" t="s">
        <v>66</v>
      </c>
      <c r="D79" s="111" t="s">
        <v>67</v>
      </c>
    </row>
    <row r="80" spans="1:4" ht="17.25">
      <c r="A80" s="239" t="s">
        <v>82</v>
      </c>
      <c r="B80" s="235" t="s">
        <v>168</v>
      </c>
      <c r="C80" s="110"/>
      <c r="D80" s="240"/>
    </row>
    <row r="81" spans="1:4" ht="86.25">
      <c r="A81" s="239" t="s">
        <v>83</v>
      </c>
      <c r="B81" s="235" t="s">
        <v>171</v>
      </c>
      <c r="C81" s="110"/>
      <c r="D81" s="240"/>
    </row>
    <row r="82" spans="1:4" ht="17.25" customHeight="1">
      <c r="A82" s="239" t="s">
        <v>84</v>
      </c>
      <c r="B82" s="110" t="s">
        <v>26</v>
      </c>
      <c r="C82" s="110"/>
      <c r="D82" s="240"/>
    </row>
    <row r="83" spans="1:4" ht="17.25">
      <c r="A83" s="321" t="s">
        <v>27</v>
      </c>
      <c r="B83" s="322"/>
      <c r="C83" s="241"/>
      <c r="D83" s="240"/>
    </row>
    <row r="84" spans="1:4" ht="17.25">
      <c r="A84" s="323" t="s">
        <v>172</v>
      </c>
      <c r="B84" s="324"/>
      <c r="C84" s="109">
        <f>'3'!G62</f>
        <v>-586998.80000000005</v>
      </c>
      <c r="D84" s="109">
        <f>'3'!H62</f>
        <v>-586998.80000000005</v>
      </c>
    </row>
    <row r="85" spans="1:4" ht="17.25">
      <c r="A85" s="66"/>
      <c r="B85" s="66"/>
      <c r="C85" s="66"/>
      <c r="D85" s="66"/>
    </row>
    <row r="86" spans="1:4" ht="17.25">
      <c r="A86" s="66"/>
      <c r="B86" s="66"/>
      <c r="C86" s="66"/>
      <c r="D86" s="66"/>
    </row>
  </sheetData>
  <mergeCells count="22">
    <mergeCell ref="C48:D48"/>
    <mergeCell ref="A45:B45"/>
    <mergeCell ref="A8:D8"/>
    <mergeCell ref="A19:D19"/>
    <mergeCell ref="C20:D20"/>
    <mergeCell ref="A26:B26"/>
    <mergeCell ref="C78:D78"/>
    <mergeCell ref="A83:B83"/>
    <mergeCell ref="A84:B84"/>
    <mergeCell ref="A10:D10"/>
    <mergeCell ref="A63:B63"/>
    <mergeCell ref="C68:D68"/>
    <mergeCell ref="A73:B73"/>
    <mergeCell ref="A74:B74"/>
    <mergeCell ref="A60:D60"/>
    <mergeCell ref="A28:B28"/>
    <mergeCell ref="A27:B27"/>
    <mergeCell ref="A37:D37"/>
    <mergeCell ref="C39:D39"/>
    <mergeCell ref="A54:B54"/>
    <mergeCell ref="A55:B55"/>
    <mergeCell ref="A46:B46"/>
  </mergeCells>
  <pageMargins left="0.2" right="0" top="0.75" bottom="0.75" header="0.3" footer="0.3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topLeftCell="A73" zoomScaleNormal="100" zoomScaleSheetLayoutView="100" workbookViewId="0">
      <selection activeCell="F19" sqref="F19"/>
    </sheetView>
  </sheetViews>
  <sheetFormatPr defaultColWidth="10.6640625" defaultRowHeight="13.5"/>
  <cols>
    <col min="1" max="1" width="48.83203125" style="12" customWidth="1"/>
    <col min="2" max="2" width="58.6640625" style="12" customWidth="1"/>
    <col min="3" max="3" width="26.83203125" style="12" customWidth="1"/>
    <col min="4" max="4" width="24.1640625" style="12" customWidth="1"/>
    <col min="5" max="6" width="16.5" style="12" customWidth="1"/>
    <col min="7" max="7" width="10.6640625" style="12"/>
    <col min="8" max="8" width="15.1640625" style="12" bestFit="1" customWidth="1"/>
    <col min="9" max="9" width="26.83203125" style="12" customWidth="1"/>
    <col min="10" max="11" width="18.1640625" style="12" customWidth="1"/>
    <col min="12" max="12" width="21.6640625" style="12" customWidth="1"/>
    <col min="13" max="16384" width="10.6640625" style="12"/>
  </cols>
  <sheetData>
    <row r="1" spans="1:6">
      <c r="D1" s="63"/>
    </row>
    <row r="2" spans="1:6">
      <c r="E2" s="64"/>
      <c r="F2" s="65" t="s">
        <v>190</v>
      </c>
    </row>
    <row r="3" spans="1:6">
      <c r="E3" s="64"/>
      <c r="F3" s="58" t="s">
        <v>106</v>
      </c>
    </row>
    <row r="4" spans="1:6">
      <c r="E4" s="64"/>
      <c r="F4" s="58" t="s">
        <v>10</v>
      </c>
    </row>
    <row r="5" spans="1:6">
      <c r="C5" s="64"/>
      <c r="D5" s="64"/>
    </row>
    <row r="8" spans="1:6" ht="42" customHeight="1">
      <c r="A8" s="309" t="s">
        <v>174</v>
      </c>
      <c r="B8" s="309"/>
      <c r="C8" s="309"/>
      <c r="D8" s="309"/>
      <c r="E8" s="265"/>
      <c r="F8" s="265"/>
    </row>
    <row r="9" spans="1:6" ht="12.75" customHeight="1">
      <c r="A9" s="52"/>
      <c r="B9" s="52"/>
      <c r="C9" s="52"/>
      <c r="D9" s="52"/>
    </row>
    <row r="10" spans="1:6" s="66" customFormat="1" ht="17.25">
      <c r="A10" s="325" t="s">
        <v>25</v>
      </c>
      <c r="B10" s="325"/>
      <c r="C10" s="325"/>
      <c r="D10" s="325"/>
    </row>
    <row r="11" spans="1:6" s="66" customFormat="1" ht="17.25"/>
    <row r="12" spans="1:6" s="66" customFormat="1" ht="17.25">
      <c r="A12" s="218" t="s">
        <v>175</v>
      </c>
    </row>
    <row r="13" spans="1:6" ht="17.25">
      <c r="A13" s="66"/>
      <c r="B13" s="66"/>
      <c r="C13" s="66"/>
      <c r="D13" s="66"/>
    </row>
    <row r="14" spans="1:6" ht="17.25">
      <c r="A14" s="127" t="s">
        <v>75</v>
      </c>
      <c r="B14" s="221" t="s">
        <v>76</v>
      </c>
      <c r="C14" s="222"/>
      <c r="D14" s="222"/>
    </row>
    <row r="15" spans="1:6" ht="54" customHeight="1">
      <c r="A15" s="223" t="s">
        <v>33</v>
      </c>
      <c r="B15" s="229" t="s">
        <v>87</v>
      </c>
      <c r="C15" s="225"/>
      <c r="D15" s="225"/>
    </row>
    <row r="16" spans="1:6" ht="17.25">
      <c r="A16" s="226"/>
      <c r="B16" s="226"/>
      <c r="C16" s="226"/>
      <c r="D16" s="226"/>
    </row>
    <row r="17" spans="1:4" ht="17.25">
      <c r="A17" s="330" t="s">
        <v>77</v>
      </c>
      <c r="B17" s="330"/>
      <c r="C17" s="330"/>
      <c r="D17" s="330"/>
    </row>
    <row r="18" spans="1:4" ht="17.25">
      <c r="A18" s="226"/>
      <c r="B18" s="226"/>
      <c r="C18" s="226"/>
      <c r="D18" s="226"/>
    </row>
    <row r="19" spans="1:4" ht="66" customHeight="1">
      <c r="A19" s="227" t="s">
        <v>78</v>
      </c>
      <c r="B19" s="223" t="s">
        <v>33</v>
      </c>
      <c r="C19" s="319" t="s">
        <v>170</v>
      </c>
      <c r="D19" s="320"/>
    </row>
    <row r="20" spans="1:4" ht="17.25">
      <c r="A20" s="227" t="s">
        <v>79</v>
      </c>
      <c r="B20" s="223" t="s">
        <v>80</v>
      </c>
      <c r="C20" s="122" t="s">
        <v>81</v>
      </c>
      <c r="D20" s="122" t="s">
        <v>47</v>
      </c>
    </row>
    <row r="21" spans="1:4" ht="34.5">
      <c r="A21" s="227" t="s">
        <v>82</v>
      </c>
      <c r="B21" s="223" t="s">
        <v>89</v>
      </c>
      <c r="C21" s="227"/>
      <c r="D21" s="227"/>
    </row>
    <row r="22" spans="1:4" ht="69">
      <c r="A22" s="227" t="s">
        <v>83</v>
      </c>
      <c r="B22" s="223" t="s">
        <v>90</v>
      </c>
      <c r="C22" s="227"/>
      <c r="D22" s="227"/>
    </row>
    <row r="23" spans="1:4" ht="51.75">
      <c r="A23" s="227" t="s">
        <v>84</v>
      </c>
      <c r="B23" s="223" t="s">
        <v>85</v>
      </c>
      <c r="C23" s="227"/>
      <c r="D23" s="227"/>
    </row>
    <row r="24" spans="1:4" ht="51.75">
      <c r="A24" s="227" t="s">
        <v>86</v>
      </c>
      <c r="B24" s="223" t="s">
        <v>88</v>
      </c>
      <c r="C24" s="227"/>
      <c r="D24" s="227"/>
    </row>
    <row r="25" spans="1:4" ht="17.25">
      <c r="A25" s="331" t="s">
        <v>27</v>
      </c>
      <c r="B25" s="331"/>
      <c r="C25" s="227"/>
      <c r="D25" s="227"/>
    </row>
    <row r="26" spans="1:4" ht="17.25">
      <c r="A26" s="327" t="s">
        <v>28</v>
      </c>
      <c r="B26" s="327"/>
      <c r="C26" s="109">
        <f>'1'!D22</f>
        <v>-12362.8</v>
      </c>
      <c r="D26" s="109">
        <f>'1'!E22</f>
        <v>-12362.8</v>
      </c>
    </row>
    <row r="27" spans="1:4" ht="17.25">
      <c r="A27" s="226"/>
      <c r="B27" s="226"/>
      <c r="C27" s="226"/>
      <c r="D27" s="226"/>
    </row>
    <row r="28" spans="1:4" ht="51.75" customHeight="1">
      <c r="A28" s="227" t="s">
        <v>78</v>
      </c>
      <c r="B28" s="223" t="s">
        <v>33</v>
      </c>
      <c r="C28" s="319" t="s">
        <v>170</v>
      </c>
      <c r="D28" s="320"/>
    </row>
    <row r="29" spans="1:4" ht="17.25">
      <c r="A29" s="227" t="s">
        <v>79</v>
      </c>
      <c r="B29" s="223" t="s">
        <v>91</v>
      </c>
      <c r="C29" s="122" t="s">
        <v>81</v>
      </c>
      <c r="D29" s="122" t="s">
        <v>47</v>
      </c>
    </row>
    <row r="30" spans="1:4" ht="34.5">
      <c r="A30" s="227" t="s">
        <v>82</v>
      </c>
      <c r="B30" s="223" t="s">
        <v>92</v>
      </c>
      <c r="C30" s="227"/>
      <c r="D30" s="227"/>
    </row>
    <row r="31" spans="1:4" ht="34.5">
      <c r="A31" s="227" t="s">
        <v>83</v>
      </c>
      <c r="B31" s="223" t="s">
        <v>93</v>
      </c>
      <c r="C31" s="227"/>
      <c r="D31" s="227"/>
    </row>
    <row r="32" spans="1:4" ht="51.75">
      <c r="A32" s="227" t="s">
        <v>84</v>
      </c>
      <c r="B32" s="223" t="s">
        <v>85</v>
      </c>
      <c r="C32" s="227"/>
      <c r="D32" s="227"/>
    </row>
    <row r="33" spans="1:4" ht="51.75">
      <c r="A33" s="227" t="s">
        <v>86</v>
      </c>
      <c r="B33" s="223" t="s">
        <v>94</v>
      </c>
      <c r="C33" s="227"/>
      <c r="D33" s="227"/>
    </row>
    <row r="34" spans="1:4" ht="17.25">
      <c r="A34" s="331" t="s">
        <v>27</v>
      </c>
      <c r="B34" s="331"/>
      <c r="C34" s="227"/>
      <c r="D34" s="227"/>
    </row>
    <row r="35" spans="1:4" ht="17.25">
      <c r="A35" s="327" t="s">
        <v>28</v>
      </c>
      <c r="B35" s="327"/>
      <c r="C35" s="109">
        <f>'1'!D28</f>
        <v>-574636</v>
      </c>
      <c r="D35" s="109">
        <f>'1'!E28</f>
        <v>-574636</v>
      </c>
    </row>
    <row r="36" spans="1:4" ht="17.25">
      <c r="A36" s="226"/>
      <c r="B36" s="226"/>
      <c r="C36" s="226"/>
      <c r="D36" s="226"/>
    </row>
    <row r="37" spans="1:4" ht="17.25">
      <c r="A37" s="226"/>
      <c r="B37" s="226"/>
      <c r="C37" s="226"/>
      <c r="D37" s="226"/>
    </row>
    <row r="38" spans="1:4" s="66" customFormat="1" ht="17.25">
      <c r="A38" s="325" t="s">
        <v>176</v>
      </c>
      <c r="B38" s="325"/>
      <c r="C38" s="325"/>
      <c r="D38" s="325"/>
    </row>
    <row r="39" spans="1:4" s="66" customFormat="1" ht="17.25"/>
    <row r="40" spans="1:4" s="66" customFormat="1" ht="17.25">
      <c r="A40" s="218" t="s">
        <v>175</v>
      </c>
    </row>
    <row r="41" spans="1:4" s="66" customFormat="1" ht="17.25"/>
    <row r="42" spans="1:4" s="66" customFormat="1" ht="17.25">
      <c r="A42" s="220" t="s">
        <v>75</v>
      </c>
      <c r="B42" s="221" t="s">
        <v>76</v>
      </c>
      <c r="C42" s="222"/>
      <c r="D42" s="222"/>
    </row>
    <row r="43" spans="1:4" s="66" customFormat="1" ht="17.25">
      <c r="A43" s="223">
        <v>1120</v>
      </c>
      <c r="B43" s="224" t="s">
        <v>114</v>
      </c>
      <c r="C43" s="225"/>
      <c r="D43" s="225"/>
    </row>
    <row r="44" spans="1:4" s="66" customFormat="1" ht="17.25">
      <c r="A44" s="226"/>
      <c r="B44" s="226"/>
      <c r="C44" s="226"/>
      <c r="D44" s="226"/>
    </row>
    <row r="45" spans="1:4" s="66" customFormat="1" ht="17.25">
      <c r="A45" s="330" t="s">
        <v>77</v>
      </c>
      <c r="B45" s="330"/>
      <c r="C45" s="330"/>
      <c r="D45" s="330"/>
    </row>
    <row r="46" spans="1:4" s="66" customFormat="1" ht="57" customHeight="1">
      <c r="A46" s="227" t="s">
        <v>78</v>
      </c>
      <c r="B46" s="223">
        <v>1120</v>
      </c>
      <c r="C46" s="308" t="s">
        <v>36</v>
      </c>
      <c r="D46" s="308"/>
    </row>
    <row r="47" spans="1:4" s="66" customFormat="1" ht="17.25">
      <c r="A47" s="227" t="s">
        <v>79</v>
      </c>
      <c r="B47" s="223">
        <v>31002</v>
      </c>
      <c r="C47" s="122" t="s">
        <v>81</v>
      </c>
      <c r="D47" s="122" t="s">
        <v>47</v>
      </c>
    </row>
    <row r="48" spans="1:4" s="66" customFormat="1" ht="73.5" customHeight="1">
      <c r="A48" s="227" t="s">
        <v>82</v>
      </c>
      <c r="B48" s="223" t="s">
        <v>155</v>
      </c>
      <c r="C48" s="227"/>
      <c r="D48" s="227"/>
    </row>
    <row r="49" spans="1:4" s="66" customFormat="1" ht="74.25" customHeight="1">
      <c r="A49" s="227" t="s">
        <v>83</v>
      </c>
      <c r="B49" s="181" t="s">
        <v>165</v>
      </c>
      <c r="C49" s="227"/>
      <c r="D49" s="227"/>
    </row>
    <row r="50" spans="1:4" s="66" customFormat="1" ht="51.75">
      <c r="A50" s="227" t="s">
        <v>84</v>
      </c>
      <c r="B50" s="223" t="s">
        <v>71</v>
      </c>
      <c r="C50" s="227"/>
      <c r="D50" s="227"/>
    </row>
    <row r="51" spans="1:4" s="66" customFormat="1" ht="66.75" customHeight="1">
      <c r="A51" s="227" t="s">
        <v>86</v>
      </c>
      <c r="B51" s="223" t="s">
        <v>166</v>
      </c>
      <c r="C51" s="227"/>
      <c r="D51" s="227"/>
    </row>
    <row r="52" spans="1:4" s="66" customFormat="1" ht="17.25">
      <c r="A52" s="331" t="s">
        <v>27</v>
      </c>
      <c r="B52" s="331"/>
      <c r="C52" s="227"/>
      <c r="D52" s="227"/>
    </row>
    <row r="53" spans="1:4" s="66" customFormat="1" ht="17.25" customHeight="1">
      <c r="A53" s="328" t="s">
        <v>185</v>
      </c>
      <c r="B53" s="329"/>
      <c r="C53" s="228">
        <v>1</v>
      </c>
      <c r="D53" s="228">
        <v>1</v>
      </c>
    </row>
    <row r="54" spans="1:4" ht="22.5" customHeight="1">
      <c r="A54" s="327" t="s">
        <v>28</v>
      </c>
      <c r="B54" s="327"/>
      <c r="C54" s="228">
        <f>'1'!D62</f>
        <v>586998.80000000005</v>
      </c>
      <c r="D54" s="228">
        <f>'1'!E62</f>
        <v>586998.80000000005</v>
      </c>
    </row>
    <row r="55" spans="1:4" ht="17.25">
      <c r="A55" s="66"/>
      <c r="B55" s="66"/>
      <c r="C55" s="66"/>
      <c r="D55" s="66"/>
    </row>
    <row r="56" spans="1:4" ht="17.25">
      <c r="A56" s="66"/>
      <c r="B56" s="66"/>
      <c r="C56" s="66"/>
      <c r="D56" s="66"/>
    </row>
    <row r="57" spans="1:4" ht="17.25">
      <c r="A57" s="325" t="s">
        <v>153</v>
      </c>
      <c r="B57" s="325"/>
      <c r="C57" s="325"/>
      <c r="D57" s="325"/>
    </row>
    <row r="58" spans="1:4" ht="17.25">
      <c r="A58" s="67"/>
      <c r="B58" s="67"/>
      <c r="C58" s="67"/>
      <c r="D58" s="67"/>
    </row>
    <row r="59" spans="1:4" s="66" customFormat="1" ht="17.25">
      <c r="A59" s="218" t="s">
        <v>175</v>
      </c>
    </row>
    <row r="60" spans="1:4" ht="17.25">
      <c r="A60" s="326"/>
      <c r="B60" s="326"/>
      <c r="C60" s="230"/>
      <c r="D60" s="230"/>
    </row>
    <row r="61" spans="1:4" ht="17.25">
      <c r="A61" s="232" t="s">
        <v>167</v>
      </c>
      <c r="B61" s="232" t="s">
        <v>8</v>
      </c>
      <c r="C61" s="233"/>
      <c r="D61" s="231"/>
    </row>
    <row r="62" spans="1:4" ht="17.25">
      <c r="A62" s="234">
        <v>1139</v>
      </c>
      <c r="B62" s="235" t="s">
        <v>168</v>
      </c>
      <c r="C62" s="236"/>
      <c r="D62" s="231"/>
    </row>
    <row r="63" spans="1:4" ht="17.25" customHeight="1">
      <c r="A63" s="70"/>
      <c r="B63" s="70"/>
      <c r="C63" s="70"/>
      <c r="D63" s="70"/>
    </row>
    <row r="64" spans="1:4" ht="17.25">
      <c r="A64" s="70"/>
      <c r="B64" s="70"/>
      <c r="C64" s="70"/>
      <c r="D64" s="70"/>
    </row>
    <row r="65" spans="1:4" ht="61.5" customHeight="1">
      <c r="A65" s="237" t="s">
        <v>9</v>
      </c>
      <c r="B65" s="238" t="s">
        <v>169</v>
      </c>
      <c r="C65" s="308" t="s">
        <v>36</v>
      </c>
      <c r="D65" s="308"/>
    </row>
    <row r="66" spans="1:4" ht="17.25">
      <c r="A66" s="239" t="s">
        <v>79</v>
      </c>
      <c r="B66" s="234" t="s">
        <v>95</v>
      </c>
      <c r="C66" s="111" t="s">
        <v>66</v>
      </c>
      <c r="D66" s="111" t="s">
        <v>67</v>
      </c>
    </row>
    <row r="67" spans="1:4" ht="17.25">
      <c r="A67" s="239" t="s">
        <v>82</v>
      </c>
      <c r="B67" s="235" t="s">
        <v>168</v>
      </c>
      <c r="C67" s="110"/>
      <c r="D67" s="240"/>
    </row>
    <row r="68" spans="1:4" ht="103.5">
      <c r="A68" s="239" t="s">
        <v>83</v>
      </c>
      <c r="B68" s="235" t="s">
        <v>171</v>
      </c>
      <c r="C68" s="110"/>
      <c r="D68" s="240"/>
    </row>
    <row r="69" spans="1:4" ht="17.25" customHeight="1">
      <c r="A69" s="239" t="s">
        <v>84</v>
      </c>
      <c r="B69" s="110" t="s">
        <v>26</v>
      </c>
      <c r="C69" s="110"/>
      <c r="D69" s="240"/>
    </row>
    <row r="70" spans="1:4" ht="17.25">
      <c r="A70" s="321" t="s">
        <v>27</v>
      </c>
      <c r="B70" s="322"/>
      <c r="C70" s="241"/>
      <c r="D70" s="240"/>
    </row>
    <row r="71" spans="1:4" ht="17.25">
      <c r="A71" s="323" t="s">
        <v>172</v>
      </c>
      <c r="B71" s="324"/>
      <c r="C71" s="242">
        <f>'3'!G54</f>
        <v>586998.80000000005</v>
      </c>
      <c r="D71" s="242">
        <f>'3'!H54</f>
        <v>586998.80000000005</v>
      </c>
    </row>
    <row r="72" spans="1:4" ht="17.25">
      <c r="A72" s="66"/>
      <c r="B72" s="66"/>
      <c r="C72" s="66"/>
      <c r="D72" s="66"/>
    </row>
    <row r="73" spans="1:4" ht="17.25" customHeight="1">
      <c r="A73" s="70"/>
      <c r="B73" s="70"/>
      <c r="C73" s="70"/>
      <c r="D73" s="70"/>
    </row>
    <row r="74" spans="1:4" ht="17.25">
      <c r="A74" s="70"/>
      <c r="B74" s="70"/>
      <c r="C74" s="70"/>
      <c r="D74" s="70"/>
    </row>
    <row r="75" spans="1:4" ht="60.75" customHeight="1">
      <c r="A75" s="237" t="s">
        <v>9</v>
      </c>
      <c r="B75" s="238" t="s">
        <v>169</v>
      </c>
      <c r="C75" s="319" t="s">
        <v>170</v>
      </c>
      <c r="D75" s="320"/>
    </row>
    <row r="76" spans="1:4" ht="17.25">
      <c r="A76" s="239" t="s">
        <v>79</v>
      </c>
      <c r="B76" s="234" t="s">
        <v>95</v>
      </c>
      <c r="C76" s="111" t="s">
        <v>66</v>
      </c>
      <c r="D76" s="111" t="s">
        <v>67</v>
      </c>
    </row>
    <row r="77" spans="1:4" ht="17.25">
      <c r="A77" s="239" t="s">
        <v>82</v>
      </c>
      <c r="B77" s="235" t="s">
        <v>168</v>
      </c>
      <c r="C77" s="110"/>
      <c r="D77" s="240"/>
    </row>
    <row r="78" spans="1:4" ht="103.5">
      <c r="A78" s="239" t="s">
        <v>83</v>
      </c>
      <c r="B78" s="235" t="s">
        <v>171</v>
      </c>
      <c r="C78" s="110"/>
      <c r="D78" s="240"/>
    </row>
    <row r="79" spans="1:4" ht="17.25" customHeight="1">
      <c r="A79" s="239" t="s">
        <v>84</v>
      </c>
      <c r="B79" s="110" t="s">
        <v>26</v>
      </c>
      <c r="C79" s="110"/>
      <c r="D79" s="240"/>
    </row>
    <row r="80" spans="1:4" ht="17.25">
      <c r="A80" s="321" t="s">
        <v>27</v>
      </c>
      <c r="B80" s="322"/>
      <c r="C80" s="241"/>
      <c r="D80" s="240"/>
    </row>
    <row r="81" spans="1:4" ht="17.25">
      <c r="A81" s="323" t="s">
        <v>172</v>
      </c>
      <c r="B81" s="324"/>
      <c r="C81" s="109">
        <f>'3'!G62</f>
        <v>-586998.80000000005</v>
      </c>
      <c r="D81" s="109">
        <f>'3'!H62</f>
        <v>-586998.80000000005</v>
      </c>
    </row>
    <row r="82" spans="1:4" ht="17.25">
      <c r="A82" s="66"/>
      <c r="B82" s="66"/>
      <c r="C82" s="66"/>
      <c r="D82" s="66"/>
    </row>
    <row r="83" spans="1:4" ht="17.25">
      <c r="A83" s="66"/>
      <c r="B83" s="66"/>
      <c r="C83" s="66"/>
      <c r="D83" s="66"/>
    </row>
  </sheetData>
  <mergeCells count="23">
    <mergeCell ref="A81:B81"/>
    <mergeCell ref="A38:D38"/>
    <mergeCell ref="A45:D45"/>
    <mergeCell ref="C46:D46"/>
    <mergeCell ref="A52:B52"/>
    <mergeCell ref="A53:B53"/>
    <mergeCell ref="A54:B54"/>
    <mergeCell ref="A70:B70"/>
    <mergeCell ref="A71:B71"/>
    <mergeCell ref="C75:D75"/>
    <mergeCell ref="A80:B80"/>
    <mergeCell ref="A60:B60"/>
    <mergeCell ref="C65:D65"/>
    <mergeCell ref="C28:D28"/>
    <mergeCell ref="A34:B34"/>
    <mergeCell ref="A8:D8"/>
    <mergeCell ref="A35:B35"/>
    <mergeCell ref="A57:D57"/>
    <mergeCell ref="A10:D10"/>
    <mergeCell ref="A17:D17"/>
    <mergeCell ref="C19:D19"/>
    <mergeCell ref="A25:B25"/>
    <mergeCell ref="A26:B26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opLeftCell="A10" workbookViewId="0">
      <selection activeCell="A19" sqref="A19:G19"/>
    </sheetView>
  </sheetViews>
  <sheetFormatPr defaultRowHeight="13.5"/>
  <cols>
    <col min="1" max="1" width="19.5" style="41" customWidth="1"/>
    <col min="2" max="2" width="46.83203125" style="42" customWidth="1"/>
    <col min="3" max="3" width="11.1640625" style="45" customWidth="1"/>
    <col min="4" max="4" width="12.83203125" style="46" customWidth="1"/>
    <col min="5" max="5" width="25.6640625" style="46" customWidth="1"/>
    <col min="6" max="6" width="12.5" style="45" customWidth="1"/>
    <col min="7" max="7" width="29.83203125" style="45" customWidth="1"/>
    <col min="8" max="8" width="6.33203125" style="41" customWidth="1"/>
    <col min="9" max="9" width="6.5" style="41" customWidth="1"/>
    <col min="10" max="10" width="39.33203125" style="41" customWidth="1"/>
    <col min="11" max="11" width="11.5" style="41" bestFit="1" customWidth="1"/>
    <col min="12" max="12" width="11.83203125" style="41" customWidth="1"/>
    <col min="13" max="13" width="9.33203125" style="41" customWidth="1"/>
    <col min="14" max="14" width="11.5" style="41" customWidth="1"/>
    <col min="15" max="15" width="19.33203125" style="41" customWidth="1"/>
    <col min="16" max="16" width="9.33203125" style="41"/>
    <col min="17" max="18" width="10.5" style="41" bestFit="1" customWidth="1"/>
    <col min="19" max="19" width="11.6640625" style="41" bestFit="1" customWidth="1"/>
    <col min="20" max="21" width="9.33203125" style="41"/>
    <col min="22" max="22" width="12.6640625" style="41" bestFit="1" customWidth="1"/>
    <col min="23" max="16384" width="9.33203125" style="41"/>
  </cols>
  <sheetData>
    <row r="1" spans="1:7" ht="14.25">
      <c r="C1" s="43"/>
      <c r="D1" s="43"/>
      <c r="E1" s="353" t="s">
        <v>191</v>
      </c>
      <c r="F1" s="353"/>
      <c r="G1" s="353"/>
    </row>
    <row r="2" spans="1:7" ht="15.75" customHeight="1">
      <c r="B2" s="44"/>
      <c r="C2" s="44"/>
      <c r="D2" s="44"/>
      <c r="E2" s="354" t="s">
        <v>125</v>
      </c>
      <c r="F2" s="354"/>
      <c r="G2" s="354"/>
    </row>
    <row r="3" spans="1:7" ht="15.75" customHeight="1">
      <c r="B3" s="44"/>
      <c r="C3" s="44"/>
      <c r="D3" s="44"/>
      <c r="E3" s="354" t="s">
        <v>145</v>
      </c>
      <c r="F3" s="354"/>
      <c r="G3" s="354"/>
    </row>
    <row r="4" spans="1:7" ht="15.75" customHeight="1">
      <c r="E4" s="354" t="s">
        <v>126</v>
      </c>
      <c r="F4" s="354"/>
      <c r="G4" s="354"/>
    </row>
    <row r="5" spans="1:7" ht="58.5" customHeight="1">
      <c r="A5" s="355" t="s">
        <v>183</v>
      </c>
      <c r="B5" s="355"/>
      <c r="C5" s="355"/>
      <c r="D5" s="355"/>
      <c r="E5" s="355"/>
      <c r="F5" s="355"/>
      <c r="G5" s="355"/>
    </row>
    <row r="6" spans="1:7" ht="18.75" customHeight="1">
      <c r="A6" s="47"/>
      <c r="B6" s="48"/>
      <c r="C6" s="49"/>
      <c r="D6" s="49"/>
      <c r="E6" s="49"/>
      <c r="F6" s="49"/>
      <c r="G6" s="50"/>
    </row>
    <row r="7" spans="1:7" ht="85.5" customHeight="1">
      <c r="A7" s="348" t="s">
        <v>127</v>
      </c>
      <c r="B7" s="341" t="s">
        <v>128</v>
      </c>
      <c r="C7" s="341" t="s">
        <v>129</v>
      </c>
      <c r="D7" s="341" t="s">
        <v>130</v>
      </c>
      <c r="E7" s="341" t="s">
        <v>131</v>
      </c>
      <c r="F7" s="346" t="s">
        <v>132</v>
      </c>
      <c r="G7" s="347"/>
    </row>
    <row r="8" spans="1:7" ht="55.5" customHeight="1">
      <c r="A8" s="349"/>
      <c r="B8" s="342"/>
      <c r="C8" s="342"/>
      <c r="D8" s="342"/>
      <c r="E8" s="342"/>
      <c r="F8" s="243" t="s">
        <v>133</v>
      </c>
      <c r="G8" s="243" t="s">
        <v>134</v>
      </c>
    </row>
    <row r="9" spans="1:7" ht="18" customHeight="1">
      <c r="A9" s="244">
        <v>1</v>
      </c>
      <c r="B9" s="243">
        <v>2</v>
      </c>
      <c r="C9" s="243">
        <v>3</v>
      </c>
      <c r="D9" s="243">
        <v>4</v>
      </c>
      <c r="E9" s="243">
        <v>5</v>
      </c>
      <c r="F9" s="243">
        <v>6</v>
      </c>
      <c r="G9" s="243">
        <v>7</v>
      </c>
    </row>
    <row r="10" spans="1:7" ht="18" customHeight="1">
      <c r="A10" s="350" t="s">
        <v>14</v>
      </c>
      <c r="B10" s="351"/>
      <c r="C10" s="351"/>
      <c r="D10" s="351"/>
      <c r="E10" s="352"/>
      <c r="F10" s="245"/>
      <c r="G10" s="266">
        <f>G12+G16</f>
        <v>-586998.80000000005</v>
      </c>
    </row>
    <row r="11" spans="1:7" ht="18" customHeight="1">
      <c r="A11" s="338" t="s">
        <v>136</v>
      </c>
      <c r="B11" s="339"/>
      <c r="C11" s="339"/>
      <c r="D11" s="339"/>
      <c r="E11" s="339"/>
      <c r="F11" s="340"/>
      <c r="G11" s="256"/>
    </row>
    <row r="12" spans="1:7" ht="36.75" customHeight="1">
      <c r="A12" s="246">
        <v>1228</v>
      </c>
      <c r="B12" s="247">
        <v>31002</v>
      </c>
      <c r="C12" s="335" t="s">
        <v>63</v>
      </c>
      <c r="D12" s="336"/>
      <c r="E12" s="337"/>
      <c r="F12" s="248"/>
      <c r="G12" s="259">
        <f>G13</f>
        <v>-574636</v>
      </c>
    </row>
    <row r="13" spans="1:7" ht="17.25">
      <c r="A13" s="251" t="s">
        <v>140</v>
      </c>
      <c r="B13" s="252" t="s">
        <v>141</v>
      </c>
      <c r="C13" s="249"/>
      <c r="D13" s="249"/>
      <c r="E13" s="250"/>
      <c r="F13" s="248"/>
      <c r="G13" s="259">
        <f>G14</f>
        <v>-574636</v>
      </c>
    </row>
    <row r="14" spans="1:7" ht="34.5">
      <c r="A14" s="251" t="s">
        <v>142</v>
      </c>
      <c r="B14" s="252" t="s">
        <v>143</v>
      </c>
      <c r="C14" s="249" t="s">
        <v>137</v>
      </c>
      <c r="D14" s="253" t="s">
        <v>138</v>
      </c>
      <c r="E14" s="254">
        <v>574636000</v>
      </c>
      <c r="F14" s="255">
        <v>-1</v>
      </c>
      <c r="G14" s="260">
        <f t="shared" ref="G14" si="0">E14*F14/1000</f>
        <v>-574636</v>
      </c>
    </row>
    <row r="15" spans="1:7" ht="18" customHeight="1">
      <c r="A15" s="332" t="s">
        <v>144</v>
      </c>
      <c r="B15" s="333"/>
      <c r="C15" s="333"/>
      <c r="D15" s="333"/>
      <c r="E15" s="333"/>
      <c r="F15" s="334"/>
      <c r="G15" s="261"/>
    </row>
    <row r="16" spans="1:7" ht="36.75" customHeight="1">
      <c r="A16" s="246">
        <v>1228</v>
      </c>
      <c r="B16" s="247">
        <v>31001</v>
      </c>
      <c r="C16" s="335" t="s">
        <v>69</v>
      </c>
      <c r="D16" s="336"/>
      <c r="E16" s="337"/>
      <c r="F16" s="248"/>
      <c r="G16" s="259">
        <f>G17</f>
        <v>-12362.8</v>
      </c>
    </row>
    <row r="17" spans="1:7" ht="17.25">
      <c r="A17" s="251" t="s">
        <v>140</v>
      </c>
      <c r="B17" s="252" t="s">
        <v>141</v>
      </c>
      <c r="C17" s="249"/>
      <c r="D17" s="249"/>
      <c r="E17" s="250"/>
      <c r="F17" s="248"/>
      <c r="G17" s="259">
        <f>G18</f>
        <v>-12362.8</v>
      </c>
    </row>
    <row r="18" spans="1:7" ht="34.5">
      <c r="A18" s="251" t="s">
        <v>192</v>
      </c>
      <c r="B18" s="252" t="s">
        <v>143</v>
      </c>
      <c r="C18" s="249" t="s">
        <v>137</v>
      </c>
      <c r="D18" s="253" t="s">
        <v>138</v>
      </c>
      <c r="E18" s="254"/>
      <c r="F18" s="255"/>
      <c r="G18" s="260">
        <f>'3'!H43</f>
        <v>-12362.8</v>
      </c>
    </row>
    <row r="19" spans="1:7" ht="17.25" customHeight="1">
      <c r="A19" s="343" t="s">
        <v>177</v>
      </c>
      <c r="B19" s="344"/>
      <c r="C19" s="344"/>
      <c r="D19" s="344"/>
      <c r="E19" s="344"/>
      <c r="F19" s="344"/>
      <c r="G19" s="345"/>
    </row>
    <row r="20" spans="1:7" ht="18" customHeight="1">
      <c r="A20" s="338" t="s">
        <v>178</v>
      </c>
      <c r="B20" s="339"/>
      <c r="C20" s="339"/>
      <c r="D20" s="339"/>
      <c r="E20" s="339"/>
      <c r="F20" s="340"/>
      <c r="G20" s="256"/>
    </row>
    <row r="21" spans="1:7" ht="99" customHeight="1">
      <c r="A21" s="246">
        <v>1120</v>
      </c>
      <c r="B21" s="247">
        <v>31002</v>
      </c>
      <c r="C21" s="335" t="s">
        <v>155</v>
      </c>
      <c r="D21" s="336"/>
      <c r="E21" s="337"/>
      <c r="F21" s="248"/>
      <c r="G21" s="262">
        <f>G22</f>
        <v>586998.79200000002</v>
      </c>
    </row>
    <row r="22" spans="1:7" ht="17.25">
      <c r="A22" s="251" t="s">
        <v>140</v>
      </c>
      <c r="B22" s="252" t="s">
        <v>139</v>
      </c>
      <c r="C22" s="246"/>
      <c r="D22" s="257"/>
      <c r="E22" s="258"/>
      <c r="F22" s="248"/>
      <c r="G22" s="262">
        <f>G23</f>
        <v>586998.79200000002</v>
      </c>
    </row>
    <row r="23" spans="1:7" ht="17.25">
      <c r="A23" s="251" t="s">
        <v>179</v>
      </c>
      <c r="B23" s="252" t="s">
        <v>184</v>
      </c>
      <c r="C23" s="249" t="s">
        <v>137</v>
      </c>
      <c r="D23" s="253" t="s">
        <v>135</v>
      </c>
      <c r="E23" s="254">
        <v>586998792</v>
      </c>
      <c r="F23" s="254">
        <v>1</v>
      </c>
      <c r="G23" s="263">
        <f>E23*F23/1000</f>
        <v>586998.79200000002</v>
      </c>
    </row>
  </sheetData>
  <mergeCells count="19">
    <mergeCell ref="E1:G1"/>
    <mergeCell ref="E2:G2"/>
    <mergeCell ref="E3:G3"/>
    <mergeCell ref="E4:G4"/>
    <mergeCell ref="A5:G5"/>
    <mergeCell ref="A15:F15"/>
    <mergeCell ref="C16:E16"/>
    <mergeCell ref="A20:F20"/>
    <mergeCell ref="C21:E21"/>
    <mergeCell ref="D7:D8"/>
    <mergeCell ref="E7:E8"/>
    <mergeCell ref="A19:G19"/>
    <mergeCell ref="C12:E12"/>
    <mergeCell ref="F7:G7"/>
    <mergeCell ref="A11:F11"/>
    <mergeCell ref="A7:A8"/>
    <mergeCell ref="B7:B8"/>
    <mergeCell ref="C7:C8"/>
    <mergeCell ref="A10:E10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https://mul2.gov.am/tasks/461804/oneclick/havelvacner.xlsx?token=7af5769859a976c698981baee62d6168</cp:keywords>
  <cp:lastModifiedBy>Zara Margaryan</cp:lastModifiedBy>
  <cp:lastPrinted>2021-01-14T18:57:38Z</cp:lastPrinted>
  <dcterms:created xsi:type="dcterms:W3CDTF">2018-09-30T11:43:43Z</dcterms:created>
  <dcterms:modified xsi:type="dcterms:W3CDTF">2021-07-14T10:38:56Z</dcterms:modified>
</cp:coreProperties>
</file>