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7334000\2-rd mas ՄԱ11157-2021\07.07.2021\"/>
    </mc:Choice>
  </mc:AlternateContent>
  <bookViews>
    <workbookView xWindow="0" yWindow="0" windowWidth="28800" windowHeight="11010" tabRatio="870" activeTab="3"/>
  </bookViews>
  <sheets>
    <sheet name="1" sheetId="77" r:id="rId1"/>
    <sheet name="2" sheetId="76" r:id="rId2"/>
    <sheet name="3" sheetId="80" r:id="rId3"/>
    <sheet name="4" sheetId="78" r:id="rId4"/>
  </sheets>
  <externalReferences>
    <externalReference r:id="rId5"/>
  </externalReferences>
  <definedNames>
    <definedName name="_xlnm._FilterDatabase" localSheetId="0" hidden="1">'1'!$A$10:$E$129</definedName>
    <definedName name="_xlnm._FilterDatabase" localSheetId="1" hidden="1">'2'!$A$49:$H$175</definedName>
    <definedName name="_xlnm._FilterDatabase" localSheetId="2" hidden="1">'3'!#REF!</definedName>
    <definedName name="_xlnm._FilterDatabase" localSheetId="3" hidden="1">'4'!#REF!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'1'!$A$1:$E$111</definedName>
    <definedName name="_xlnm.Print_Area" localSheetId="1">'2'!$A$1:$H$155</definedName>
    <definedName name="_xlnm.Print_Area" localSheetId="2">'3'!$A$1:$D$7</definedName>
    <definedName name="_xlnm.Print_Area" localSheetId="3">'4'!$A$1:$D$10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128" i="80" l="1"/>
  <c r="F125" i="80"/>
  <c r="F124" i="80"/>
  <c r="D167" i="77" l="1"/>
  <c r="D135" i="77" l="1"/>
  <c r="D43" i="77" l="1"/>
  <c r="E43" i="77" l="1"/>
  <c r="E48" i="77" s="1"/>
  <c r="E135" i="77"/>
  <c r="E42" i="77" l="1"/>
  <c r="B32" i="78"/>
  <c r="B31" i="78"/>
  <c r="C232" i="78" l="1"/>
  <c r="D232" i="78"/>
  <c r="C233" i="78"/>
  <c r="D233" i="78"/>
  <c r="C231" i="78"/>
  <c r="D231" i="78"/>
  <c r="C219" i="78"/>
  <c r="D219" i="78"/>
  <c r="C220" i="78"/>
  <c r="D220" i="78"/>
  <c r="C221" i="78"/>
  <c r="D221" i="78"/>
  <c r="C208" i="78"/>
  <c r="D208" i="78"/>
  <c r="C209" i="78"/>
  <c r="D209" i="78"/>
  <c r="C207" i="78"/>
  <c r="D207" i="78"/>
  <c r="C197" i="78"/>
  <c r="D197" i="78"/>
  <c r="C186" i="78"/>
  <c r="D186" i="78"/>
  <c r="C187" i="78"/>
  <c r="D187" i="78"/>
  <c r="C185" i="78"/>
  <c r="D185" i="78"/>
  <c r="C174" i="78"/>
  <c r="D174" i="78"/>
  <c r="C175" i="78"/>
  <c r="D175" i="78"/>
  <c r="C173" i="78"/>
  <c r="D173" i="78"/>
  <c r="C158" i="78"/>
  <c r="D158" i="78"/>
  <c r="C147" i="78"/>
  <c r="D147" i="78"/>
  <c r="C137" i="78"/>
  <c r="D137" i="78"/>
  <c r="C36" i="78"/>
  <c r="D36" i="78"/>
  <c r="G151" i="76"/>
  <c r="H151" i="76"/>
  <c r="G142" i="76"/>
  <c r="H142" i="76"/>
  <c r="G133" i="76"/>
  <c r="H133" i="76"/>
  <c r="G112" i="76"/>
  <c r="H112" i="76"/>
  <c r="G103" i="76"/>
  <c r="H103" i="76"/>
  <c r="G123" i="76" l="1"/>
  <c r="H123" i="76"/>
  <c r="G219" i="76" l="1"/>
  <c r="H219" i="76"/>
  <c r="D162" i="77" l="1"/>
  <c r="D155" i="77" s="1"/>
  <c r="E162" i="77"/>
  <c r="E155" i="77" s="1"/>
  <c r="D154" i="77" l="1"/>
  <c r="E130" i="77" l="1"/>
  <c r="D124" i="80"/>
  <c r="H174" i="76"/>
  <c r="H173" i="76" s="1"/>
  <c r="H172" i="76" s="1"/>
  <c r="H171" i="76" s="1"/>
  <c r="H169" i="76" s="1"/>
  <c r="H167" i="76" s="1"/>
  <c r="D130" i="77"/>
  <c r="G174" i="76"/>
  <c r="G173" i="76" s="1"/>
  <c r="G172" i="76" s="1"/>
  <c r="G171" i="76" s="1"/>
  <c r="G169" i="76" s="1"/>
  <c r="G167" i="76" s="1"/>
  <c r="C124" i="80"/>
  <c r="E154" i="77"/>
  <c r="D127" i="78" l="1"/>
  <c r="D123" i="80"/>
  <c r="D126" i="78" s="1"/>
  <c r="C127" i="78"/>
  <c r="C123" i="80"/>
  <c r="C126" i="78" s="1"/>
  <c r="D142" i="77"/>
  <c r="G192" i="76" s="1"/>
  <c r="E142" i="77"/>
  <c r="H192" i="76" s="1"/>
  <c r="D148" i="77"/>
  <c r="E148" i="77"/>
  <c r="C145" i="80"/>
  <c r="C148" i="78" s="1"/>
  <c r="D145" i="80"/>
  <c r="D148" i="78" s="1"/>
  <c r="G191" i="76"/>
  <c r="G190" i="76" s="1"/>
  <c r="G189" i="76" s="1"/>
  <c r="G188" i="76" s="1"/>
  <c r="G186" i="76" s="1"/>
  <c r="G184" i="76" s="1"/>
  <c r="H191" i="76"/>
  <c r="H190" i="76" s="1"/>
  <c r="H189" i="76" s="1"/>
  <c r="H188" i="76" s="1"/>
  <c r="H186" i="76" s="1"/>
  <c r="H184" i="76" s="1"/>
  <c r="B154" i="78" l="1"/>
  <c r="B153" i="78"/>
  <c r="C231" i="80"/>
  <c r="C234" i="78" s="1"/>
  <c r="D231" i="80"/>
  <c r="D234" i="78" s="1"/>
  <c r="C219" i="80"/>
  <c r="C222" i="78" s="1"/>
  <c r="D219" i="80"/>
  <c r="D222" i="78" s="1"/>
  <c r="C207" i="80"/>
  <c r="C210" i="78" s="1"/>
  <c r="D207" i="80"/>
  <c r="D210" i="78" s="1"/>
  <c r="C195" i="80"/>
  <c r="C198" i="78" s="1"/>
  <c r="D195" i="80"/>
  <c r="D198" i="78" s="1"/>
  <c r="C185" i="80"/>
  <c r="C188" i="78" s="1"/>
  <c r="D185" i="80"/>
  <c r="D188" i="78" s="1"/>
  <c r="C173" i="80"/>
  <c r="C176" i="78" s="1"/>
  <c r="D173" i="80"/>
  <c r="D176" i="78" s="1"/>
  <c r="G150" i="76"/>
  <c r="G149" i="76" s="1"/>
  <c r="G148" i="76" s="1"/>
  <c r="G147" i="76" s="1"/>
  <c r="G145" i="76" s="1"/>
  <c r="G143" i="76" s="1"/>
  <c r="H150" i="76"/>
  <c r="H149" i="76" s="1"/>
  <c r="H148" i="76" s="1"/>
  <c r="H147" i="76" s="1"/>
  <c r="H145" i="76" s="1"/>
  <c r="H143" i="76" s="1"/>
  <c r="G141" i="76"/>
  <c r="G140" i="76" s="1"/>
  <c r="G139" i="76" s="1"/>
  <c r="G138" i="76" s="1"/>
  <c r="G136" i="76" s="1"/>
  <c r="G134" i="76" s="1"/>
  <c r="H141" i="76"/>
  <c r="H140" i="76" s="1"/>
  <c r="H139" i="76" s="1"/>
  <c r="H138" i="76" s="1"/>
  <c r="H136" i="76" s="1"/>
  <c r="H134" i="76" s="1"/>
  <c r="G132" i="76"/>
  <c r="G131" i="76" s="1"/>
  <c r="G130" i="76" s="1"/>
  <c r="G129" i="76" s="1"/>
  <c r="G127" i="76" s="1"/>
  <c r="G125" i="76" s="1"/>
  <c r="H132" i="76"/>
  <c r="H131" i="76" s="1"/>
  <c r="H130" i="76" s="1"/>
  <c r="H129" i="76" s="1"/>
  <c r="H127" i="76" s="1"/>
  <c r="H125" i="76" s="1"/>
  <c r="G120" i="76"/>
  <c r="G119" i="76" s="1"/>
  <c r="H120" i="76"/>
  <c r="H119" i="76" s="1"/>
  <c r="G122" i="76"/>
  <c r="H122" i="76"/>
  <c r="G111" i="76"/>
  <c r="G110" i="76" s="1"/>
  <c r="G109" i="76" s="1"/>
  <c r="G108" i="76" s="1"/>
  <c r="G106" i="76" s="1"/>
  <c r="G104" i="76" s="1"/>
  <c r="H111" i="76"/>
  <c r="H110" i="76" s="1"/>
  <c r="H109" i="76" s="1"/>
  <c r="H108" i="76" s="1"/>
  <c r="H106" i="76" s="1"/>
  <c r="H104" i="76" s="1"/>
  <c r="G102" i="76"/>
  <c r="G101" i="76" s="1"/>
  <c r="G100" i="76" s="1"/>
  <c r="G99" i="76" s="1"/>
  <c r="G97" i="76" s="1"/>
  <c r="G95" i="76" s="1"/>
  <c r="H102" i="76"/>
  <c r="H101" i="76" s="1"/>
  <c r="H100" i="76" s="1"/>
  <c r="H99" i="76" s="1"/>
  <c r="H97" i="76" s="1"/>
  <c r="H95" i="76" s="1"/>
  <c r="E86" i="77"/>
  <c r="D86" i="77"/>
  <c r="D80" i="77"/>
  <c r="E80" i="77"/>
  <c r="G118" i="76" l="1"/>
  <c r="G117" i="76" s="1"/>
  <c r="G115" i="76" s="1"/>
  <c r="G113" i="76" s="1"/>
  <c r="G93" i="76" s="1"/>
  <c r="G91" i="76" s="1"/>
  <c r="G89" i="76" s="1"/>
  <c r="H118" i="76"/>
  <c r="H117" i="76" s="1"/>
  <c r="H115" i="76" s="1"/>
  <c r="H113" i="76" s="1"/>
  <c r="H93" i="76" s="1"/>
  <c r="H91" i="76" s="1"/>
  <c r="H89" i="76" s="1"/>
  <c r="D74" i="77"/>
  <c r="E74" i="77"/>
  <c r="D68" i="77"/>
  <c r="E68" i="77"/>
  <c r="D62" i="77"/>
  <c r="E62" i="77"/>
  <c r="D56" i="77"/>
  <c r="E56" i="77"/>
  <c r="D49" i="77" l="1"/>
  <c r="E49" i="77"/>
  <c r="C135" i="80"/>
  <c r="C138" i="78" s="1"/>
  <c r="D135" i="80"/>
  <c r="D138" i="78" s="1"/>
  <c r="C156" i="80"/>
  <c r="C159" i="78" s="1"/>
  <c r="D156" i="80"/>
  <c r="D159" i="78" s="1"/>
  <c r="B151" i="80"/>
  <c r="B150" i="80"/>
  <c r="C114" i="80" l="1"/>
  <c r="C117" i="78" s="1"/>
  <c r="D114" i="80"/>
  <c r="D117" i="78" s="1"/>
  <c r="C99" i="80"/>
  <c r="C102" i="78" s="1"/>
  <c r="D99" i="80"/>
  <c r="D102" i="78" s="1"/>
  <c r="C89" i="80"/>
  <c r="C92" i="78" s="1"/>
  <c r="D89" i="80"/>
  <c r="D92" i="78" s="1"/>
  <c r="C79" i="80"/>
  <c r="C82" i="78" s="1"/>
  <c r="D79" i="80"/>
  <c r="D82" i="78" s="1"/>
  <c r="C63" i="80"/>
  <c r="C66" i="78" s="1"/>
  <c r="D63" i="80"/>
  <c r="D66" i="78" s="1"/>
  <c r="C50" i="80"/>
  <c r="C53" i="78" s="1"/>
  <c r="D50" i="80"/>
  <c r="D53" i="78" s="1"/>
  <c r="C34" i="80"/>
  <c r="C37" i="78" s="1"/>
  <c r="D34" i="80"/>
  <c r="D37" i="78" s="1"/>
  <c r="C24" i="80"/>
  <c r="C27" i="78" s="1"/>
  <c r="D24" i="80"/>
  <c r="D27" i="78" s="1"/>
  <c r="G26" i="76" l="1"/>
  <c r="H26" i="76"/>
  <c r="G35" i="76"/>
  <c r="H35" i="76"/>
  <c r="H44" i="76"/>
  <c r="H43" i="76" s="1"/>
  <c r="H42" i="76" s="1"/>
  <c r="H41" i="76" s="1"/>
  <c r="H40" i="76" s="1"/>
  <c r="H38" i="76" s="1"/>
  <c r="H36" i="76" s="1"/>
  <c r="G44" i="76"/>
  <c r="G43" i="76" s="1"/>
  <c r="G42" i="76" s="1"/>
  <c r="G41" i="76" s="1"/>
  <c r="G40" i="76" s="1"/>
  <c r="G38" i="76" s="1"/>
  <c r="G36" i="76" s="1"/>
  <c r="G166" i="76"/>
  <c r="H166" i="76"/>
  <c r="G183" i="76"/>
  <c r="G182" i="76" s="1"/>
  <c r="G181" i="76" s="1"/>
  <c r="G180" i="76" s="1"/>
  <c r="G179" i="76" s="1"/>
  <c r="G177" i="76" s="1"/>
  <c r="G175" i="76" s="1"/>
  <c r="H183" i="76"/>
  <c r="H182" i="76" s="1"/>
  <c r="H181" i="76" s="1"/>
  <c r="H180" i="76" s="1"/>
  <c r="H179" i="76" s="1"/>
  <c r="H177" i="76" s="1"/>
  <c r="H175" i="76" s="1"/>
  <c r="G201" i="76"/>
  <c r="G200" i="76" s="1"/>
  <c r="G199" i="76" s="1"/>
  <c r="G198" i="76" s="1"/>
  <c r="G197" i="76" s="1"/>
  <c r="G195" i="76" s="1"/>
  <c r="G193" i="76" s="1"/>
  <c r="H201" i="76"/>
  <c r="H200" i="76" s="1"/>
  <c r="H199" i="76" s="1"/>
  <c r="H198" i="76" s="1"/>
  <c r="H197" i="76" s="1"/>
  <c r="H195" i="76" s="1"/>
  <c r="H193" i="76" s="1"/>
  <c r="F193" i="76"/>
  <c r="F175" i="76"/>
  <c r="G79" i="76" l="1"/>
  <c r="G78" i="76" s="1"/>
  <c r="G77" i="76" s="1"/>
  <c r="G76" i="76" s="1"/>
  <c r="G75" i="76" s="1"/>
  <c r="G73" i="76" s="1"/>
  <c r="G71" i="76" s="1"/>
  <c r="H79" i="76"/>
  <c r="H78" i="76" s="1"/>
  <c r="H77" i="76" s="1"/>
  <c r="H76" i="76" s="1"/>
  <c r="H75" i="76" s="1"/>
  <c r="H73" i="76" s="1"/>
  <c r="H71" i="76" s="1"/>
  <c r="G88" i="76"/>
  <c r="G87" i="76" s="1"/>
  <c r="G86" i="76" s="1"/>
  <c r="G85" i="76" s="1"/>
  <c r="G84" i="76" s="1"/>
  <c r="G82" i="76" s="1"/>
  <c r="G80" i="76" s="1"/>
  <c r="H88" i="76"/>
  <c r="H87" i="76" s="1"/>
  <c r="H86" i="76" s="1"/>
  <c r="H85" i="76" s="1"/>
  <c r="H84" i="76" s="1"/>
  <c r="H82" i="76" s="1"/>
  <c r="H80" i="76" s="1"/>
  <c r="G59" i="76"/>
  <c r="H59" i="76"/>
  <c r="G68" i="76"/>
  <c r="G67" i="76" s="1"/>
  <c r="G66" i="76" s="1"/>
  <c r="G65" i="76" s="1"/>
  <c r="G64" i="76" s="1"/>
  <c r="G62" i="76" s="1"/>
  <c r="G60" i="76" s="1"/>
  <c r="H68" i="76"/>
  <c r="H67" i="76" s="1"/>
  <c r="H66" i="76" s="1"/>
  <c r="H65" i="76" s="1"/>
  <c r="H64" i="76" s="1"/>
  <c r="H62" i="76" s="1"/>
  <c r="H60" i="76" s="1"/>
  <c r="G69" i="76" l="1"/>
  <c r="H69" i="76"/>
  <c r="D136" i="77" l="1"/>
  <c r="E136" i="77"/>
  <c r="D124" i="77"/>
  <c r="D117" i="77" s="1"/>
  <c r="E124" i="77"/>
  <c r="D111" i="77"/>
  <c r="E111" i="77"/>
  <c r="D105" i="77"/>
  <c r="E105" i="77"/>
  <c r="D99" i="77"/>
  <c r="E99" i="77"/>
  <c r="D37" i="77"/>
  <c r="D30" i="77" s="1"/>
  <c r="E37" i="77"/>
  <c r="D24" i="77"/>
  <c r="E24" i="77"/>
  <c r="D18" i="77"/>
  <c r="E18" i="77"/>
  <c r="E30" i="77" l="1"/>
  <c r="E117" i="77"/>
  <c r="D11" i="77"/>
  <c r="D92" i="77"/>
  <c r="E92" i="77"/>
  <c r="E11" i="77"/>
  <c r="H165" i="76"/>
  <c r="H164" i="76" s="1"/>
  <c r="H163" i="76" s="1"/>
  <c r="H161" i="76" s="1"/>
  <c r="H159" i="76" s="1"/>
  <c r="H158" i="76" s="1"/>
  <c r="H156" i="76" s="1"/>
  <c r="G165" i="76"/>
  <c r="G164" i="76" s="1"/>
  <c r="G163" i="76" s="1"/>
  <c r="G161" i="76" s="1"/>
  <c r="G159" i="76" s="1"/>
  <c r="G158" i="76" s="1"/>
  <c r="G156" i="76" s="1"/>
  <c r="H34" i="76"/>
  <c r="H32" i="76" s="1"/>
  <c r="H30" i="76" s="1"/>
  <c r="H29" i="76" s="1"/>
  <c r="H27" i="76" s="1"/>
  <c r="G34" i="76"/>
  <c r="G32" i="76" s="1"/>
  <c r="G30" i="76" s="1"/>
  <c r="G29" i="76" s="1"/>
  <c r="H25" i="76"/>
  <c r="H24" i="76" s="1"/>
  <c r="H23" i="76" s="1"/>
  <c r="H21" i="76" s="1"/>
  <c r="H19" i="76" s="1"/>
  <c r="H18" i="76" s="1"/>
  <c r="G25" i="76"/>
  <c r="G24" i="76" s="1"/>
  <c r="G23" i="76" s="1"/>
  <c r="G21" i="76" s="1"/>
  <c r="G19" i="76" s="1"/>
  <c r="G18" i="76" s="1"/>
  <c r="H58" i="76"/>
  <c r="H57" i="76" s="1"/>
  <c r="H56" i="76" s="1"/>
  <c r="H54" i="76" s="1"/>
  <c r="H52" i="76" s="1"/>
  <c r="H51" i="76" s="1"/>
  <c r="H49" i="76" s="1"/>
  <c r="H47" i="76" s="1"/>
  <c r="G58" i="76"/>
  <c r="G57" i="76" s="1"/>
  <c r="G56" i="76" s="1"/>
  <c r="G54" i="76" s="1"/>
  <c r="G52" i="76" s="1"/>
  <c r="G154" i="76" l="1"/>
  <c r="G152" i="76" s="1"/>
  <c r="H154" i="76"/>
  <c r="H152" i="76" s="1"/>
  <c r="E10" i="77"/>
  <c r="D10" i="77"/>
  <c r="H16" i="76"/>
  <c r="H14" i="76" s="1"/>
  <c r="H12" i="76" s="1"/>
  <c r="G51" i="76"/>
  <c r="G49" i="76" s="1"/>
  <c r="G47" i="76" s="1"/>
  <c r="G27" i="76"/>
  <c r="G16" i="76" s="1"/>
  <c r="G14" i="76" s="1"/>
  <c r="G12" i="76" s="1"/>
  <c r="H45" i="76"/>
  <c r="D9" i="77" l="1"/>
  <c r="H10" i="76"/>
  <c r="E9" i="77"/>
  <c r="G45" i="76"/>
  <c r="C246" i="80" l="1"/>
  <c r="C251" i="78" s="1"/>
  <c r="G218" i="76"/>
  <c r="G216" i="76" s="1"/>
  <c r="G214" i="76" s="1"/>
  <c r="G212" i="76" s="1"/>
  <c r="G210" i="76" s="1"/>
  <c r="G208" i="76" s="1"/>
  <c r="G206" i="76" s="1"/>
  <c r="G204" i="76" s="1"/>
  <c r="G202" i="76" s="1"/>
  <c r="G10" i="76"/>
  <c r="D246" i="80"/>
  <c r="D251" i="78" s="1"/>
  <c r="H218" i="76"/>
  <c r="H216" i="76" s="1"/>
  <c r="H214" i="76" s="1"/>
  <c r="H212" i="76" s="1"/>
  <c r="H210" i="76" s="1"/>
  <c r="H208" i="76" s="1"/>
  <c r="H206" i="76" s="1"/>
  <c r="H204" i="76" s="1"/>
  <c r="H202" i="76" s="1"/>
  <c r="H8" i="76" s="1"/>
  <c r="G8" i="76" l="1"/>
</calcChain>
</file>

<file path=xl/sharedStrings.xml><?xml version="1.0" encoding="utf-8"?>
<sst xmlns="http://schemas.openxmlformats.org/spreadsheetml/2006/main" count="1213" uniqueCount="288">
  <si>
    <t xml:space="preserve"> </t>
  </si>
  <si>
    <t xml:space="preserve"> -----------------ի N -----------Ն որոշման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</si>
  <si>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</si>
  <si>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</si>
  <si>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</si>
  <si>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</si>
  <si>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</si>
  <si>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</si>
  <si>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</si>
  <si>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</si>
  <si>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</si>
  <si>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</si>
  <si>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</si>
  <si>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</si>
  <si>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</si>
  <si>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</si>
  <si>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</si>
  <si>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</si>
  <si>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</si>
  <si>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</si>
  <si>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</si>
  <si>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</si>
  <si>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</si>
  <si>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</si>
  <si>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Ցուցանիշների փոփոխությունները (ավելացումները նշված են դրական, իսկ նվազեցումները՝ փակագծերում)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</si>
  <si>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</si>
  <si>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</si>
  <si>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</si>
  <si>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</si>
  <si>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</si>
  <si>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ՀՀ կառավարության 2021 թվականի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</si>
  <si>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</t>
  </si>
  <si>
    <t>ՀԱՅԱՍՏԱՆԻ ՀԱՆՐԱՊԵՏՈՒԹՅԱՆ 2021 ԹՎԱԿԱՆԻ ՊԵՏԱԿԱՆ ԲՅՈՒՋԵԻ ՄԱՍԻՆ» ՀԱՅԱՍՏԱՆԻ ՀԱՆՐԱՊԵՏՈՒԹՅԱՆ ՕՐԵՆՔԻ  N 1 ՀԱՎԵԼՎԱԾԻ N 2 ԱՂՅՈՒՍԱԿՈՒՄ ԿԱՏԱՐՎՈՂ ՎԵՐԱԲԱՇԽՈՒՄՆ ԵՎ ՀԱՅԱՍՏԱՆԻ ՀԱՆՐԱՊԵՏՈՒԹՅԱՆ ԿԱՌԱՎԱՐՈՒԹՅԱՆ 2020 ԹՎԱԿԱՆԻ ԴԵԿՏԵՄԲԵՐԻ 30-Ի N 2215-Ն ՈՐՈՇՄԱՆ N 5 ՀԱՎԵԼՎԱԾԻ N 1 ԱՂՅՈՒՍԱԿՈՒՄ ԿԱՏԱՐՎՈՂ ՓՈՓՈԽՈՒԹՅՈՒՆՆԵՐԸ</t>
  </si>
  <si>
    <t xml:space="preserve"> Աշխատանքային կենսաթոշակներ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</si>
  <si>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</si>
  <si>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</si>
  <si>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</si>
  <si>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</si>
  <si>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</si>
  <si>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</si>
  <si>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</si>
  <si>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</si>
  <si>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</si>
  <si>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</si>
  <si>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</si>
  <si>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</si>
  <si>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</si>
  <si>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- Երեխաների կամ ընտանեկան նպաստներ բյուջեից</t>
  </si>
  <si>
    <t>հազ. դրամ</t>
  </si>
  <si>
    <t xml:space="preserve"> Ընտանիքի կենսամակարդակի բարձրացմանն ուղղված նպաստներ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</si>
  <si>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</si>
  <si>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</si>
  <si>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</si>
  <si>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</si>
  <si>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</si>
  <si>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</si>
  <si>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</si>
  <si>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</si>
  <si>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1102</t>
  </si>
  <si>
    <t xml:space="preserve"> 12003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</si>
  <si>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</si>
  <si>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</si>
  <si>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</si>
  <si>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</si>
  <si>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</si>
  <si>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Սոցիալական օգնության դրամական արտահայտությամբ նպաստներ (բյուջեից)</t>
  </si>
  <si>
    <t xml:space="preserve"> 1205</t>
  </si>
  <si>
    <t xml:space="preserve"> 12002</t>
  </si>
  <si>
    <t xml:space="preserve"> 1011</t>
  </si>
  <si>
    <t xml:space="preserve"> 12001</t>
  </si>
  <si>
    <t xml:space="preserve"> - Այլ նպաստներ բյուջեից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</si>
  <si>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</si>
  <si>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</si>
  <si>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</si>
  <si>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</si>
  <si>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</si>
  <si>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</si>
  <si>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</si>
  <si>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Ծառայությունների մատուցում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</si>
  <si>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</si>
  <si>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</si>
  <si>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</si>
  <si>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</si>
  <si>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</si>
  <si>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</si>
  <si>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</si>
  <si>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</si>
  <si>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</si>
  <si>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12001 </t>
  </si>
  <si>
    <t xml:space="preserve"> 12003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</si>
  <si>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</si>
  <si>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</si>
  <si>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ստացող ընտանիքների թիվ, հատ, այդ թվում </t>
  </si>
  <si>
    <t xml:space="preserve"> ընտանեկան նպաստ ստացող ընտանիքների թիվ, ընտանիք </t>
  </si>
  <si>
    <t xml:space="preserve"> սոցիալական նպաստ ստացող ընտանիքների թիվ, ընտանիք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</si>
  <si>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</si>
  <si>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</si>
  <si>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1068 </t>
  </si>
  <si>
    <t xml:space="preserve"> Ժողովրդագրական վիճակի բարելավում </t>
  </si>
  <si>
    <t xml:space="preserve"> Մինչև 2 տարեկան երեխայի խնամքի նպաստ ստացող  քաղաքացիների թիվ, մարդ, որից </t>
  </si>
  <si>
    <t xml:space="preserve"> գյուղական բնակավայրերում մինչև 2 տարեկան երեխայի խնամքի նպաստ ստացող քաղաքացիների թիվ, մարդ </t>
  </si>
  <si>
    <t xml:space="preserve"> 1102 </t>
  </si>
  <si>
    <t xml:space="preserve"> Կենսաթոշակային ապահովություն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</si>
  <si>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</si>
  <si>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</si>
  <si>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Կենսաթոշակառուների թիվ, մարդ </t>
  </si>
  <si>
    <t xml:space="preserve"> Սոցիալական ապահովություն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</si>
  <si>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</si>
  <si>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</si>
  <si>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</si>
  <si>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Միանվագ դրամական աջակցության տրամադրում</t>
  </si>
  <si>
    <t>Արցախի Հանրապետությունից տեղահանված և Հայաստանի Հանրապետության տարածքում բնակվող ընտանիքների մինչև հինգ տարեկան երեխաներին միանվագ դրամական աջակցության տրամադրում</t>
  </si>
  <si>
    <t>Տրանսֆերտների տրամադրում</t>
  </si>
  <si>
    <t xml:space="preserve"> Մինչև 2 տարեկան երեխայի խնամքի նպաստի տրամադրում</t>
  </si>
  <si>
    <t xml:space="preserve"> - Մայրության նպաստներ բյուջեից</t>
  </si>
  <si>
    <t xml:space="preserve"> Երեխայի ծննդյան միանվագ նպաստ</t>
  </si>
  <si>
    <t xml:space="preserve"> Երեխայի ծննդյան կապակցությամբ միանվագ նպաստի տրամադրում</t>
  </si>
  <si>
    <t xml:space="preserve"> Սպայական անձնակազմի և նրանց ընտանիքների անդամների կենսաթոշակներ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</si>
  <si>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</si>
  <si>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 xml:space="preserve"> 12004</t>
  </si>
  <si>
    <t xml:space="preserve"> 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</si>
  <si>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</si>
  <si>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 xml:space="preserve"> Ծերության, հաշմանդամության, կերակրողին կորցնելու դեպքում նպաստներ</t>
  </si>
  <si>
    <t xml:space="preserve"> Ծերության, հաշմանդամության, կերակրողին կորցնելու դեպքում սոցիալական նպաստների տրամադրում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</si>
  <si>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եռամսյա սոցիալական աջակցության տրամադրում իրավաբանական անձանց և անհատ ձեռնարկատերերին</t>
  </si>
  <si>
    <t>2020 թվականի սեպտեմբերի 27-ից Ադրբեջանի Հանրապետության կողմից Արցախի Հանրապետության ուղղությամբ սկսված ռազմական գործողությունների հետևանքով տեղահանված և Հայաստանի Հանրապետությունում գտնվող քաղաքացիներին ժամանակավորապես 3 հյուրընկալող կացության կազմակերպման ծառայություններ իրականացնող իրավաբանական անձանց և անհատ ձեռնարկատերերին սոցիալական աջակցության տրամադրում</t>
  </si>
  <si>
    <t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</t>
  </si>
  <si>
    <t>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</t>
  </si>
  <si>
    <t>04</t>
  </si>
  <si>
    <t>02</t>
  </si>
  <si>
    <t>Սոցիալական պաշտպանություն (այլ դասերին չպատկանող)</t>
  </si>
  <si>
    <t>Սոցիալական պաշտպանությանը տրամադրվող օժանդակ ծառայություններ (այլ դասերին չպատկանող)</t>
  </si>
  <si>
    <t>՛09</t>
  </si>
  <si>
    <t>՛02</t>
  </si>
  <si>
    <t>Սոցիալական ապահովություն</t>
  </si>
  <si>
    <t xml:space="preserve"> ՀՀ աշխատանքի և սոցիալական հարցերի նախարարության միասնական սոցիալական  ծառայություն</t>
  </si>
  <si>
    <t xml:space="preserve">Հայաստանի Հանրապետության աշխատանքի և սոցիալական հարցերի նախարարության միասնական սոցիալական 
 ծառայություն
</t>
  </si>
  <si>
    <t>Հավելված N 4</t>
  </si>
  <si>
    <t xml:space="preserve">ՀՀ կառավարության 2021 թվականի փետրվարի 18-ի
N 218-Լ որոշումով 
</t>
  </si>
  <si>
    <t>Երեխաների թիվը, երեխա</t>
  </si>
  <si>
    <t xml:space="preserve"> Մինչև 2 տարեկան երեխայի խնամքի նպաստի տրամադրում </t>
  </si>
  <si>
    <t xml:space="preserve">  Մինչև երեք տարեկան երեխայի խնամքի արձակուրդում գտնվող անձը` մինչև երեխայի 2 տարեկանը լրանալը,գյուղական բնակավայրում բնակվող ծնող? անկախ խնամքի արձակուրդում գտնվելու հանգամանքից? մինչև երեխայի 2 տարեկանը լրանալը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</si>
  <si>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</si>
  <si>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</si>
  <si>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</si>
  <si>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շահառու նորածինների թիվ, ադ թվում?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</si>
  <si>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</si>
  <si>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</si>
  <si>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հաջորդ երեխաների թիվ 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</si>
  <si>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</si>
  <si>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</si>
  <si>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</si>
  <si>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Կենսաթոշակառուների թիվ, մարդ, այդ թվում </t>
  </si>
  <si>
    <t xml:space="preserve"> հաշմանդամության զինվորական կենսաթոշակառուների թիվը, մարդ </t>
  </si>
  <si>
    <t xml:space="preserve"> 12004 </t>
  </si>
  <si>
    <t xml:space="preserve"> ՀՀ օրենքով նշանակված կենսաթոշակներ 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</si>
  <si>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 </t>
  </si>
  <si>
    <t xml:space="preserve"> ՀՀ օրենքներով պետական պաշտոն զբաղեցրած անձանց կենսաթոշակային իրավունքի իրացում`համապատասխան պաշտոններում աշխատանքային ստաժի առկայություն և  կենսաթոշակի իրավունք տրվող տարիք 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</si>
  <si>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</si>
  <si>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</si>
  <si>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</si>
  <si>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ծերության նպաստառուների թիվը, մարդ </t>
  </si>
  <si>
    <t xml:space="preserve"> հաշմանդամության նպաստառուների թիվը, մարդ </t>
  </si>
  <si>
    <t>Ցուցանիշների փոփոխությունները (Նվազեցումները նշված են փակագծերում)</t>
  </si>
  <si>
    <t xml:space="preserve"> ՀՀ կառավարության 2021 թ. մարտի 4-ի N 310-Լ որոշման
պահանջներին համապատասխան 
</t>
  </si>
  <si>
    <t>Շահառուների թվաքանակ</t>
  </si>
  <si>
    <t>ՀՀ կառավարության 2020 թվականի դեկտեմբերի 24-ի
N 2148-Լ որոշման պահանջներին համապատասխան</t>
  </si>
  <si>
    <t xml:space="preserve"> Ընտանիքների անապահովության գնահատման համակարգում հաշվառված ընտանիք` ընտանիքի անապահովության միավորի հիման վրա </t>
  </si>
  <si>
    <t xml:space="preserve">ՄԱՍ 2.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</si>
  <si>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</si>
  <si>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</si>
  <si>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</si>
  <si>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</si>
  <si>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ՀԻՄՆԱԿԱՆ ԲԱԺԻՆՆԵՐԻՆ ՉԴԱՍՎՈՂ ՊԱՀՈՒՍՏԱՅԻՆ ՖՈՆԴԵՐ</t>
  </si>
  <si>
    <t>այդ թվում՝</t>
  </si>
  <si>
    <t>01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</si>
  <si>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</si>
  <si>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</si>
  <si>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</si>
  <si>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</si>
  <si>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</si>
  <si>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</si>
  <si>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</si>
  <si>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</si>
  <si>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</si>
  <si>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ՀԱՅԱՍՏԱՆԻ ՀԱՆՐԱՊԵՏՈՒԹՅԱՆ ԿԱՌԱՎԱՐՈՒԹՅԱՆ 2020 ԹՎԱԿԱՆԻ ԴԵԿՏԵՄԲԵՐԻ 30-Ի N 2215-Ն N 9 ՀԱՎԵԼՎԱԾԻ N 9.16 ԱՂՅՈՒՍԱԿԻ  ԵՎ 9.47 ԱՂՅՈՒՍԱԿՆԵՐՈՒՄ ԿԱՏԱՐՎՈՂ ՓՈՓՈԽՈՒԹՅՈՒՆՆԵՐԸ </t>
  </si>
  <si>
    <t xml:space="preserve">
 ՀԱՅԱՍՏԱՆԻ ՀԱՆՐԱՊԵՏՈՒԹՅԱՆ ԿԱՌԱՎԱՐՈՒԹՅԱՆ 2021 ԹՎԱԿԱՆԻ ԴԵԿՏԵՄԲԵՐԻ307Ի N 2215-Ն ՈՐՈՇՄԱՆ N 9.1 ՀԱՎԵԼՎԱԾԻ  N 9.1.20 ԵՎ 9.1.58 ԱՂՅՈՒՍԱԿՆԵՐՈՒՄ ԿԱՏԱՐՎՈՂ ՓՈՓՈԽՈՒԹՅՈՒՆՆԵՐԸ</t>
  </si>
  <si>
    <t>ՄԱՍ 2. ՊԵՏԱԿԱՆ ՄԱՐՄՆԻ ԳԾՈՎ ԱՐԴՅՈՒՆՔԱՅԻՆ (ԿԱՏԱՐՈՂԱԿԱՆ) ՑՈՒՑԱՆԻՇՆԵՐԸ</t>
  </si>
  <si>
    <t>Ցուցանիշների փոփոխությունները (ավելացումները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</si>
  <si>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</si>
  <si>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</si>
  <si>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Միջոցառումն իրականացնողի անվանումը</t>
  </si>
  <si>
    <t>Միջոցառման վրա կատարվող ծախսը (հազար դրամ)</t>
  </si>
  <si>
    <t xml:space="preserve"> 1088</t>
  </si>
  <si>
    <t xml:space="preserve"> Զբաղվածության ծրագիր</t>
  </si>
  <si>
    <t xml:space="preserve"> Բնակչության կայուն և ժամանակավոր զբաղվածության ապահովմանը միտված պայմանների ստեղծում</t>
  </si>
  <si>
    <t xml:space="preserve"> Կայուն և ժամանակավոր զբաղվածների թվաքանակի աճ</t>
  </si>
  <si>
    <t xml:space="preserve"> Ձեռք բերած մասնագիտությամբ մասնագիտական աշխատանքային փորձ ձեռք բերելու համար գործազուրկներին աջակցության տրամադրում</t>
  </si>
  <si>
    <t xml:space="preserve"> Մասնագիտություն ունեցող, աշխատաքային փորձ չունեցող գործազուրկների աշխատանքային պրակտիկայի կազմակերպում գործատուի մոտ</t>
  </si>
  <si>
    <t xml:space="preserve"> 12005</t>
  </si>
  <si>
    <t xml:space="preserve"> Աշխատաշուկայում անմրցունակ անձանց աշխատանքի տեղավորման դեպքում գործատուին միանվագ փոխհատուցման տրամադրում</t>
  </si>
  <si>
    <t xml:space="preserve"> Աշխատաշուկայում անմրցունակ անձանց աշխ. ունակությունների և կարողությունների` աշխ. վայրում ձեռքբերման հնարավորությունների ընձեռում և հաշմանդամութ. ունեցող անձանց համար աշխատատեղի հարմարեցում՛ ապահովելով հավասար հնարավորություններ  կանանց և տղամարդկանց համար</t>
  </si>
  <si>
    <t xml:space="preserve"> 12010</t>
  </si>
  <si>
    <t xml:space="preserve"> Աշխատաշուկայում անմրցունակ և մասնագիտություն չունեցող  մայրերի համար գործատուի մոտ մասնագիտական ուսուցման կազմակերպում</t>
  </si>
  <si>
    <t xml:space="preserve"> Աշխ-շուկայում անմրցունակ և մասնա•իտ. չունեցող մայրերի աշխ. ունակությունների և կարողությունների ձեռքբերման հնարավորությունների ընձեռնման նպատակով •ործատուի մոտ մասնա•իտական ուսուցման կազմակերպում՛ կանանց զբաղվածութ. մակարդ.  բարձրացմ. նպատակով</t>
  </si>
  <si>
    <t xml:space="preserve"> 12013</t>
  </si>
  <si>
    <t xml:space="preserve"> Աշխատաշուկայում անմրցունակ անձանց անասնապահությամբ զբաղվելու համար աջակցության տրամադրում</t>
  </si>
  <si>
    <t xml:space="preserve"> Աշխատաշուկայում անմրցունակ անձանց անասնապահությամբ զբաղվելու միջոցով ինքնազբաղվածության խթանման ապահովում</t>
  </si>
  <si>
    <t>Ռազմական դրությամբ պայմանավորված՝ վարձատրվող
հասարակական աշխ. կազմակերպ. միջոցով՝ Ադրբեջանի
կողմից 2020 թ. սեպտ. 27-ին սանձազերծված պատերազմի
հետևանքով տեղահանված և փաստ. ՀՀ գտնվող Արցախի
Հանր. գործազուրկ քաղաքացիների ժամանակավոր
զբաղվածութ. Ապահովում</t>
  </si>
  <si>
    <t xml:space="preserve">Վարձատրվող հասարակական աշխատանքների կազմակերպման
միջոցով Արցախի Հանրապետության գործազուրկ քաղաքացիների ժամանակավոր զբաղվածության ապահովում 
</t>
  </si>
  <si>
    <t xml:space="preserve">Ռազմական դրությամբ պայմանավորված՝ Ադրբեջանի կողմից
2020 թ. սեպտեմբերի 27-ին սանձազերծված պատերազմի
հետևանքով տեղահանված և փաստացի ՀՀ-ում գտնվող
Արցախի Հանրապետության գործազուրկ քաղաքացիների
աշխատանքային փորձ ձեռք բերելու համար աջակցության
տրամադրում 
</t>
  </si>
  <si>
    <t xml:space="preserve">Արցախի Հանրապետության գործազուրկ քաղաքացիների
աշխատանքային փորձ ձեռք բերելու համար աջակցության
տրամադրում
</t>
  </si>
  <si>
    <t xml:space="preserve"> Գործազրկություն</t>
  </si>
  <si>
    <t>՛05</t>
  </si>
  <si>
    <t>՛01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</si>
  <si>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</si>
  <si>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</si>
  <si>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</si>
  <si>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Ընթացիկ սուբվենցիաներ համայնքներին</t>
  </si>
  <si>
    <t xml:space="preserve"> 1088 </t>
  </si>
  <si>
    <t xml:space="preserve"> Զբաղվածության ծրագիր </t>
  </si>
  <si>
    <t xml:space="preserve"> Ձեռք բերած մասնագիտությամբ մասնագիտական աշխատանքային փորձ ձեռք բերելու համար գործազուրկներին աջակցության տրամադրում </t>
  </si>
  <si>
    <t xml:space="preserve"> Մասնագիտություն ունեցող, աշխատաքային փորձ չունեցող գործազուրկների աշխատանքային պրակտիկայի կազմակերպում գործատուի մոտ </t>
  </si>
  <si>
    <t xml:space="preserve"> Զբաղվածության տարածքային կենտրոններում հաշվառված գործազուրկի կարգավիճակ ստացած անձինք </t>
  </si>
  <si>
    <t xml:space="preserve"> Գործատուի մոտ աշխատանքային պրակտիկա անցած գործազուրկների թիվ, մարդ, այդ թվում? </t>
  </si>
  <si>
    <t xml:space="preserve"> կին </t>
  </si>
  <si>
    <t xml:space="preserve"> տղամարդ </t>
  </si>
  <si>
    <t xml:space="preserve">  Միջոցառման վրա կատարվող ծախսը (հազար դրամ) </t>
  </si>
  <si>
    <t xml:space="preserve"> 12005 </t>
  </si>
  <si>
    <t xml:space="preserve"> Աշխատաշուկայում անմրցունակ անձանց աշխատանքի տեղավորման դեպքում գործատուին միանվագ փոխհատուցման տրամադրում </t>
  </si>
  <si>
    <t xml:space="preserve"> Աշխատաշուկայում անմրցունակ անձանց աշխ. ունակությունների և կարողությունների` աշխ. վայրում ձեռքբերման հնարավորությունների ընձեռում և հաշմանդամութ. ունեցող անձանց համար աշխատատեղի հարմարեցում՛ ապահովելով հավասար հնարավորություններ  կանանց և տղամարդկանց համար </t>
  </si>
  <si>
    <t xml:space="preserve"> Զբաղվածության տարածքային կենտրոններում հաշվառված աշխատաշուկայում անմրցունակ անձինք </t>
  </si>
  <si>
    <t xml:space="preserve">  Աշխատաշուկայում անմրցունակ անձանց թիվը, որոնք գործատուի մոտ աշխատանքային ունակություններ և կարողություններ են ձեռք բերում, այդ թվում </t>
  </si>
  <si>
    <t xml:space="preserve">  Կին </t>
  </si>
  <si>
    <t xml:space="preserve">  Տղամարդ </t>
  </si>
  <si>
    <t xml:space="preserve"> 12010 </t>
  </si>
  <si>
    <t xml:space="preserve"> Աշխատաշուկայում անմրցունակ և մասնագիտություն չունեցող  մայրերի համար գործատուի մոտ մասնագիտական ուսուցման կազմակերպում </t>
  </si>
  <si>
    <t xml:space="preserve"> Զբաղվածության տարածքային կենտրոններում հաշվառված` աշխատաշուկայում անմրցունակ և առաջին անգամ աշխատաշուկա մուտք գործող մասնագիտություն չունեցող երիտասարդ (մինչև 30 տարեկան) մայրերը </t>
  </si>
  <si>
    <t xml:space="preserve">  Շահառուների թիվ, մարդ </t>
  </si>
  <si>
    <t xml:space="preserve"> 12013 </t>
  </si>
  <si>
    <t xml:space="preserve"> Աշխատաշուկայում անմրցունակ անձանց անասնապահությամբ զբաղվելու համար աջակցության տրամադրում </t>
  </si>
  <si>
    <t xml:space="preserve"> Աշխատաշուկայում անմրցունակ անձանց անասնապահությամբ զբաղվելու միջոցով ինքնազբաղվածության խթանման ապահովում </t>
  </si>
  <si>
    <t xml:space="preserve"> Զբաղվածության տարածքային կենտրոններում հաշվառված աշխատաշուկայում անմրցունակ և առնվազն երեք ամիս գործազուրկի կարգավիճակում գտնվող անձինք </t>
  </si>
  <si>
    <t xml:space="preserve"> Ծրագրերի թիվը, այդ թվում? </t>
  </si>
  <si>
    <t xml:space="preserve">Ռազմական դրությամբ պայմանավորված՝ վարձատրվող
հասարակական աշխ. կազմակերպ. միջոցով՝ Ադրբեջանի
կողմից 2020 թ. սեպտ. 27-ին սանձազերծված պատերազմի
հետևանքով տեղահանված և փաստ. ՀՀ գտնվող Արցախի
Հանր. գործազուրկ քաղաքացիների ժամանակավոր
զբաղվածութ. ապահովում </t>
  </si>
  <si>
    <t xml:space="preserve">Վարձատրվող հասարակական աշխատանքների կազմակերպման
միջոցով Արցախի Հանրապետության գործազուրկ
քաղաքացիների ժամանակավոր զբաղվածության ապահովում </t>
  </si>
  <si>
    <t xml:space="preserve"> Զբաղվածության տարածքային կենտրոնում հաշվառված և
գործազուրկի կարգավիճակ ստացած Արցախի
Հանրապետության քաղաքացիներ 
</t>
  </si>
  <si>
    <t>Քանակական</t>
  </si>
  <si>
    <t>Ծրագրերում ընդգրկված անձանց թիվ, հատ, այդ թվում՝</t>
  </si>
  <si>
    <t>Կին</t>
  </si>
  <si>
    <t>Տղամարդ</t>
  </si>
  <si>
    <t xml:space="preserve">Ռազմական դրությամբ պայմանավորված՝ Ադրբեջանի կողմից
2020 թ. սեպտեմբերի 27-ին սանձազերծված պատերազմի
հետևանքով տեղահանված և փաստացի ՀՀ-ում գտնվող
Արցախի Հանրապետության գործազուրկ քաղաքացիների
աշխատանքային փորձ ձեռք բերելու համար աջակցության
տրամադրում </t>
  </si>
  <si>
    <t xml:space="preserve">Արցախի Հանրապետության գործազուրկ քաղաքացիների
աշխատանքային փորձ ձեռք բերելու համար աջակցության
տրամադրում </t>
  </si>
  <si>
    <t xml:space="preserve">Զբաղվածության տարածքային կենտրոնում հաշվառված և
գործազուրկի կարգավիճակ ստացած Արցախի
Հանրապետության քաղաքացիներ 
</t>
  </si>
  <si>
    <t>Գործատուի մոտ աշխատանքային պրակտիկա անցած գործազուրկների թիվ, մարդ, այդ թվում՝</t>
  </si>
  <si>
    <t xml:space="preserve">Ռազմական դրությամբ պայմանավորված՝ Արցախի Հանրապետության
վերահսկողությունից դուրս մնացած համայնքներում հաշվառված
չափահաս քաղաքացիներին ժամանակավոր հյուրընկալողների
ծախսերի փոխհատուցման վեցամսյա սոցիալական աջակցության
տրամադրում 
</t>
  </si>
  <si>
    <t>Արցախի Հանրապետության վերահսկողությունից դուրս մնացած
համայնքներում հաշվառված չափահաս քաղաքացիներին ժամանակավոր հյուրընկալողների ծախսերի փոխհատուցման վեցամսյա
սոցիալական աջակցության տրամադրում՝ հյուրընկալի կողմից
էլեկտրոնային եղանակով ներկայացվող դիմումի հիման վրա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</si>
  <si>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</t>
  </si>
  <si>
    <t xml:space="preserve">Ռազմական դրությամբ պայմանավորված՝ Արցախի
Հանրապետության վերահսկողությունից դուրս մնացած
համայնքներում հաշվառված չափահաս քաղաքացիներին
ժամանակավոր հյուրընկալողների ծախսերի փոխհատուցման
վեցամսյա սոցիալական աջակցության տրամադրում </t>
  </si>
  <si>
    <t xml:space="preserve">Արցախի Հանրապետության վերահսկողությունից դուրս
մնացած համայնքներում հաշվառված չափահաս
քաղաքացիներին ժամանակավոր հյուրընկալողների
ծախսերի փոխհատուցման վեցամսյա սոցիալական
աջակցության տրամադրում՝ հյուրընկալի կողմից էլեկտրոնային եղանակով ներկայացվող դիմումի հիման վրա 
</t>
  </si>
  <si>
    <t xml:space="preserve">ՀՀ կառավարության 2020 թվականի դեկտեմբերի 17-ի
N 2072-Լ որոշման պահանջներին համապատասխան </t>
  </si>
  <si>
    <t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t>
  </si>
  <si>
    <t xml:space="preserve"> 1139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</si>
  <si>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</si>
  <si>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</si>
  <si>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Ռազմական դրությամբ պայմանավորված միանվագ դրամական օգնություն Արցախում հաշվառված քաղաքացիներին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</si>
  <si>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</si>
  <si>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</si>
  <si>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>ՀՀ Կառավարության 2021 թ․ փետրվարի 12 -ի  թիվ  186 -Լ որոշման պահանջներին համապատասխան</t>
  </si>
  <si>
    <t xml:space="preserve">Արդյունքի չափորոշիչներ </t>
  </si>
  <si>
    <t xml:space="preserve">Փոխհատուցում ստացող  շահառուների  թվաքանակ </t>
  </si>
  <si>
    <t xml:space="preserve">Ռազմական դրությամբ պայմանավորված՝ Ադրբեջանի կողմից 2020 թ. սեպտեմբերի 27-ին սանձազերծված պատերազմի հետևանքով տեղահանված և փաստացի ՀՀ-ում գտնվող Արցախի Հանրապետության գործազուրկ քաղաքացիների աշխատանքային փորձ ձեռք բերելու համար աջակցության տրամադրում 
</t>
  </si>
  <si>
    <t xml:space="preserve">Ռազմական դրությամբ պայմանավորված՝ վարձատրվող հասարակական աշխ. կազմակերպ.միջոցով՝ Ադրբեջանի կողմից 2020 թ. սեպտ. 27-ին սանձազերծված պատերազմի հետևանքով տեղահանված և փաստ. ՀՀ գտնվող Արցախի Հանր. գործազուրկ քաղաքացիների ժամանակավոր զբաղվածութ. ապահովում 
</t>
  </si>
  <si>
    <t xml:space="preserve">Ռազմական դրությամբ պայմանավորված՝ վարձատրվող հասարակական աշխ. կազմակերպ. միջոցով՝ Ադրբեջանի կողմից 2020 թ. սեպտ. 27-ին սանձազերծված պատերազմի հետևանքով տեղահանված և փաստ. ՀՀ գտնվող Արցախի
Հանր. գործազուրկ քաղաքացիների ժամանակավոր
զբաղվածութ. ապահովում </t>
  </si>
  <si>
    <t xml:space="preserve"> Զբաղվածության տարածքային կենտրոնում հաշվառված և գործազուրկի կարգավիճակ ստացած Արցախի Հանրապետության քաղաքացիներ 
</t>
  </si>
  <si>
    <t xml:space="preserve">Ռազմական դրությամբ պայմանավորված՝ Ադրբեջանի կողմից 2020 թ. սեպտեմբերի 27-ին սանձազերծված պատերազմի հետևանքով տեղահանված և փաստացի ՀՀ-ում գտնվող
Արցախի Հանրապետության գործազուրկ քաղաքացիների աշխատանքային փորձ ձեռք բերելու համար աջակցության տրամադրում </t>
  </si>
  <si>
    <t xml:space="preserve">Արցախի Հանրապետության գործազուրկ քաղաքացիների աշխատանքային փորձ ձեռք բերելու համար աջակցության տրամադրում </t>
  </si>
  <si>
    <t xml:space="preserve">Զբաղվածության տարածքային կենտրոնում հաշվառված և գործազուրկի կարգավիճակ ստացած ԱրցախիՀանրապետության քաղաքացիներ 
</t>
  </si>
  <si>
    <t xml:space="preserve">Վարձատրվող հասարակական աշխատանքների կազմակերպման միջոցով Արցախի Հանրապետության գործազուրկ քաղաքացիների ժամանակավոր զբաղվածության ապահովում </t>
  </si>
  <si>
    <t xml:space="preserve"> Աշխ-շուկայում անմրցունակ և մասնագիտ. չունեցող մայրերի աշխ. ունակությունների և կարողությունների ձեռքբերման հնարավորությունների ընձեռնման նպատակով գործատուի մոտ մասնագիտական ուսուցման կազմակերպում՛ կանանց զբաղվածութ. մակարդ.  բարձրացմ. նպատակով </t>
  </si>
  <si>
    <t xml:space="preserve"> ՀՀ կառավարության 2021 թ. մարտի 4-ի N 310-Լ որոշման պահանջներին համապատասխան 
</t>
  </si>
  <si>
    <t xml:space="preserve"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տրամադրում՝ հյուրընկալի կողմից էլեկտրոնային եղանակով ներկայացվող դիմումի հիման վրա 
</t>
  </si>
  <si>
    <t xml:space="preserve">Ռազմական դրությամբ պայմանավորված՝ Արցախի
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 </t>
  </si>
  <si>
    <t xml:space="preserve">ՀՀ կառավարության 2020 թվականի դեկտեմբերի 17-ի N 2072-Լ որոշման պահանջներին համապատասխան </t>
  </si>
  <si>
    <t xml:space="preserve"> շահառու նորածինների թիվ, ադ թվում՝</t>
  </si>
  <si>
    <t>1Հավելված N 1</t>
  </si>
  <si>
    <t>Հավելված N 2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</si>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</sst>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0.0"/>
    <numFmt numFmtId="170" formatCode="#,##0.0"/>
    <numFmt numFmtId="171" formatCode="_-* #,##0.00\ _ _-;\-* #,##0.00\ _ _-;_-* &quot;-&quot;??\ _ _-;_-@_-"/>
    <numFmt numFmtId="172" formatCode="0_);\(0\)"/>
    <numFmt numFmtId="173" formatCode="##,##0;\(##,##0\);\-"/>
  </numFmts>
  <fonts count="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Arial Narrow"/>
      <family val="2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color theme="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43" fontId="6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>
      <alignment horizontal="left" vertical="top" wrapText="1"/>
    </xf>
    <xf numFmtId="0" fontId="7" fillId="0" borderId="0"/>
    <xf numFmtId="0" fontId="6" fillId="0" borderId="0"/>
    <xf numFmtId="0" fontId="7" fillId="0" borderId="0"/>
    <xf numFmtId="0" fontId="14" fillId="0" borderId="0"/>
    <xf numFmtId="0" fontId="9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9" fontId="14" fillId="0" borderId="0" applyFont="0" applyFill="0" applyBorder="0" applyAlignment="0" applyProtection="0"/>
    <xf numFmtId="168" fontId="16" fillId="0" borderId="0" applyFill="0" applyBorder="0" applyProtection="0">
      <alignment horizontal="right" vertical="top"/>
    </xf>
    <xf numFmtId="0" fontId="8" fillId="0" borderId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7" applyNumberFormat="0" applyAlignment="0" applyProtection="0"/>
    <xf numFmtId="0" fontId="26" fillId="7" borderId="18" applyNumberFormat="0" applyAlignment="0" applyProtection="0"/>
    <xf numFmtId="0" fontId="27" fillId="7" borderId="17" applyNumberFormat="0" applyAlignment="0" applyProtection="0"/>
    <xf numFmtId="0" fontId="28" fillId="0" borderId="19" applyNumberFormat="0" applyFill="0" applyAlignment="0" applyProtection="0"/>
    <xf numFmtId="0" fontId="29" fillId="8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33" borderId="0" applyNumberFormat="0" applyBorder="0" applyAlignment="0" applyProtection="0"/>
    <xf numFmtId="43" fontId="34" fillId="0" borderId="0" applyFont="0" applyFill="0" applyBorder="0" applyAlignment="0" applyProtection="0"/>
    <xf numFmtId="0" fontId="5" fillId="9" borderId="21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1" applyNumberFormat="0" applyFont="0" applyAlignment="0" applyProtection="0"/>
    <xf numFmtId="0" fontId="35" fillId="0" borderId="0"/>
    <xf numFmtId="0" fontId="3" fillId="11" borderId="0" applyNumberFormat="0" applyBorder="0" applyAlignment="0" applyProtection="0"/>
    <xf numFmtId="0" fontId="38" fillId="11" borderId="0" applyNumberFormat="0" applyBorder="0" applyAlignment="0" applyProtection="0"/>
    <xf numFmtId="0" fontId="3" fillId="15" borderId="0" applyNumberFormat="0" applyBorder="0" applyAlignment="0" applyProtection="0"/>
    <xf numFmtId="0" fontId="38" fillId="15" borderId="0" applyNumberFormat="0" applyBorder="0" applyAlignment="0" applyProtection="0"/>
    <xf numFmtId="0" fontId="3" fillId="19" borderId="0" applyNumberFormat="0" applyBorder="0" applyAlignment="0" applyProtection="0"/>
    <xf numFmtId="0" fontId="38" fillId="19" borderId="0" applyNumberFormat="0" applyBorder="0" applyAlignment="0" applyProtection="0"/>
    <xf numFmtId="0" fontId="3" fillId="23" borderId="0" applyNumberFormat="0" applyBorder="0" applyAlignment="0" applyProtection="0"/>
    <xf numFmtId="0" fontId="38" fillId="23" borderId="0" applyNumberFormat="0" applyBorder="0" applyAlignment="0" applyProtection="0"/>
    <xf numFmtId="0" fontId="3" fillId="27" borderId="0" applyNumberFormat="0" applyBorder="0" applyAlignment="0" applyProtection="0"/>
    <xf numFmtId="0" fontId="38" fillId="27" borderId="0" applyNumberFormat="0" applyBorder="0" applyAlignment="0" applyProtection="0"/>
    <xf numFmtId="0" fontId="3" fillId="31" borderId="0" applyNumberFormat="0" applyBorder="0" applyAlignment="0" applyProtection="0"/>
    <xf numFmtId="0" fontId="38" fillId="31" borderId="0" applyNumberFormat="0" applyBorder="0" applyAlignment="0" applyProtection="0"/>
    <xf numFmtId="0" fontId="3" fillId="12" borderId="0" applyNumberFormat="0" applyBorder="0" applyAlignment="0" applyProtection="0"/>
    <xf numFmtId="0" fontId="38" fillId="12" borderId="0" applyNumberFormat="0" applyBorder="0" applyAlignment="0" applyProtection="0"/>
    <xf numFmtId="0" fontId="3" fillId="16" borderId="0" applyNumberFormat="0" applyBorder="0" applyAlignment="0" applyProtection="0"/>
    <xf numFmtId="0" fontId="38" fillId="16" borderId="0" applyNumberFormat="0" applyBorder="0" applyAlignment="0" applyProtection="0"/>
    <xf numFmtId="0" fontId="3" fillId="20" borderId="0" applyNumberFormat="0" applyBorder="0" applyAlignment="0" applyProtection="0"/>
    <xf numFmtId="0" fontId="38" fillId="20" borderId="0" applyNumberFormat="0" applyBorder="0" applyAlignment="0" applyProtection="0"/>
    <xf numFmtId="0" fontId="3" fillId="24" borderId="0" applyNumberFormat="0" applyBorder="0" applyAlignment="0" applyProtection="0"/>
    <xf numFmtId="0" fontId="38" fillId="24" borderId="0" applyNumberFormat="0" applyBorder="0" applyAlignment="0" applyProtection="0"/>
    <xf numFmtId="0" fontId="3" fillId="28" borderId="0" applyNumberFormat="0" applyBorder="0" applyAlignment="0" applyProtection="0"/>
    <xf numFmtId="0" fontId="38" fillId="28" borderId="0" applyNumberFormat="0" applyBorder="0" applyAlignment="0" applyProtection="0"/>
    <xf numFmtId="0" fontId="3" fillId="32" borderId="0" applyNumberFormat="0" applyBorder="0" applyAlignment="0" applyProtection="0"/>
    <xf numFmtId="0" fontId="38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4" borderId="0" applyNumberFormat="0" applyBorder="0" applyAlignment="0" applyProtection="0"/>
    <xf numFmtId="0" fontId="41" fillId="7" borderId="17" applyNumberFormat="0" applyAlignment="0" applyProtection="0"/>
    <xf numFmtId="0" fontId="42" fillId="8" borderId="20" applyNumberFormat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" borderId="0" applyNumberFormat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17" applyNumberFormat="0" applyAlignment="0" applyProtection="0"/>
    <xf numFmtId="0" fontId="49" fillId="0" borderId="19" applyNumberFormat="0" applyFill="0" applyAlignment="0" applyProtection="0"/>
    <xf numFmtId="0" fontId="50" fillId="5" borderId="0" applyNumberFormat="0" applyBorder="0" applyAlignment="0" applyProtection="0"/>
    <xf numFmtId="0" fontId="36" fillId="0" borderId="0"/>
    <xf numFmtId="0" fontId="36" fillId="0" borderId="0"/>
    <xf numFmtId="0" fontId="16" fillId="0" borderId="0">
      <alignment horizontal="left" vertical="top" wrapText="1"/>
    </xf>
    <xf numFmtId="0" fontId="51" fillId="0" borderId="0"/>
    <xf numFmtId="0" fontId="52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8" fillId="9" borderId="21" applyNumberFormat="0" applyFont="0" applyAlignment="0" applyProtection="0"/>
    <xf numFmtId="0" fontId="3" fillId="9" borderId="21" applyNumberFormat="0" applyFont="0" applyAlignment="0" applyProtection="0"/>
    <xf numFmtId="0" fontId="53" fillId="7" borderId="18" applyNumberFormat="0" applyAlignment="0" applyProtection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37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1" applyNumberFormat="0" applyFont="0" applyAlignment="0" applyProtection="0"/>
    <xf numFmtId="168" fontId="57" fillId="0" borderId="0" applyFill="0" applyBorder="0" applyProtection="0">
      <alignment horizontal="right" vertical="top"/>
    </xf>
    <xf numFmtId="0" fontId="35" fillId="0" borderId="0"/>
    <xf numFmtId="0" fontId="61" fillId="0" borderId="0"/>
    <xf numFmtId="0" fontId="1" fillId="0" borderId="0"/>
    <xf numFmtId="171" fontId="34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79">
    <xf numFmtId="0" fontId="0" fillId="0" borderId="0" xfId="0"/>
    <xf numFmtId="0" fontId="11" fillId="2" borderId="0" xfId="0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left" indent="15"/>
    </xf>
    <xf numFmtId="0" fontId="10" fillId="2" borderId="5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wrapText="1"/>
    </xf>
    <xf numFmtId="0" fontId="10" fillId="2" borderId="11" xfId="0" applyFont="1" applyFill="1" applyBorder="1" applyAlignment="1">
      <alignment horizontal="center" textRotation="90" wrapText="1"/>
    </xf>
    <xf numFmtId="164" fontId="11" fillId="2" borderId="0" xfId="1" applyNumberFormat="1" applyFont="1" applyFill="1"/>
    <xf numFmtId="167" fontId="11" fillId="2" borderId="0" xfId="0" applyNumberFormat="1" applyFont="1" applyFill="1"/>
    <xf numFmtId="0" fontId="11" fillId="2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wrapText="1"/>
    </xf>
    <xf numFmtId="0" fontId="11" fillId="2" borderId="0" xfId="0" applyFont="1" applyFill="1" applyAlignment="1">
      <alignment horizontal="left" wrapText="1"/>
    </xf>
    <xf numFmtId="0" fontId="11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left" vertical="top" wrapText="1"/>
    </xf>
    <xf numFmtId="168" fontId="11" fillId="2" borderId="1" xfId="0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0" borderId="0" xfId="0" applyFont="1"/>
    <xf numFmtId="168" fontId="10" fillId="2" borderId="1" xfId="152" applyNumberFormat="1" applyFont="1" applyFill="1" applyBorder="1" applyAlignment="1">
      <alignment horizontal="center" vertical="top" wrapText="1"/>
    </xf>
    <xf numFmtId="167" fontId="11" fillId="2" borderId="1" xfId="0" applyNumberFormat="1" applyFont="1" applyFill="1" applyBorder="1" applyAlignment="1">
      <alignment horizontal="center" vertical="top" wrapText="1"/>
    </xf>
    <xf numFmtId="168" fontId="11" fillId="2" borderId="1" xfId="17" applyNumberFormat="1" applyFont="1" applyFill="1" applyBorder="1" applyAlignment="1">
      <alignment horizontal="center" vertical="top" wrapText="1"/>
    </xf>
    <xf numFmtId="166" fontId="11" fillId="2" borderId="0" xfId="0" applyNumberFormat="1" applyFont="1" applyFill="1"/>
    <xf numFmtId="0" fontId="10" fillId="2" borderId="1" xfId="0" quotePrefix="1" applyFont="1" applyFill="1" applyBorder="1" applyAlignment="1">
      <alignment horizontal="left" vertical="top" wrapText="1"/>
    </xf>
    <xf numFmtId="165" fontId="11" fillId="2" borderId="0" xfId="1" applyNumberFormat="1" applyFont="1" applyFill="1"/>
    <xf numFmtId="168" fontId="11" fillId="2" borderId="1" xfId="17" applyNumberFormat="1" applyFont="1" applyFill="1" applyBorder="1" applyAlignment="1">
      <alignment horizontal="left" vertical="top"/>
    </xf>
    <xf numFmtId="0" fontId="11" fillId="2" borderId="1" xfId="0" applyFont="1" applyFill="1" applyBorder="1"/>
    <xf numFmtId="168" fontId="11" fillId="2" borderId="1" xfId="17" applyNumberFormat="1" applyFont="1" applyFill="1" applyBorder="1" applyAlignment="1">
      <alignment horizontal="center" vertical="top"/>
    </xf>
    <xf numFmtId="169" fontId="10" fillId="2" borderId="1" xfId="0" applyNumberFormat="1" applyFont="1" applyFill="1" applyBorder="1" applyAlignment="1">
      <alignment horizontal="left" vertical="top" wrapText="1"/>
    </xf>
    <xf numFmtId="0" fontId="10" fillId="2" borderId="0" xfId="14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58" fillId="2" borderId="1" xfId="0" applyFont="1" applyFill="1" applyBorder="1" applyAlignment="1">
      <alignment horizontal="center" vertical="top" wrapText="1"/>
    </xf>
    <xf numFmtId="167" fontId="10" fillId="2" borderId="1" xfId="17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167" fontId="11" fillId="2" borderId="1" xfId="0" applyNumberFormat="1" applyFont="1" applyFill="1" applyBorder="1" applyAlignment="1">
      <alignment horizontal="center" vertical="center" wrapText="1"/>
    </xf>
    <xf numFmtId="0" fontId="11" fillId="34" borderId="1" xfId="0" applyFont="1" applyFill="1" applyBorder="1" applyAlignment="1">
      <alignment horizontal="center" vertical="top" wrapText="1"/>
    </xf>
    <xf numFmtId="168" fontId="10" fillId="2" borderId="1" xfId="152" applyNumberFormat="1" applyFont="1" applyFill="1" applyBorder="1" applyAlignment="1">
      <alignment horizontal="center" vertical="top"/>
    </xf>
    <xf numFmtId="168" fontId="11" fillId="2" borderId="0" xfId="0" applyNumberFormat="1" applyFont="1" applyFill="1" applyAlignment="1">
      <alignment horizontal="center" vertical="top" wrapText="1"/>
    </xf>
    <xf numFmtId="168" fontId="11" fillId="2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167" fontId="11" fillId="0" borderId="1" xfId="1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67" fontId="10" fillId="0" borderId="0" xfId="0" applyNumberFormat="1" applyFont="1" applyBorder="1" applyAlignment="1">
      <alignment horizontal="center"/>
    </xf>
    <xf numFmtId="167" fontId="10" fillId="0" borderId="29" xfId="0" applyNumberFormat="1" applyFont="1" applyBorder="1" applyAlignment="1">
      <alignment horizontal="center"/>
    </xf>
    <xf numFmtId="0" fontId="10" fillId="0" borderId="1" xfId="153" applyFont="1" applyBorder="1" applyAlignment="1">
      <alignment horizontal="left" vertical="top" wrapText="1"/>
    </xf>
    <xf numFmtId="0" fontId="11" fillId="0" borderId="1" xfId="153" applyFont="1" applyBorder="1" applyAlignment="1">
      <alignment horizontal="left" vertical="top" wrapText="1"/>
    </xf>
    <xf numFmtId="0" fontId="12" fillId="0" borderId="1" xfId="153" applyFont="1" applyBorder="1" applyAlignment="1">
      <alignment horizontal="left" vertical="top" wrapText="1"/>
    </xf>
    <xf numFmtId="167" fontId="10" fillId="35" borderId="1" xfId="154" applyNumberFormat="1" applyFont="1" applyFill="1" applyBorder="1" applyAlignment="1">
      <alignment horizontal="center" vertical="center" wrapText="1"/>
    </xf>
    <xf numFmtId="168" fontId="11" fillId="35" borderId="1" xfId="17" applyNumberFormat="1" applyFont="1" applyFill="1" applyBorder="1" applyAlignment="1">
      <alignment horizontal="center" vertical="center"/>
    </xf>
    <xf numFmtId="167" fontId="11" fillId="2" borderId="1" xfId="127" applyNumberFormat="1" applyFont="1" applyFill="1" applyBorder="1" applyAlignment="1">
      <alignment horizontal="left" vertical="center" wrapText="1"/>
    </xf>
    <xf numFmtId="167" fontId="62" fillId="2" borderId="1" xfId="127" applyNumberFormat="1" applyFont="1" applyFill="1" applyBorder="1" applyAlignment="1">
      <alignment horizontal="left" vertical="center" wrapText="1"/>
    </xf>
    <xf numFmtId="168" fontId="11" fillId="2" borderId="0" xfId="17" applyNumberFormat="1" applyFont="1" applyFill="1" applyBorder="1" applyAlignment="1">
      <alignment horizontal="center" vertical="top" wrapText="1"/>
    </xf>
    <xf numFmtId="172" fontId="11" fillId="2" borderId="10" xfId="127" quotePrefix="1" applyNumberFormat="1" applyFont="1" applyFill="1" applyBorder="1" applyAlignment="1">
      <alignment horizontal="left" vertical="center" wrapText="1"/>
    </xf>
    <xf numFmtId="172" fontId="11" fillId="2" borderId="1" xfId="127" quotePrefix="1" applyNumberFormat="1" applyFont="1" applyFill="1" applyBorder="1" applyAlignment="1">
      <alignment horizontal="left" vertical="center" wrapText="1"/>
    </xf>
    <xf numFmtId="0" fontId="63" fillId="2" borderId="0" xfId="0" applyFont="1" applyFill="1"/>
    <xf numFmtId="168" fontId="11" fillId="2" borderId="0" xfId="0" applyNumberFormat="1" applyFont="1" applyFill="1" applyAlignment="1">
      <alignment wrapText="1"/>
    </xf>
    <xf numFmtId="167" fontId="11" fillId="2" borderId="0" xfId="0" applyNumberFormat="1" applyFont="1" applyFill="1" applyAlignment="1">
      <alignment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167" fontId="10" fillId="2" borderId="1" xfId="152" applyNumberFormat="1" applyFont="1" applyFill="1" applyBorder="1" applyAlignment="1">
      <alignment horizontal="center" vertical="top"/>
    </xf>
    <xf numFmtId="0" fontId="10" fillId="2" borderId="0" xfId="0" applyFont="1" applyFill="1"/>
    <xf numFmtId="0" fontId="58" fillId="2" borderId="1" xfId="0" applyFont="1" applyFill="1" applyBorder="1" applyAlignment="1">
      <alignment horizontal="center" vertical="top"/>
    </xf>
    <xf numFmtId="0" fontId="58" fillId="2" borderId="1" xfId="0" applyFont="1" applyFill="1" applyBorder="1" applyAlignment="1">
      <alignment horizontal="left" vertical="top" wrapText="1"/>
    </xf>
    <xf numFmtId="170" fontId="58" fillId="2" borderId="1" xfId="0" applyNumberFormat="1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167" fontId="11" fillId="2" borderId="1" xfId="0" applyNumberFormat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top" wrapText="1"/>
    </xf>
    <xf numFmtId="0" fontId="59" fillId="2" borderId="1" xfId="0" applyFont="1" applyFill="1" applyBorder="1" applyAlignment="1">
      <alignment horizontal="left" vertical="top" wrapText="1"/>
    </xf>
    <xf numFmtId="0" fontId="59" fillId="2" borderId="1" xfId="0" applyFont="1" applyFill="1" applyBorder="1" applyAlignment="1">
      <alignment vertical="top" wrapText="1"/>
    </xf>
    <xf numFmtId="0" fontId="12" fillId="2" borderId="0" xfId="0" applyFont="1" applyFill="1" applyBorder="1" applyAlignment="1">
      <alignment horizontal="left" vertical="top" wrapText="1"/>
    </xf>
    <xf numFmtId="0" fontId="12" fillId="2" borderId="0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172" fontId="12" fillId="2" borderId="1" xfId="0" applyNumberFormat="1" applyFont="1" applyFill="1" applyBorder="1" applyAlignment="1">
      <alignment horizontal="right" vertical="top"/>
    </xf>
    <xf numFmtId="0" fontId="11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vertical="top" wrapText="1"/>
    </xf>
    <xf numFmtId="172" fontId="11" fillId="2" borderId="1" xfId="0" applyNumberFormat="1" applyFont="1" applyFill="1" applyBorder="1" applyAlignment="1">
      <alignment horizontal="center"/>
    </xf>
    <xf numFmtId="167" fontId="58" fillId="2" borderId="3" xfId="127" applyNumberFormat="1" applyFont="1" applyFill="1" applyBorder="1" applyAlignment="1">
      <alignment horizontal="left" vertical="center" wrapText="1"/>
    </xf>
    <xf numFmtId="167" fontId="58" fillId="2" borderId="5" xfId="127" applyNumberFormat="1" applyFont="1" applyFill="1" applyBorder="1" applyAlignment="1">
      <alignment horizontal="left" vertical="center" wrapText="1"/>
    </xf>
    <xf numFmtId="167" fontId="58" fillId="2" borderId="1" xfId="127" applyNumberFormat="1" applyFont="1" applyFill="1" applyBorder="1" applyAlignment="1">
      <alignment vertical="center" wrapText="1"/>
    </xf>
    <xf numFmtId="0" fontId="11" fillId="2" borderId="1" xfId="127" applyFont="1" applyFill="1" applyBorder="1" applyAlignment="1">
      <alignment horizontal="left" vertical="top" wrapText="1"/>
    </xf>
    <xf numFmtId="165" fontId="11" fillId="2" borderId="1" xfId="1" applyNumberFormat="1" applyFont="1" applyFill="1" applyBorder="1" applyAlignment="1">
      <alignment horizontal="center"/>
    </xf>
    <xf numFmtId="0" fontId="59" fillId="2" borderId="0" xfId="0" applyFont="1" applyFill="1" applyBorder="1" applyAlignment="1">
      <alignment horizontal="left" vertical="top" wrapText="1"/>
    </xf>
    <xf numFmtId="0" fontId="59" fillId="2" borderId="0" xfId="0" applyFont="1" applyFill="1" applyBorder="1" applyAlignment="1">
      <alignment vertical="top" wrapText="1"/>
    </xf>
    <xf numFmtId="0" fontId="58" fillId="2" borderId="0" xfId="0" applyFont="1" applyFill="1" applyAlignment="1">
      <alignment horizontal="left" vertical="center" wrapText="1"/>
    </xf>
    <xf numFmtId="0" fontId="59" fillId="2" borderId="1" xfId="0" applyFont="1" applyFill="1" applyBorder="1" applyAlignment="1">
      <alignment horizontal="left" vertical="center" wrapText="1"/>
    </xf>
    <xf numFmtId="0" fontId="59" fillId="2" borderId="1" xfId="0" applyFont="1" applyFill="1" applyBorder="1" applyAlignment="1">
      <alignment vertical="center" wrapText="1"/>
    </xf>
    <xf numFmtId="0" fontId="58" fillId="2" borderId="0" xfId="0" applyFont="1" applyFill="1" applyAlignment="1">
      <alignment horizontal="center" vertical="center"/>
    </xf>
    <xf numFmtId="0" fontId="58" fillId="2" borderId="0" xfId="0" applyFont="1" applyFill="1" applyBorder="1" applyAlignment="1">
      <alignment vertical="center"/>
    </xf>
    <xf numFmtId="0" fontId="10" fillId="2" borderId="28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58" fillId="2" borderId="1" xfId="0" applyFont="1" applyFill="1" applyBorder="1" applyAlignment="1">
      <alignment horizontal="center" vertical="center" wrapText="1"/>
    </xf>
    <xf numFmtId="0" fontId="58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37" fontId="11" fillId="2" borderId="1" xfId="0" applyNumberFormat="1" applyFont="1" applyFill="1" applyBorder="1" applyAlignment="1">
      <alignment horizontal="center"/>
    </xf>
    <xf numFmtId="173" fontId="11" fillId="2" borderId="1" xfId="17" applyNumberFormat="1" applyFont="1" applyFill="1" applyBorder="1" applyAlignment="1">
      <alignment horizontal="center" vertical="top" wrapText="1"/>
    </xf>
    <xf numFmtId="37" fontId="12" fillId="2" borderId="1" xfId="0" applyNumberFormat="1" applyFont="1" applyFill="1" applyBorder="1" applyAlignment="1">
      <alignment horizontal="right" vertical="top" wrapText="1"/>
    </xf>
    <xf numFmtId="167" fontId="12" fillId="2" borderId="1" xfId="0" applyNumberFormat="1" applyFont="1" applyFill="1" applyBorder="1" applyAlignment="1">
      <alignment horizontal="right" vertical="top" wrapText="1"/>
    </xf>
    <xf numFmtId="0" fontId="11" fillId="2" borderId="0" xfId="0" applyFont="1" applyFill="1" applyBorder="1" applyAlignment="1">
      <alignment horizontal="left" vertical="top" wrapText="1"/>
    </xf>
    <xf numFmtId="1" fontId="11" fillId="2" borderId="1" xfId="0" applyNumberFormat="1" applyFont="1" applyFill="1" applyBorder="1" applyAlignment="1">
      <alignment horizontal="center"/>
    </xf>
    <xf numFmtId="165" fontId="11" fillId="2" borderId="0" xfId="1" applyNumberFormat="1" applyFont="1" applyFill="1" applyAlignment="1">
      <alignment wrapText="1"/>
    </xf>
    <xf numFmtId="165" fontId="11" fillId="2" borderId="0" xfId="0" applyNumberFormat="1" applyFont="1" applyFill="1" applyAlignment="1">
      <alignment wrapText="1"/>
    </xf>
    <xf numFmtId="167" fontId="11" fillId="2" borderId="0" xfId="0" applyNumberFormat="1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168" fontId="64" fillId="2" borderId="0" xfId="0" applyNumberFormat="1" applyFont="1" applyFill="1"/>
    <xf numFmtId="165" fontId="64" fillId="2" borderId="0" xfId="1" applyNumberFormat="1" applyFont="1" applyFill="1"/>
    <xf numFmtId="43" fontId="64" fillId="2" borderId="0" xfId="1" applyFont="1" applyFill="1"/>
    <xf numFmtId="43" fontId="64" fillId="2" borderId="0" xfId="0" applyNumberFormat="1" applyFont="1" applyFill="1"/>
    <xf numFmtId="167" fontId="64" fillId="2" borderId="0" xfId="0" applyNumberFormat="1" applyFont="1" applyFill="1"/>
    <xf numFmtId="0" fontId="64" fillId="2" borderId="0" xfId="0" applyFont="1" applyFill="1"/>
    <xf numFmtId="0" fontId="10" fillId="0" borderId="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1" xfId="15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24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58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0" fillId="2" borderId="0" xfId="0" applyFont="1" applyFill="1" applyAlignment="1">
      <alignment horizontal="left" vertical="center" wrapText="1"/>
    </xf>
    <xf numFmtId="167" fontId="58" fillId="2" borderId="5" xfId="127" applyNumberFormat="1" applyFont="1" applyFill="1" applyBorder="1" applyAlignment="1">
      <alignment horizontal="center" vertical="center"/>
    </xf>
    <xf numFmtId="167" fontId="58" fillId="2" borderId="1" xfId="127" applyNumberFormat="1" applyFont="1" applyFill="1" applyBorder="1" applyAlignment="1">
      <alignment horizontal="center" vertical="center"/>
    </xf>
    <xf numFmtId="167" fontId="11" fillId="2" borderId="32" xfId="127" applyNumberFormat="1" applyFont="1" applyFill="1" applyBorder="1" applyAlignment="1">
      <alignment horizontal="left" vertical="center"/>
    </xf>
    <xf numFmtId="167" fontId="11" fillId="2" borderId="11" xfId="127" applyNumberFormat="1" applyFont="1" applyFill="1" applyBorder="1" applyAlignment="1">
      <alignment horizontal="left" vertical="center"/>
    </xf>
    <xf numFmtId="167" fontId="11" fillId="2" borderId="30" xfId="127" applyNumberFormat="1" applyFont="1" applyFill="1" applyBorder="1" applyAlignment="1">
      <alignment horizontal="left" vertical="center" wrapText="1"/>
    </xf>
    <xf numFmtId="167" fontId="11" fillId="2" borderId="31" xfId="127" applyNumberFormat="1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0" fillId="2" borderId="0" xfId="14" applyFont="1" applyFill="1" applyAlignment="1">
      <alignment horizontal="left"/>
    </xf>
    <xf numFmtId="0" fontId="10" fillId="2" borderId="0" xfId="0" applyFont="1" applyFill="1" applyAlignment="1">
      <alignment horizontal="center" vertical="top" wrapText="1"/>
    </xf>
    <xf numFmtId="0" fontId="11" fillId="2" borderId="1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center" wrapText="1"/>
    </xf>
    <xf numFmtId="0" fontId="10" fillId="2" borderId="3" xfId="15" applyFont="1" applyFill="1" applyBorder="1" applyAlignment="1">
      <alignment horizontal="center" vertical="top" wrapText="1"/>
    </xf>
    <xf numFmtId="0" fontId="10" fillId="2" borderId="10" xfId="15" applyFont="1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0" fillId="2" borderId="7" xfId="15" applyFont="1" applyFill="1" applyBorder="1" applyAlignment="1">
      <alignment vertical="center" wrapText="1"/>
    </xf>
    <xf numFmtId="0" fontId="10" fillId="2" borderId="2" xfId="15" applyFont="1" applyFill="1" applyBorder="1" applyAlignment="1">
      <alignment vertical="center" wrapText="1"/>
    </xf>
    <xf numFmtId="168" fontId="11" fillId="2" borderId="1" xfId="0" applyNumberFormat="1" applyFont="1" applyFill="1" applyBorder="1" applyAlignment="1">
      <alignment horizontal="center" wrapText="1"/>
    </xf>
  </cellXfs>
  <cellStyles count="158">
    <cellStyle name="20% - Accent1" xfId="36" builtinId="30" customBuiltin="1"/>
    <cellStyle name="20% - Accent1 2" xfId="61"/>
    <cellStyle name="20% - Accent1 2 2" xfId="76"/>
    <cellStyle name="20% - Accent1 3" xfId="75"/>
    <cellStyle name="20% - Accent1 4" xfId="139"/>
    <cellStyle name="20% - Accent2" xfId="40" builtinId="34" customBuiltin="1"/>
    <cellStyle name="20% - Accent2 2" xfId="62"/>
    <cellStyle name="20% - Accent2 2 2" xfId="78"/>
    <cellStyle name="20% - Accent2 3" xfId="77"/>
    <cellStyle name="20% - Accent2 4" xfId="140"/>
    <cellStyle name="20% - Accent3" xfId="44" builtinId="38" customBuiltin="1"/>
    <cellStyle name="20% - Accent3 2" xfId="63"/>
    <cellStyle name="20% - Accent3 2 2" xfId="80"/>
    <cellStyle name="20% - Accent3 3" xfId="79"/>
    <cellStyle name="20% - Accent3 4" xfId="141"/>
    <cellStyle name="20% - Accent4" xfId="48" builtinId="42" customBuiltin="1"/>
    <cellStyle name="20% - Accent4 2" xfId="64"/>
    <cellStyle name="20% - Accent4 2 2" xfId="82"/>
    <cellStyle name="20% - Accent4 3" xfId="81"/>
    <cellStyle name="20% - Accent4 4" xfId="142"/>
    <cellStyle name="20% - Accent5" xfId="52" builtinId="46" customBuiltin="1"/>
    <cellStyle name="20% - Accent5 2" xfId="65"/>
    <cellStyle name="20% - Accent5 2 2" xfId="84"/>
    <cellStyle name="20% - Accent5 3" xfId="83"/>
    <cellStyle name="20% - Accent5 4" xfId="143"/>
    <cellStyle name="20% - Accent6" xfId="56" builtinId="50" customBuiltin="1"/>
    <cellStyle name="20% - Accent6 2" xfId="66"/>
    <cellStyle name="20% - Accent6 2 2" xfId="86"/>
    <cellStyle name="20% - Accent6 3" xfId="85"/>
    <cellStyle name="20% - Accent6 4" xfId="144"/>
    <cellStyle name="40% - Accent1" xfId="37" builtinId="31" customBuiltin="1"/>
    <cellStyle name="40% - Accent1 2" xfId="67"/>
    <cellStyle name="40% - Accent1 2 2" xfId="88"/>
    <cellStyle name="40% - Accent1 3" xfId="87"/>
    <cellStyle name="40% - Accent1 4" xfId="145"/>
    <cellStyle name="40% - Accent2" xfId="41" builtinId="35" customBuiltin="1"/>
    <cellStyle name="40% - Accent2 2" xfId="68"/>
    <cellStyle name="40% - Accent2 2 2" xfId="90"/>
    <cellStyle name="40% - Accent2 3" xfId="89"/>
    <cellStyle name="40% - Accent2 4" xfId="146"/>
    <cellStyle name="40% - Accent3" xfId="45" builtinId="39" customBuiltin="1"/>
    <cellStyle name="40% - Accent3 2" xfId="69"/>
    <cellStyle name="40% - Accent3 2 2" xfId="92"/>
    <cellStyle name="40% - Accent3 3" xfId="91"/>
    <cellStyle name="40% - Accent3 4" xfId="147"/>
    <cellStyle name="40% - Accent4" xfId="49" builtinId="43" customBuiltin="1"/>
    <cellStyle name="40% - Accent4 2" xfId="70"/>
    <cellStyle name="40% - Accent4 2 2" xfId="94"/>
    <cellStyle name="40% - Accent4 3" xfId="93"/>
    <cellStyle name="40% - Accent4 4" xfId="148"/>
    <cellStyle name="40% - Accent5" xfId="53" builtinId="47" customBuiltin="1"/>
    <cellStyle name="40% - Accent5 2" xfId="71"/>
    <cellStyle name="40% - Accent5 2 2" xfId="96"/>
    <cellStyle name="40% - Accent5 3" xfId="95"/>
    <cellStyle name="40% - Accent5 4" xfId="149"/>
    <cellStyle name="40% - Accent6" xfId="57" builtinId="51" customBuiltin="1"/>
    <cellStyle name="40% - Accent6 2" xfId="72"/>
    <cellStyle name="40% - Accent6 2 2" xfId="98"/>
    <cellStyle name="40% - Accent6 3" xfId="97"/>
    <cellStyle name="40% - Accent6 4" xfId="150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3" xfId="114"/>
    <cellStyle name="Comma 3 4" xfId="156"/>
    <cellStyle name="Comma 4" xfId="157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1" xfId="3"/>
    <cellStyle name="Normal 11 2" xfId="126"/>
    <cellStyle name="Normal 12" xfId="127"/>
    <cellStyle name="Normal 12 2" xfId="153"/>
    <cellStyle name="Normal 13" xfId="128"/>
    <cellStyle name="Normal 13 2" xfId="155"/>
    <cellStyle name="Normal 14" xfId="154"/>
    <cellStyle name="Normal 2" xfId="4"/>
    <cellStyle name="Normal 2 2" xfId="5"/>
    <cellStyle name="Normal 2 3" xfId="6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6" xfId="12"/>
    <cellStyle name="Normal 7" xfId="13"/>
    <cellStyle name="Normal 8" xfId="14"/>
    <cellStyle name="Normal 8 2" xfId="131"/>
    <cellStyle name="Normal 9" xfId="74"/>
    <cellStyle name="Normal_PahustafondGortsazrk.NpastVoroshSocap- 2" xfId="15"/>
    <cellStyle name="Note 2" xfId="60"/>
    <cellStyle name="Note 2 2" xfId="132"/>
    <cellStyle name="Note 3" xfId="73"/>
    <cellStyle name="Note 3 2" xfId="133"/>
    <cellStyle name="Note 4" xfId="151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Стиль 1" xfId="138"/>
  </cellStyles>
  <dxfs count="9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1/kar,voroshumner/xary%20%20sekvestor/6.8/Elz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/>
      <sheetData sheetId="3"/>
      <sheetData sheetId="4"/>
      <sheetData sheetId="5">
        <row r="28">
          <cell r="B28" t="str">
            <v>Միանվագ դրամական աջակցության տրամադրում</v>
          </cell>
        </row>
        <row r="29">
          <cell r="B29" t="str">
            <v>Արցախի Հանրապետությունից տեղահանված և Հայաստանի Հանրապետության տարածքում բնակվող ընտանիքների մինչև հինգ տարեկան երեխաներին միանվագ դրամական աջակցության տրամադրում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zoomScaleNormal="100" workbookViewId="0">
      <selection activeCell="A145" sqref="A1:XFD1048576"/>
    </sheetView>
  </sheetViews>
  <sheetFormatPr defaultRowHeight="17.25"/>
  <cols>
    <col min="1" max="1" width="11.28515625" style="15" customWidth="1"/>
    <col min="2" max="2" width="17.5703125" style="15" customWidth="1"/>
    <col min="3" max="3" width="80.42578125" style="15" customWidth="1"/>
    <col min="4" max="4" width="21.85546875" style="119" customWidth="1"/>
    <col min="5" max="5" width="25.5703125" style="119" customWidth="1"/>
    <col min="6" max="6" width="17.85546875" style="15" customWidth="1"/>
    <col min="7" max="9" width="17.140625" style="15" bestFit="1" customWidth="1"/>
    <col min="10" max="10" width="11.5703125" style="15" customWidth="1"/>
    <col min="11" max="16384" width="9.140625" style="15"/>
  </cols>
  <sheetData>
    <row r="1" spans="1:9">
      <c r="E1" s="119" t="s">
        <v>285</v>
      </c>
    </row>
    <row r="2" spans="1:9">
      <c r="A2" s="16" t="s">
        <v>0</v>
      </c>
      <c r="D2" s="133" t="s">
        <v>30</v>
      </c>
      <c r="E2" s="133"/>
    </row>
    <row r="3" spans="1:9">
      <c r="D3" s="133" t="s">
        <v>1</v>
      </c>
      <c r="E3" s="133"/>
    </row>
    <row r="5" spans="1:9" ht="89.25" customHeight="1">
      <c r="A5" s="135" t="s">
        <v>32</v>
      </c>
      <c r="B5" s="135"/>
      <c r="C5" s="135"/>
      <c r="D5" s="135"/>
      <c r="E5" s="135"/>
    </row>
    <row r="6" spans="1:9" ht="18" thickBot="1">
      <c r="A6" s="7"/>
      <c r="B6" s="7"/>
      <c r="C6" s="7"/>
      <c r="E6" s="44" t="s">
        <v>48</v>
      </c>
    </row>
    <row r="7" spans="1:9" ht="77.25" customHeight="1">
      <c r="A7" s="172" t="s">
        <v>2</v>
      </c>
      <c r="B7" s="173"/>
      <c r="C7" s="136" t="s">
        <v>16</v>
      </c>
      <c r="D7" s="174" t="s">
        <v>29</v>
      </c>
      <c r="E7" s="175"/>
    </row>
    <row r="8" spans="1:9" ht="34.5">
      <c r="A8" s="176" t="s">
        <v>3</v>
      </c>
      <c r="B8" s="177" t="s">
        <v>4</v>
      </c>
      <c r="C8" s="137"/>
      <c r="D8" s="121" t="s">
        <v>13</v>
      </c>
      <c r="E8" s="8" t="s">
        <v>14</v>
      </c>
    </row>
    <row r="9" spans="1:9">
      <c r="A9" s="123"/>
      <c r="B9" s="123"/>
      <c r="C9" s="123" t="s">
        <v>73</v>
      </c>
      <c r="D9" s="35">
        <f>D10+D154</f>
        <v>2200000</v>
      </c>
      <c r="E9" s="35">
        <f>E10+E154</f>
        <v>0</v>
      </c>
      <c r="G9" s="116"/>
      <c r="H9" s="116"/>
      <c r="I9" s="116"/>
    </row>
    <row r="10" spans="1:9">
      <c r="A10" s="123"/>
      <c r="B10" s="123"/>
      <c r="C10" s="20" t="s">
        <v>60</v>
      </c>
      <c r="D10" s="22">
        <f>D11+D30+D92+D117+D49</f>
        <v>2200000</v>
      </c>
      <c r="E10" s="22">
        <f>E11+E30+E92+E117+E49</f>
        <v>2200000</v>
      </c>
      <c r="G10" s="116"/>
      <c r="H10" s="116"/>
      <c r="I10" s="116"/>
    </row>
    <row r="11" spans="1:9">
      <c r="A11" s="123" t="s">
        <v>68</v>
      </c>
      <c r="B11" s="123"/>
      <c r="C11" s="122" t="s">
        <v>74</v>
      </c>
      <c r="D11" s="23">
        <f t="shared" ref="D11:E11" si="0">D18+D24</f>
        <v>-1125000</v>
      </c>
      <c r="E11" s="23">
        <f t="shared" si="0"/>
        <v>-1125000</v>
      </c>
      <c r="G11" s="62"/>
    </row>
    <row r="12" spans="1:9">
      <c r="A12" s="123"/>
      <c r="B12" s="123"/>
      <c r="C12" s="123" t="s">
        <v>50</v>
      </c>
      <c r="D12" s="120"/>
      <c r="E12" s="120"/>
      <c r="G12" s="117"/>
    </row>
    <row r="13" spans="1:9">
      <c r="A13" s="123"/>
      <c r="B13" s="123"/>
      <c r="C13" s="122" t="s">
        <v>75</v>
      </c>
      <c r="D13" s="120"/>
      <c r="E13" s="120"/>
    </row>
    <row r="14" spans="1:9" ht="34.5">
      <c r="A14" s="123"/>
      <c r="B14" s="123"/>
      <c r="C14" s="123" t="s">
        <v>51</v>
      </c>
      <c r="D14" s="120"/>
      <c r="E14" s="120"/>
    </row>
    <row r="15" spans="1:9">
      <c r="A15" s="123"/>
      <c r="B15" s="123"/>
      <c r="C15" s="122" t="s">
        <v>76</v>
      </c>
      <c r="D15" s="120"/>
      <c r="E15" s="120"/>
    </row>
    <row r="16" spans="1:9">
      <c r="A16" s="123"/>
      <c r="B16" s="123"/>
      <c r="C16" s="123" t="s">
        <v>52</v>
      </c>
      <c r="D16" s="120"/>
      <c r="E16" s="120"/>
    </row>
    <row r="17" spans="1:5">
      <c r="A17" s="134" t="s">
        <v>77</v>
      </c>
      <c r="B17" s="134"/>
      <c r="C17" s="134"/>
      <c r="D17" s="134"/>
      <c r="E17" s="134"/>
    </row>
    <row r="18" spans="1:5">
      <c r="A18" s="123"/>
      <c r="B18" s="123" t="s">
        <v>69</v>
      </c>
      <c r="C18" s="122" t="s">
        <v>5</v>
      </c>
      <c r="D18" s="24">
        <f t="shared" ref="D18:E18" si="1">D23</f>
        <v>-1000000</v>
      </c>
      <c r="E18" s="24">
        <f t="shared" si="1"/>
        <v>-1000000</v>
      </c>
    </row>
    <row r="19" spans="1:5">
      <c r="A19" s="123"/>
      <c r="B19" s="123"/>
      <c r="C19" s="123" t="s">
        <v>49</v>
      </c>
      <c r="D19" s="120"/>
      <c r="E19" s="120"/>
    </row>
    <row r="20" spans="1:5">
      <c r="A20" s="123"/>
      <c r="B20" s="123"/>
      <c r="C20" s="122" t="s">
        <v>6</v>
      </c>
      <c r="D20" s="120"/>
      <c r="E20" s="120"/>
    </row>
    <row r="21" spans="1:5" ht="51.75">
      <c r="A21" s="123"/>
      <c r="B21" s="123"/>
      <c r="C21" s="123" t="s">
        <v>53</v>
      </c>
      <c r="D21" s="120"/>
      <c r="E21" s="120"/>
    </row>
    <row r="22" spans="1:5">
      <c r="A22" s="123"/>
      <c r="B22" s="123"/>
      <c r="C22" s="122" t="s">
        <v>37</v>
      </c>
      <c r="D22" s="120"/>
      <c r="E22" s="120"/>
    </row>
    <row r="23" spans="1:5">
      <c r="A23" s="123"/>
      <c r="B23" s="123"/>
      <c r="C23" s="123" t="s">
        <v>19</v>
      </c>
      <c r="D23" s="24">
        <v>-1000000</v>
      </c>
      <c r="E23" s="24">
        <v>-1000000</v>
      </c>
    </row>
    <row r="24" spans="1:5">
      <c r="A24" s="123"/>
      <c r="B24" s="123">
        <v>12005</v>
      </c>
      <c r="C24" s="122" t="s">
        <v>5</v>
      </c>
      <c r="D24" s="19">
        <f t="shared" ref="D24:E24" si="2">D29</f>
        <v>-125000</v>
      </c>
      <c r="E24" s="19">
        <f t="shared" si="2"/>
        <v>-125000</v>
      </c>
    </row>
    <row r="25" spans="1:5">
      <c r="A25" s="123"/>
      <c r="B25" s="123"/>
      <c r="C25" s="21" t="s">
        <v>110</v>
      </c>
      <c r="D25" s="120"/>
      <c r="E25" s="120"/>
    </row>
    <row r="26" spans="1:5">
      <c r="A26" s="123"/>
      <c r="B26" s="123"/>
      <c r="C26" s="122" t="s">
        <v>6</v>
      </c>
      <c r="D26" s="120"/>
      <c r="E26" s="120"/>
    </row>
    <row r="27" spans="1:5" ht="69">
      <c r="A27" s="123"/>
      <c r="B27" s="123"/>
      <c r="C27" s="123" t="s">
        <v>111</v>
      </c>
      <c r="D27" s="120"/>
      <c r="E27" s="120"/>
    </row>
    <row r="28" spans="1:5">
      <c r="A28" s="123"/>
      <c r="B28" s="123"/>
      <c r="C28" s="122" t="s">
        <v>37</v>
      </c>
      <c r="D28" s="120"/>
      <c r="E28" s="120"/>
    </row>
    <row r="29" spans="1:5">
      <c r="A29" s="123"/>
      <c r="B29" s="123"/>
      <c r="C29" s="21" t="s">
        <v>112</v>
      </c>
      <c r="D29" s="24">
        <v>-125000</v>
      </c>
      <c r="E29" s="24">
        <v>-125000</v>
      </c>
    </row>
    <row r="30" spans="1:5">
      <c r="A30" s="123" t="s">
        <v>71</v>
      </c>
      <c r="B30" s="123"/>
      <c r="C30" s="122" t="s">
        <v>74</v>
      </c>
      <c r="D30" s="24">
        <f t="shared" ref="D30:E30" si="3">D37+D43</f>
        <v>-462000</v>
      </c>
      <c r="E30" s="24">
        <f t="shared" si="3"/>
        <v>-462000</v>
      </c>
    </row>
    <row r="31" spans="1:5">
      <c r="A31" s="123"/>
      <c r="B31" s="123"/>
      <c r="C31" s="123" t="s">
        <v>72</v>
      </c>
      <c r="D31" s="120"/>
      <c r="E31" s="120"/>
    </row>
    <row r="32" spans="1:5">
      <c r="A32" s="123"/>
      <c r="B32" s="123"/>
      <c r="C32" s="122" t="s">
        <v>75</v>
      </c>
      <c r="D32" s="120"/>
      <c r="E32" s="120"/>
    </row>
    <row r="33" spans="1:5">
      <c r="A33" s="123"/>
      <c r="B33" s="123"/>
      <c r="C33" s="123" t="s">
        <v>79</v>
      </c>
      <c r="D33" s="120"/>
      <c r="E33" s="120"/>
    </row>
    <row r="34" spans="1:5">
      <c r="A34" s="123"/>
      <c r="B34" s="123"/>
      <c r="C34" s="122" t="s">
        <v>76</v>
      </c>
      <c r="D34" s="120"/>
      <c r="E34" s="120"/>
    </row>
    <row r="35" spans="1:5">
      <c r="A35" s="123"/>
      <c r="B35" s="123"/>
      <c r="C35" s="123" t="s">
        <v>80</v>
      </c>
      <c r="D35" s="120"/>
      <c r="E35" s="120"/>
    </row>
    <row r="36" spans="1:5">
      <c r="A36" s="134" t="s">
        <v>77</v>
      </c>
      <c r="B36" s="134"/>
      <c r="C36" s="134"/>
      <c r="D36" s="134"/>
      <c r="E36" s="134"/>
    </row>
    <row r="37" spans="1:5">
      <c r="A37" s="123"/>
      <c r="B37" s="123">
        <v>12001</v>
      </c>
      <c r="C37" s="42" t="s">
        <v>5</v>
      </c>
      <c r="D37" s="24">
        <f t="shared" ref="D37:E37" si="4">D42</f>
        <v>-300000</v>
      </c>
      <c r="E37" s="24">
        <f t="shared" si="4"/>
        <v>-300000</v>
      </c>
    </row>
    <row r="38" spans="1:5">
      <c r="A38" s="123"/>
      <c r="B38" s="123"/>
      <c r="C38" s="43" t="s">
        <v>113</v>
      </c>
      <c r="D38" s="120"/>
      <c r="E38" s="120"/>
    </row>
    <row r="39" spans="1:5">
      <c r="A39" s="123"/>
      <c r="B39" s="123"/>
      <c r="C39" s="42" t="s">
        <v>6</v>
      </c>
      <c r="D39" s="120"/>
      <c r="E39" s="120"/>
    </row>
    <row r="40" spans="1:5">
      <c r="A40" s="123"/>
      <c r="B40" s="123"/>
      <c r="C40" s="43" t="s">
        <v>113</v>
      </c>
      <c r="D40" s="120"/>
      <c r="E40" s="120"/>
    </row>
    <row r="41" spans="1:5">
      <c r="A41" s="123"/>
      <c r="B41" s="123"/>
      <c r="C41" s="42" t="s">
        <v>37</v>
      </c>
      <c r="D41" s="120"/>
      <c r="E41" s="120"/>
    </row>
    <row r="42" spans="1:5">
      <c r="A42" s="123"/>
      <c r="B42" s="123"/>
      <c r="C42" s="43" t="s">
        <v>19</v>
      </c>
      <c r="D42" s="24">
        <v>-300000</v>
      </c>
      <c r="E42" s="24">
        <f>+D42</f>
        <v>-300000</v>
      </c>
    </row>
    <row r="43" spans="1:5">
      <c r="A43" s="123"/>
      <c r="B43" s="123">
        <v>12002</v>
      </c>
      <c r="C43" s="42" t="s">
        <v>5</v>
      </c>
      <c r="D43" s="24">
        <f>D48</f>
        <v>-162000</v>
      </c>
      <c r="E43" s="24">
        <f>+D43</f>
        <v>-162000</v>
      </c>
    </row>
    <row r="44" spans="1:5">
      <c r="A44" s="123"/>
      <c r="B44" s="123"/>
      <c r="C44" s="43" t="s">
        <v>115</v>
      </c>
      <c r="D44" s="120"/>
      <c r="E44" s="120"/>
    </row>
    <row r="45" spans="1:5">
      <c r="A45" s="123"/>
      <c r="B45" s="123"/>
      <c r="C45" s="42" t="s">
        <v>6</v>
      </c>
      <c r="D45" s="120"/>
      <c r="E45" s="120"/>
    </row>
    <row r="46" spans="1:5">
      <c r="A46" s="123"/>
      <c r="B46" s="123"/>
      <c r="C46" s="43" t="s">
        <v>116</v>
      </c>
      <c r="D46" s="120"/>
      <c r="E46" s="120"/>
    </row>
    <row r="47" spans="1:5">
      <c r="A47" s="123"/>
      <c r="B47" s="123"/>
      <c r="C47" s="42" t="s">
        <v>37</v>
      </c>
      <c r="D47" s="120"/>
      <c r="E47" s="120"/>
    </row>
    <row r="48" spans="1:5">
      <c r="A48" s="123"/>
      <c r="B48" s="123"/>
      <c r="C48" s="43" t="s">
        <v>19</v>
      </c>
      <c r="D48" s="24">
        <v>-162000</v>
      </c>
      <c r="E48" s="24">
        <f t="shared" ref="E48" si="5">+E43</f>
        <v>-162000</v>
      </c>
    </row>
    <row r="49" spans="1:5">
      <c r="A49" s="43" t="s">
        <v>193</v>
      </c>
      <c r="B49" s="43"/>
      <c r="C49" s="122" t="s">
        <v>74</v>
      </c>
      <c r="D49" s="24">
        <f t="shared" ref="D49:E49" si="6">D56+D62+D68+D74+D80+D86</f>
        <v>-154000</v>
      </c>
      <c r="E49" s="24">
        <f t="shared" si="6"/>
        <v>-154000</v>
      </c>
    </row>
    <row r="50" spans="1:5">
      <c r="A50" s="43"/>
      <c r="B50" s="43"/>
      <c r="C50" s="123" t="s">
        <v>194</v>
      </c>
      <c r="D50" s="24"/>
      <c r="E50" s="24"/>
    </row>
    <row r="51" spans="1:5">
      <c r="A51" s="43"/>
      <c r="B51" s="43"/>
      <c r="C51" s="122" t="s">
        <v>75</v>
      </c>
      <c r="D51" s="24"/>
      <c r="E51" s="24"/>
    </row>
    <row r="52" spans="1:5" ht="34.5">
      <c r="A52" s="43"/>
      <c r="B52" s="43"/>
      <c r="C52" s="123" t="s">
        <v>195</v>
      </c>
      <c r="D52" s="24"/>
      <c r="E52" s="24"/>
    </row>
    <row r="53" spans="1:5">
      <c r="A53" s="43"/>
      <c r="B53" s="43"/>
      <c r="C53" s="122" t="s">
        <v>76</v>
      </c>
      <c r="D53" s="24"/>
      <c r="E53" s="24"/>
    </row>
    <row r="54" spans="1:5">
      <c r="A54" s="43"/>
      <c r="B54" s="43"/>
      <c r="C54" s="123" t="s">
        <v>196</v>
      </c>
      <c r="D54" s="24"/>
      <c r="E54" s="24"/>
    </row>
    <row r="55" spans="1:5">
      <c r="A55" s="134" t="s">
        <v>77</v>
      </c>
      <c r="B55" s="134"/>
      <c r="C55" s="134"/>
      <c r="D55" s="134"/>
      <c r="E55" s="134"/>
    </row>
    <row r="56" spans="1:5">
      <c r="A56" s="9"/>
      <c r="B56" s="43" t="s">
        <v>119</v>
      </c>
      <c r="C56" s="42" t="s">
        <v>5</v>
      </c>
      <c r="D56" s="24">
        <f t="shared" ref="D56:E56" si="7">D61</f>
        <v>-33000</v>
      </c>
      <c r="E56" s="24">
        <f t="shared" si="7"/>
        <v>-25000</v>
      </c>
    </row>
    <row r="57" spans="1:5" ht="51.75">
      <c r="A57" s="9"/>
      <c r="B57" s="43"/>
      <c r="C57" s="43" t="s">
        <v>197</v>
      </c>
      <c r="D57" s="24"/>
      <c r="E57" s="24"/>
    </row>
    <row r="58" spans="1:5">
      <c r="A58" s="9"/>
      <c r="B58" s="43"/>
      <c r="C58" s="42" t="s">
        <v>6</v>
      </c>
      <c r="D58" s="24"/>
      <c r="E58" s="24"/>
    </row>
    <row r="59" spans="1:5" ht="51.75">
      <c r="A59" s="9"/>
      <c r="B59" s="43"/>
      <c r="C59" s="43" t="s">
        <v>198</v>
      </c>
      <c r="D59" s="24"/>
      <c r="E59" s="24"/>
    </row>
    <row r="60" spans="1:5">
      <c r="A60" s="9"/>
      <c r="B60" s="43"/>
      <c r="C60" s="42" t="s">
        <v>37</v>
      </c>
      <c r="D60" s="24"/>
      <c r="E60" s="24"/>
    </row>
    <row r="61" spans="1:5">
      <c r="A61" s="9"/>
      <c r="B61" s="43"/>
      <c r="C61" s="43" t="s">
        <v>19</v>
      </c>
      <c r="D61" s="24">
        <v>-33000</v>
      </c>
      <c r="E61" s="24">
        <v>-25000</v>
      </c>
    </row>
    <row r="62" spans="1:5">
      <c r="A62" s="9"/>
      <c r="B62" s="43" t="s">
        <v>199</v>
      </c>
      <c r="C62" s="42" t="s">
        <v>5</v>
      </c>
      <c r="D62" s="24">
        <f t="shared" ref="D62:E62" si="8">D67</f>
        <v>-32000</v>
      </c>
      <c r="E62" s="24">
        <f t="shared" si="8"/>
        <v>-32000</v>
      </c>
    </row>
    <row r="63" spans="1:5" ht="34.5">
      <c r="A63" s="9"/>
      <c r="B63" s="43"/>
      <c r="C63" s="43" t="s">
        <v>200</v>
      </c>
      <c r="D63" s="24"/>
      <c r="E63" s="24"/>
    </row>
    <row r="64" spans="1:5">
      <c r="A64" s="9"/>
      <c r="B64" s="43"/>
      <c r="C64" s="42" t="s">
        <v>6</v>
      </c>
      <c r="D64" s="24"/>
      <c r="E64" s="24"/>
    </row>
    <row r="65" spans="1:10" ht="86.25">
      <c r="A65" s="9"/>
      <c r="B65" s="43"/>
      <c r="C65" s="43" t="s">
        <v>201</v>
      </c>
      <c r="D65" s="24"/>
      <c r="E65" s="24"/>
    </row>
    <row r="66" spans="1:10">
      <c r="A66" s="9"/>
      <c r="B66" s="43"/>
      <c r="C66" s="42" t="s">
        <v>37</v>
      </c>
      <c r="D66" s="24"/>
      <c r="E66" s="24"/>
    </row>
    <row r="67" spans="1:10">
      <c r="A67" s="9"/>
      <c r="B67" s="43"/>
      <c r="C67" s="43" t="s">
        <v>19</v>
      </c>
      <c r="D67" s="24">
        <v>-32000</v>
      </c>
      <c r="E67" s="24">
        <v>-32000</v>
      </c>
      <c r="G67" s="61"/>
      <c r="I67" s="62"/>
      <c r="J67" s="62"/>
    </row>
    <row r="68" spans="1:10">
      <c r="A68" s="9"/>
      <c r="B68" s="43" t="s">
        <v>202</v>
      </c>
      <c r="C68" s="42" t="s">
        <v>5</v>
      </c>
      <c r="D68" s="24">
        <f t="shared" ref="D68:E68" si="9">D73</f>
        <v>-27000</v>
      </c>
      <c r="E68" s="24">
        <f t="shared" si="9"/>
        <v>-35000</v>
      </c>
    </row>
    <row r="69" spans="1:10" ht="51.75">
      <c r="A69" s="9"/>
      <c r="B69" s="43"/>
      <c r="C69" s="43" t="s">
        <v>203</v>
      </c>
      <c r="D69" s="24"/>
      <c r="E69" s="24"/>
    </row>
    <row r="70" spans="1:10">
      <c r="A70" s="9"/>
      <c r="B70" s="43"/>
      <c r="C70" s="42" t="s">
        <v>6</v>
      </c>
      <c r="D70" s="24"/>
      <c r="E70" s="24"/>
    </row>
    <row r="71" spans="1:10" ht="86.25">
      <c r="A71" s="9"/>
      <c r="B71" s="43"/>
      <c r="C71" s="43" t="s">
        <v>204</v>
      </c>
      <c r="D71" s="24"/>
      <c r="E71" s="24"/>
    </row>
    <row r="72" spans="1:10">
      <c r="A72" s="9"/>
      <c r="B72" s="43"/>
      <c r="C72" s="42" t="s">
        <v>37</v>
      </c>
      <c r="D72" s="24"/>
      <c r="E72" s="24"/>
    </row>
    <row r="73" spans="1:10">
      <c r="A73" s="9"/>
      <c r="B73" s="43"/>
      <c r="C73" s="43" t="s">
        <v>19</v>
      </c>
      <c r="D73" s="24">
        <v>-27000</v>
      </c>
      <c r="E73" s="24">
        <v>-35000</v>
      </c>
    </row>
    <row r="74" spans="1:10">
      <c r="A74" s="9"/>
      <c r="B74" s="43" t="s">
        <v>205</v>
      </c>
      <c r="C74" s="42" t="s">
        <v>5</v>
      </c>
      <c r="D74" s="24">
        <f t="shared" ref="D74:E74" si="10">D79</f>
        <v>-30000</v>
      </c>
      <c r="E74" s="24">
        <f t="shared" si="10"/>
        <v>-30000</v>
      </c>
    </row>
    <row r="75" spans="1:10" ht="34.5">
      <c r="A75" s="9"/>
      <c r="B75" s="43"/>
      <c r="C75" s="43" t="s">
        <v>206</v>
      </c>
      <c r="D75" s="24"/>
      <c r="E75" s="24"/>
    </row>
    <row r="76" spans="1:10">
      <c r="A76" s="9"/>
      <c r="B76" s="43"/>
      <c r="C76" s="42" t="s">
        <v>6</v>
      </c>
      <c r="D76" s="24"/>
      <c r="E76" s="24"/>
    </row>
    <row r="77" spans="1:10" ht="34.5">
      <c r="A77" s="9"/>
      <c r="B77" s="43"/>
      <c r="C77" s="43" t="s">
        <v>207</v>
      </c>
      <c r="D77" s="24"/>
      <c r="E77" s="24"/>
    </row>
    <row r="78" spans="1:10">
      <c r="A78" s="9"/>
      <c r="B78" s="43"/>
      <c r="C78" s="42" t="s">
        <v>37</v>
      </c>
      <c r="D78" s="24"/>
      <c r="E78" s="24"/>
    </row>
    <row r="79" spans="1:10">
      <c r="A79" s="9"/>
      <c r="B79" s="43"/>
      <c r="C79" s="43" t="s">
        <v>19</v>
      </c>
      <c r="D79" s="24">
        <v>-30000</v>
      </c>
      <c r="E79" s="24">
        <v>-30000</v>
      </c>
    </row>
    <row r="80" spans="1:10">
      <c r="A80" s="9"/>
      <c r="B80" s="43">
        <v>12014</v>
      </c>
      <c r="C80" s="42" t="s">
        <v>5</v>
      </c>
      <c r="D80" s="24">
        <f t="shared" ref="D80:E80" si="11">D85</f>
        <v>-12000</v>
      </c>
      <c r="E80" s="24">
        <f t="shared" si="11"/>
        <v>-12000</v>
      </c>
    </row>
    <row r="81" spans="1:5" ht="103.5">
      <c r="A81" s="9"/>
      <c r="B81" s="43"/>
      <c r="C81" s="43" t="s">
        <v>208</v>
      </c>
      <c r="D81" s="24"/>
      <c r="E81" s="24"/>
    </row>
    <row r="82" spans="1:5">
      <c r="A82" s="9"/>
      <c r="B82" s="43"/>
      <c r="C82" s="42" t="s">
        <v>6</v>
      </c>
      <c r="D82" s="24"/>
      <c r="E82" s="24"/>
    </row>
    <row r="83" spans="1:5" ht="69">
      <c r="A83" s="9"/>
      <c r="B83" s="43"/>
      <c r="C83" s="43" t="s">
        <v>209</v>
      </c>
      <c r="D83" s="24"/>
      <c r="E83" s="24"/>
    </row>
    <row r="84" spans="1:5">
      <c r="A84" s="9"/>
      <c r="B84" s="43"/>
      <c r="C84" s="42" t="s">
        <v>37</v>
      </c>
      <c r="D84" s="24"/>
      <c r="E84" s="24"/>
    </row>
    <row r="85" spans="1:5">
      <c r="A85" s="9"/>
      <c r="B85" s="43"/>
      <c r="C85" s="43" t="s">
        <v>19</v>
      </c>
      <c r="D85" s="24">
        <v>-12000</v>
      </c>
      <c r="E85" s="24">
        <v>-12000</v>
      </c>
    </row>
    <row r="86" spans="1:5">
      <c r="A86" s="9"/>
      <c r="B86" s="43">
        <v>12015</v>
      </c>
      <c r="C86" s="42" t="s">
        <v>5</v>
      </c>
      <c r="D86" s="24">
        <f t="shared" ref="D86:E86" si="12">D91</f>
        <v>-20000</v>
      </c>
      <c r="E86" s="24">
        <f t="shared" si="12"/>
        <v>-20000</v>
      </c>
    </row>
    <row r="87" spans="1:5" ht="120.75">
      <c r="A87" s="9"/>
      <c r="B87" s="43"/>
      <c r="C87" s="43" t="s">
        <v>210</v>
      </c>
      <c r="D87" s="24"/>
      <c r="E87" s="24"/>
    </row>
    <row r="88" spans="1:5">
      <c r="A88" s="9"/>
      <c r="B88" s="43"/>
      <c r="C88" s="42" t="s">
        <v>6</v>
      </c>
      <c r="D88" s="24"/>
      <c r="E88" s="24"/>
    </row>
    <row r="89" spans="1:5" ht="69">
      <c r="A89" s="9"/>
      <c r="B89" s="43"/>
      <c r="C89" s="43" t="s">
        <v>211</v>
      </c>
      <c r="D89" s="24"/>
      <c r="E89" s="24"/>
    </row>
    <row r="90" spans="1:5">
      <c r="A90" s="9"/>
      <c r="B90" s="43"/>
      <c r="C90" s="42" t="s">
        <v>37</v>
      </c>
      <c r="D90" s="24"/>
      <c r="E90" s="24"/>
    </row>
    <row r="91" spans="1:5">
      <c r="A91" s="9"/>
      <c r="B91" s="43"/>
      <c r="C91" s="43" t="s">
        <v>19</v>
      </c>
      <c r="D91" s="24">
        <v>-20000</v>
      </c>
      <c r="E91" s="24">
        <v>-20000</v>
      </c>
    </row>
    <row r="92" spans="1:5">
      <c r="A92" s="123" t="s">
        <v>58</v>
      </c>
      <c r="B92" s="123"/>
      <c r="C92" s="122" t="s">
        <v>74</v>
      </c>
      <c r="D92" s="24">
        <f t="shared" ref="D92:E92" si="13">D99+D105+D111</f>
        <v>-1472000</v>
      </c>
      <c r="E92" s="24">
        <f t="shared" si="13"/>
        <v>-1472000</v>
      </c>
    </row>
    <row r="93" spans="1:5">
      <c r="A93" s="123"/>
      <c r="B93" s="123"/>
      <c r="C93" s="123" t="s">
        <v>25</v>
      </c>
      <c r="D93" s="120"/>
      <c r="E93" s="120"/>
    </row>
    <row r="94" spans="1:5">
      <c r="A94" s="123"/>
      <c r="B94" s="123"/>
      <c r="C94" s="122" t="s">
        <v>75</v>
      </c>
      <c r="D94" s="120"/>
      <c r="E94" s="120"/>
    </row>
    <row r="95" spans="1:5">
      <c r="A95" s="123"/>
      <c r="B95" s="123"/>
      <c r="C95" s="123" t="s">
        <v>26</v>
      </c>
      <c r="D95" s="120"/>
      <c r="E95" s="120"/>
    </row>
    <row r="96" spans="1:5">
      <c r="A96" s="123"/>
      <c r="B96" s="123"/>
      <c r="C96" s="122" t="s">
        <v>76</v>
      </c>
      <c r="D96" s="120"/>
      <c r="E96" s="120"/>
    </row>
    <row r="97" spans="1:5">
      <c r="A97" s="123"/>
      <c r="B97" s="123"/>
      <c r="C97" s="123" t="s">
        <v>27</v>
      </c>
      <c r="D97" s="120"/>
      <c r="E97" s="120"/>
    </row>
    <row r="98" spans="1:5">
      <c r="A98" s="134" t="s">
        <v>77</v>
      </c>
      <c r="B98" s="134"/>
      <c r="C98" s="134"/>
      <c r="D98" s="134"/>
      <c r="E98" s="134"/>
    </row>
    <row r="99" spans="1:5">
      <c r="A99" s="120"/>
      <c r="B99" s="43" t="s">
        <v>69</v>
      </c>
      <c r="C99" s="42" t="s">
        <v>5</v>
      </c>
      <c r="D99" s="19">
        <f t="shared" ref="D99:E99" si="14">D104</f>
        <v>-412000</v>
      </c>
      <c r="E99" s="19">
        <f t="shared" si="14"/>
        <v>-412000</v>
      </c>
    </row>
    <row r="100" spans="1:5" ht="34.5">
      <c r="A100" s="120"/>
      <c r="B100" s="43"/>
      <c r="C100" s="43" t="s">
        <v>117</v>
      </c>
      <c r="D100" s="120"/>
      <c r="E100" s="120"/>
    </row>
    <row r="101" spans="1:5">
      <c r="A101" s="120"/>
      <c r="B101" s="43"/>
      <c r="C101" s="42" t="s">
        <v>6</v>
      </c>
      <c r="D101" s="120"/>
      <c r="E101" s="120"/>
    </row>
    <row r="102" spans="1:5" ht="69">
      <c r="A102" s="120"/>
      <c r="B102" s="43"/>
      <c r="C102" s="43" t="s">
        <v>118</v>
      </c>
      <c r="D102" s="120"/>
      <c r="E102" s="120"/>
    </row>
    <row r="103" spans="1:5">
      <c r="A103" s="120"/>
      <c r="B103" s="43"/>
      <c r="C103" s="42" t="s">
        <v>37</v>
      </c>
      <c r="D103" s="120"/>
      <c r="E103" s="120"/>
    </row>
    <row r="104" spans="1:5">
      <c r="A104" s="120"/>
      <c r="B104" s="43"/>
      <c r="C104" s="43" t="s">
        <v>19</v>
      </c>
      <c r="D104" s="24">
        <v>-412000</v>
      </c>
      <c r="E104" s="24">
        <v>-412000</v>
      </c>
    </row>
    <row r="105" spans="1:5">
      <c r="A105" s="123"/>
      <c r="B105" s="43" t="s">
        <v>59</v>
      </c>
      <c r="C105" s="42" t="s">
        <v>5</v>
      </c>
      <c r="D105" s="24">
        <f t="shared" ref="D105:E105" si="15">D110</f>
        <v>-1000000</v>
      </c>
      <c r="E105" s="24">
        <f t="shared" si="15"/>
        <v>-1000000</v>
      </c>
    </row>
    <row r="106" spans="1:5">
      <c r="A106" s="123"/>
      <c r="B106" s="43"/>
      <c r="C106" s="43" t="s">
        <v>33</v>
      </c>
      <c r="D106" s="120"/>
      <c r="E106" s="120"/>
    </row>
    <row r="107" spans="1:5">
      <c r="A107" s="123"/>
      <c r="B107" s="43"/>
      <c r="C107" s="42" t="s">
        <v>6</v>
      </c>
      <c r="D107" s="120"/>
      <c r="E107" s="120"/>
    </row>
    <row r="108" spans="1:5" ht="51.75">
      <c r="A108" s="123"/>
      <c r="B108" s="43"/>
      <c r="C108" s="43" t="s">
        <v>81</v>
      </c>
      <c r="D108" s="120"/>
      <c r="E108" s="120"/>
    </row>
    <row r="109" spans="1:5">
      <c r="A109" s="123"/>
      <c r="B109" s="43"/>
      <c r="C109" s="42" t="s">
        <v>37</v>
      </c>
      <c r="D109" s="120"/>
      <c r="E109" s="120"/>
    </row>
    <row r="110" spans="1:5">
      <c r="A110" s="123"/>
      <c r="B110" s="43"/>
      <c r="C110" s="43" t="s">
        <v>19</v>
      </c>
      <c r="D110" s="24">
        <v>-1000000</v>
      </c>
      <c r="E110" s="24">
        <v>-1000000</v>
      </c>
    </row>
    <row r="111" spans="1:5">
      <c r="A111" s="123"/>
      <c r="B111" s="43" t="s">
        <v>119</v>
      </c>
      <c r="C111" s="42" t="s">
        <v>5</v>
      </c>
      <c r="D111" s="24">
        <f t="shared" ref="D111:E111" si="16">D116</f>
        <v>-60000</v>
      </c>
      <c r="E111" s="24">
        <f t="shared" si="16"/>
        <v>-60000</v>
      </c>
    </row>
    <row r="112" spans="1:5">
      <c r="A112" s="123"/>
      <c r="B112" s="43"/>
      <c r="C112" s="43" t="s">
        <v>120</v>
      </c>
      <c r="D112" s="120"/>
      <c r="E112" s="120"/>
    </row>
    <row r="113" spans="1:5">
      <c r="A113" s="123"/>
      <c r="B113" s="43"/>
      <c r="C113" s="42" t="s">
        <v>6</v>
      </c>
      <c r="D113" s="120"/>
      <c r="E113" s="120"/>
    </row>
    <row r="114" spans="1:5" ht="51.75">
      <c r="A114" s="123"/>
      <c r="B114" s="43"/>
      <c r="C114" s="43" t="s">
        <v>121</v>
      </c>
      <c r="D114" s="120"/>
      <c r="E114" s="120"/>
    </row>
    <row r="115" spans="1:5">
      <c r="A115" s="123"/>
      <c r="B115" s="43"/>
      <c r="C115" s="42" t="s">
        <v>37</v>
      </c>
      <c r="D115" s="120"/>
      <c r="E115" s="120"/>
    </row>
    <row r="116" spans="1:5">
      <c r="A116" s="123"/>
      <c r="B116" s="43"/>
      <c r="C116" s="43" t="s">
        <v>19</v>
      </c>
      <c r="D116" s="24">
        <v>-60000</v>
      </c>
      <c r="E116" s="24">
        <v>-60000</v>
      </c>
    </row>
    <row r="117" spans="1:5">
      <c r="A117" s="123" t="s">
        <v>66</v>
      </c>
      <c r="B117" s="123"/>
      <c r="C117" s="122" t="s">
        <v>74</v>
      </c>
      <c r="D117" s="24">
        <f t="shared" ref="D117:E117" si="17">D124+D130+D136+D148+D142</f>
        <v>5413000</v>
      </c>
      <c r="E117" s="24">
        <f t="shared" si="17"/>
        <v>5413000</v>
      </c>
    </row>
    <row r="118" spans="1:5">
      <c r="A118" s="123"/>
      <c r="B118" s="123"/>
      <c r="C118" s="123" t="s">
        <v>20</v>
      </c>
      <c r="D118" s="120"/>
      <c r="E118" s="120"/>
    </row>
    <row r="119" spans="1:5">
      <c r="A119" s="123"/>
      <c r="B119" s="123"/>
      <c r="C119" s="122" t="s">
        <v>75</v>
      </c>
      <c r="D119" s="120"/>
      <c r="E119" s="120"/>
    </row>
    <row r="120" spans="1:5">
      <c r="A120" s="123"/>
      <c r="B120" s="123"/>
      <c r="C120" s="123" t="s">
        <v>21</v>
      </c>
      <c r="D120" s="120"/>
      <c r="E120" s="120"/>
    </row>
    <row r="121" spans="1:5">
      <c r="A121" s="123"/>
      <c r="B121" s="123"/>
      <c r="C121" s="122" t="s">
        <v>76</v>
      </c>
      <c r="D121" s="120"/>
      <c r="E121" s="120"/>
    </row>
    <row r="122" spans="1:5">
      <c r="A122" s="123"/>
      <c r="B122" s="123"/>
      <c r="C122" s="123" t="s">
        <v>82</v>
      </c>
      <c r="D122" s="120"/>
      <c r="E122" s="120"/>
    </row>
    <row r="123" spans="1:5">
      <c r="A123" s="134" t="s">
        <v>77</v>
      </c>
      <c r="B123" s="134"/>
      <c r="C123" s="134"/>
      <c r="D123" s="134"/>
      <c r="E123" s="134"/>
    </row>
    <row r="124" spans="1:5">
      <c r="A124" s="123"/>
      <c r="B124" s="43" t="s">
        <v>69</v>
      </c>
      <c r="C124" s="42" t="s">
        <v>5</v>
      </c>
      <c r="D124" s="24">
        <f t="shared" ref="D124:E124" si="18">D129</f>
        <v>-200000</v>
      </c>
      <c r="E124" s="24">
        <f t="shared" si="18"/>
        <v>-200000</v>
      </c>
    </row>
    <row r="125" spans="1:5" ht="34.5">
      <c r="A125" s="123"/>
      <c r="B125" s="43"/>
      <c r="C125" s="43" t="s">
        <v>122</v>
      </c>
      <c r="D125" s="120"/>
      <c r="E125" s="120"/>
    </row>
    <row r="126" spans="1:5">
      <c r="A126" s="123"/>
      <c r="B126" s="43"/>
      <c r="C126" s="42" t="s">
        <v>6</v>
      </c>
      <c r="D126" s="120"/>
      <c r="E126" s="120"/>
    </row>
    <row r="127" spans="1:5" ht="34.5">
      <c r="A127" s="123"/>
      <c r="B127" s="43"/>
      <c r="C127" s="43" t="s">
        <v>123</v>
      </c>
      <c r="D127" s="120"/>
      <c r="E127" s="120"/>
    </row>
    <row r="128" spans="1:5">
      <c r="A128" s="123"/>
      <c r="B128" s="43"/>
      <c r="C128" s="42" t="s">
        <v>37</v>
      </c>
      <c r="D128" s="120"/>
      <c r="E128" s="120"/>
    </row>
    <row r="129" spans="1:6">
      <c r="A129" s="123"/>
      <c r="B129" s="43"/>
      <c r="C129" s="43" t="s">
        <v>19</v>
      </c>
      <c r="D129" s="24">
        <v>-200000</v>
      </c>
      <c r="E129" s="24">
        <v>-200000</v>
      </c>
    </row>
    <row r="130" spans="1:6">
      <c r="A130" s="123"/>
      <c r="B130" s="14">
        <v>12010</v>
      </c>
      <c r="C130" s="45" t="s">
        <v>5</v>
      </c>
      <c r="D130" s="46">
        <f t="shared" ref="D130:E130" si="19">D135</f>
        <v>5864530</v>
      </c>
      <c r="E130" s="46">
        <f t="shared" si="19"/>
        <v>5864530</v>
      </c>
      <c r="F130" s="62"/>
    </row>
    <row r="131" spans="1:6" ht="34.5">
      <c r="A131" s="123"/>
      <c r="B131" s="14"/>
      <c r="C131" s="14" t="s">
        <v>265</v>
      </c>
      <c r="D131" s="46"/>
      <c r="E131" s="46"/>
    </row>
    <row r="132" spans="1:6">
      <c r="A132" s="123"/>
      <c r="B132" s="14"/>
      <c r="C132" s="45" t="s">
        <v>6</v>
      </c>
      <c r="D132" s="46"/>
      <c r="E132" s="46"/>
    </row>
    <row r="133" spans="1:6" ht="86.25">
      <c r="A133" s="123"/>
      <c r="B133" s="14"/>
      <c r="C133" s="14" t="s">
        <v>261</v>
      </c>
      <c r="D133" s="46"/>
      <c r="E133" s="46"/>
    </row>
    <row r="134" spans="1:6">
      <c r="A134" s="123"/>
      <c r="B134" s="14"/>
      <c r="C134" s="45" t="s">
        <v>37</v>
      </c>
      <c r="D134" s="46"/>
      <c r="E134" s="46"/>
    </row>
    <row r="135" spans="1:6">
      <c r="A135" s="123"/>
      <c r="B135" s="14"/>
      <c r="C135" s="14" t="s">
        <v>19</v>
      </c>
      <c r="D135" s="46">
        <f>(D23+D29+D42+D48+D61+D67+D73+D79+D85+D91+D104+D110+D116+D129+D141+D147+D153)*-1+2200000</f>
        <v>5864530</v>
      </c>
      <c r="E135" s="46">
        <f>+D135</f>
        <v>5864530</v>
      </c>
    </row>
    <row r="136" spans="1:6">
      <c r="A136" s="9"/>
      <c r="B136" s="43">
        <v>12021</v>
      </c>
      <c r="C136" s="42" t="s">
        <v>5</v>
      </c>
      <c r="D136" s="24">
        <f t="shared" ref="D136:E136" si="20">D141</f>
        <v>-100000</v>
      </c>
      <c r="E136" s="24">
        <f t="shared" si="20"/>
        <v>-100000</v>
      </c>
    </row>
    <row r="137" spans="1:6" ht="86.25">
      <c r="A137" s="9"/>
      <c r="B137" s="43"/>
      <c r="C137" s="43" t="s">
        <v>126</v>
      </c>
      <c r="D137" s="17"/>
      <c r="E137" s="17"/>
    </row>
    <row r="138" spans="1:6">
      <c r="A138" s="9"/>
      <c r="B138" s="43"/>
      <c r="C138" s="42" t="s">
        <v>6</v>
      </c>
      <c r="D138" s="17"/>
      <c r="E138" s="17"/>
    </row>
    <row r="139" spans="1:6" ht="69">
      <c r="A139" s="9"/>
      <c r="B139" s="43"/>
      <c r="C139" s="43" t="s">
        <v>127</v>
      </c>
      <c r="D139" s="17"/>
      <c r="E139" s="17"/>
    </row>
    <row r="140" spans="1:6">
      <c r="A140" s="9"/>
      <c r="B140" s="43"/>
      <c r="C140" s="42" t="s">
        <v>37</v>
      </c>
      <c r="D140" s="17"/>
      <c r="E140" s="17"/>
    </row>
    <row r="141" spans="1:6">
      <c r="A141" s="9"/>
      <c r="B141" s="43"/>
      <c r="C141" s="43" t="s">
        <v>19</v>
      </c>
      <c r="D141" s="24">
        <v>-100000</v>
      </c>
      <c r="E141" s="24">
        <v>-100000</v>
      </c>
    </row>
    <row r="142" spans="1:6">
      <c r="A142" s="9"/>
      <c r="B142" s="43">
        <v>12022</v>
      </c>
      <c r="C142" s="42" t="s">
        <v>5</v>
      </c>
      <c r="D142" s="24">
        <f t="shared" ref="D142:E142" si="21">D147</f>
        <v>-50000</v>
      </c>
      <c r="E142" s="24">
        <f t="shared" si="21"/>
        <v>-50000</v>
      </c>
    </row>
    <row r="143" spans="1:6" ht="103.5">
      <c r="A143" s="9"/>
      <c r="B143" s="43"/>
      <c r="C143" s="43" t="s">
        <v>255</v>
      </c>
      <c r="D143" s="24"/>
      <c r="E143" s="24"/>
    </row>
    <row r="144" spans="1:6">
      <c r="A144" s="9"/>
      <c r="B144" s="43"/>
      <c r="C144" s="42" t="s">
        <v>6</v>
      </c>
      <c r="D144" s="24"/>
      <c r="E144" s="24"/>
    </row>
    <row r="145" spans="1:5" ht="103.5">
      <c r="A145" s="9"/>
      <c r="B145" s="43"/>
      <c r="C145" s="43" t="s">
        <v>256</v>
      </c>
      <c r="D145" s="24"/>
      <c r="E145" s="24"/>
    </row>
    <row r="146" spans="1:5">
      <c r="A146" s="9"/>
      <c r="B146" s="43"/>
      <c r="C146" s="42" t="s">
        <v>37</v>
      </c>
      <c r="D146" s="24"/>
      <c r="E146" s="24"/>
    </row>
    <row r="147" spans="1:5">
      <c r="A147" s="9"/>
      <c r="B147" s="43"/>
      <c r="C147" s="43" t="s">
        <v>19</v>
      </c>
      <c r="D147" s="24">
        <v>-50000</v>
      </c>
      <c r="E147" s="24">
        <v>-50000</v>
      </c>
    </row>
    <row r="148" spans="1:5">
      <c r="A148" s="9"/>
      <c r="B148" s="43">
        <v>12024</v>
      </c>
      <c r="C148" s="42" t="s">
        <v>5</v>
      </c>
      <c r="D148" s="178">
        <f t="shared" ref="D148:E148" si="22">D153</f>
        <v>-101530</v>
      </c>
      <c r="E148" s="178">
        <f t="shared" si="22"/>
        <v>-101530</v>
      </c>
    </row>
    <row r="149" spans="1:5" ht="86.25">
      <c r="A149" s="9"/>
      <c r="B149" s="43"/>
      <c r="C149" s="43" t="s">
        <v>124</v>
      </c>
      <c r="D149" s="17"/>
      <c r="E149" s="17"/>
    </row>
    <row r="150" spans="1:5">
      <c r="A150" s="9"/>
      <c r="B150" s="43"/>
      <c r="C150" s="42" t="s">
        <v>6</v>
      </c>
      <c r="D150" s="17"/>
      <c r="E150" s="17"/>
    </row>
    <row r="151" spans="1:5" ht="120.75">
      <c r="A151" s="9"/>
      <c r="B151" s="43"/>
      <c r="C151" s="43" t="s">
        <v>125</v>
      </c>
      <c r="D151" s="17"/>
      <c r="E151" s="17"/>
    </row>
    <row r="152" spans="1:5">
      <c r="A152" s="9"/>
      <c r="B152" s="43"/>
      <c r="C152" s="42" t="s">
        <v>37</v>
      </c>
      <c r="D152" s="17"/>
      <c r="E152" s="17"/>
    </row>
    <row r="153" spans="1:5">
      <c r="A153" s="9"/>
      <c r="B153" s="43"/>
      <c r="C153" s="43" t="s">
        <v>19</v>
      </c>
      <c r="D153" s="24">
        <v>-101530</v>
      </c>
      <c r="E153" s="24">
        <v>-101530</v>
      </c>
    </row>
    <row r="154" spans="1:5" s="36" customFormat="1">
      <c r="A154" s="47"/>
      <c r="B154" s="130" t="s">
        <v>169</v>
      </c>
      <c r="C154" s="131"/>
      <c r="D154" s="48">
        <f t="shared" ref="D154:E154" si="23">D155</f>
        <v>0</v>
      </c>
      <c r="E154" s="49">
        <f t="shared" si="23"/>
        <v>-2200000</v>
      </c>
    </row>
    <row r="155" spans="1:5" s="36" customFormat="1">
      <c r="A155" s="50" t="s">
        <v>262</v>
      </c>
      <c r="B155" s="51"/>
      <c r="C155" s="52" t="s">
        <v>74</v>
      </c>
      <c r="D155" s="53">
        <f t="shared" ref="D155:E155" si="24">D162</f>
        <v>0</v>
      </c>
      <c r="E155" s="53">
        <f t="shared" si="24"/>
        <v>-2200000</v>
      </c>
    </row>
    <row r="156" spans="1:5" s="36" customFormat="1">
      <c r="A156" s="51"/>
      <c r="B156" s="51"/>
      <c r="C156" s="51" t="s">
        <v>170</v>
      </c>
      <c r="D156" s="51"/>
      <c r="E156" s="51"/>
    </row>
    <row r="157" spans="1:5" s="36" customFormat="1">
      <c r="A157" s="51"/>
      <c r="B157" s="51"/>
      <c r="C157" s="52" t="s">
        <v>75</v>
      </c>
      <c r="D157" s="51"/>
      <c r="E157" s="51"/>
    </row>
    <row r="158" spans="1:5" s="36" customFormat="1" ht="34.5">
      <c r="A158" s="51"/>
      <c r="B158" s="51"/>
      <c r="C158" s="51" t="s">
        <v>171</v>
      </c>
      <c r="D158" s="51"/>
      <c r="E158" s="51"/>
    </row>
    <row r="159" spans="1:5" s="36" customFormat="1">
      <c r="A159" s="51"/>
      <c r="B159" s="51"/>
      <c r="C159" s="52" t="s">
        <v>76</v>
      </c>
      <c r="D159" s="51"/>
      <c r="E159" s="51"/>
    </row>
    <row r="160" spans="1:5" s="36" customFormat="1" ht="34.5">
      <c r="A160" s="51"/>
      <c r="B160" s="51"/>
      <c r="C160" s="51" t="s">
        <v>172</v>
      </c>
      <c r="D160" s="51"/>
      <c r="E160" s="51"/>
    </row>
    <row r="161" spans="1:5" s="36" customFormat="1" ht="17.25" customHeight="1">
      <c r="A161" s="132" t="s">
        <v>77</v>
      </c>
      <c r="B161" s="132"/>
      <c r="C161" s="132"/>
      <c r="D161" s="132"/>
      <c r="E161" s="132"/>
    </row>
    <row r="162" spans="1:5">
      <c r="A162" s="51"/>
      <c r="B162" s="51" t="s">
        <v>263</v>
      </c>
      <c r="C162" s="52" t="s">
        <v>5</v>
      </c>
      <c r="D162" s="54">
        <f t="shared" ref="D162:E162" si="25">D167</f>
        <v>0</v>
      </c>
      <c r="E162" s="54">
        <f t="shared" si="25"/>
        <v>-2200000</v>
      </c>
    </row>
    <row r="163" spans="1:5">
      <c r="A163" s="51"/>
      <c r="B163" s="51"/>
      <c r="C163" s="51" t="s">
        <v>170</v>
      </c>
      <c r="D163" s="51"/>
      <c r="E163" s="51"/>
    </row>
    <row r="164" spans="1:5">
      <c r="A164" s="51"/>
      <c r="B164" s="51"/>
      <c r="C164" s="52" t="s">
        <v>6</v>
      </c>
      <c r="D164" s="51"/>
      <c r="E164" s="51"/>
    </row>
    <row r="165" spans="1:5" ht="69">
      <c r="A165" s="51"/>
      <c r="B165" s="51"/>
      <c r="C165" s="51" t="s">
        <v>264</v>
      </c>
      <c r="D165" s="51"/>
      <c r="E165" s="51"/>
    </row>
    <row r="166" spans="1:5">
      <c r="A166" s="51"/>
      <c r="B166" s="51"/>
      <c r="C166" s="52" t="s">
        <v>37</v>
      </c>
      <c r="D166" s="51"/>
      <c r="E166" s="51"/>
    </row>
    <row r="167" spans="1:5">
      <c r="A167" s="51"/>
      <c r="B167" s="51"/>
      <c r="C167" s="51" t="s">
        <v>78</v>
      </c>
      <c r="D167" s="46">
        <f>0</f>
        <v>0</v>
      </c>
      <c r="E167" s="46">
        <v>-2200000</v>
      </c>
    </row>
    <row r="169" spans="1:5">
      <c r="D169" s="118"/>
      <c r="E169" s="118"/>
    </row>
    <row r="170" spans="1:5">
      <c r="D170" s="118"/>
      <c r="E170" s="118"/>
    </row>
    <row r="171" spans="1:5">
      <c r="D171" s="118"/>
      <c r="E171" s="118"/>
    </row>
    <row r="172" spans="1:5">
      <c r="D172" s="118"/>
      <c r="E172" s="118"/>
    </row>
  </sheetData>
  <mergeCells count="13">
    <mergeCell ref="B154:C154"/>
    <mergeCell ref="A161:E161"/>
    <mergeCell ref="D2:E2"/>
    <mergeCell ref="D3:E3"/>
    <mergeCell ref="A36:E36"/>
    <mergeCell ref="A98:E98"/>
    <mergeCell ref="A123:E123"/>
    <mergeCell ref="A17:E17"/>
    <mergeCell ref="A5:E5"/>
    <mergeCell ref="A7:B7"/>
    <mergeCell ref="C7:C8"/>
    <mergeCell ref="A55:E55"/>
    <mergeCell ref="D7:E7"/>
  </mergeCells>
  <conditionalFormatting sqref="A98:A104">
    <cfRule type="expression" dxfId="8" priority="23" stopIfTrue="1">
      <formula>#REF!=1</formula>
    </cfRule>
  </conditionalFormatting>
  <conditionalFormatting sqref="C33 C31 C35">
    <cfRule type="expression" dxfId="7" priority="21" stopIfTrue="1">
      <formula>#REF!=1</formula>
    </cfRule>
  </conditionalFormatting>
  <conditionalFormatting sqref="C37 C39 A36">
    <cfRule type="expression" dxfId="6" priority="20" stopIfTrue="1">
      <formula>#REF!=1</formula>
    </cfRule>
  </conditionalFormatting>
  <conditionalFormatting sqref="C41">
    <cfRule type="expression" dxfId="5" priority="19" stopIfTrue="1">
      <formula>#REF!=1</formula>
    </cfRule>
  </conditionalFormatting>
  <conditionalFormatting sqref="C95 C93 C97">
    <cfRule type="expression" dxfId="4" priority="18" stopIfTrue="1">
      <formula>#REF!=1</formula>
    </cfRule>
  </conditionalFormatting>
  <conditionalFormatting sqref="C14 C12 C16">
    <cfRule type="expression" dxfId="3" priority="3" stopIfTrue="1">
      <formula>#REF!=1</formula>
    </cfRule>
  </conditionalFormatting>
  <conditionalFormatting sqref="C43 C45">
    <cfRule type="expression" dxfId="2" priority="2" stopIfTrue="1">
      <formula>#REF!=1</formula>
    </cfRule>
  </conditionalFormatting>
  <conditionalFormatting sqref="C47">
    <cfRule type="expression" dxfId="1" priority="1" stopIfTrue="1">
      <formula>#REF!=1</formula>
    </cfRule>
  </conditionalFormatting>
  <pageMargins left="0.45" right="0" top="0.25" bottom="0.25" header="0.3" footer="0.3"/>
  <pageSetup paperSize="9" scale="7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9"/>
  <sheetViews>
    <sheetView zoomScale="85" zoomScaleNormal="85" workbookViewId="0">
      <selection activeCell="G82" sqref="G82"/>
    </sheetView>
  </sheetViews>
  <sheetFormatPr defaultRowHeight="17.25"/>
  <cols>
    <col min="1" max="1" width="4.140625" style="1" customWidth="1"/>
    <col min="2" max="2" width="5.42578125" style="1" customWidth="1"/>
    <col min="3" max="3" width="6" style="1" customWidth="1"/>
    <col min="4" max="4" width="8.28515625" style="1" customWidth="1"/>
    <col min="5" max="5" width="11" style="1" customWidth="1"/>
    <col min="6" max="6" width="91.140625" style="1" customWidth="1"/>
    <col min="7" max="7" width="20.7109375" style="33" customWidth="1"/>
    <col min="8" max="8" width="20.85546875" style="33" customWidth="1"/>
    <col min="9" max="9" width="12.5703125" style="1" customWidth="1"/>
    <col min="10" max="10" width="14.5703125" style="1" customWidth="1"/>
    <col min="11" max="11" width="18.85546875" style="1" bestFit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H1" s="33" t="s">
        <v>286</v>
      </c>
    </row>
    <row r="2" spans="1:12">
      <c r="A2" s="3" t="s">
        <v>0</v>
      </c>
      <c r="D2" s="3" t="s">
        <v>0</v>
      </c>
      <c r="H2" s="33" t="s">
        <v>30</v>
      </c>
    </row>
    <row r="3" spans="1:12">
      <c r="H3" s="33" t="s">
        <v>1</v>
      </c>
    </row>
    <row r="4" spans="1:12" ht="61.5" customHeight="1">
      <c r="A4" s="135" t="s">
        <v>31</v>
      </c>
      <c r="B4" s="135"/>
      <c r="C4" s="135"/>
      <c r="D4" s="135"/>
      <c r="E4" s="135"/>
      <c r="F4" s="135"/>
      <c r="G4" s="135"/>
      <c r="H4" s="135"/>
    </row>
    <row r="5" spans="1:12" ht="18" thickBot="1">
      <c r="G5" s="138"/>
      <c r="H5" s="138"/>
    </row>
    <row r="6" spans="1:12" ht="77.25" customHeight="1">
      <c r="A6" s="139" t="s">
        <v>17</v>
      </c>
      <c r="B6" s="136"/>
      <c r="C6" s="136"/>
      <c r="D6" s="140" t="s">
        <v>2</v>
      </c>
      <c r="E6" s="136"/>
      <c r="F6" s="136" t="s">
        <v>12</v>
      </c>
      <c r="G6" s="142" t="s">
        <v>24</v>
      </c>
      <c r="H6" s="143"/>
      <c r="I6" s="15"/>
      <c r="J6" s="15"/>
      <c r="K6" s="15"/>
    </row>
    <row r="7" spans="1:12" ht="61.5">
      <c r="A7" s="4" t="s">
        <v>7</v>
      </c>
      <c r="B7" s="5" t="s">
        <v>8</v>
      </c>
      <c r="C7" s="5" t="s">
        <v>9</v>
      </c>
      <c r="D7" s="10" t="s">
        <v>10</v>
      </c>
      <c r="E7" s="5" t="s">
        <v>11</v>
      </c>
      <c r="F7" s="141"/>
      <c r="G7" s="64" t="s">
        <v>13</v>
      </c>
      <c r="H7" s="6" t="s">
        <v>14</v>
      </c>
    </row>
    <row r="8" spans="1:12">
      <c r="A8" s="13"/>
      <c r="B8" s="13"/>
      <c r="C8" s="13"/>
      <c r="D8" s="13"/>
      <c r="E8" s="13"/>
      <c r="F8" s="20" t="s">
        <v>54</v>
      </c>
      <c r="G8" s="66">
        <f>G10+G202</f>
        <v>2200000</v>
      </c>
      <c r="H8" s="66">
        <f>H10+H202</f>
        <v>0</v>
      </c>
    </row>
    <row r="9" spans="1:12">
      <c r="A9" s="13"/>
      <c r="B9" s="13"/>
      <c r="C9" s="13"/>
      <c r="D9" s="13"/>
      <c r="E9" s="13"/>
      <c r="F9" s="13" t="s">
        <v>46</v>
      </c>
      <c r="G9" s="38"/>
      <c r="H9" s="38"/>
    </row>
    <row r="10" spans="1:12" ht="34.5">
      <c r="A10" s="20" t="s">
        <v>55</v>
      </c>
      <c r="B10" s="13"/>
      <c r="C10" s="13"/>
      <c r="D10" s="13"/>
      <c r="E10" s="13"/>
      <c r="F10" s="20" t="s">
        <v>56</v>
      </c>
      <c r="G10" s="39">
        <f>G45+G12+G152+G89</f>
        <v>2200000</v>
      </c>
      <c r="H10" s="39">
        <f>H45+H12+H152+H89</f>
        <v>2200000</v>
      </c>
    </row>
    <row r="11" spans="1:12">
      <c r="A11" s="13"/>
      <c r="B11" s="13"/>
      <c r="C11" s="13"/>
      <c r="D11" s="13"/>
      <c r="E11" s="13"/>
      <c r="F11" s="13" t="s">
        <v>46</v>
      </c>
      <c r="G11" s="63"/>
      <c r="H11" s="63"/>
      <c r="I11" s="25"/>
      <c r="J11" s="25"/>
      <c r="K11" s="25"/>
      <c r="L11" s="25"/>
    </row>
    <row r="12" spans="1:12">
      <c r="A12" s="13"/>
      <c r="B12" s="26" t="s">
        <v>129</v>
      </c>
      <c r="C12" s="13"/>
      <c r="D12" s="13"/>
      <c r="E12" s="13"/>
      <c r="F12" s="20" t="s">
        <v>22</v>
      </c>
      <c r="G12" s="30">
        <f>+G14</f>
        <v>-1472000</v>
      </c>
      <c r="H12" s="30">
        <f>+H14</f>
        <v>-1472000</v>
      </c>
      <c r="I12" s="11"/>
    </row>
    <row r="13" spans="1:12">
      <c r="A13" s="13"/>
      <c r="B13" s="13"/>
      <c r="C13" s="13"/>
      <c r="D13" s="13"/>
      <c r="E13" s="13"/>
      <c r="F13" s="13" t="s">
        <v>46</v>
      </c>
      <c r="G13" s="63"/>
      <c r="H13" s="63"/>
      <c r="I13" s="11"/>
    </row>
    <row r="14" spans="1:12">
      <c r="A14" s="13"/>
      <c r="B14" s="13"/>
      <c r="C14" s="20" t="s">
        <v>57</v>
      </c>
      <c r="D14" s="13"/>
      <c r="E14" s="13"/>
      <c r="F14" s="20" t="s">
        <v>22</v>
      </c>
      <c r="G14" s="30">
        <f t="shared" ref="G14:H14" si="0">G16</f>
        <v>-1472000</v>
      </c>
      <c r="H14" s="30">
        <f t="shared" si="0"/>
        <v>-1472000</v>
      </c>
      <c r="I14" s="11"/>
    </row>
    <row r="15" spans="1:12">
      <c r="A15" s="13"/>
      <c r="B15" s="13"/>
      <c r="C15" s="13"/>
      <c r="D15" s="13"/>
      <c r="E15" s="13"/>
      <c r="F15" s="13" t="s">
        <v>46</v>
      </c>
      <c r="G15" s="39"/>
      <c r="H15" s="39"/>
      <c r="I15" s="11"/>
    </row>
    <row r="16" spans="1:12">
      <c r="A16" s="13"/>
      <c r="B16" s="13"/>
      <c r="C16" s="13"/>
      <c r="D16" s="20">
        <v>1102</v>
      </c>
      <c r="E16" s="13"/>
      <c r="F16" s="31" t="s">
        <v>102</v>
      </c>
      <c r="G16" s="30">
        <f t="shared" ref="G16:H16" si="1">G18+G27+G36</f>
        <v>-1472000</v>
      </c>
      <c r="H16" s="30">
        <f t="shared" si="1"/>
        <v>-1472000</v>
      </c>
      <c r="I16" s="11"/>
    </row>
    <row r="17" spans="1:12">
      <c r="A17" s="13"/>
      <c r="B17" s="13"/>
      <c r="C17" s="13"/>
      <c r="D17" s="13"/>
      <c r="E17" s="13"/>
      <c r="F17" s="13" t="s">
        <v>46</v>
      </c>
      <c r="G17" s="30"/>
      <c r="H17" s="30"/>
      <c r="I17" s="11"/>
    </row>
    <row r="18" spans="1:12">
      <c r="A18" s="13"/>
      <c r="B18" s="13"/>
      <c r="C18" s="13"/>
      <c r="D18" s="13"/>
      <c r="E18" s="13" t="s">
        <v>69</v>
      </c>
      <c r="F18" s="13" t="s">
        <v>117</v>
      </c>
      <c r="G18" s="30">
        <f>+G19</f>
        <v>-412000</v>
      </c>
      <c r="H18" s="30">
        <f>+H19</f>
        <v>-412000</v>
      </c>
      <c r="I18" s="11"/>
    </row>
    <row r="19" spans="1:12">
      <c r="A19" s="13"/>
      <c r="B19" s="13"/>
      <c r="C19" s="13"/>
      <c r="D19" s="13"/>
      <c r="E19" s="13"/>
      <c r="F19" s="13" t="s">
        <v>35</v>
      </c>
      <c r="G19" s="30">
        <f>+G21</f>
        <v>-412000</v>
      </c>
      <c r="H19" s="30">
        <f>+H21</f>
        <v>-412000</v>
      </c>
      <c r="I19" s="11"/>
    </row>
    <row r="20" spans="1:12" ht="34.5">
      <c r="A20" s="13"/>
      <c r="B20" s="13"/>
      <c r="C20" s="13"/>
      <c r="D20" s="13"/>
      <c r="E20" s="13"/>
      <c r="F20" s="18" t="s">
        <v>135</v>
      </c>
      <c r="G20" s="39"/>
      <c r="H20" s="39"/>
      <c r="I20" s="11"/>
    </row>
    <row r="21" spans="1:12" ht="34.5">
      <c r="A21" s="13"/>
      <c r="B21" s="13"/>
      <c r="C21" s="13"/>
      <c r="D21" s="13"/>
      <c r="E21" s="13"/>
      <c r="F21" s="13" t="s">
        <v>36</v>
      </c>
      <c r="G21" s="30">
        <f>+G23</f>
        <v>-412000</v>
      </c>
      <c r="H21" s="30">
        <f>+H23</f>
        <v>-412000</v>
      </c>
      <c r="I21" s="11"/>
    </row>
    <row r="22" spans="1:12">
      <c r="A22" s="13"/>
      <c r="B22" s="13"/>
      <c r="C22" s="13"/>
      <c r="D22" s="13"/>
      <c r="E22" s="13"/>
      <c r="F22" s="13" t="s">
        <v>54</v>
      </c>
      <c r="G22" s="39"/>
      <c r="H22" s="39"/>
      <c r="I22" s="11"/>
    </row>
    <row r="23" spans="1:12">
      <c r="A23" s="13"/>
      <c r="B23" s="13"/>
      <c r="C23" s="13"/>
      <c r="D23" s="13"/>
      <c r="E23" s="13"/>
      <c r="F23" s="13" t="s">
        <v>61</v>
      </c>
      <c r="G23" s="30">
        <f t="shared" ref="G23:H25" si="2">+G24</f>
        <v>-412000</v>
      </c>
      <c r="H23" s="30">
        <f t="shared" si="2"/>
        <v>-412000</v>
      </c>
      <c r="I23" s="11"/>
    </row>
    <row r="24" spans="1:12">
      <c r="A24" s="13"/>
      <c r="B24" s="13"/>
      <c r="C24" s="13"/>
      <c r="D24" s="13"/>
      <c r="E24" s="13"/>
      <c r="F24" s="13" t="s">
        <v>62</v>
      </c>
      <c r="G24" s="30">
        <f t="shared" si="2"/>
        <v>-412000</v>
      </c>
      <c r="H24" s="30">
        <f t="shared" si="2"/>
        <v>-412000</v>
      </c>
      <c r="I24" s="11"/>
    </row>
    <row r="25" spans="1:12">
      <c r="A25" s="13"/>
      <c r="B25" s="13"/>
      <c r="C25" s="13"/>
      <c r="D25" s="13"/>
      <c r="E25" s="13"/>
      <c r="F25" s="13" t="s">
        <v>63</v>
      </c>
      <c r="G25" s="30">
        <f t="shared" si="2"/>
        <v>-412000</v>
      </c>
      <c r="H25" s="30">
        <f t="shared" si="2"/>
        <v>-412000</v>
      </c>
      <c r="I25" s="27"/>
      <c r="J25" s="27"/>
      <c r="K25" s="27"/>
      <c r="L25" s="27"/>
    </row>
    <row r="26" spans="1:12">
      <c r="A26" s="13"/>
      <c r="B26" s="13"/>
      <c r="C26" s="13"/>
      <c r="D26" s="13"/>
      <c r="E26" s="13"/>
      <c r="F26" s="13" t="s">
        <v>64</v>
      </c>
      <c r="G26" s="30">
        <f>'1'!D104</f>
        <v>-412000</v>
      </c>
      <c r="H26" s="30">
        <f>'1'!E104</f>
        <v>-412000</v>
      </c>
      <c r="I26" s="27"/>
      <c r="J26" s="27"/>
      <c r="K26" s="27"/>
      <c r="L26" s="27"/>
    </row>
    <row r="27" spans="1:12">
      <c r="A27" s="13"/>
      <c r="B27" s="13"/>
      <c r="C27" s="13"/>
      <c r="D27" s="13"/>
      <c r="E27" s="13" t="s">
        <v>59</v>
      </c>
      <c r="F27" s="13" t="s">
        <v>33</v>
      </c>
      <c r="G27" s="30">
        <f>+G29</f>
        <v>-1000000</v>
      </c>
      <c r="H27" s="30">
        <f>+H29</f>
        <v>-1000000</v>
      </c>
      <c r="I27" s="27"/>
      <c r="J27" s="27"/>
      <c r="K27" s="27"/>
      <c r="L27" s="27"/>
    </row>
    <row r="28" spans="1:12">
      <c r="A28" s="13"/>
      <c r="B28" s="13"/>
      <c r="C28" s="13"/>
      <c r="D28" s="13"/>
      <c r="E28" s="13"/>
      <c r="F28" s="13" t="s">
        <v>35</v>
      </c>
      <c r="G28" s="30"/>
      <c r="H28" s="30"/>
    </row>
    <row r="29" spans="1:12" ht="34.5">
      <c r="A29" s="13"/>
      <c r="B29" s="13"/>
      <c r="C29" s="13"/>
      <c r="D29" s="13"/>
      <c r="E29" s="13"/>
      <c r="F29" s="18" t="s">
        <v>135</v>
      </c>
      <c r="G29" s="30">
        <f t="shared" ref="G29:H29" si="3">+G30</f>
        <v>-1000000</v>
      </c>
      <c r="H29" s="30">
        <f t="shared" si="3"/>
        <v>-1000000</v>
      </c>
    </row>
    <row r="30" spans="1:12" ht="34.5">
      <c r="A30" s="13"/>
      <c r="B30" s="13"/>
      <c r="C30" s="13"/>
      <c r="D30" s="13"/>
      <c r="E30" s="13"/>
      <c r="F30" s="13" t="s">
        <v>36</v>
      </c>
      <c r="G30" s="30">
        <f>+G32</f>
        <v>-1000000</v>
      </c>
      <c r="H30" s="30">
        <f>+H32</f>
        <v>-1000000</v>
      </c>
    </row>
    <row r="31" spans="1:12">
      <c r="A31" s="13"/>
      <c r="B31" s="13"/>
      <c r="C31" s="13"/>
      <c r="D31" s="13"/>
      <c r="E31" s="13"/>
      <c r="F31" s="13" t="s">
        <v>54</v>
      </c>
      <c r="G31" s="30"/>
      <c r="H31" s="30"/>
    </row>
    <row r="32" spans="1:12">
      <c r="A32" s="13"/>
      <c r="B32" s="13"/>
      <c r="C32" s="13"/>
      <c r="D32" s="13"/>
      <c r="E32" s="13"/>
      <c r="F32" s="13" t="s">
        <v>61</v>
      </c>
      <c r="G32" s="30">
        <f>+G34</f>
        <v>-1000000</v>
      </c>
      <c r="H32" s="30">
        <f>+H34</f>
        <v>-1000000</v>
      </c>
    </row>
    <row r="33" spans="1:8">
      <c r="A33" s="13"/>
      <c r="B33" s="13"/>
      <c r="C33" s="13"/>
      <c r="D33" s="13"/>
      <c r="E33" s="13"/>
      <c r="F33" s="13" t="s">
        <v>62</v>
      </c>
      <c r="G33" s="30"/>
      <c r="H33" s="30"/>
    </row>
    <row r="34" spans="1:8">
      <c r="A34" s="13"/>
      <c r="B34" s="13"/>
      <c r="C34" s="13"/>
      <c r="D34" s="13"/>
      <c r="E34" s="13"/>
      <c r="F34" s="13" t="s">
        <v>63</v>
      </c>
      <c r="G34" s="30">
        <f t="shared" ref="G34:H34" si="4">+G35</f>
        <v>-1000000</v>
      </c>
      <c r="H34" s="30">
        <f t="shared" si="4"/>
        <v>-1000000</v>
      </c>
    </row>
    <row r="35" spans="1:8">
      <c r="A35" s="13"/>
      <c r="B35" s="13"/>
      <c r="C35" s="13"/>
      <c r="D35" s="13"/>
      <c r="E35" s="13"/>
      <c r="F35" s="13" t="s">
        <v>64</v>
      </c>
      <c r="G35" s="30">
        <f>'1'!D110</f>
        <v>-1000000</v>
      </c>
      <c r="H35" s="30">
        <f>'1'!E110</f>
        <v>-1000000</v>
      </c>
    </row>
    <row r="36" spans="1:8">
      <c r="A36" s="13"/>
      <c r="B36" s="13"/>
      <c r="C36" s="13"/>
      <c r="D36" s="13"/>
      <c r="E36" s="13" t="s">
        <v>119</v>
      </c>
      <c r="F36" s="13" t="s">
        <v>120</v>
      </c>
      <c r="G36" s="30">
        <f t="shared" ref="G36:H36" si="5">G38</f>
        <v>-60000</v>
      </c>
      <c r="H36" s="30">
        <f t="shared" si="5"/>
        <v>-60000</v>
      </c>
    </row>
    <row r="37" spans="1:8">
      <c r="A37" s="13"/>
      <c r="B37" s="13"/>
      <c r="C37" s="13"/>
      <c r="D37" s="13"/>
      <c r="E37" s="13"/>
      <c r="F37" s="13" t="s">
        <v>35</v>
      </c>
      <c r="G37" s="30"/>
      <c r="H37" s="30"/>
    </row>
    <row r="38" spans="1:8" ht="34.5">
      <c r="A38" s="13"/>
      <c r="B38" s="13"/>
      <c r="C38" s="13"/>
      <c r="D38" s="13"/>
      <c r="E38" s="13"/>
      <c r="F38" s="18" t="s">
        <v>135</v>
      </c>
      <c r="G38" s="30">
        <f t="shared" ref="G38:H38" si="6">G40</f>
        <v>-60000</v>
      </c>
      <c r="H38" s="30">
        <f t="shared" si="6"/>
        <v>-60000</v>
      </c>
    </row>
    <row r="39" spans="1:8" ht="34.5">
      <c r="A39" s="13"/>
      <c r="B39" s="20"/>
      <c r="C39" s="13"/>
      <c r="D39" s="13"/>
      <c r="E39" s="13"/>
      <c r="F39" s="13" t="s">
        <v>36</v>
      </c>
      <c r="G39" s="30"/>
      <c r="H39" s="30"/>
    </row>
    <row r="40" spans="1:8">
      <c r="A40" s="13"/>
      <c r="B40" s="13"/>
      <c r="C40" s="13"/>
      <c r="D40" s="13"/>
      <c r="E40" s="13"/>
      <c r="F40" s="13" t="s">
        <v>54</v>
      </c>
      <c r="G40" s="19">
        <f t="shared" ref="G40:H43" si="7">G41</f>
        <v>-60000</v>
      </c>
      <c r="H40" s="19">
        <f t="shared" si="7"/>
        <v>-60000</v>
      </c>
    </row>
    <row r="41" spans="1:8">
      <c r="A41" s="13"/>
      <c r="B41" s="13"/>
      <c r="C41" s="20"/>
      <c r="D41" s="13"/>
      <c r="E41" s="13"/>
      <c r="F41" s="13" t="s">
        <v>61</v>
      </c>
      <c r="G41" s="30">
        <f t="shared" si="7"/>
        <v>-60000</v>
      </c>
      <c r="H41" s="30">
        <f t="shared" si="7"/>
        <v>-60000</v>
      </c>
    </row>
    <row r="42" spans="1:8">
      <c r="A42" s="13"/>
      <c r="B42" s="13"/>
      <c r="C42" s="13"/>
      <c r="D42" s="13"/>
      <c r="E42" s="13"/>
      <c r="F42" s="13" t="s">
        <v>62</v>
      </c>
      <c r="G42" s="19">
        <f t="shared" si="7"/>
        <v>-60000</v>
      </c>
      <c r="H42" s="19">
        <f t="shared" si="7"/>
        <v>-60000</v>
      </c>
    </row>
    <row r="43" spans="1:8">
      <c r="A43" s="13"/>
      <c r="B43" s="13"/>
      <c r="C43" s="13"/>
      <c r="D43" s="13"/>
      <c r="E43" s="13"/>
      <c r="F43" s="13" t="s">
        <v>63</v>
      </c>
      <c r="G43" s="30">
        <f t="shared" si="7"/>
        <v>-60000</v>
      </c>
      <c r="H43" s="30">
        <f t="shared" si="7"/>
        <v>-60000</v>
      </c>
    </row>
    <row r="44" spans="1:8">
      <c r="A44" s="13"/>
      <c r="B44" s="13"/>
      <c r="C44" s="13"/>
      <c r="D44" s="13"/>
      <c r="E44" s="13"/>
      <c r="F44" s="13" t="s">
        <v>64</v>
      </c>
      <c r="G44" s="30">
        <f>'1'!D116</f>
        <v>-60000</v>
      </c>
      <c r="H44" s="30">
        <f>'1'!E116</f>
        <v>-60000</v>
      </c>
    </row>
    <row r="45" spans="1:8">
      <c r="A45" s="13"/>
      <c r="B45" s="26" t="s">
        <v>128</v>
      </c>
      <c r="C45" s="13"/>
      <c r="D45" s="13"/>
      <c r="E45" s="13"/>
      <c r="F45" s="20" t="s">
        <v>45</v>
      </c>
      <c r="G45" s="39">
        <f>+G47</f>
        <v>-1587000</v>
      </c>
      <c r="H45" s="39">
        <f>+H47</f>
        <v>-1587000</v>
      </c>
    </row>
    <row r="46" spans="1:8">
      <c r="A46" s="13"/>
      <c r="B46" s="13"/>
      <c r="C46" s="13"/>
      <c r="D46" s="13"/>
      <c r="E46" s="13"/>
      <c r="F46" s="28" t="s">
        <v>46</v>
      </c>
      <c r="G46" s="63"/>
      <c r="H46" s="63"/>
    </row>
    <row r="47" spans="1:8">
      <c r="A47" s="13"/>
      <c r="B47" s="13"/>
      <c r="C47" s="20" t="s">
        <v>57</v>
      </c>
      <c r="D47" s="13"/>
      <c r="E47" s="13"/>
      <c r="F47" s="20" t="s">
        <v>45</v>
      </c>
      <c r="G47" s="39">
        <f t="shared" ref="G47:H47" si="8">G49+G69</f>
        <v>-1587000</v>
      </c>
      <c r="H47" s="39">
        <f t="shared" si="8"/>
        <v>-1587000</v>
      </c>
    </row>
    <row r="48" spans="1:8">
      <c r="A48" s="13"/>
      <c r="B48" s="13"/>
      <c r="C48" s="13"/>
      <c r="D48" s="13"/>
      <c r="E48" s="13"/>
      <c r="F48" s="13" t="s">
        <v>46</v>
      </c>
      <c r="G48" s="63"/>
      <c r="H48" s="63"/>
    </row>
    <row r="49" spans="1:11">
      <c r="A49" s="13"/>
      <c r="B49" s="13"/>
      <c r="C49" s="13"/>
      <c r="D49" s="20">
        <v>1011</v>
      </c>
      <c r="E49" s="13"/>
      <c r="F49" s="20" t="s">
        <v>50</v>
      </c>
      <c r="G49" s="40">
        <f t="shared" ref="G49:H49" si="9">G51+G60</f>
        <v>-1125000</v>
      </c>
      <c r="H49" s="40">
        <f t="shared" si="9"/>
        <v>-1125000</v>
      </c>
    </row>
    <row r="50" spans="1:11">
      <c r="A50" s="13"/>
      <c r="B50" s="13"/>
      <c r="C50" s="13"/>
      <c r="D50" s="13"/>
      <c r="E50" s="13"/>
      <c r="F50" s="13" t="s">
        <v>46</v>
      </c>
      <c r="G50" s="30"/>
      <c r="H50" s="30"/>
    </row>
    <row r="51" spans="1:11">
      <c r="A51" s="13"/>
      <c r="B51" s="13"/>
      <c r="C51" s="13"/>
      <c r="D51" s="13"/>
      <c r="E51" s="13">
        <v>12001</v>
      </c>
      <c r="F51" s="13" t="s">
        <v>49</v>
      </c>
      <c r="G51" s="30">
        <f>+G52</f>
        <v>-1000000</v>
      </c>
      <c r="H51" s="30">
        <f>+H52</f>
        <v>-1000000</v>
      </c>
    </row>
    <row r="52" spans="1:11">
      <c r="A52" s="13"/>
      <c r="B52" s="13"/>
      <c r="C52" s="13"/>
      <c r="D52" s="13"/>
      <c r="E52" s="13"/>
      <c r="F52" s="13" t="s">
        <v>35</v>
      </c>
      <c r="G52" s="30">
        <f>+G54</f>
        <v>-1000000</v>
      </c>
      <c r="H52" s="30">
        <f>+H54</f>
        <v>-1000000</v>
      </c>
    </row>
    <row r="53" spans="1:11" ht="34.5">
      <c r="A53" s="13"/>
      <c r="B53" s="13"/>
      <c r="C53" s="13"/>
      <c r="D53" s="13"/>
      <c r="E53" s="13"/>
      <c r="F53" s="18" t="s">
        <v>135</v>
      </c>
      <c r="G53" s="30"/>
      <c r="H53" s="30"/>
    </row>
    <row r="54" spans="1:11" ht="34.5">
      <c r="A54" s="13"/>
      <c r="B54" s="13"/>
      <c r="C54" s="13"/>
      <c r="D54" s="13"/>
      <c r="E54" s="13"/>
      <c r="F54" s="13" t="s">
        <v>36</v>
      </c>
      <c r="G54" s="30">
        <f>+G56</f>
        <v>-1000000</v>
      </c>
      <c r="H54" s="30">
        <f>+H56</f>
        <v>-1000000</v>
      </c>
    </row>
    <row r="55" spans="1:11">
      <c r="A55" s="13"/>
      <c r="B55" s="13"/>
      <c r="C55" s="13"/>
      <c r="D55" s="13"/>
      <c r="E55" s="13"/>
      <c r="F55" s="13" t="s">
        <v>54</v>
      </c>
      <c r="G55" s="30"/>
      <c r="H55" s="30"/>
      <c r="I55" s="11"/>
      <c r="K55" s="12"/>
    </row>
    <row r="56" spans="1:11">
      <c r="A56" s="13"/>
      <c r="B56" s="13"/>
      <c r="C56" s="13"/>
      <c r="D56" s="13"/>
      <c r="E56" s="13"/>
      <c r="F56" s="13" t="s">
        <v>61</v>
      </c>
      <c r="G56" s="30">
        <f t="shared" ref="G56:H58" si="10">+G57</f>
        <v>-1000000</v>
      </c>
      <c r="H56" s="30">
        <f t="shared" si="10"/>
        <v>-1000000</v>
      </c>
      <c r="I56" s="11"/>
    </row>
    <row r="57" spans="1:11">
      <c r="A57" s="13"/>
      <c r="B57" s="13"/>
      <c r="C57" s="13"/>
      <c r="D57" s="13"/>
      <c r="E57" s="13"/>
      <c r="F57" s="13" t="s">
        <v>62</v>
      </c>
      <c r="G57" s="30">
        <f t="shared" si="10"/>
        <v>-1000000</v>
      </c>
      <c r="H57" s="30">
        <f t="shared" si="10"/>
        <v>-1000000</v>
      </c>
      <c r="I57" s="11"/>
    </row>
    <row r="58" spans="1:11">
      <c r="A58" s="13"/>
      <c r="B58" s="13"/>
      <c r="C58" s="13"/>
      <c r="D58" s="13"/>
      <c r="E58" s="13"/>
      <c r="F58" s="13" t="s">
        <v>65</v>
      </c>
      <c r="G58" s="30">
        <f t="shared" si="10"/>
        <v>-1000000</v>
      </c>
      <c r="H58" s="30">
        <f t="shared" si="10"/>
        <v>-1000000</v>
      </c>
      <c r="I58" s="11"/>
    </row>
    <row r="59" spans="1:11">
      <c r="A59" s="13"/>
      <c r="B59" s="13"/>
      <c r="C59" s="13"/>
      <c r="D59" s="13"/>
      <c r="E59" s="13"/>
      <c r="F59" s="13" t="s">
        <v>47</v>
      </c>
      <c r="G59" s="30">
        <f>'1'!D23</f>
        <v>-1000000</v>
      </c>
      <c r="H59" s="30">
        <f>'1'!E23</f>
        <v>-1000000</v>
      </c>
      <c r="I59" s="11"/>
    </row>
    <row r="60" spans="1:11">
      <c r="A60" s="13"/>
      <c r="B60" s="13"/>
      <c r="C60" s="13"/>
      <c r="D60" s="13"/>
      <c r="E60" s="13">
        <v>12005</v>
      </c>
      <c r="F60" s="1" t="s">
        <v>110</v>
      </c>
      <c r="G60" s="30">
        <f t="shared" ref="G60:H60" si="11">G62</f>
        <v>-125000</v>
      </c>
      <c r="H60" s="30">
        <f t="shared" si="11"/>
        <v>-125000</v>
      </c>
      <c r="I60" s="11"/>
    </row>
    <row r="61" spans="1:11">
      <c r="A61" s="13"/>
      <c r="B61" s="13"/>
      <c r="C61" s="13"/>
      <c r="D61" s="13"/>
      <c r="E61" s="13"/>
      <c r="F61" s="13" t="s">
        <v>35</v>
      </c>
      <c r="G61" s="30"/>
      <c r="H61" s="30"/>
      <c r="I61" s="11"/>
    </row>
    <row r="62" spans="1:11" ht="34.5">
      <c r="A62" s="13"/>
      <c r="B62" s="13"/>
      <c r="C62" s="13"/>
      <c r="D62" s="13"/>
      <c r="E62" s="13"/>
      <c r="F62" s="18" t="s">
        <v>135</v>
      </c>
      <c r="G62" s="30">
        <f t="shared" ref="G62:H62" si="12">G64</f>
        <v>-125000</v>
      </c>
      <c r="H62" s="30">
        <f t="shared" si="12"/>
        <v>-125000</v>
      </c>
      <c r="I62" s="11"/>
    </row>
    <row r="63" spans="1:11" ht="34.5">
      <c r="A63" s="13"/>
      <c r="B63" s="13"/>
      <c r="C63" s="13"/>
      <c r="D63" s="13"/>
      <c r="E63" s="13"/>
      <c r="F63" s="13" t="s">
        <v>36</v>
      </c>
      <c r="G63" s="30"/>
      <c r="H63" s="30"/>
      <c r="I63" s="11"/>
    </row>
    <row r="64" spans="1:11">
      <c r="A64" s="13"/>
      <c r="B64" s="13"/>
      <c r="C64" s="13"/>
      <c r="D64" s="13"/>
      <c r="E64" s="13"/>
      <c r="F64" s="13" t="s">
        <v>54</v>
      </c>
      <c r="G64" s="30">
        <f t="shared" ref="G64:H67" si="13">G65</f>
        <v>-125000</v>
      </c>
      <c r="H64" s="30">
        <f t="shared" si="13"/>
        <v>-125000</v>
      </c>
      <c r="I64" s="11"/>
    </row>
    <row r="65" spans="1:9">
      <c r="A65" s="13"/>
      <c r="B65" s="13"/>
      <c r="C65" s="13"/>
      <c r="D65" s="13"/>
      <c r="E65" s="13"/>
      <c r="F65" s="13" t="s">
        <v>61</v>
      </c>
      <c r="G65" s="30">
        <f t="shared" si="13"/>
        <v>-125000</v>
      </c>
      <c r="H65" s="30">
        <f t="shared" si="13"/>
        <v>-125000</v>
      </c>
      <c r="I65" s="11"/>
    </row>
    <row r="66" spans="1:9">
      <c r="A66" s="13"/>
      <c r="B66" s="13"/>
      <c r="C66" s="13"/>
      <c r="D66" s="13"/>
      <c r="E66" s="13"/>
      <c r="F66" s="13" t="s">
        <v>62</v>
      </c>
      <c r="G66" s="30">
        <f t="shared" si="13"/>
        <v>-125000</v>
      </c>
      <c r="H66" s="30">
        <f t="shared" si="13"/>
        <v>-125000</v>
      </c>
      <c r="I66" s="11"/>
    </row>
    <row r="67" spans="1:9">
      <c r="A67" s="13"/>
      <c r="B67" s="13"/>
      <c r="C67" s="13"/>
      <c r="D67" s="13"/>
      <c r="E67" s="13"/>
      <c r="F67" s="13" t="s">
        <v>65</v>
      </c>
      <c r="G67" s="30">
        <f t="shared" si="13"/>
        <v>-125000</v>
      </c>
      <c r="H67" s="30">
        <f t="shared" si="13"/>
        <v>-125000</v>
      </c>
      <c r="I67" s="11"/>
    </row>
    <row r="68" spans="1:9">
      <c r="A68" s="13"/>
      <c r="B68" s="13"/>
      <c r="C68" s="13"/>
      <c r="D68" s="13"/>
      <c r="E68" s="13"/>
      <c r="F68" s="13" t="s">
        <v>47</v>
      </c>
      <c r="G68" s="30">
        <f>'1'!D29</f>
        <v>-125000</v>
      </c>
      <c r="H68" s="30">
        <f>'1'!E29</f>
        <v>-125000</v>
      </c>
      <c r="I68" s="11"/>
    </row>
    <row r="69" spans="1:9">
      <c r="A69" s="13"/>
      <c r="B69" s="13"/>
      <c r="C69" s="13"/>
      <c r="D69" s="20">
        <v>1068</v>
      </c>
      <c r="E69" s="13"/>
      <c r="F69" s="31" t="s">
        <v>98</v>
      </c>
      <c r="G69" s="30">
        <f t="shared" ref="G69:H69" si="14">G71+G80</f>
        <v>-462000</v>
      </c>
      <c r="H69" s="30">
        <f t="shared" si="14"/>
        <v>-462000</v>
      </c>
      <c r="I69" s="11"/>
    </row>
    <row r="70" spans="1:9">
      <c r="A70" s="13"/>
      <c r="B70" s="13"/>
      <c r="C70" s="13"/>
      <c r="D70" s="13"/>
      <c r="E70" s="13"/>
      <c r="F70" s="13" t="s">
        <v>46</v>
      </c>
      <c r="G70" s="30"/>
      <c r="H70" s="30"/>
      <c r="I70" s="11"/>
    </row>
    <row r="71" spans="1:9">
      <c r="A71" s="13"/>
      <c r="B71" s="13"/>
      <c r="C71" s="13"/>
      <c r="D71" s="13"/>
      <c r="E71" s="13" t="s">
        <v>69</v>
      </c>
      <c r="F71" s="13" t="s">
        <v>113</v>
      </c>
      <c r="G71" s="30">
        <f t="shared" ref="G71:H71" si="15">G73</f>
        <v>-300000</v>
      </c>
      <c r="H71" s="30">
        <f t="shared" si="15"/>
        <v>-300000</v>
      </c>
      <c r="I71" s="11"/>
    </row>
    <row r="72" spans="1:9">
      <c r="A72" s="13"/>
      <c r="B72" s="13"/>
      <c r="C72" s="13"/>
      <c r="D72" s="13"/>
      <c r="E72" s="13"/>
      <c r="F72" s="13" t="s">
        <v>35</v>
      </c>
      <c r="G72" s="30"/>
      <c r="H72" s="30"/>
      <c r="I72" s="11"/>
    </row>
    <row r="73" spans="1:9" ht="34.5">
      <c r="A73" s="13"/>
      <c r="B73" s="13"/>
      <c r="C73" s="13"/>
      <c r="D73" s="13"/>
      <c r="E73" s="13"/>
      <c r="F73" s="18" t="s">
        <v>135</v>
      </c>
      <c r="G73" s="30">
        <f t="shared" ref="G73:H73" si="16">G75</f>
        <v>-300000</v>
      </c>
      <c r="H73" s="30">
        <f t="shared" si="16"/>
        <v>-300000</v>
      </c>
      <c r="I73" s="11"/>
    </row>
    <row r="74" spans="1:9" ht="34.5">
      <c r="A74" s="13"/>
      <c r="B74" s="13"/>
      <c r="C74" s="13"/>
      <c r="D74" s="13"/>
      <c r="E74" s="13"/>
      <c r="F74" s="13" t="s">
        <v>36</v>
      </c>
      <c r="G74" s="30"/>
      <c r="H74" s="30"/>
      <c r="I74" s="11"/>
    </row>
    <row r="75" spans="1:9">
      <c r="A75" s="13"/>
      <c r="B75" s="13"/>
      <c r="C75" s="13"/>
      <c r="D75" s="13"/>
      <c r="E75" s="13"/>
      <c r="F75" s="13" t="s">
        <v>54</v>
      </c>
      <c r="G75" s="30">
        <f t="shared" ref="G75:H78" si="17">G76</f>
        <v>-300000</v>
      </c>
      <c r="H75" s="30">
        <f t="shared" si="17"/>
        <v>-300000</v>
      </c>
      <c r="I75" s="11"/>
    </row>
    <row r="76" spans="1:9">
      <c r="A76" s="13"/>
      <c r="B76" s="13"/>
      <c r="C76" s="13"/>
      <c r="D76" s="13"/>
      <c r="E76" s="13"/>
      <c r="F76" s="13" t="s">
        <v>61</v>
      </c>
      <c r="G76" s="30">
        <f t="shared" si="17"/>
        <v>-300000</v>
      </c>
      <c r="H76" s="30">
        <f t="shared" si="17"/>
        <v>-300000</v>
      </c>
      <c r="I76" s="11"/>
    </row>
    <row r="77" spans="1:9">
      <c r="A77" s="13"/>
      <c r="B77" s="13"/>
      <c r="C77" s="13"/>
      <c r="D77" s="13"/>
      <c r="E77" s="13"/>
      <c r="F77" s="13" t="s">
        <v>62</v>
      </c>
      <c r="G77" s="30">
        <f t="shared" si="17"/>
        <v>-300000</v>
      </c>
      <c r="H77" s="30">
        <f t="shared" si="17"/>
        <v>-300000</v>
      </c>
      <c r="I77" s="11"/>
    </row>
    <row r="78" spans="1:9">
      <c r="A78" s="13"/>
      <c r="B78" s="13"/>
      <c r="C78" s="13"/>
      <c r="D78" s="13"/>
      <c r="E78" s="13"/>
      <c r="F78" s="13" t="s">
        <v>65</v>
      </c>
      <c r="G78" s="30">
        <f t="shared" si="17"/>
        <v>-300000</v>
      </c>
      <c r="H78" s="30">
        <f t="shared" si="17"/>
        <v>-300000</v>
      </c>
      <c r="I78" s="11"/>
    </row>
    <row r="79" spans="1:9">
      <c r="A79" s="13"/>
      <c r="B79" s="13"/>
      <c r="C79" s="13"/>
      <c r="D79" s="13"/>
      <c r="E79" s="13"/>
      <c r="F79" s="13" t="s">
        <v>114</v>
      </c>
      <c r="G79" s="30">
        <f>'1'!D42</f>
        <v>-300000</v>
      </c>
      <c r="H79" s="30">
        <f>'1'!E42</f>
        <v>-300000</v>
      </c>
      <c r="I79" s="11"/>
    </row>
    <row r="80" spans="1:9">
      <c r="A80" s="13"/>
      <c r="B80" s="13"/>
      <c r="C80" s="13"/>
      <c r="D80" s="13"/>
      <c r="E80" s="13" t="s">
        <v>67</v>
      </c>
      <c r="F80" s="13" t="s">
        <v>115</v>
      </c>
      <c r="G80" s="30">
        <f t="shared" ref="G80:H80" si="18">G82</f>
        <v>-162000</v>
      </c>
      <c r="H80" s="30">
        <f t="shared" si="18"/>
        <v>-162000</v>
      </c>
      <c r="I80" s="11"/>
    </row>
    <row r="81" spans="1:9">
      <c r="A81" s="13"/>
      <c r="B81" s="13"/>
      <c r="C81" s="13"/>
      <c r="D81" s="13"/>
      <c r="E81" s="13"/>
      <c r="F81" s="13" t="s">
        <v>35</v>
      </c>
      <c r="G81" s="30"/>
      <c r="H81" s="30"/>
      <c r="I81" s="11"/>
    </row>
    <row r="82" spans="1:9" ht="34.5">
      <c r="A82" s="13"/>
      <c r="B82" s="13"/>
      <c r="C82" s="13"/>
      <c r="D82" s="13"/>
      <c r="E82" s="13"/>
      <c r="F82" s="18" t="s">
        <v>135</v>
      </c>
      <c r="G82" s="30">
        <f t="shared" ref="G82:H82" si="19">G84</f>
        <v>-162000</v>
      </c>
      <c r="H82" s="30">
        <f t="shared" si="19"/>
        <v>-162000</v>
      </c>
      <c r="I82" s="11"/>
    </row>
    <row r="83" spans="1:9" ht="34.5">
      <c r="A83" s="13"/>
      <c r="B83" s="13"/>
      <c r="C83" s="13"/>
      <c r="D83" s="13"/>
      <c r="E83" s="13"/>
      <c r="F83" s="13" t="s">
        <v>36</v>
      </c>
      <c r="G83" s="30"/>
      <c r="H83" s="30"/>
      <c r="I83" s="11"/>
    </row>
    <row r="84" spans="1:9">
      <c r="A84" s="13"/>
      <c r="B84" s="13"/>
      <c r="C84" s="13"/>
      <c r="D84" s="13"/>
      <c r="E84" s="13"/>
      <c r="F84" s="13" t="s">
        <v>54</v>
      </c>
      <c r="G84" s="30">
        <f t="shared" ref="G84:H87" si="20">G85</f>
        <v>-162000</v>
      </c>
      <c r="H84" s="30">
        <f t="shared" si="20"/>
        <v>-162000</v>
      </c>
      <c r="I84" s="11"/>
    </row>
    <row r="85" spans="1:9">
      <c r="A85" s="13"/>
      <c r="B85" s="13"/>
      <c r="C85" s="13"/>
      <c r="D85" s="13"/>
      <c r="E85" s="13"/>
      <c r="F85" s="13" t="s">
        <v>61</v>
      </c>
      <c r="G85" s="30">
        <f t="shared" si="20"/>
        <v>-162000</v>
      </c>
      <c r="H85" s="30">
        <f t="shared" si="20"/>
        <v>-162000</v>
      </c>
      <c r="I85" s="11"/>
    </row>
    <row r="86" spans="1:9">
      <c r="A86" s="13"/>
      <c r="B86" s="13"/>
      <c r="C86" s="13"/>
      <c r="D86" s="13"/>
      <c r="E86" s="13"/>
      <c r="F86" s="13" t="s">
        <v>62</v>
      </c>
      <c r="G86" s="30">
        <f t="shared" si="20"/>
        <v>-162000</v>
      </c>
      <c r="H86" s="30">
        <f t="shared" si="20"/>
        <v>-162000</v>
      </c>
      <c r="I86" s="11"/>
    </row>
    <row r="87" spans="1:9">
      <c r="A87" s="13"/>
      <c r="B87" s="13"/>
      <c r="C87" s="13"/>
      <c r="D87" s="13"/>
      <c r="E87" s="13"/>
      <c r="F87" s="13" t="s">
        <v>65</v>
      </c>
      <c r="G87" s="30">
        <f t="shared" si="20"/>
        <v>-162000</v>
      </c>
      <c r="H87" s="30">
        <f t="shared" si="20"/>
        <v>-162000</v>
      </c>
      <c r="I87" s="11"/>
    </row>
    <row r="88" spans="1:9">
      <c r="A88" s="13"/>
      <c r="B88" s="13"/>
      <c r="C88" s="13"/>
      <c r="D88" s="13"/>
      <c r="E88" s="13"/>
      <c r="F88" s="13" t="s">
        <v>47</v>
      </c>
      <c r="G88" s="30">
        <f>'1'!D48</f>
        <v>-162000</v>
      </c>
      <c r="H88" s="30">
        <f>'1'!E48</f>
        <v>-162000</v>
      </c>
      <c r="I88" s="11"/>
    </row>
    <row r="89" spans="1:9">
      <c r="A89" s="29"/>
      <c r="B89" s="20" t="s">
        <v>213</v>
      </c>
      <c r="C89" s="13"/>
      <c r="D89" s="13"/>
      <c r="E89" s="13"/>
      <c r="F89" s="20" t="s">
        <v>212</v>
      </c>
      <c r="G89" s="30">
        <f t="shared" ref="G89:H89" si="21">G91</f>
        <v>-154000</v>
      </c>
      <c r="H89" s="30">
        <f t="shared" si="21"/>
        <v>-154000</v>
      </c>
    </row>
    <row r="90" spans="1:9">
      <c r="A90" s="29"/>
      <c r="B90" s="13"/>
      <c r="C90" s="13"/>
      <c r="D90" s="13"/>
      <c r="E90" s="13"/>
      <c r="F90" s="13" t="s">
        <v>46</v>
      </c>
      <c r="G90" s="30"/>
      <c r="H90" s="30"/>
    </row>
    <row r="91" spans="1:9">
      <c r="A91" s="29"/>
      <c r="B91" s="13"/>
      <c r="C91" s="20" t="s">
        <v>214</v>
      </c>
      <c r="D91" s="13"/>
      <c r="E91" s="13"/>
      <c r="F91" s="20" t="s">
        <v>212</v>
      </c>
      <c r="G91" s="30">
        <f t="shared" ref="G91:H91" si="22">G93</f>
        <v>-154000</v>
      </c>
      <c r="H91" s="30">
        <f t="shared" si="22"/>
        <v>-154000</v>
      </c>
    </row>
    <row r="92" spans="1:9">
      <c r="A92" s="29"/>
      <c r="B92" s="13"/>
      <c r="C92" s="13"/>
      <c r="D92" s="13"/>
      <c r="E92" s="13"/>
      <c r="F92" s="13" t="s">
        <v>46</v>
      </c>
      <c r="G92" s="30"/>
      <c r="H92" s="30"/>
    </row>
    <row r="93" spans="1:9">
      <c r="A93" s="29"/>
      <c r="B93" s="13"/>
      <c r="C93" s="13"/>
      <c r="D93" s="20">
        <v>1088</v>
      </c>
      <c r="E93" s="13"/>
      <c r="F93" s="13" t="s">
        <v>194</v>
      </c>
      <c r="G93" s="30">
        <f t="shared" ref="G93:H93" si="23">G95+G104+G113+G125+G134+G143</f>
        <v>-154000</v>
      </c>
      <c r="H93" s="30">
        <f t="shared" si="23"/>
        <v>-154000</v>
      </c>
    </row>
    <row r="94" spans="1:9">
      <c r="A94" s="29"/>
      <c r="B94" s="13"/>
      <c r="C94" s="13"/>
      <c r="D94" s="13"/>
      <c r="E94" s="13"/>
      <c r="F94" s="13" t="s">
        <v>46</v>
      </c>
      <c r="G94" s="30"/>
      <c r="H94" s="30"/>
    </row>
    <row r="95" spans="1:9" ht="34.5">
      <c r="A95" s="29"/>
      <c r="B95" s="29"/>
      <c r="C95" s="29"/>
      <c r="D95" s="29"/>
      <c r="E95" s="13" t="s">
        <v>119</v>
      </c>
      <c r="F95" s="13" t="s">
        <v>197</v>
      </c>
      <c r="G95" s="30">
        <f t="shared" ref="G95:H95" si="24">G97</f>
        <v>-33000</v>
      </c>
      <c r="H95" s="30">
        <f t="shared" si="24"/>
        <v>-25000</v>
      </c>
    </row>
    <row r="96" spans="1:9">
      <c r="A96" s="29"/>
      <c r="B96" s="29"/>
      <c r="C96" s="29"/>
      <c r="D96" s="29"/>
      <c r="E96" s="13"/>
      <c r="F96" s="13" t="s">
        <v>35</v>
      </c>
      <c r="G96" s="30"/>
      <c r="H96" s="30"/>
    </row>
    <row r="97" spans="1:8" ht="34.5">
      <c r="A97" s="29"/>
      <c r="B97" s="29"/>
      <c r="C97" s="29"/>
      <c r="D97" s="29"/>
      <c r="E97" s="13"/>
      <c r="F97" s="18" t="s">
        <v>135</v>
      </c>
      <c r="G97" s="30">
        <f t="shared" ref="G97:H97" si="25">G99</f>
        <v>-33000</v>
      </c>
      <c r="H97" s="30">
        <f t="shared" si="25"/>
        <v>-25000</v>
      </c>
    </row>
    <row r="98" spans="1:8" ht="34.5">
      <c r="A98" s="29"/>
      <c r="B98" s="29"/>
      <c r="C98" s="29"/>
      <c r="D98" s="29"/>
      <c r="E98" s="13"/>
      <c r="F98" s="13" t="s">
        <v>36</v>
      </c>
      <c r="G98" s="30"/>
      <c r="H98" s="30"/>
    </row>
    <row r="99" spans="1:8">
      <c r="A99" s="29"/>
      <c r="B99" s="29"/>
      <c r="C99" s="29"/>
      <c r="D99" s="29"/>
      <c r="E99" s="13"/>
      <c r="F99" s="13" t="s">
        <v>54</v>
      </c>
      <c r="G99" s="30">
        <f t="shared" ref="G99:H102" si="26">G100</f>
        <v>-33000</v>
      </c>
      <c r="H99" s="30">
        <f t="shared" si="26"/>
        <v>-25000</v>
      </c>
    </row>
    <row r="100" spans="1:8">
      <c r="A100" s="29"/>
      <c r="B100" s="29"/>
      <c r="C100" s="29"/>
      <c r="D100" s="29"/>
      <c r="E100" s="13"/>
      <c r="F100" s="13" t="s">
        <v>61</v>
      </c>
      <c r="G100" s="30">
        <f t="shared" si="26"/>
        <v>-33000</v>
      </c>
      <c r="H100" s="30">
        <f t="shared" si="26"/>
        <v>-25000</v>
      </c>
    </row>
    <row r="101" spans="1:8">
      <c r="A101" s="29"/>
      <c r="B101" s="29"/>
      <c r="C101" s="29"/>
      <c r="D101" s="29"/>
      <c r="E101" s="13"/>
      <c r="F101" s="13" t="s">
        <v>215</v>
      </c>
      <c r="G101" s="30">
        <f t="shared" si="26"/>
        <v>-33000</v>
      </c>
      <c r="H101" s="30">
        <f t="shared" si="26"/>
        <v>-25000</v>
      </c>
    </row>
    <row r="102" spans="1:8">
      <c r="A102" s="29"/>
      <c r="B102" s="29"/>
      <c r="C102" s="29"/>
      <c r="D102" s="29"/>
      <c r="E102" s="13"/>
      <c r="F102" s="13" t="s">
        <v>216</v>
      </c>
      <c r="G102" s="30">
        <f t="shared" si="26"/>
        <v>-33000</v>
      </c>
      <c r="H102" s="30">
        <f t="shared" si="26"/>
        <v>-25000</v>
      </c>
    </row>
    <row r="103" spans="1:8">
      <c r="A103" s="29"/>
      <c r="B103" s="29"/>
      <c r="C103" s="29"/>
      <c r="D103" s="29"/>
      <c r="E103" s="13"/>
      <c r="F103" s="13" t="s">
        <v>217</v>
      </c>
      <c r="G103" s="30">
        <f>'1'!D61</f>
        <v>-33000</v>
      </c>
      <c r="H103" s="30">
        <f>'1'!E61</f>
        <v>-25000</v>
      </c>
    </row>
    <row r="104" spans="1:8" ht="34.5">
      <c r="A104" s="29"/>
      <c r="B104" s="29"/>
      <c r="C104" s="29"/>
      <c r="D104" s="29"/>
      <c r="E104" s="13" t="s">
        <v>199</v>
      </c>
      <c r="F104" s="13" t="s">
        <v>200</v>
      </c>
      <c r="G104" s="30">
        <f t="shared" ref="G104:H104" si="27">G106</f>
        <v>-32000</v>
      </c>
      <c r="H104" s="30">
        <f t="shared" si="27"/>
        <v>-32000</v>
      </c>
    </row>
    <row r="105" spans="1:8">
      <c r="A105" s="29"/>
      <c r="B105" s="29"/>
      <c r="C105" s="29"/>
      <c r="D105" s="29"/>
      <c r="E105" s="13"/>
      <c r="F105" s="13" t="s">
        <v>35</v>
      </c>
      <c r="G105" s="30"/>
      <c r="H105" s="30"/>
    </row>
    <row r="106" spans="1:8" ht="34.5">
      <c r="A106" s="29"/>
      <c r="B106" s="29"/>
      <c r="C106" s="29"/>
      <c r="D106" s="29"/>
      <c r="E106" s="13"/>
      <c r="F106" s="18" t="s">
        <v>135</v>
      </c>
      <c r="G106" s="30">
        <f t="shared" ref="G106:H106" si="28">G108</f>
        <v>-32000</v>
      </c>
      <c r="H106" s="30">
        <f t="shared" si="28"/>
        <v>-32000</v>
      </c>
    </row>
    <row r="107" spans="1:8" ht="34.5">
      <c r="A107" s="29"/>
      <c r="B107" s="29"/>
      <c r="C107" s="29"/>
      <c r="D107" s="29"/>
      <c r="E107" s="13"/>
      <c r="F107" s="13" t="s">
        <v>36</v>
      </c>
      <c r="G107" s="30"/>
      <c r="H107" s="30"/>
    </row>
    <row r="108" spans="1:8">
      <c r="A108" s="29"/>
      <c r="B108" s="29"/>
      <c r="C108" s="29"/>
      <c r="D108" s="29"/>
      <c r="E108" s="13"/>
      <c r="F108" s="13" t="s">
        <v>54</v>
      </c>
      <c r="G108" s="30">
        <f t="shared" ref="G108:H111" si="29">G109</f>
        <v>-32000</v>
      </c>
      <c r="H108" s="30">
        <f t="shared" si="29"/>
        <v>-32000</v>
      </c>
    </row>
    <row r="109" spans="1:8">
      <c r="A109" s="29"/>
      <c r="B109" s="29"/>
      <c r="C109" s="29"/>
      <c r="D109" s="29"/>
      <c r="E109" s="13"/>
      <c r="F109" s="13" t="s">
        <v>61</v>
      </c>
      <c r="G109" s="30">
        <f t="shared" si="29"/>
        <v>-32000</v>
      </c>
      <c r="H109" s="30">
        <f t="shared" si="29"/>
        <v>-32000</v>
      </c>
    </row>
    <row r="110" spans="1:8">
      <c r="A110" s="29"/>
      <c r="B110" s="29"/>
      <c r="C110" s="29"/>
      <c r="D110" s="29"/>
      <c r="E110" s="13"/>
      <c r="F110" s="13" t="s">
        <v>215</v>
      </c>
      <c r="G110" s="30">
        <f t="shared" si="29"/>
        <v>-32000</v>
      </c>
      <c r="H110" s="30">
        <f t="shared" si="29"/>
        <v>-32000</v>
      </c>
    </row>
    <row r="111" spans="1:8">
      <c r="A111" s="29"/>
      <c r="B111" s="29"/>
      <c r="C111" s="29"/>
      <c r="D111" s="29"/>
      <c r="E111" s="13"/>
      <c r="F111" s="13" t="s">
        <v>216</v>
      </c>
      <c r="G111" s="30">
        <f t="shared" si="29"/>
        <v>-32000</v>
      </c>
      <c r="H111" s="30">
        <f t="shared" si="29"/>
        <v>-32000</v>
      </c>
    </row>
    <row r="112" spans="1:8">
      <c r="A112" s="29"/>
      <c r="B112" s="29"/>
      <c r="C112" s="29"/>
      <c r="D112" s="29"/>
      <c r="E112" s="13"/>
      <c r="F112" s="13" t="s">
        <v>217</v>
      </c>
      <c r="G112" s="30">
        <f>'1'!D67</f>
        <v>-32000</v>
      </c>
      <c r="H112" s="30">
        <f>'1'!E67</f>
        <v>-32000</v>
      </c>
    </row>
    <row r="113" spans="1:8" ht="34.5">
      <c r="A113" s="29"/>
      <c r="B113" s="29"/>
      <c r="C113" s="29"/>
      <c r="D113" s="29"/>
      <c r="E113" s="13" t="s">
        <v>202</v>
      </c>
      <c r="F113" s="13" t="s">
        <v>203</v>
      </c>
      <c r="G113" s="30">
        <f t="shared" ref="G113:H113" si="30">G115</f>
        <v>-27000</v>
      </c>
      <c r="H113" s="30">
        <f t="shared" si="30"/>
        <v>-35000</v>
      </c>
    </row>
    <row r="114" spans="1:8">
      <c r="A114" s="29"/>
      <c r="B114" s="29"/>
      <c r="C114" s="29"/>
      <c r="D114" s="29"/>
      <c r="E114" s="13"/>
      <c r="F114" s="13" t="s">
        <v>35</v>
      </c>
      <c r="G114" s="30"/>
      <c r="H114" s="30"/>
    </row>
    <row r="115" spans="1:8" ht="34.5">
      <c r="A115" s="29"/>
      <c r="B115" s="29"/>
      <c r="C115" s="29"/>
      <c r="D115" s="29"/>
      <c r="E115" s="13"/>
      <c r="F115" s="18" t="s">
        <v>135</v>
      </c>
      <c r="G115" s="30">
        <f t="shared" ref="G115:H115" si="31">G117</f>
        <v>-27000</v>
      </c>
      <c r="H115" s="30">
        <f t="shared" si="31"/>
        <v>-35000</v>
      </c>
    </row>
    <row r="116" spans="1:8" ht="34.5">
      <c r="A116" s="29"/>
      <c r="B116" s="29"/>
      <c r="C116" s="29"/>
      <c r="D116" s="29"/>
      <c r="E116" s="13"/>
      <c r="F116" s="13" t="s">
        <v>36</v>
      </c>
      <c r="G116" s="30"/>
      <c r="H116" s="30"/>
    </row>
    <row r="117" spans="1:8">
      <c r="A117" s="29"/>
      <c r="B117" s="29"/>
      <c r="C117" s="29"/>
      <c r="D117" s="29"/>
      <c r="E117" s="13"/>
      <c r="F117" s="13" t="s">
        <v>54</v>
      </c>
      <c r="G117" s="30">
        <f t="shared" ref="G117:H117" si="32">G118</f>
        <v>-27000</v>
      </c>
      <c r="H117" s="30">
        <f t="shared" si="32"/>
        <v>-35000</v>
      </c>
    </row>
    <row r="118" spans="1:8">
      <c r="A118" s="29"/>
      <c r="B118" s="29"/>
      <c r="C118" s="29"/>
      <c r="D118" s="29"/>
      <c r="E118" s="13"/>
      <c r="F118" s="13" t="s">
        <v>61</v>
      </c>
      <c r="G118" s="30">
        <f t="shared" ref="G118:H118" si="33">G119+G122</f>
        <v>-27000</v>
      </c>
      <c r="H118" s="30">
        <f t="shared" si="33"/>
        <v>-35000</v>
      </c>
    </row>
    <row r="119" spans="1:8">
      <c r="A119" s="29"/>
      <c r="B119" s="29"/>
      <c r="C119" s="29"/>
      <c r="D119" s="29"/>
      <c r="E119" s="13"/>
      <c r="F119" s="13" t="s">
        <v>215</v>
      </c>
      <c r="G119" s="30">
        <f t="shared" ref="G119:H120" si="34">G120</f>
        <v>-10500</v>
      </c>
      <c r="H119" s="30">
        <f t="shared" si="34"/>
        <v>-15000</v>
      </c>
    </row>
    <row r="120" spans="1:8">
      <c r="A120" s="29"/>
      <c r="B120" s="29"/>
      <c r="C120" s="29"/>
      <c r="D120" s="29"/>
      <c r="E120" s="13"/>
      <c r="F120" s="13" t="s">
        <v>216</v>
      </c>
      <c r="G120" s="30">
        <f t="shared" si="34"/>
        <v>-10500</v>
      </c>
      <c r="H120" s="30">
        <f t="shared" si="34"/>
        <v>-15000</v>
      </c>
    </row>
    <row r="121" spans="1:8">
      <c r="A121" s="29"/>
      <c r="B121" s="29"/>
      <c r="C121" s="29"/>
      <c r="D121" s="29"/>
      <c r="E121" s="13"/>
      <c r="F121" s="13" t="s">
        <v>217</v>
      </c>
      <c r="G121" s="30">
        <v>-10500</v>
      </c>
      <c r="H121" s="30">
        <v>-15000</v>
      </c>
    </row>
    <row r="122" spans="1:8">
      <c r="A122" s="29"/>
      <c r="B122" s="29"/>
      <c r="C122" s="29"/>
      <c r="D122" s="29"/>
      <c r="E122" s="13"/>
      <c r="F122" s="13" t="s">
        <v>62</v>
      </c>
      <c r="G122" s="30">
        <f t="shared" ref="G122:H123" si="35">G123</f>
        <v>-16500</v>
      </c>
      <c r="H122" s="30">
        <f t="shared" si="35"/>
        <v>-20000</v>
      </c>
    </row>
    <row r="123" spans="1:8">
      <c r="A123" s="29"/>
      <c r="B123" s="29"/>
      <c r="C123" s="29"/>
      <c r="D123" s="29"/>
      <c r="E123" s="13"/>
      <c r="F123" s="13" t="s">
        <v>65</v>
      </c>
      <c r="G123" s="30">
        <f t="shared" si="35"/>
        <v>-16500</v>
      </c>
      <c r="H123" s="30">
        <f t="shared" si="35"/>
        <v>-20000</v>
      </c>
    </row>
    <row r="124" spans="1:8">
      <c r="A124" s="29"/>
      <c r="B124" s="29"/>
      <c r="C124" s="29"/>
      <c r="D124" s="29"/>
      <c r="E124" s="13"/>
      <c r="F124" s="13" t="s">
        <v>70</v>
      </c>
      <c r="G124" s="30">
        <v>-16500</v>
      </c>
      <c r="H124" s="30">
        <v>-20000</v>
      </c>
    </row>
    <row r="125" spans="1:8" ht="34.5">
      <c r="A125" s="29"/>
      <c r="B125" s="29"/>
      <c r="C125" s="29"/>
      <c r="D125" s="29"/>
      <c r="E125" s="13" t="s">
        <v>205</v>
      </c>
      <c r="F125" s="13" t="s">
        <v>206</v>
      </c>
      <c r="G125" s="30">
        <f t="shared" ref="G125:H125" si="36">G127</f>
        <v>-30000</v>
      </c>
      <c r="H125" s="30">
        <f t="shared" si="36"/>
        <v>-30000</v>
      </c>
    </row>
    <row r="126" spans="1:8">
      <c r="A126" s="29"/>
      <c r="B126" s="29"/>
      <c r="C126" s="29"/>
      <c r="D126" s="29"/>
      <c r="E126" s="13"/>
      <c r="F126" s="13" t="s">
        <v>35</v>
      </c>
      <c r="G126" s="30"/>
      <c r="H126" s="30"/>
    </row>
    <row r="127" spans="1:8" ht="34.5">
      <c r="A127" s="29"/>
      <c r="B127" s="29"/>
      <c r="C127" s="29"/>
      <c r="D127" s="29"/>
      <c r="E127" s="13"/>
      <c r="F127" s="18" t="s">
        <v>135</v>
      </c>
      <c r="G127" s="30">
        <f t="shared" ref="G127:H127" si="37">G129</f>
        <v>-30000</v>
      </c>
      <c r="H127" s="30">
        <f t="shared" si="37"/>
        <v>-30000</v>
      </c>
    </row>
    <row r="128" spans="1:8" ht="34.5">
      <c r="A128" s="29"/>
      <c r="B128" s="29"/>
      <c r="C128" s="29"/>
      <c r="D128" s="29"/>
      <c r="E128" s="13"/>
      <c r="F128" s="13" t="s">
        <v>36</v>
      </c>
      <c r="G128" s="30"/>
      <c r="H128" s="30"/>
    </row>
    <row r="129" spans="1:8">
      <c r="A129" s="29"/>
      <c r="B129" s="29"/>
      <c r="C129" s="29"/>
      <c r="D129" s="29"/>
      <c r="E129" s="13"/>
      <c r="F129" s="13" t="s">
        <v>54</v>
      </c>
      <c r="G129" s="30">
        <f t="shared" ref="G129:H132" si="38">G130</f>
        <v>-30000</v>
      </c>
      <c r="H129" s="30">
        <f t="shared" si="38"/>
        <v>-30000</v>
      </c>
    </row>
    <row r="130" spans="1:8">
      <c r="A130" s="29"/>
      <c r="B130" s="29"/>
      <c r="C130" s="29"/>
      <c r="D130" s="29"/>
      <c r="E130" s="13"/>
      <c r="F130" s="13" t="s">
        <v>61</v>
      </c>
      <c r="G130" s="30">
        <f t="shared" si="38"/>
        <v>-30000</v>
      </c>
      <c r="H130" s="30">
        <f t="shared" si="38"/>
        <v>-30000</v>
      </c>
    </row>
    <row r="131" spans="1:8">
      <c r="A131" s="29"/>
      <c r="B131" s="29"/>
      <c r="C131" s="29"/>
      <c r="D131" s="29"/>
      <c r="E131" s="13"/>
      <c r="F131" s="13" t="s">
        <v>62</v>
      </c>
      <c r="G131" s="30">
        <f t="shared" si="38"/>
        <v>-30000</v>
      </c>
      <c r="H131" s="30">
        <f t="shared" si="38"/>
        <v>-30000</v>
      </c>
    </row>
    <row r="132" spans="1:8">
      <c r="A132" s="29"/>
      <c r="B132" s="29"/>
      <c r="C132" s="29"/>
      <c r="D132" s="29"/>
      <c r="E132" s="13"/>
      <c r="F132" s="13" t="s">
        <v>65</v>
      </c>
      <c r="G132" s="30">
        <f t="shared" si="38"/>
        <v>-30000</v>
      </c>
      <c r="H132" s="30">
        <f t="shared" si="38"/>
        <v>-30000</v>
      </c>
    </row>
    <row r="133" spans="1:8">
      <c r="A133" s="29"/>
      <c r="B133" s="29"/>
      <c r="C133" s="29"/>
      <c r="D133" s="29"/>
      <c r="E133" s="13"/>
      <c r="F133" s="13" t="s">
        <v>70</v>
      </c>
      <c r="G133" s="30">
        <f>'1'!D79</f>
        <v>-30000</v>
      </c>
      <c r="H133" s="30">
        <f>'1'!E79</f>
        <v>-30000</v>
      </c>
    </row>
    <row r="134" spans="1:8" ht="73.5" customHeight="1">
      <c r="A134" s="29"/>
      <c r="B134" s="29"/>
      <c r="C134" s="29"/>
      <c r="D134" s="29"/>
      <c r="E134" s="29">
        <v>12014</v>
      </c>
      <c r="F134" s="13" t="s">
        <v>272</v>
      </c>
      <c r="G134" s="30">
        <f t="shared" ref="G134:H134" si="39">G136</f>
        <v>-12000</v>
      </c>
      <c r="H134" s="30">
        <f t="shared" si="39"/>
        <v>-12000</v>
      </c>
    </row>
    <row r="135" spans="1:8">
      <c r="A135" s="29"/>
      <c r="B135" s="29"/>
      <c r="C135" s="29"/>
      <c r="D135" s="29"/>
      <c r="E135" s="29"/>
      <c r="F135" s="13" t="s">
        <v>35</v>
      </c>
      <c r="G135" s="30"/>
      <c r="H135" s="30"/>
    </row>
    <row r="136" spans="1:8" ht="34.5">
      <c r="A136" s="29"/>
      <c r="B136" s="29"/>
      <c r="C136" s="29"/>
      <c r="D136" s="29"/>
      <c r="E136" s="29"/>
      <c r="F136" s="18" t="s">
        <v>135</v>
      </c>
      <c r="G136" s="30">
        <f t="shared" ref="G136:H136" si="40">G138</f>
        <v>-12000</v>
      </c>
      <c r="H136" s="30">
        <f t="shared" si="40"/>
        <v>-12000</v>
      </c>
    </row>
    <row r="137" spans="1:8" ht="34.5">
      <c r="A137" s="29"/>
      <c r="B137" s="29"/>
      <c r="C137" s="29"/>
      <c r="D137" s="29"/>
      <c r="E137" s="29"/>
      <c r="F137" s="13" t="s">
        <v>36</v>
      </c>
      <c r="G137" s="30"/>
      <c r="H137" s="30"/>
    </row>
    <row r="138" spans="1:8">
      <c r="A138" s="29"/>
      <c r="B138" s="29"/>
      <c r="C138" s="29"/>
      <c r="D138" s="29"/>
      <c r="E138" s="29"/>
      <c r="F138" s="13" t="s">
        <v>54</v>
      </c>
      <c r="G138" s="30">
        <f t="shared" ref="G138:H141" si="41">G139</f>
        <v>-12000</v>
      </c>
      <c r="H138" s="30">
        <f t="shared" si="41"/>
        <v>-12000</v>
      </c>
    </row>
    <row r="139" spans="1:8">
      <c r="A139" s="29"/>
      <c r="B139" s="29"/>
      <c r="C139" s="29"/>
      <c r="D139" s="29"/>
      <c r="E139" s="29"/>
      <c r="F139" s="13" t="s">
        <v>61</v>
      </c>
      <c r="G139" s="30">
        <f t="shared" si="41"/>
        <v>-12000</v>
      </c>
      <c r="H139" s="30">
        <f t="shared" si="41"/>
        <v>-12000</v>
      </c>
    </row>
    <row r="140" spans="1:8">
      <c r="A140" s="29"/>
      <c r="B140" s="29"/>
      <c r="C140" s="29"/>
      <c r="D140" s="29"/>
      <c r="E140" s="29"/>
      <c r="F140" s="13" t="s">
        <v>215</v>
      </c>
      <c r="G140" s="30">
        <f t="shared" si="41"/>
        <v>-12000</v>
      </c>
      <c r="H140" s="30">
        <f t="shared" si="41"/>
        <v>-12000</v>
      </c>
    </row>
    <row r="141" spans="1:8">
      <c r="A141" s="29"/>
      <c r="B141" s="29"/>
      <c r="C141" s="29"/>
      <c r="D141" s="29"/>
      <c r="E141" s="29"/>
      <c r="F141" s="13" t="s">
        <v>216</v>
      </c>
      <c r="G141" s="30">
        <f t="shared" si="41"/>
        <v>-12000</v>
      </c>
      <c r="H141" s="30">
        <f t="shared" si="41"/>
        <v>-12000</v>
      </c>
    </row>
    <row r="142" spans="1:8">
      <c r="A142" s="29"/>
      <c r="B142" s="29"/>
      <c r="C142" s="29"/>
      <c r="D142" s="29"/>
      <c r="E142" s="29"/>
      <c r="F142" s="1" t="s">
        <v>218</v>
      </c>
      <c r="G142" s="30">
        <f>'1'!D85</f>
        <v>-12000</v>
      </c>
      <c r="H142" s="30">
        <f>'1'!E85</f>
        <v>-12000</v>
      </c>
    </row>
    <row r="143" spans="1:8" ht="103.5">
      <c r="A143" s="29"/>
      <c r="B143" s="29"/>
      <c r="C143" s="29"/>
      <c r="D143" s="29"/>
      <c r="E143" s="29">
        <v>12015</v>
      </c>
      <c r="F143" s="13" t="s">
        <v>271</v>
      </c>
      <c r="G143" s="30">
        <f t="shared" ref="G143:H143" si="42">G145</f>
        <v>-20000</v>
      </c>
      <c r="H143" s="30">
        <f t="shared" si="42"/>
        <v>-20000</v>
      </c>
    </row>
    <row r="144" spans="1:8">
      <c r="A144" s="29"/>
      <c r="B144" s="29"/>
      <c r="C144" s="29"/>
      <c r="D144" s="29"/>
      <c r="E144" s="29"/>
      <c r="F144" s="13" t="s">
        <v>35</v>
      </c>
      <c r="G144" s="30"/>
      <c r="H144" s="30"/>
    </row>
    <row r="145" spans="1:8" ht="34.5">
      <c r="A145" s="29"/>
      <c r="B145" s="29"/>
      <c r="C145" s="29"/>
      <c r="D145" s="29"/>
      <c r="E145" s="29"/>
      <c r="F145" s="18" t="s">
        <v>135</v>
      </c>
      <c r="G145" s="30">
        <f t="shared" ref="G145:H145" si="43">G147</f>
        <v>-20000</v>
      </c>
      <c r="H145" s="30">
        <f t="shared" si="43"/>
        <v>-20000</v>
      </c>
    </row>
    <row r="146" spans="1:8" ht="34.5">
      <c r="A146" s="29"/>
      <c r="B146" s="29"/>
      <c r="C146" s="29"/>
      <c r="D146" s="29"/>
      <c r="E146" s="29"/>
      <c r="F146" s="13" t="s">
        <v>36</v>
      </c>
      <c r="G146" s="30"/>
      <c r="H146" s="30"/>
    </row>
    <row r="147" spans="1:8">
      <c r="A147" s="29"/>
      <c r="B147" s="29"/>
      <c r="C147" s="29"/>
      <c r="D147" s="29"/>
      <c r="E147" s="29"/>
      <c r="F147" s="13" t="s">
        <v>54</v>
      </c>
      <c r="G147" s="30">
        <f t="shared" ref="G147:H150" si="44">G148</f>
        <v>-20000</v>
      </c>
      <c r="H147" s="30">
        <f t="shared" si="44"/>
        <v>-20000</v>
      </c>
    </row>
    <row r="148" spans="1:8">
      <c r="A148" s="29"/>
      <c r="B148" s="29"/>
      <c r="C148" s="29"/>
      <c r="D148" s="29"/>
      <c r="E148" s="29"/>
      <c r="F148" s="13" t="s">
        <v>61</v>
      </c>
      <c r="G148" s="30">
        <f t="shared" si="44"/>
        <v>-20000</v>
      </c>
      <c r="H148" s="30">
        <f t="shared" si="44"/>
        <v>-20000</v>
      </c>
    </row>
    <row r="149" spans="1:8">
      <c r="A149" s="29"/>
      <c r="B149" s="29"/>
      <c r="C149" s="29"/>
      <c r="D149" s="29"/>
      <c r="E149" s="29"/>
      <c r="F149" s="13" t="s">
        <v>215</v>
      </c>
      <c r="G149" s="30">
        <f t="shared" si="44"/>
        <v>-20000</v>
      </c>
      <c r="H149" s="30">
        <f t="shared" si="44"/>
        <v>-20000</v>
      </c>
    </row>
    <row r="150" spans="1:8">
      <c r="A150" s="29"/>
      <c r="B150" s="29"/>
      <c r="C150" s="29"/>
      <c r="D150" s="29"/>
      <c r="E150" s="29"/>
      <c r="F150" s="13" t="s">
        <v>216</v>
      </c>
      <c r="G150" s="30">
        <f t="shared" si="44"/>
        <v>-20000</v>
      </c>
      <c r="H150" s="30">
        <f t="shared" si="44"/>
        <v>-20000</v>
      </c>
    </row>
    <row r="151" spans="1:8">
      <c r="A151" s="29"/>
      <c r="B151" s="29"/>
      <c r="C151" s="29"/>
      <c r="D151" s="29"/>
      <c r="E151" s="29"/>
      <c r="F151" s="13" t="s">
        <v>217</v>
      </c>
      <c r="G151" s="30">
        <f>'1'!D91</f>
        <v>-20000</v>
      </c>
      <c r="H151" s="30">
        <f>'1'!E91</f>
        <v>-20000</v>
      </c>
    </row>
    <row r="152" spans="1:8">
      <c r="A152" s="13"/>
      <c r="B152" s="20" t="s">
        <v>132</v>
      </c>
      <c r="C152" s="13"/>
      <c r="D152" s="13"/>
      <c r="E152" s="13"/>
      <c r="F152" s="67" t="s">
        <v>130</v>
      </c>
      <c r="G152" s="30">
        <f>+G154</f>
        <v>5413000</v>
      </c>
      <c r="H152" s="30">
        <f>+H154</f>
        <v>5413000</v>
      </c>
    </row>
    <row r="153" spans="1:8">
      <c r="A153" s="13"/>
      <c r="B153" s="13"/>
      <c r="C153" s="13"/>
      <c r="D153" s="13"/>
      <c r="E153" s="13"/>
      <c r="F153" s="13" t="s">
        <v>46</v>
      </c>
      <c r="G153" s="63"/>
      <c r="H153" s="63"/>
    </row>
    <row r="154" spans="1:8" ht="33.75" customHeight="1">
      <c r="A154" s="13"/>
      <c r="B154" s="13"/>
      <c r="C154" s="20" t="s">
        <v>133</v>
      </c>
      <c r="D154" s="13"/>
      <c r="E154" s="13"/>
      <c r="F154" s="67" t="s">
        <v>131</v>
      </c>
      <c r="G154" s="30">
        <f t="shared" ref="G154:H154" si="45">G156</f>
        <v>5413000</v>
      </c>
      <c r="H154" s="30">
        <f t="shared" si="45"/>
        <v>5413000</v>
      </c>
    </row>
    <row r="155" spans="1:8">
      <c r="A155" s="13"/>
      <c r="B155" s="13"/>
      <c r="C155" s="13"/>
      <c r="D155" s="13"/>
      <c r="E155" s="13"/>
      <c r="F155" s="13" t="s">
        <v>46</v>
      </c>
      <c r="G155" s="63"/>
      <c r="H155" s="63"/>
    </row>
    <row r="156" spans="1:8">
      <c r="A156" s="13"/>
      <c r="B156" s="13"/>
      <c r="C156" s="13"/>
      <c r="D156" s="20">
        <v>1205</v>
      </c>
      <c r="E156" s="13"/>
      <c r="F156" s="67" t="s">
        <v>134</v>
      </c>
      <c r="G156" s="30">
        <f t="shared" ref="G156:H156" si="46">G158+G167+G175+G193+G184</f>
        <v>5413000</v>
      </c>
      <c r="H156" s="30">
        <f t="shared" si="46"/>
        <v>5413000</v>
      </c>
    </row>
    <row r="157" spans="1:8">
      <c r="A157" s="13"/>
      <c r="B157" s="13"/>
      <c r="C157" s="13"/>
      <c r="D157" s="13"/>
      <c r="E157" s="13"/>
      <c r="F157" s="13" t="s">
        <v>46</v>
      </c>
      <c r="G157" s="30"/>
      <c r="H157" s="30"/>
    </row>
    <row r="158" spans="1:8">
      <c r="A158" s="13"/>
      <c r="B158" s="13"/>
      <c r="C158" s="13"/>
      <c r="D158" s="13"/>
      <c r="E158" s="13" t="s">
        <v>69</v>
      </c>
      <c r="F158" s="13" t="s">
        <v>122</v>
      </c>
      <c r="G158" s="30">
        <f t="shared" ref="G158:H158" si="47">+G159</f>
        <v>-200000</v>
      </c>
      <c r="H158" s="30">
        <f t="shared" si="47"/>
        <v>-200000</v>
      </c>
    </row>
    <row r="159" spans="1:8">
      <c r="A159" s="13"/>
      <c r="B159" s="13"/>
      <c r="C159" s="13"/>
      <c r="D159" s="13"/>
      <c r="E159" s="13"/>
      <c r="F159" s="13" t="s">
        <v>35</v>
      </c>
      <c r="G159" s="30">
        <f>+G161</f>
        <v>-200000</v>
      </c>
      <c r="H159" s="30">
        <f>+H161</f>
        <v>-200000</v>
      </c>
    </row>
    <row r="160" spans="1:8" ht="34.5">
      <c r="A160" s="13"/>
      <c r="B160" s="13"/>
      <c r="C160" s="13"/>
      <c r="D160" s="13"/>
      <c r="E160" s="13"/>
      <c r="F160" s="18" t="s">
        <v>135</v>
      </c>
      <c r="G160" s="30"/>
      <c r="H160" s="30"/>
    </row>
    <row r="161" spans="1:8" ht="34.5">
      <c r="A161" s="13"/>
      <c r="B161" s="13"/>
      <c r="C161" s="13"/>
      <c r="D161" s="13"/>
      <c r="E161" s="13"/>
      <c r="F161" s="13" t="s">
        <v>36</v>
      </c>
      <c r="G161" s="30">
        <f>+G163</f>
        <v>-200000</v>
      </c>
      <c r="H161" s="30">
        <f>+H163</f>
        <v>-200000</v>
      </c>
    </row>
    <row r="162" spans="1:8">
      <c r="A162" s="13"/>
      <c r="B162" s="13"/>
      <c r="C162" s="13"/>
      <c r="D162" s="13"/>
      <c r="E162" s="13"/>
      <c r="F162" s="13" t="s">
        <v>54</v>
      </c>
      <c r="G162" s="30"/>
      <c r="H162" s="30"/>
    </row>
    <row r="163" spans="1:8">
      <c r="A163" s="13"/>
      <c r="B163" s="13"/>
      <c r="C163" s="13"/>
      <c r="D163" s="13"/>
      <c r="E163" s="13"/>
      <c r="F163" s="13" t="s">
        <v>61</v>
      </c>
      <c r="G163" s="30">
        <f t="shared" ref="G163:H165" si="48">+G164</f>
        <v>-200000</v>
      </c>
      <c r="H163" s="30">
        <f t="shared" si="48"/>
        <v>-200000</v>
      </c>
    </row>
    <row r="164" spans="1:8">
      <c r="A164" s="13"/>
      <c r="B164" s="13"/>
      <c r="C164" s="13"/>
      <c r="D164" s="13"/>
      <c r="E164" s="13"/>
      <c r="F164" s="13" t="s">
        <v>62</v>
      </c>
      <c r="G164" s="30">
        <f t="shared" si="48"/>
        <v>-200000</v>
      </c>
      <c r="H164" s="30">
        <f t="shared" si="48"/>
        <v>-200000</v>
      </c>
    </row>
    <row r="165" spans="1:8">
      <c r="A165" s="13"/>
      <c r="B165" s="13"/>
      <c r="C165" s="13"/>
      <c r="D165" s="13"/>
      <c r="E165" s="13"/>
      <c r="F165" s="13" t="s">
        <v>65</v>
      </c>
      <c r="G165" s="30">
        <f t="shared" si="48"/>
        <v>-200000</v>
      </c>
      <c r="H165" s="30">
        <f t="shared" si="48"/>
        <v>-200000</v>
      </c>
    </row>
    <row r="166" spans="1:8">
      <c r="A166" s="13"/>
      <c r="B166" s="13"/>
      <c r="C166" s="13"/>
      <c r="D166" s="13"/>
      <c r="E166" s="13"/>
      <c r="F166" s="13" t="s">
        <v>70</v>
      </c>
      <c r="G166" s="30">
        <f>'1'!D129</f>
        <v>-200000</v>
      </c>
      <c r="H166" s="30">
        <f>'1'!E129</f>
        <v>-200000</v>
      </c>
    </row>
    <row r="167" spans="1:8" ht="34.5">
      <c r="A167" s="13"/>
      <c r="B167" s="13"/>
      <c r="C167" s="13"/>
      <c r="D167" s="13"/>
      <c r="E167" s="68">
        <v>12010</v>
      </c>
      <c r="F167" s="69" t="s">
        <v>265</v>
      </c>
      <c r="G167" s="30">
        <f t="shared" ref="G167:H167" si="49">G169</f>
        <v>5864530</v>
      </c>
      <c r="H167" s="30">
        <f t="shared" si="49"/>
        <v>5864530</v>
      </c>
    </row>
    <row r="168" spans="1:8">
      <c r="A168" s="13"/>
      <c r="B168" s="13"/>
      <c r="C168" s="13"/>
      <c r="D168" s="13"/>
      <c r="E168" s="68"/>
      <c r="F168" s="70" t="s">
        <v>266</v>
      </c>
      <c r="G168" s="30"/>
      <c r="H168" s="30"/>
    </row>
    <row r="169" spans="1:8" ht="34.5">
      <c r="A169" s="13"/>
      <c r="B169" s="13"/>
      <c r="C169" s="13"/>
      <c r="D169" s="13"/>
      <c r="E169" s="71"/>
      <c r="F169" s="13" t="s">
        <v>267</v>
      </c>
      <c r="G169" s="30">
        <f t="shared" ref="G169:H169" si="50">G171</f>
        <v>5864530</v>
      </c>
      <c r="H169" s="30">
        <f t="shared" si="50"/>
        <v>5864530</v>
      </c>
    </row>
    <row r="170" spans="1:8" ht="34.5">
      <c r="A170" s="13"/>
      <c r="B170" s="13"/>
      <c r="C170" s="13"/>
      <c r="D170" s="13"/>
      <c r="E170" s="68"/>
      <c r="F170" s="69" t="s">
        <v>36</v>
      </c>
      <c r="G170" s="30"/>
      <c r="H170" s="30"/>
    </row>
    <row r="171" spans="1:8">
      <c r="A171" s="13"/>
      <c r="B171" s="13"/>
      <c r="C171" s="13"/>
      <c r="D171" s="13"/>
      <c r="E171" s="68"/>
      <c r="F171" s="69" t="s">
        <v>54</v>
      </c>
      <c r="G171" s="30">
        <f t="shared" ref="G171:H173" si="51">G172</f>
        <v>5864530</v>
      </c>
      <c r="H171" s="30">
        <f t="shared" si="51"/>
        <v>5864530</v>
      </c>
    </row>
    <row r="172" spans="1:8">
      <c r="A172" s="13"/>
      <c r="B172" s="13"/>
      <c r="C172" s="13"/>
      <c r="D172" s="13"/>
      <c r="E172" s="68"/>
      <c r="F172" s="69" t="s">
        <v>61</v>
      </c>
      <c r="G172" s="30">
        <f t="shared" si="51"/>
        <v>5864530</v>
      </c>
      <c r="H172" s="30">
        <f t="shared" si="51"/>
        <v>5864530</v>
      </c>
    </row>
    <row r="173" spans="1:8">
      <c r="A173" s="13"/>
      <c r="B173" s="13"/>
      <c r="C173" s="13"/>
      <c r="D173" s="13"/>
      <c r="E173" s="68"/>
      <c r="F173" s="13" t="s">
        <v>62</v>
      </c>
      <c r="G173" s="30">
        <f t="shared" si="51"/>
        <v>5864530</v>
      </c>
      <c r="H173" s="30">
        <f t="shared" si="51"/>
        <v>5864530</v>
      </c>
    </row>
    <row r="174" spans="1:8">
      <c r="A174" s="13"/>
      <c r="B174" s="13"/>
      <c r="C174" s="13"/>
      <c r="D174" s="13"/>
      <c r="E174" s="37"/>
      <c r="F174" s="69" t="s">
        <v>70</v>
      </c>
      <c r="G174" s="30">
        <f>'1'!D135</f>
        <v>5864530</v>
      </c>
      <c r="H174" s="30">
        <f>'1'!E135</f>
        <v>5864530</v>
      </c>
    </row>
    <row r="175" spans="1:8" ht="69">
      <c r="A175" s="13"/>
      <c r="B175" s="13"/>
      <c r="C175" s="13"/>
      <c r="D175" s="13"/>
      <c r="E175" s="13">
        <v>12021</v>
      </c>
      <c r="F175" s="13" t="str">
        <f>'1'!C137</f>
        <v>Ռազմական դրությամբ պայմանավորված՝ Արցախի վերահսկողության ներքո գտնվող համայնքների հաշվառման հասցեում գտնվող բնակելի անշարժ գույքը կորցրած չափահաս քաղաքացիներին ժամանակավոր հյուրընկալողների ծախսերի փոխհատուցման եռամսյա սոցիալական աջակցության տրամադրում</v>
      </c>
      <c r="G175" s="30">
        <f t="shared" ref="G175:H175" si="52">G177</f>
        <v>-100000</v>
      </c>
      <c r="H175" s="30">
        <f t="shared" si="52"/>
        <v>-100000</v>
      </c>
    </row>
    <row r="176" spans="1:8">
      <c r="A176" s="29"/>
      <c r="B176" s="29"/>
      <c r="C176" s="29"/>
      <c r="D176" s="29"/>
      <c r="E176" s="29"/>
      <c r="F176" s="13" t="s">
        <v>35</v>
      </c>
      <c r="G176" s="65"/>
      <c r="H176" s="65"/>
    </row>
    <row r="177" spans="1:8" ht="34.5">
      <c r="A177" s="29"/>
      <c r="B177" s="29"/>
      <c r="C177" s="29"/>
      <c r="D177" s="29"/>
      <c r="E177" s="29"/>
      <c r="F177" s="18" t="s">
        <v>135</v>
      </c>
      <c r="G177" s="41">
        <f t="shared" ref="G177:H177" si="53">G179</f>
        <v>-100000</v>
      </c>
      <c r="H177" s="41">
        <f t="shared" si="53"/>
        <v>-100000</v>
      </c>
    </row>
    <row r="178" spans="1:8" ht="34.5">
      <c r="A178" s="29"/>
      <c r="B178" s="29"/>
      <c r="C178" s="29"/>
      <c r="D178" s="29"/>
      <c r="E178" s="29"/>
      <c r="F178" s="13" t="s">
        <v>36</v>
      </c>
      <c r="G178" s="65"/>
      <c r="H178" s="65"/>
    </row>
    <row r="179" spans="1:8">
      <c r="A179" s="29"/>
      <c r="B179" s="29"/>
      <c r="C179" s="29"/>
      <c r="D179" s="29"/>
      <c r="E179" s="29"/>
      <c r="F179" s="13" t="s">
        <v>54</v>
      </c>
      <c r="G179" s="41">
        <f t="shared" ref="G179:H182" si="54">G180</f>
        <v>-100000</v>
      </c>
      <c r="H179" s="41">
        <f t="shared" si="54"/>
        <v>-100000</v>
      </c>
    </row>
    <row r="180" spans="1:8">
      <c r="A180" s="29"/>
      <c r="B180" s="29"/>
      <c r="C180" s="29"/>
      <c r="D180" s="29"/>
      <c r="E180" s="29"/>
      <c r="F180" s="13" t="s">
        <v>61</v>
      </c>
      <c r="G180" s="41">
        <f t="shared" si="54"/>
        <v>-100000</v>
      </c>
      <c r="H180" s="41">
        <f t="shared" si="54"/>
        <v>-100000</v>
      </c>
    </row>
    <row r="181" spans="1:8">
      <c r="A181" s="29"/>
      <c r="B181" s="29"/>
      <c r="C181" s="29"/>
      <c r="D181" s="29"/>
      <c r="E181" s="29"/>
      <c r="F181" s="13" t="s">
        <v>62</v>
      </c>
      <c r="G181" s="41">
        <f t="shared" si="54"/>
        <v>-100000</v>
      </c>
      <c r="H181" s="41">
        <f t="shared" si="54"/>
        <v>-100000</v>
      </c>
    </row>
    <row r="182" spans="1:8">
      <c r="A182" s="29"/>
      <c r="B182" s="29"/>
      <c r="C182" s="29"/>
      <c r="D182" s="29"/>
      <c r="E182" s="29"/>
      <c r="F182" s="13" t="s">
        <v>65</v>
      </c>
      <c r="G182" s="41">
        <f t="shared" si="54"/>
        <v>-100000</v>
      </c>
      <c r="H182" s="41">
        <f t="shared" si="54"/>
        <v>-100000</v>
      </c>
    </row>
    <row r="183" spans="1:8">
      <c r="A183" s="29"/>
      <c r="B183" s="29"/>
      <c r="C183" s="29"/>
      <c r="D183" s="29"/>
      <c r="E183" s="29"/>
      <c r="F183" s="13" t="s">
        <v>70</v>
      </c>
      <c r="G183" s="30">
        <f>'1'!D141</f>
        <v>-100000</v>
      </c>
      <c r="H183" s="30">
        <f>'1'!E141</f>
        <v>-100000</v>
      </c>
    </row>
    <row r="184" spans="1:8" ht="69">
      <c r="A184" s="29"/>
      <c r="B184" s="29"/>
      <c r="C184" s="29"/>
      <c r="D184" s="29"/>
      <c r="E184" s="29">
        <v>12022</v>
      </c>
      <c r="F184" s="13" t="s">
        <v>257</v>
      </c>
      <c r="G184" s="30">
        <f t="shared" ref="G184:H184" si="55">G186</f>
        <v>-50000</v>
      </c>
      <c r="H184" s="30">
        <f t="shared" si="55"/>
        <v>-50000</v>
      </c>
    </row>
    <row r="185" spans="1:8">
      <c r="A185" s="29"/>
      <c r="B185" s="29"/>
      <c r="C185" s="29"/>
      <c r="D185" s="29"/>
      <c r="E185" s="29"/>
      <c r="F185" s="13" t="s">
        <v>35</v>
      </c>
      <c r="G185" s="30"/>
      <c r="H185" s="30"/>
    </row>
    <row r="186" spans="1:8" ht="34.5">
      <c r="A186" s="29"/>
      <c r="B186" s="29"/>
      <c r="C186" s="29"/>
      <c r="D186" s="29"/>
      <c r="E186" s="29"/>
      <c r="F186" s="18" t="s">
        <v>135</v>
      </c>
      <c r="G186" s="30">
        <f t="shared" ref="G186:H186" si="56">G188</f>
        <v>-50000</v>
      </c>
      <c r="H186" s="30">
        <f t="shared" si="56"/>
        <v>-50000</v>
      </c>
    </row>
    <row r="187" spans="1:8" ht="34.5">
      <c r="A187" s="29"/>
      <c r="B187" s="29"/>
      <c r="C187" s="29"/>
      <c r="D187" s="29"/>
      <c r="E187" s="29"/>
      <c r="F187" s="13" t="s">
        <v>36</v>
      </c>
      <c r="G187" s="30"/>
      <c r="H187" s="30"/>
    </row>
    <row r="188" spans="1:8">
      <c r="A188" s="29"/>
      <c r="B188" s="29"/>
      <c r="C188" s="29"/>
      <c r="D188" s="29"/>
      <c r="E188" s="29"/>
      <c r="F188" s="13" t="s">
        <v>54</v>
      </c>
      <c r="G188" s="30">
        <f t="shared" ref="G188:H191" si="57">G189</f>
        <v>-50000</v>
      </c>
      <c r="H188" s="30">
        <f t="shared" si="57"/>
        <v>-50000</v>
      </c>
    </row>
    <row r="189" spans="1:8">
      <c r="A189" s="29"/>
      <c r="B189" s="29"/>
      <c r="C189" s="29"/>
      <c r="D189" s="29"/>
      <c r="E189" s="29"/>
      <c r="F189" s="13" t="s">
        <v>61</v>
      </c>
      <c r="G189" s="30">
        <f t="shared" si="57"/>
        <v>-50000</v>
      </c>
      <c r="H189" s="30">
        <f t="shared" si="57"/>
        <v>-50000</v>
      </c>
    </row>
    <row r="190" spans="1:8">
      <c r="A190" s="29"/>
      <c r="B190" s="29"/>
      <c r="C190" s="29"/>
      <c r="D190" s="29"/>
      <c r="E190" s="29"/>
      <c r="F190" s="13" t="s">
        <v>62</v>
      </c>
      <c r="G190" s="30">
        <f t="shared" si="57"/>
        <v>-50000</v>
      </c>
      <c r="H190" s="30">
        <f t="shared" si="57"/>
        <v>-50000</v>
      </c>
    </row>
    <row r="191" spans="1:8">
      <c r="A191" s="29"/>
      <c r="B191" s="29"/>
      <c r="C191" s="29"/>
      <c r="D191" s="29"/>
      <c r="E191" s="29"/>
      <c r="F191" s="13" t="s">
        <v>65</v>
      </c>
      <c r="G191" s="30">
        <f t="shared" si="57"/>
        <v>-50000</v>
      </c>
      <c r="H191" s="30">
        <f t="shared" si="57"/>
        <v>-50000</v>
      </c>
    </row>
    <row r="192" spans="1:8">
      <c r="A192" s="29"/>
      <c r="B192" s="29"/>
      <c r="C192" s="29"/>
      <c r="D192" s="29"/>
      <c r="E192" s="29"/>
      <c r="F192" s="13" t="s">
        <v>70</v>
      </c>
      <c r="G192" s="30">
        <f>'1'!D142</f>
        <v>-50000</v>
      </c>
      <c r="H192" s="30">
        <f>'1'!E142</f>
        <v>-50000</v>
      </c>
    </row>
    <row r="193" spans="1:8" ht="86.25">
      <c r="A193" s="29"/>
      <c r="B193" s="29"/>
      <c r="C193" s="29"/>
      <c r="D193" s="29"/>
      <c r="E193" s="29">
        <v>12024</v>
      </c>
      <c r="F193" s="13" t="str">
        <f>'1'!C149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եռամսյա սոցիալական աջակցության տրամադրում իրավաբանական անձանց և անհատ ձեռնարկատերերին</v>
      </c>
      <c r="G193" s="41">
        <f t="shared" ref="G193:H193" si="58">G195</f>
        <v>-101530</v>
      </c>
      <c r="H193" s="41">
        <f t="shared" si="58"/>
        <v>-101530</v>
      </c>
    </row>
    <row r="194" spans="1:8">
      <c r="A194" s="29"/>
      <c r="B194" s="29"/>
      <c r="C194" s="29"/>
      <c r="D194" s="29"/>
      <c r="E194" s="29"/>
      <c r="F194" s="13" t="s">
        <v>35</v>
      </c>
      <c r="G194" s="65"/>
      <c r="H194" s="65"/>
    </row>
    <row r="195" spans="1:8" ht="34.5">
      <c r="A195" s="29"/>
      <c r="B195" s="29"/>
      <c r="C195" s="29"/>
      <c r="D195" s="29"/>
      <c r="E195" s="29"/>
      <c r="F195" s="18" t="s">
        <v>135</v>
      </c>
      <c r="G195" s="41">
        <f t="shared" ref="G195:H195" si="59">G197</f>
        <v>-101530</v>
      </c>
      <c r="H195" s="41">
        <f t="shared" si="59"/>
        <v>-101530</v>
      </c>
    </row>
    <row r="196" spans="1:8" ht="34.5">
      <c r="A196" s="29"/>
      <c r="B196" s="29"/>
      <c r="C196" s="29"/>
      <c r="D196" s="29"/>
      <c r="E196" s="29"/>
      <c r="F196" s="13" t="s">
        <v>36</v>
      </c>
      <c r="G196" s="65"/>
      <c r="H196" s="65"/>
    </row>
    <row r="197" spans="1:8">
      <c r="A197" s="29"/>
      <c r="B197" s="29"/>
      <c r="C197" s="29"/>
      <c r="D197" s="29"/>
      <c r="E197" s="29"/>
      <c r="F197" s="13" t="s">
        <v>54</v>
      </c>
      <c r="G197" s="41">
        <f t="shared" ref="G197:H200" si="60">G198</f>
        <v>-101530</v>
      </c>
      <c r="H197" s="41">
        <f t="shared" si="60"/>
        <v>-101530</v>
      </c>
    </row>
    <row r="198" spans="1:8">
      <c r="A198" s="29"/>
      <c r="B198" s="29"/>
      <c r="C198" s="29"/>
      <c r="D198" s="29"/>
      <c r="E198" s="29"/>
      <c r="F198" s="13" t="s">
        <v>61</v>
      </c>
      <c r="G198" s="41">
        <f t="shared" si="60"/>
        <v>-101530</v>
      </c>
      <c r="H198" s="41">
        <f t="shared" si="60"/>
        <v>-101530</v>
      </c>
    </row>
    <row r="199" spans="1:8">
      <c r="A199" s="29"/>
      <c r="B199" s="29"/>
      <c r="C199" s="29"/>
      <c r="D199" s="29"/>
      <c r="E199" s="29"/>
      <c r="F199" s="13" t="s">
        <v>62</v>
      </c>
      <c r="G199" s="41">
        <f t="shared" si="60"/>
        <v>-101530</v>
      </c>
      <c r="H199" s="41">
        <f t="shared" si="60"/>
        <v>-101530</v>
      </c>
    </row>
    <row r="200" spans="1:8">
      <c r="A200" s="29"/>
      <c r="B200" s="29"/>
      <c r="C200" s="29"/>
      <c r="D200" s="29"/>
      <c r="E200" s="29"/>
      <c r="F200" s="13" t="s">
        <v>65</v>
      </c>
      <c r="G200" s="41">
        <f t="shared" si="60"/>
        <v>-101530</v>
      </c>
      <c r="H200" s="41">
        <f t="shared" si="60"/>
        <v>-101530</v>
      </c>
    </row>
    <row r="201" spans="1:8">
      <c r="A201" s="29"/>
      <c r="B201" s="29"/>
      <c r="C201" s="29"/>
      <c r="D201" s="29"/>
      <c r="E201" s="29"/>
      <c r="F201" s="13" t="s">
        <v>70</v>
      </c>
      <c r="G201" s="30">
        <f>'1'!D153</f>
        <v>-101530</v>
      </c>
      <c r="H201" s="30">
        <f>'1'!E153</f>
        <v>-101530</v>
      </c>
    </row>
    <row r="202" spans="1:8" s="75" customFormat="1">
      <c r="A202" s="72">
        <v>11</v>
      </c>
      <c r="B202" s="73"/>
      <c r="C202" s="73"/>
      <c r="D202" s="73"/>
      <c r="E202" s="73"/>
      <c r="F202" s="74" t="s">
        <v>173</v>
      </c>
      <c r="G202" s="37">
        <f>G204</f>
        <v>0</v>
      </c>
      <c r="H202" s="37">
        <f>H204</f>
        <v>-2200000</v>
      </c>
    </row>
    <row r="203" spans="1:8" s="75" customFormat="1">
      <c r="A203" s="73"/>
      <c r="B203" s="73"/>
      <c r="C203" s="73"/>
      <c r="D203" s="73"/>
      <c r="E203" s="73"/>
      <c r="F203" s="74" t="s">
        <v>174</v>
      </c>
      <c r="G203" s="76"/>
      <c r="H203" s="76"/>
    </row>
    <row r="204" spans="1:8" s="75" customFormat="1">
      <c r="A204" s="73"/>
      <c r="B204" s="77" t="s">
        <v>175</v>
      </c>
      <c r="C204" s="78"/>
      <c r="D204" s="73"/>
      <c r="E204" s="73"/>
      <c r="F204" s="74" t="s">
        <v>176</v>
      </c>
      <c r="G204" s="37">
        <f>+G206</f>
        <v>0</v>
      </c>
      <c r="H204" s="37">
        <f>+H206</f>
        <v>-2200000</v>
      </c>
    </row>
    <row r="205" spans="1:8" s="75" customFormat="1">
      <c r="A205" s="73"/>
      <c r="B205" s="73"/>
      <c r="C205" s="78"/>
      <c r="D205" s="73"/>
      <c r="E205" s="73"/>
      <c r="F205" s="74" t="s">
        <v>174</v>
      </c>
      <c r="G205" s="37"/>
      <c r="H205" s="37"/>
    </row>
    <row r="206" spans="1:8" s="75" customFormat="1">
      <c r="A206" s="73"/>
      <c r="B206" s="73"/>
      <c r="C206" s="77" t="s">
        <v>175</v>
      </c>
      <c r="D206" s="73"/>
      <c r="E206" s="73"/>
      <c r="F206" s="74" t="s">
        <v>177</v>
      </c>
      <c r="G206" s="37">
        <f>+G208</f>
        <v>0</v>
      </c>
      <c r="H206" s="37">
        <f>+H208</f>
        <v>-2200000</v>
      </c>
    </row>
    <row r="207" spans="1:8" s="75" customFormat="1">
      <c r="A207" s="73"/>
      <c r="B207" s="73"/>
      <c r="C207" s="73"/>
      <c r="D207" s="73"/>
      <c r="E207" s="73"/>
      <c r="F207" s="74" t="s">
        <v>174</v>
      </c>
      <c r="G207" s="37"/>
      <c r="H207" s="37"/>
    </row>
    <row r="208" spans="1:8" s="75" customFormat="1">
      <c r="A208" s="73"/>
      <c r="B208" s="73"/>
      <c r="C208" s="73"/>
      <c r="D208" s="73"/>
      <c r="E208" s="73"/>
      <c r="F208" s="74" t="s">
        <v>178</v>
      </c>
      <c r="G208" s="37">
        <f>+G210</f>
        <v>0</v>
      </c>
      <c r="H208" s="37">
        <f>+H210</f>
        <v>-2200000</v>
      </c>
    </row>
    <row r="209" spans="1:8" s="75" customFormat="1">
      <c r="A209" s="73"/>
      <c r="B209" s="73"/>
      <c r="C209" s="73"/>
      <c r="D209" s="73"/>
      <c r="E209" s="73"/>
      <c r="F209" s="74" t="s">
        <v>174</v>
      </c>
      <c r="G209" s="37"/>
      <c r="H209" s="37"/>
    </row>
    <row r="210" spans="1:8" s="75" customFormat="1">
      <c r="A210" s="73"/>
      <c r="B210" s="73"/>
      <c r="C210" s="73"/>
      <c r="D210" s="72">
        <v>1139</v>
      </c>
      <c r="E210" s="73"/>
      <c r="F210" s="79" t="s">
        <v>177</v>
      </c>
      <c r="G210" s="37">
        <f>G212+G220</f>
        <v>0</v>
      </c>
      <c r="H210" s="37">
        <f>H212+H220</f>
        <v>-2200000</v>
      </c>
    </row>
    <row r="211" spans="1:8" s="75" customFormat="1">
      <c r="A211" s="73"/>
      <c r="B211" s="73"/>
      <c r="C211" s="73"/>
      <c r="D211" s="73"/>
      <c r="E211" s="73"/>
      <c r="F211" s="74" t="s">
        <v>174</v>
      </c>
      <c r="G211" s="37"/>
      <c r="H211" s="37"/>
    </row>
    <row r="212" spans="1:8" s="75" customFormat="1">
      <c r="A212" s="73"/>
      <c r="B212" s="73"/>
      <c r="C212" s="73"/>
      <c r="D212" s="73"/>
      <c r="E212" s="72">
        <v>11001</v>
      </c>
      <c r="F212" s="79" t="s">
        <v>177</v>
      </c>
      <c r="G212" s="76">
        <f>G214</f>
        <v>0</v>
      </c>
      <c r="H212" s="76">
        <f>H214</f>
        <v>-2200000</v>
      </c>
    </row>
    <row r="213" spans="1:8" s="75" customFormat="1">
      <c r="A213" s="73"/>
      <c r="B213" s="73"/>
      <c r="C213" s="73"/>
      <c r="D213" s="73"/>
      <c r="E213" s="73"/>
      <c r="F213" s="74" t="s">
        <v>179</v>
      </c>
      <c r="G213" s="76"/>
      <c r="H213" s="76"/>
    </row>
    <row r="214" spans="1:8" s="75" customFormat="1">
      <c r="A214" s="73"/>
      <c r="B214" s="73"/>
      <c r="C214" s="73"/>
      <c r="D214" s="73"/>
      <c r="E214" s="73"/>
      <c r="F214" s="74" t="s">
        <v>178</v>
      </c>
      <c r="G214" s="76">
        <f>G216</f>
        <v>0</v>
      </c>
      <c r="H214" s="76">
        <f>H216</f>
        <v>-2200000</v>
      </c>
    </row>
    <row r="215" spans="1:8" s="75" customFormat="1">
      <c r="A215" s="73"/>
      <c r="B215" s="73"/>
      <c r="C215" s="73"/>
      <c r="D215" s="73"/>
      <c r="E215" s="73"/>
      <c r="F215" s="74" t="s">
        <v>180</v>
      </c>
      <c r="G215" s="76"/>
      <c r="H215" s="76"/>
    </row>
    <row r="216" spans="1:8" s="75" customFormat="1">
      <c r="A216" s="73"/>
      <c r="B216" s="73"/>
      <c r="C216" s="73"/>
      <c r="D216" s="73"/>
      <c r="E216" s="73"/>
      <c r="F216" s="74" t="s">
        <v>181</v>
      </c>
      <c r="G216" s="76">
        <f>G218</f>
        <v>0</v>
      </c>
      <c r="H216" s="76">
        <f>H218</f>
        <v>-2200000</v>
      </c>
    </row>
    <row r="217" spans="1:8" s="75" customFormat="1">
      <c r="A217" s="74"/>
      <c r="B217" s="74"/>
      <c r="C217" s="74"/>
      <c r="D217" s="74"/>
      <c r="E217" s="74"/>
      <c r="F217" s="74" t="s">
        <v>182</v>
      </c>
      <c r="G217" s="76"/>
      <c r="H217" s="76"/>
    </row>
    <row r="218" spans="1:8" s="75" customFormat="1">
      <c r="A218" s="74"/>
      <c r="B218" s="74"/>
      <c r="C218" s="74"/>
      <c r="D218" s="74"/>
      <c r="E218" s="74"/>
      <c r="F218" s="74" t="s">
        <v>183</v>
      </c>
      <c r="G218" s="76">
        <f>G219</f>
        <v>0</v>
      </c>
      <c r="H218" s="76">
        <f>H219</f>
        <v>-2200000</v>
      </c>
    </row>
    <row r="219" spans="1:8" s="75" customFormat="1">
      <c r="A219" s="74"/>
      <c r="B219" s="74"/>
      <c r="C219" s="74"/>
      <c r="D219" s="74"/>
      <c r="E219" s="74"/>
      <c r="F219" s="74" t="s">
        <v>184</v>
      </c>
      <c r="G219" s="76">
        <f>'1'!D167</f>
        <v>0</v>
      </c>
      <c r="H219" s="76">
        <f>'1'!E167</f>
        <v>-2200000</v>
      </c>
    </row>
  </sheetData>
  <mergeCells count="6">
    <mergeCell ref="A4:H4"/>
    <mergeCell ref="G5:H5"/>
    <mergeCell ref="A6:C6"/>
    <mergeCell ref="D6:E6"/>
    <mergeCell ref="F6:F7"/>
    <mergeCell ref="G6:H6"/>
  </mergeCells>
  <conditionalFormatting sqref="F49">
    <cfRule type="expression" dxfId="0" priority="1" stopIfTrue="1">
      <formula>#REF!=1</formula>
    </cfRule>
  </conditionalFormatting>
  <pageMargins left="0.45" right="0" top="0.25" bottom="0.2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6"/>
  <sheetViews>
    <sheetView zoomScaleNormal="100" workbookViewId="0">
      <selection activeCell="D1" sqref="D1"/>
    </sheetView>
  </sheetViews>
  <sheetFormatPr defaultRowHeight="17.25"/>
  <cols>
    <col min="1" max="1" width="51.7109375" style="1" customWidth="1"/>
    <col min="2" max="2" width="73.28515625" style="1" customWidth="1"/>
    <col min="3" max="3" width="22.28515625" style="33" customWidth="1"/>
    <col min="4" max="4" width="27.5703125" style="33" customWidth="1"/>
    <col min="5" max="5" width="10.5703125" style="1" bestFit="1" customWidth="1"/>
    <col min="6" max="6" width="17.140625" style="1" bestFit="1" customWidth="1"/>
    <col min="7" max="16384" width="9.140625" style="1"/>
  </cols>
  <sheetData>
    <row r="1" spans="1:4">
      <c r="A1" s="2"/>
      <c r="B1" s="2"/>
      <c r="C1" s="2"/>
      <c r="D1" s="2" t="s">
        <v>287</v>
      </c>
    </row>
    <row r="2" spans="1:4">
      <c r="A2" s="2"/>
      <c r="B2" s="2"/>
      <c r="C2" s="2"/>
      <c r="D2" s="2" t="s">
        <v>30</v>
      </c>
    </row>
    <row r="3" spans="1:4">
      <c r="A3" s="2"/>
      <c r="B3" s="2"/>
      <c r="C3" s="2"/>
      <c r="D3" s="2" t="s">
        <v>1</v>
      </c>
    </row>
    <row r="4" spans="1:4">
      <c r="A4" s="2"/>
      <c r="B4" s="2"/>
      <c r="C4" s="2"/>
      <c r="D4" s="2"/>
    </row>
    <row r="5" spans="1:4" ht="38.25" customHeight="1">
      <c r="A5" s="166" t="s">
        <v>185</v>
      </c>
      <c r="B5" s="166"/>
      <c r="C5" s="166"/>
      <c r="D5" s="166"/>
    </row>
    <row r="6" spans="1:4">
      <c r="A6" s="168" t="s">
        <v>109</v>
      </c>
      <c r="B6" s="168"/>
      <c r="C6" s="168"/>
      <c r="D6" s="168"/>
    </row>
    <row r="7" spans="1:4">
      <c r="A7" s="167" t="s">
        <v>168</v>
      </c>
      <c r="B7" s="167"/>
      <c r="C7" s="167"/>
      <c r="D7" s="167"/>
    </row>
    <row r="9" spans="1:4">
      <c r="A9" s="20" t="s">
        <v>83</v>
      </c>
      <c r="B9" s="80" t="s">
        <v>84</v>
      </c>
      <c r="C9" s="1"/>
      <c r="D9" s="1"/>
    </row>
    <row r="10" spans="1:4">
      <c r="A10" s="81" t="s">
        <v>90</v>
      </c>
      <c r="B10" s="82" t="s">
        <v>91</v>
      </c>
      <c r="C10" s="1"/>
      <c r="D10" s="1"/>
    </row>
    <row r="11" spans="1:4">
      <c r="A11" s="83"/>
      <c r="B11" s="84"/>
      <c r="C11" s="1"/>
      <c r="D11" s="1"/>
    </row>
    <row r="12" spans="1:4">
      <c r="A12" s="80" t="s">
        <v>85</v>
      </c>
      <c r="B12" s="85"/>
      <c r="C12" s="85"/>
      <c r="D12" s="85"/>
    </row>
    <row r="14" spans="1:4" ht="54.75" customHeight="1">
      <c r="A14" s="13" t="s">
        <v>42</v>
      </c>
      <c r="B14" s="18" t="s">
        <v>90</v>
      </c>
      <c r="C14" s="149" t="s">
        <v>163</v>
      </c>
      <c r="D14" s="150"/>
    </row>
    <row r="15" spans="1:4">
      <c r="A15" s="13" t="s">
        <v>38</v>
      </c>
      <c r="B15" s="18" t="s">
        <v>88</v>
      </c>
      <c r="C15" s="34" t="s">
        <v>86</v>
      </c>
      <c r="D15" s="34" t="s">
        <v>87</v>
      </c>
    </row>
    <row r="16" spans="1:4" ht="34.5">
      <c r="A16" s="13" t="s">
        <v>39</v>
      </c>
      <c r="B16" s="18" t="s">
        <v>95</v>
      </c>
      <c r="C16" s="169"/>
      <c r="D16" s="169"/>
    </row>
    <row r="17" spans="1:4" ht="51.75">
      <c r="A17" s="13" t="s">
        <v>40</v>
      </c>
      <c r="B17" s="18" t="s">
        <v>96</v>
      </c>
      <c r="C17" s="169"/>
      <c r="D17" s="169"/>
    </row>
    <row r="18" spans="1:4">
      <c r="A18" s="13" t="s">
        <v>28</v>
      </c>
      <c r="B18" s="18" t="s">
        <v>23</v>
      </c>
      <c r="C18" s="169"/>
      <c r="D18" s="169"/>
    </row>
    <row r="19" spans="1:4" ht="51.75">
      <c r="A19" s="13" t="s">
        <v>15</v>
      </c>
      <c r="B19" s="18" t="s">
        <v>167</v>
      </c>
      <c r="C19" s="169"/>
      <c r="D19" s="169"/>
    </row>
    <row r="20" spans="1:4">
      <c r="A20" s="134" t="s">
        <v>44</v>
      </c>
      <c r="B20" s="134"/>
      <c r="C20" s="65"/>
      <c r="D20" s="65"/>
    </row>
    <row r="21" spans="1:4">
      <c r="A21" s="145" t="s">
        <v>92</v>
      </c>
      <c r="B21" s="145"/>
      <c r="C21" s="86">
        <v>-2923</v>
      </c>
      <c r="D21" s="86">
        <v>-2923</v>
      </c>
    </row>
    <row r="22" spans="1:4">
      <c r="A22" s="145" t="s">
        <v>93</v>
      </c>
      <c r="B22" s="145"/>
      <c r="C22" s="86">
        <v>-1423</v>
      </c>
      <c r="D22" s="86">
        <v>-1423</v>
      </c>
    </row>
    <row r="23" spans="1:4">
      <c r="A23" s="145" t="s">
        <v>94</v>
      </c>
      <c r="B23" s="145"/>
      <c r="C23" s="86">
        <v>-1500</v>
      </c>
      <c r="D23" s="86">
        <v>-1500</v>
      </c>
    </row>
    <row r="24" spans="1:4">
      <c r="A24" s="144" t="s">
        <v>41</v>
      </c>
      <c r="B24" s="144"/>
      <c r="C24" s="24">
        <f>'1'!D23</f>
        <v>-1000000</v>
      </c>
      <c r="D24" s="24">
        <f>'1'!E23</f>
        <v>-1000000</v>
      </c>
    </row>
    <row r="26" spans="1:4" ht="39" customHeight="1">
      <c r="A26" s="13" t="s">
        <v>42</v>
      </c>
      <c r="B26" s="18" t="s">
        <v>90</v>
      </c>
      <c r="C26" s="149" t="s">
        <v>163</v>
      </c>
      <c r="D26" s="150"/>
    </row>
    <row r="27" spans="1:4">
      <c r="A27" s="13" t="s">
        <v>38</v>
      </c>
      <c r="B27" s="18">
        <v>12005</v>
      </c>
      <c r="C27" s="34" t="s">
        <v>86</v>
      </c>
      <c r="D27" s="34" t="s">
        <v>87</v>
      </c>
    </row>
    <row r="28" spans="1:4">
      <c r="A28" s="13" t="s">
        <v>39</v>
      </c>
      <c r="B28" s="18" t="s">
        <v>110</v>
      </c>
      <c r="C28" s="65"/>
      <c r="D28" s="65"/>
    </row>
    <row r="29" spans="1:4" ht="69">
      <c r="A29" s="13" t="s">
        <v>40</v>
      </c>
      <c r="B29" s="18" t="s">
        <v>111</v>
      </c>
      <c r="C29" s="65"/>
      <c r="D29" s="65"/>
    </row>
    <row r="30" spans="1:4">
      <c r="A30" s="13" t="s">
        <v>28</v>
      </c>
      <c r="B30" s="18" t="s">
        <v>23</v>
      </c>
      <c r="C30" s="65"/>
      <c r="D30" s="65"/>
    </row>
    <row r="31" spans="1:4" ht="51.75">
      <c r="A31" s="13" t="s">
        <v>15</v>
      </c>
      <c r="B31" s="18" t="s">
        <v>138</v>
      </c>
      <c r="C31" s="65"/>
      <c r="D31" s="65"/>
    </row>
    <row r="32" spans="1:4">
      <c r="A32" s="134" t="s">
        <v>44</v>
      </c>
      <c r="B32" s="134"/>
      <c r="C32" s="65"/>
      <c r="D32" s="65"/>
    </row>
    <row r="33" spans="1:4">
      <c r="A33" s="145" t="s">
        <v>139</v>
      </c>
      <c r="B33" s="145"/>
      <c r="C33" s="24">
        <v>-5000</v>
      </c>
      <c r="D33" s="24">
        <v>-5000</v>
      </c>
    </row>
    <row r="34" spans="1:4">
      <c r="A34" s="144" t="s">
        <v>41</v>
      </c>
      <c r="B34" s="144"/>
      <c r="C34" s="24">
        <f>'1'!D29</f>
        <v>-125000</v>
      </c>
      <c r="D34" s="24">
        <f>'1'!E29</f>
        <v>-125000</v>
      </c>
    </row>
    <row r="36" spans="1:4">
      <c r="A36" s="20" t="s">
        <v>83</v>
      </c>
      <c r="B36" s="80" t="s">
        <v>84</v>
      </c>
      <c r="C36" s="1"/>
      <c r="D36" s="1"/>
    </row>
    <row r="37" spans="1:4">
      <c r="A37" s="81" t="s">
        <v>97</v>
      </c>
      <c r="B37" s="82" t="s">
        <v>98</v>
      </c>
      <c r="C37" s="1"/>
      <c r="D37" s="1"/>
    </row>
    <row r="38" spans="1:4">
      <c r="A38" s="87"/>
      <c r="B38" s="87"/>
      <c r="C38" s="87"/>
      <c r="D38" s="87"/>
    </row>
    <row r="39" spans="1:4">
      <c r="A39" s="80" t="s">
        <v>85</v>
      </c>
      <c r="C39" s="1"/>
      <c r="D39" s="1"/>
    </row>
    <row r="40" spans="1:4">
      <c r="A40" s="87"/>
      <c r="B40" s="87"/>
      <c r="C40" s="87"/>
      <c r="D40" s="87"/>
    </row>
    <row r="41" spans="1:4" ht="60.75" customHeight="1">
      <c r="A41" s="13" t="s">
        <v>42</v>
      </c>
      <c r="B41" s="18" t="s">
        <v>97</v>
      </c>
      <c r="C41" s="149" t="s">
        <v>163</v>
      </c>
      <c r="D41" s="150"/>
    </row>
    <row r="42" spans="1:4">
      <c r="A42" s="13" t="s">
        <v>38</v>
      </c>
      <c r="B42" s="18" t="s">
        <v>88</v>
      </c>
      <c r="C42" s="34" t="s">
        <v>86</v>
      </c>
      <c r="D42" s="34" t="s">
        <v>87</v>
      </c>
    </row>
    <row r="43" spans="1:4">
      <c r="A43" s="13" t="s">
        <v>39</v>
      </c>
      <c r="B43" s="18" t="s">
        <v>140</v>
      </c>
      <c r="C43" s="134"/>
      <c r="D43" s="134"/>
    </row>
    <row r="44" spans="1:4">
      <c r="A44" s="13" t="s">
        <v>40</v>
      </c>
      <c r="B44" s="18" t="s">
        <v>140</v>
      </c>
      <c r="C44" s="134"/>
      <c r="D44" s="134"/>
    </row>
    <row r="45" spans="1:4">
      <c r="A45" s="13" t="s">
        <v>28</v>
      </c>
      <c r="B45" s="18" t="s">
        <v>23</v>
      </c>
      <c r="C45" s="134"/>
      <c r="D45" s="134"/>
    </row>
    <row r="46" spans="1:4" ht="69">
      <c r="A46" s="13" t="s">
        <v>15</v>
      </c>
      <c r="B46" s="18" t="s">
        <v>141</v>
      </c>
      <c r="C46" s="134"/>
      <c r="D46" s="134"/>
    </row>
    <row r="47" spans="1:4">
      <c r="A47" s="134" t="s">
        <v>44</v>
      </c>
      <c r="B47" s="134"/>
      <c r="C47" s="13"/>
      <c r="D47" s="13"/>
    </row>
    <row r="48" spans="1:4">
      <c r="A48" s="145" t="s">
        <v>99</v>
      </c>
      <c r="B48" s="145"/>
      <c r="C48" s="86">
        <v>-543</v>
      </c>
      <c r="D48" s="86">
        <v>-543</v>
      </c>
    </row>
    <row r="49" spans="1:4">
      <c r="A49" s="145" t="s">
        <v>100</v>
      </c>
      <c r="B49" s="145"/>
      <c r="C49" s="86">
        <v>-400</v>
      </c>
      <c r="D49" s="86">
        <v>-400</v>
      </c>
    </row>
    <row r="50" spans="1:4">
      <c r="A50" s="144" t="s">
        <v>41</v>
      </c>
      <c r="B50" s="144"/>
      <c r="C50" s="24">
        <f>'1'!D42</f>
        <v>-300000</v>
      </c>
      <c r="D50" s="24">
        <f>'1'!E42</f>
        <v>-300000</v>
      </c>
    </row>
    <row r="51" spans="1:4">
      <c r="A51" s="87"/>
      <c r="B51" s="87"/>
      <c r="C51" s="87"/>
      <c r="D51" s="87"/>
    </row>
    <row r="52" spans="1:4" ht="48.75" customHeight="1">
      <c r="A52" s="13" t="s">
        <v>42</v>
      </c>
      <c r="B52" s="18" t="s">
        <v>97</v>
      </c>
      <c r="C52" s="149" t="s">
        <v>163</v>
      </c>
      <c r="D52" s="150"/>
    </row>
    <row r="53" spans="1:4">
      <c r="A53" s="13" t="s">
        <v>38</v>
      </c>
      <c r="B53" s="18" t="s">
        <v>107</v>
      </c>
      <c r="C53" s="34" t="s">
        <v>86</v>
      </c>
      <c r="D53" s="34" t="s">
        <v>87</v>
      </c>
    </row>
    <row r="54" spans="1:4">
      <c r="A54" s="13" t="s">
        <v>39</v>
      </c>
      <c r="B54" s="18" t="s">
        <v>142</v>
      </c>
      <c r="C54" s="134"/>
      <c r="D54" s="134"/>
    </row>
    <row r="55" spans="1:4" ht="34.5">
      <c r="A55" s="13" t="s">
        <v>40</v>
      </c>
      <c r="B55" s="18" t="s">
        <v>143</v>
      </c>
      <c r="C55" s="134"/>
      <c r="D55" s="134"/>
    </row>
    <row r="56" spans="1:4">
      <c r="A56" s="13" t="s">
        <v>28</v>
      </c>
      <c r="B56" s="18" t="s">
        <v>23</v>
      </c>
      <c r="C56" s="134"/>
      <c r="D56" s="134"/>
    </row>
    <row r="57" spans="1:4" ht="34.5">
      <c r="A57" s="13" t="s">
        <v>15</v>
      </c>
      <c r="B57" s="18" t="s">
        <v>144</v>
      </c>
      <c r="C57" s="134"/>
      <c r="D57" s="134"/>
    </row>
    <row r="58" spans="1:4">
      <c r="A58" s="134" t="s">
        <v>44</v>
      </c>
      <c r="B58" s="134"/>
      <c r="C58" s="13"/>
      <c r="D58" s="13"/>
    </row>
    <row r="59" spans="1:4">
      <c r="A59" s="145" t="s">
        <v>284</v>
      </c>
      <c r="B59" s="145"/>
      <c r="C59" s="86">
        <v>-434</v>
      </c>
      <c r="D59" s="86">
        <v>-434</v>
      </c>
    </row>
    <row r="60" spans="1:4">
      <c r="A60" s="145" t="s">
        <v>146</v>
      </c>
      <c r="B60" s="145"/>
      <c r="C60" s="86">
        <v>-395</v>
      </c>
      <c r="D60" s="86">
        <v>-395</v>
      </c>
    </row>
    <row r="61" spans="1:4">
      <c r="A61" s="145" t="s">
        <v>147</v>
      </c>
      <c r="B61" s="145"/>
      <c r="C61" s="86">
        <v>-30</v>
      </c>
      <c r="D61" s="86">
        <v>-30</v>
      </c>
    </row>
    <row r="62" spans="1:4">
      <c r="A62" s="145" t="s">
        <v>148</v>
      </c>
      <c r="B62" s="145"/>
      <c r="C62" s="86">
        <v>-9</v>
      </c>
      <c r="D62" s="86">
        <v>-9</v>
      </c>
    </row>
    <row r="63" spans="1:4">
      <c r="A63" s="144" t="s">
        <v>41</v>
      </c>
      <c r="B63" s="144"/>
      <c r="C63" s="24">
        <f>'1'!D48</f>
        <v>-162000</v>
      </c>
      <c r="D63" s="24">
        <f>'1'!E48</f>
        <v>-162000</v>
      </c>
    </row>
    <row r="64" spans="1:4">
      <c r="A64" s="87"/>
      <c r="B64" s="87"/>
      <c r="C64" s="87"/>
      <c r="D64" s="87"/>
    </row>
    <row r="65" spans="1:4">
      <c r="A65" s="20" t="s">
        <v>83</v>
      </c>
      <c r="B65" s="80" t="s">
        <v>84</v>
      </c>
      <c r="C65" s="85"/>
      <c r="D65" s="85"/>
    </row>
    <row r="66" spans="1:4">
      <c r="A66" s="81" t="s">
        <v>101</v>
      </c>
      <c r="B66" s="82" t="s">
        <v>102</v>
      </c>
      <c r="C66" s="88"/>
      <c r="D66" s="88"/>
    </row>
    <row r="68" spans="1:4">
      <c r="A68" s="80" t="s">
        <v>85</v>
      </c>
    </row>
    <row r="70" spans="1:4" ht="42" customHeight="1">
      <c r="A70" s="13" t="s">
        <v>42</v>
      </c>
      <c r="B70" s="18" t="s">
        <v>101</v>
      </c>
      <c r="C70" s="149" t="s">
        <v>163</v>
      </c>
      <c r="D70" s="150"/>
    </row>
    <row r="71" spans="1:4">
      <c r="A71" s="13" t="s">
        <v>38</v>
      </c>
      <c r="B71" s="18" t="s">
        <v>88</v>
      </c>
      <c r="C71" s="34" t="s">
        <v>86</v>
      </c>
      <c r="D71" s="34" t="s">
        <v>87</v>
      </c>
    </row>
    <row r="72" spans="1:4" ht="34.5">
      <c r="A72" s="13" t="s">
        <v>39</v>
      </c>
      <c r="B72" s="18" t="s">
        <v>149</v>
      </c>
      <c r="C72" s="146"/>
      <c r="D72" s="146"/>
    </row>
    <row r="73" spans="1:4" ht="69">
      <c r="A73" s="13" t="s">
        <v>40</v>
      </c>
      <c r="B73" s="18" t="s">
        <v>150</v>
      </c>
      <c r="C73" s="147"/>
      <c r="D73" s="147"/>
    </row>
    <row r="74" spans="1:4">
      <c r="A74" s="13" t="s">
        <v>28</v>
      </c>
      <c r="B74" s="18" t="s">
        <v>23</v>
      </c>
      <c r="C74" s="147"/>
      <c r="D74" s="147"/>
    </row>
    <row r="75" spans="1:4" ht="69">
      <c r="A75" s="13" t="s">
        <v>15</v>
      </c>
      <c r="B75" s="18" t="s">
        <v>151</v>
      </c>
      <c r="C75" s="148"/>
      <c r="D75" s="148"/>
    </row>
    <row r="76" spans="1:4">
      <c r="A76" s="134" t="s">
        <v>44</v>
      </c>
      <c r="B76" s="134"/>
      <c r="C76" s="65"/>
      <c r="D76" s="65"/>
    </row>
    <row r="77" spans="1:4">
      <c r="A77" s="145" t="s">
        <v>152</v>
      </c>
      <c r="B77" s="145"/>
      <c r="C77" s="86">
        <v>-897</v>
      </c>
      <c r="D77" s="86">
        <v>-897</v>
      </c>
    </row>
    <row r="78" spans="1:4">
      <c r="A78" s="145" t="s">
        <v>153</v>
      </c>
      <c r="B78" s="145"/>
      <c r="C78" s="86">
        <v>-897</v>
      </c>
      <c r="D78" s="86">
        <v>-897</v>
      </c>
    </row>
    <row r="79" spans="1:4">
      <c r="A79" s="144" t="s">
        <v>41</v>
      </c>
      <c r="B79" s="144"/>
      <c r="C79" s="24">
        <f>'1'!D104</f>
        <v>-412000</v>
      </c>
      <c r="D79" s="24">
        <f>'1'!E104</f>
        <v>-412000</v>
      </c>
    </row>
    <row r="81" spans="1:4" ht="54.75" customHeight="1">
      <c r="A81" s="13" t="s">
        <v>42</v>
      </c>
      <c r="B81" s="18" t="s">
        <v>101</v>
      </c>
      <c r="C81" s="149" t="s">
        <v>163</v>
      </c>
      <c r="D81" s="150"/>
    </row>
    <row r="82" spans="1:4">
      <c r="A82" s="13" t="s">
        <v>38</v>
      </c>
      <c r="B82" s="18" t="s">
        <v>89</v>
      </c>
      <c r="C82" s="34" t="s">
        <v>86</v>
      </c>
      <c r="D82" s="34" t="s">
        <v>87</v>
      </c>
    </row>
    <row r="83" spans="1:4">
      <c r="A83" s="13" t="s">
        <v>39</v>
      </c>
      <c r="B83" s="18" t="s">
        <v>103</v>
      </c>
      <c r="C83" s="146"/>
      <c r="D83" s="146"/>
    </row>
    <row r="84" spans="1:4" ht="69">
      <c r="A84" s="13" t="s">
        <v>40</v>
      </c>
      <c r="B84" s="18" t="s">
        <v>104</v>
      </c>
      <c r="C84" s="147"/>
      <c r="D84" s="147"/>
    </row>
    <row r="85" spans="1:4">
      <c r="A85" s="13" t="s">
        <v>28</v>
      </c>
      <c r="B85" s="18" t="s">
        <v>23</v>
      </c>
      <c r="C85" s="147"/>
      <c r="D85" s="147"/>
    </row>
    <row r="86" spans="1:4" ht="86.25">
      <c r="A86" s="13" t="s">
        <v>15</v>
      </c>
      <c r="B86" s="18" t="s">
        <v>34</v>
      </c>
      <c r="C86" s="148"/>
      <c r="D86" s="148"/>
    </row>
    <row r="87" spans="1:4">
      <c r="A87" s="134" t="s">
        <v>44</v>
      </c>
      <c r="B87" s="134"/>
      <c r="C87" s="65"/>
      <c r="D87" s="65"/>
    </row>
    <row r="88" spans="1:4">
      <c r="A88" s="145" t="s">
        <v>105</v>
      </c>
      <c r="B88" s="145"/>
      <c r="C88" s="89">
        <v>-1905</v>
      </c>
      <c r="D88" s="89">
        <v>-1905</v>
      </c>
    </row>
    <row r="89" spans="1:4">
      <c r="A89" s="144" t="s">
        <v>41</v>
      </c>
      <c r="B89" s="144"/>
      <c r="C89" s="24">
        <f>'1'!D110</f>
        <v>-1000000</v>
      </c>
      <c r="D89" s="24">
        <f>'1'!E110</f>
        <v>-1000000</v>
      </c>
    </row>
    <row r="90" spans="1:4">
      <c r="C90" s="1"/>
      <c r="D90" s="1"/>
    </row>
    <row r="91" spans="1:4" ht="47.25" customHeight="1">
      <c r="A91" s="13" t="s">
        <v>42</v>
      </c>
      <c r="B91" s="18" t="s">
        <v>101</v>
      </c>
      <c r="C91" s="149" t="s">
        <v>163</v>
      </c>
      <c r="D91" s="150"/>
    </row>
    <row r="92" spans="1:4">
      <c r="A92" s="13" t="s">
        <v>38</v>
      </c>
      <c r="B92" s="18" t="s">
        <v>154</v>
      </c>
      <c r="C92" s="34" t="s">
        <v>86</v>
      </c>
      <c r="D92" s="34" t="s">
        <v>87</v>
      </c>
    </row>
    <row r="93" spans="1:4">
      <c r="A93" s="13" t="s">
        <v>39</v>
      </c>
      <c r="B93" s="18" t="s">
        <v>155</v>
      </c>
      <c r="C93" s="146"/>
      <c r="D93" s="146"/>
    </row>
    <row r="94" spans="1:4" ht="69">
      <c r="A94" s="13" t="s">
        <v>40</v>
      </c>
      <c r="B94" s="18" t="s">
        <v>156</v>
      </c>
      <c r="C94" s="147"/>
      <c r="D94" s="147"/>
    </row>
    <row r="95" spans="1:4">
      <c r="A95" s="13" t="s">
        <v>28</v>
      </c>
      <c r="B95" s="18" t="s">
        <v>23</v>
      </c>
      <c r="C95" s="147"/>
      <c r="D95" s="147"/>
    </row>
    <row r="96" spans="1:4" ht="69">
      <c r="A96" s="13" t="s">
        <v>15</v>
      </c>
      <c r="B96" s="18" t="s">
        <v>157</v>
      </c>
      <c r="C96" s="148"/>
      <c r="D96" s="148"/>
    </row>
    <row r="97" spans="1:4">
      <c r="A97" s="134" t="s">
        <v>44</v>
      </c>
      <c r="B97" s="134"/>
      <c r="C97" s="65"/>
      <c r="D97" s="65"/>
    </row>
    <row r="98" spans="1:4">
      <c r="A98" s="145" t="s">
        <v>105</v>
      </c>
      <c r="B98" s="145"/>
      <c r="C98" s="89">
        <v>-15</v>
      </c>
      <c r="D98" s="89">
        <v>-15</v>
      </c>
    </row>
    <row r="99" spans="1:4">
      <c r="A99" s="144" t="s">
        <v>41</v>
      </c>
      <c r="B99" s="144"/>
      <c r="C99" s="24">
        <f>'1'!D116</f>
        <v>-60000</v>
      </c>
      <c r="D99" s="24">
        <f>'1'!E116</f>
        <v>-60000</v>
      </c>
    </row>
    <row r="101" spans="1:4">
      <c r="A101" s="80" t="s">
        <v>83</v>
      </c>
      <c r="B101" s="80" t="s">
        <v>84</v>
      </c>
      <c r="C101" s="1"/>
      <c r="D101" s="1"/>
    </row>
    <row r="102" spans="1:4">
      <c r="A102" s="82" t="s">
        <v>43</v>
      </c>
      <c r="B102" s="82" t="s">
        <v>106</v>
      </c>
      <c r="C102" s="1"/>
      <c r="D102" s="1"/>
    </row>
    <row r="104" spans="1:4">
      <c r="A104" s="80" t="s">
        <v>85</v>
      </c>
      <c r="B104" s="85"/>
      <c r="C104" s="85"/>
      <c r="D104" s="85"/>
    </row>
    <row r="106" spans="1:4" ht="42.75" customHeight="1">
      <c r="A106" s="13" t="s">
        <v>42</v>
      </c>
      <c r="B106" s="18" t="s">
        <v>43</v>
      </c>
      <c r="C106" s="149" t="s">
        <v>163</v>
      </c>
      <c r="D106" s="150"/>
    </row>
    <row r="107" spans="1:4">
      <c r="A107" s="13" t="s">
        <v>38</v>
      </c>
      <c r="B107" s="18" t="s">
        <v>88</v>
      </c>
      <c r="C107" s="34" t="s">
        <v>86</v>
      </c>
      <c r="D107" s="34" t="s">
        <v>87</v>
      </c>
    </row>
    <row r="108" spans="1:4" ht="34.5">
      <c r="A108" s="13" t="s">
        <v>39</v>
      </c>
      <c r="B108" s="18" t="s">
        <v>158</v>
      </c>
      <c r="C108" s="146"/>
      <c r="D108" s="146"/>
    </row>
    <row r="109" spans="1:4" ht="34.5">
      <c r="A109" s="13" t="s">
        <v>40</v>
      </c>
      <c r="B109" s="18" t="s">
        <v>159</v>
      </c>
      <c r="C109" s="147"/>
      <c r="D109" s="147"/>
    </row>
    <row r="110" spans="1:4">
      <c r="A110" s="13" t="s">
        <v>28</v>
      </c>
      <c r="B110" s="18" t="s">
        <v>23</v>
      </c>
      <c r="C110" s="147"/>
      <c r="D110" s="147"/>
    </row>
    <row r="111" spans="1:4" ht="51.75">
      <c r="A111" s="13" t="s">
        <v>15</v>
      </c>
      <c r="B111" s="18" t="s">
        <v>160</v>
      </c>
      <c r="C111" s="148"/>
      <c r="D111" s="148"/>
    </row>
    <row r="112" spans="1:4">
      <c r="A112" s="134" t="s">
        <v>44</v>
      </c>
      <c r="B112" s="134"/>
      <c r="C112" s="86"/>
      <c r="D112" s="86"/>
    </row>
    <row r="113" spans="1:6">
      <c r="A113" s="145" t="s">
        <v>161</v>
      </c>
      <c r="B113" s="145"/>
      <c r="C113" s="86">
        <v>-629</v>
      </c>
      <c r="D113" s="86">
        <v>-629</v>
      </c>
    </row>
    <row r="114" spans="1:6">
      <c r="A114" s="144" t="s">
        <v>41</v>
      </c>
      <c r="B114" s="144"/>
      <c r="C114" s="24">
        <f>'1'!D129</f>
        <v>-200000</v>
      </c>
      <c r="D114" s="24">
        <f>'1'!E129</f>
        <v>-200000</v>
      </c>
    </row>
    <row r="115" spans="1:6" ht="18" thickBot="1"/>
    <row r="116" spans="1:6" ht="41.25" customHeight="1">
      <c r="A116" s="90" t="s">
        <v>39</v>
      </c>
      <c r="B116" s="58">
        <v>1205</v>
      </c>
      <c r="C116" s="149" t="s">
        <v>163</v>
      </c>
      <c r="D116" s="150"/>
    </row>
    <row r="117" spans="1:6">
      <c r="A117" s="91" t="s">
        <v>38</v>
      </c>
      <c r="B117" s="59">
        <v>12010</v>
      </c>
      <c r="C117" s="34" t="s">
        <v>86</v>
      </c>
      <c r="D117" s="34" t="s">
        <v>87</v>
      </c>
    </row>
    <row r="118" spans="1:6" ht="34.5">
      <c r="A118" s="91" t="s">
        <v>39</v>
      </c>
      <c r="B118" s="55" t="s">
        <v>265</v>
      </c>
      <c r="C118" s="146"/>
      <c r="D118" s="146"/>
    </row>
    <row r="119" spans="1:6" ht="86.25">
      <c r="A119" s="91" t="s">
        <v>40</v>
      </c>
      <c r="B119" s="56" t="s">
        <v>261</v>
      </c>
      <c r="C119" s="147"/>
      <c r="D119" s="147"/>
    </row>
    <row r="120" spans="1:6">
      <c r="A120" s="91" t="s">
        <v>28</v>
      </c>
      <c r="B120" s="92" t="s">
        <v>19</v>
      </c>
      <c r="C120" s="147"/>
      <c r="D120" s="147"/>
    </row>
    <row r="121" spans="1:6" ht="34.5">
      <c r="A121" s="91" t="s">
        <v>15</v>
      </c>
      <c r="B121" s="93" t="s">
        <v>268</v>
      </c>
      <c r="C121" s="148"/>
      <c r="D121" s="148"/>
    </row>
    <row r="122" spans="1:6">
      <c r="A122" s="160" t="s">
        <v>269</v>
      </c>
      <c r="B122" s="161"/>
      <c r="C122" s="65"/>
      <c r="D122" s="65"/>
    </row>
    <row r="123" spans="1:6">
      <c r="A123" s="162" t="s">
        <v>270</v>
      </c>
      <c r="B123" s="163"/>
      <c r="C123" s="94">
        <f>+C124/68</f>
        <v>86243.088235294112</v>
      </c>
      <c r="D123" s="94">
        <f>+D124/68</f>
        <v>86243.088235294112</v>
      </c>
    </row>
    <row r="124" spans="1:6" ht="18" thickBot="1">
      <c r="A124" s="164" t="s">
        <v>41</v>
      </c>
      <c r="B124" s="165"/>
      <c r="C124" s="24">
        <f>'1'!D135</f>
        <v>5864530</v>
      </c>
      <c r="D124" s="24">
        <f>'1'!E135</f>
        <v>5864530</v>
      </c>
      <c r="F124" s="124">
        <f>+D124+734000</f>
        <v>6598530</v>
      </c>
    </row>
    <row r="125" spans="1:6">
      <c r="F125" s="125">
        <f>108*68000</f>
        <v>7344000</v>
      </c>
    </row>
    <row r="126" spans="1:6">
      <c r="F126" s="126">
        <v>734000</v>
      </c>
    </row>
    <row r="127" spans="1:6" ht="49.5" customHeight="1">
      <c r="A127" s="13" t="s">
        <v>42</v>
      </c>
      <c r="B127" s="18" t="s">
        <v>43</v>
      </c>
      <c r="C127" s="149" t="s">
        <v>163</v>
      </c>
      <c r="D127" s="150"/>
      <c r="F127" s="127">
        <v>745000</v>
      </c>
    </row>
    <row r="128" spans="1:6">
      <c r="A128" s="13" t="s">
        <v>38</v>
      </c>
      <c r="B128" s="18">
        <v>12021</v>
      </c>
      <c r="C128" s="34" t="s">
        <v>86</v>
      </c>
      <c r="D128" s="34" t="s">
        <v>87</v>
      </c>
      <c r="F128" s="128">
        <f>+F125-F126-F127</f>
        <v>5865000</v>
      </c>
    </row>
    <row r="129" spans="1:6" ht="103.5">
      <c r="A129" s="13" t="s">
        <v>39</v>
      </c>
      <c r="B129" s="18" t="s">
        <v>126</v>
      </c>
      <c r="C129" s="146"/>
      <c r="D129" s="146"/>
      <c r="F129" s="129"/>
    </row>
    <row r="130" spans="1:6" ht="86.25">
      <c r="A130" s="13" t="s">
        <v>40</v>
      </c>
      <c r="B130" s="18" t="s">
        <v>127</v>
      </c>
      <c r="C130" s="147"/>
      <c r="D130" s="147"/>
    </row>
    <row r="131" spans="1:6">
      <c r="A131" s="13" t="s">
        <v>28</v>
      </c>
      <c r="B131" s="18" t="s">
        <v>23</v>
      </c>
      <c r="C131" s="147"/>
      <c r="D131" s="147"/>
    </row>
    <row r="132" spans="1:6" ht="34.5">
      <c r="A132" s="13" t="s">
        <v>15</v>
      </c>
      <c r="B132" s="18" t="s">
        <v>166</v>
      </c>
      <c r="C132" s="148"/>
      <c r="D132" s="148"/>
    </row>
    <row r="133" spans="1:6">
      <c r="A133" s="134" t="s">
        <v>44</v>
      </c>
      <c r="B133" s="134"/>
      <c r="C133" s="65"/>
      <c r="D133" s="65"/>
    </row>
    <row r="134" spans="1:6" ht="17.25" customHeight="1">
      <c r="A134" s="145" t="s">
        <v>165</v>
      </c>
      <c r="B134" s="145"/>
      <c r="C134" s="24">
        <v>-1111</v>
      </c>
      <c r="D134" s="24">
        <v>-1111</v>
      </c>
    </row>
    <row r="135" spans="1:6">
      <c r="A135" s="144" t="s">
        <v>41</v>
      </c>
      <c r="B135" s="144"/>
      <c r="C135" s="24">
        <f>'1'!D141</f>
        <v>-100000</v>
      </c>
      <c r="D135" s="24">
        <f>'1'!E141</f>
        <v>-100000</v>
      </c>
    </row>
    <row r="137" spans="1:6" ht="55.5" customHeight="1">
      <c r="A137" s="13" t="s">
        <v>42</v>
      </c>
      <c r="B137" s="18" t="s">
        <v>43</v>
      </c>
      <c r="C137" s="149" t="s">
        <v>163</v>
      </c>
      <c r="D137" s="150"/>
    </row>
    <row r="138" spans="1:6">
      <c r="A138" s="13" t="s">
        <v>38</v>
      </c>
      <c r="B138" s="18">
        <v>12022</v>
      </c>
      <c r="C138" s="34" t="s">
        <v>86</v>
      </c>
      <c r="D138" s="34" t="s">
        <v>87</v>
      </c>
    </row>
    <row r="139" spans="1:6" ht="86.25">
      <c r="A139" s="13" t="s">
        <v>39</v>
      </c>
      <c r="B139" s="18" t="s">
        <v>258</v>
      </c>
      <c r="C139" s="146"/>
      <c r="D139" s="146"/>
    </row>
    <row r="140" spans="1:6" ht="120.75">
      <c r="A140" s="13" t="s">
        <v>40</v>
      </c>
      <c r="B140" s="18" t="s">
        <v>259</v>
      </c>
      <c r="C140" s="147"/>
      <c r="D140" s="147"/>
    </row>
    <row r="141" spans="1:6">
      <c r="A141" s="13" t="s">
        <v>28</v>
      </c>
      <c r="B141" s="18" t="s">
        <v>23</v>
      </c>
      <c r="C141" s="147"/>
      <c r="D141" s="147"/>
    </row>
    <row r="142" spans="1:6" ht="34.5">
      <c r="A142" s="13" t="s">
        <v>15</v>
      </c>
      <c r="B142" s="18" t="s">
        <v>260</v>
      </c>
      <c r="C142" s="148"/>
      <c r="D142" s="148"/>
    </row>
    <row r="143" spans="1:6">
      <c r="A143" s="134" t="s">
        <v>44</v>
      </c>
      <c r="B143" s="134"/>
      <c r="C143" s="65"/>
      <c r="D143" s="65"/>
    </row>
    <row r="144" spans="1:6">
      <c r="A144" s="145" t="s">
        <v>165</v>
      </c>
      <c r="B144" s="145"/>
      <c r="C144" s="24">
        <v>-555</v>
      </c>
      <c r="D144" s="24">
        <v>-555</v>
      </c>
    </row>
    <row r="145" spans="1:4">
      <c r="A145" s="144" t="s">
        <v>41</v>
      </c>
      <c r="B145" s="144"/>
      <c r="C145" s="24">
        <f>'1'!D147</f>
        <v>-50000</v>
      </c>
      <c r="D145" s="24">
        <f>'1'!E147</f>
        <v>-50000</v>
      </c>
    </row>
    <row r="148" spans="1:4" ht="33" customHeight="1">
      <c r="A148" s="13" t="s">
        <v>42</v>
      </c>
      <c r="B148" s="18" t="s">
        <v>43</v>
      </c>
      <c r="C148" s="149" t="s">
        <v>163</v>
      </c>
      <c r="D148" s="150"/>
    </row>
    <row r="149" spans="1:4">
      <c r="A149" s="13" t="s">
        <v>38</v>
      </c>
      <c r="B149" s="18">
        <v>12024</v>
      </c>
      <c r="C149" s="34" t="s">
        <v>86</v>
      </c>
      <c r="D149" s="34" t="s">
        <v>87</v>
      </c>
    </row>
    <row r="150" spans="1:4" ht="111.75" customHeight="1">
      <c r="A150" s="13" t="s">
        <v>39</v>
      </c>
      <c r="B150" s="18" t="str">
        <f>'1'!C149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եռամսյա սոցիալական աջակցության տրամադրում իրավաբանական անձանց և անհատ ձեռնարկատերերին</v>
      </c>
      <c r="C150" s="146"/>
      <c r="D150" s="146"/>
    </row>
    <row r="151" spans="1:4" ht="155.25" customHeight="1">
      <c r="A151" s="13" t="s">
        <v>40</v>
      </c>
      <c r="B151" s="18" t="str">
        <f>'1'!C151</f>
        <v>2020 թվականի սեպտեմբերի 27-ից Ադրբեջանի Հանրապետության կողմից Արցախի Հանրապետության ուղղությամբ սկսված ռազմական գործողությունների հետևանքով տեղահանված և Հայաստանի Հանրապետությունում գտնվող քաղաքացիներին ժամանակավորապես 3 հյուրընկալող կացության կազմակերպման ծառայություններ իրականացնող իրավաբանական անձանց և անհատ ձեռնարկատերերին սոցիալական աջակցության տրամադրում</v>
      </c>
      <c r="C151" s="147"/>
      <c r="D151" s="147"/>
    </row>
    <row r="152" spans="1:4">
      <c r="A152" s="13" t="s">
        <v>28</v>
      </c>
      <c r="B152" s="18" t="s">
        <v>23</v>
      </c>
      <c r="C152" s="147"/>
      <c r="D152" s="147"/>
    </row>
    <row r="153" spans="1:4" ht="51.75">
      <c r="A153" s="13" t="s">
        <v>15</v>
      </c>
      <c r="B153" s="18" t="s">
        <v>164</v>
      </c>
      <c r="C153" s="148"/>
      <c r="D153" s="148"/>
    </row>
    <row r="154" spans="1:4">
      <c r="A154" s="134" t="s">
        <v>44</v>
      </c>
      <c r="B154" s="134"/>
      <c r="C154" s="65"/>
      <c r="D154" s="65"/>
    </row>
    <row r="155" spans="1:4">
      <c r="A155" s="145" t="s">
        <v>165</v>
      </c>
      <c r="B155" s="145"/>
      <c r="C155" s="24">
        <v>-1128</v>
      </c>
      <c r="D155" s="24">
        <v>-1128</v>
      </c>
    </row>
    <row r="156" spans="1:4">
      <c r="A156" s="144" t="s">
        <v>41</v>
      </c>
      <c r="B156" s="144"/>
      <c r="C156" s="24">
        <f>'1'!D153</f>
        <v>-101530</v>
      </c>
      <c r="D156" s="24">
        <f>'1'!E153</f>
        <v>-101530</v>
      </c>
    </row>
    <row r="158" spans="1:4">
      <c r="A158" s="20" t="s">
        <v>83</v>
      </c>
      <c r="B158" s="80" t="s">
        <v>84</v>
      </c>
      <c r="C158" s="85"/>
      <c r="D158" s="85"/>
    </row>
    <row r="159" spans="1:4">
      <c r="A159" s="81" t="s">
        <v>219</v>
      </c>
      <c r="B159" s="82" t="s">
        <v>220</v>
      </c>
      <c r="C159" s="88"/>
      <c r="D159" s="88"/>
    </row>
    <row r="160" spans="1:4">
      <c r="A160" s="95"/>
      <c r="B160" s="96"/>
      <c r="C160" s="88"/>
      <c r="D160" s="88"/>
    </row>
    <row r="161" spans="1:4">
      <c r="A161" s="80" t="s">
        <v>85</v>
      </c>
      <c r="B161" s="96"/>
      <c r="C161" s="88"/>
      <c r="D161" s="88"/>
    </row>
    <row r="163" spans="1:4" ht="41.25" customHeight="1">
      <c r="A163" s="13" t="s">
        <v>42</v>
      </c>
      <c r="B163" s="18" t="s">
        <v>219</v>
      </c>
      <c r="C163" s="149" t="s">
        <v>163</v>
      </c>
      <c r="D163" s="150"/>
    </row>
    <row r="164" spans="1:4">
      <c r="A164" s="13" t="s">
        <v>38</v>
      </c>
      <c r="B164" s="18" t="s">
        <v>154</v>
      </c>
      <c r="C164" s="34" t="s">
        <v>86</v>
      </c>
      <c r="D164" s="34" t="s">
        <v>87</v>
      </c>
    </row>
    <row r="165" spans="1:4" ht="51.75">
      <c r="A165" s="13" t="s">
        <v>39</v>
      </c>
      <c r="B165" s="18" t="s">
        <v>221</v>
      </c>
      <c r="C165" s="146"/>
      <c r="D165" s="146"/>
    </row>
    <row r="166" spans="1:4" ht="51.75">
      <c r="A166" s="13" t="s">
        <v>40</v>
      </c>
      <c r="B166" s="18" t="s">
        <v>222</v>
      </c>
      <c r="C166" s="147"/>
      <c r="D166" s="147"/>
    </row>
    <row r="167" spans="1:4">
      <c r="A167" s="13" t="s">
        <v>28</v>
      </c>
      <c r="B167" s="18" t="s">
        <v>23</v>
      </c>
      <c r="C167" s="147"/>
      <c r="D167" s="147"/>
    </row>
    <row r="168" spans="1:4" ht="34.5">
      <c r="A168" s="13" t="s">
        <v>15</v>
      </c>
      <c r="B168" s="18" t="s">
        <v>223</v>
      </c>
      <c r="C168" s="148"/>
      <c r="D168" s="148"/>
    </row>
    <row r="169" spans="1:4">
      <c r="A169" s="134" t="s">
        <v>44</v>
      </c>
      <c r="B169" s="134"/>
      <c r="C169" s="65"/>
      <c r="D169" s="65"/>
    </row>
    <row r="170" spans="1:4">
      <c r="A170" s="145" t="s">
        <v>224</v>
      </c>
      <c r="B170" s="145"/>
      <c r="C170" s="24">
        <v>-62</v>
      </c>
      <c r="D170" s="24">
        <v>-62</v>
      </c>
    </row>
    <row r="171" spans="1:4">
      <c r="A171" s="145" t="s">
        <v>225</v>
      </c>
      <c r="B171" s="145"/>
      <c r="C171" s="24">
        <v>-55</v>
      </c>
      <c r="D171" s="24">
        <v>-55</v>
      </c>
    </row>
    <row r="172" spans="1:4">
      <c r="A172" s="145" t="s">
        <v>226</v>
      </c>
      <c r="B172" s="145"/>
      <c r="C172" s="24">
        <v>-7</v>
      </c>
      <c r="D172" s="24">
        <v>-7</v>
      </c>
    </row>
    <row r="173" spans="1:4">
      <c r="A173" s="144" t="s">
        <v>227</v>
      </c>
      <c r="B173" s="144"/>
      <c r="C173" s="24">
        <f>'1'!D61</f>
        <v>-33000</v>
      </c>
      <c r="D173" s="24">
        <f>'1'!E61</f>
        <v>-25000</v>
      </c>
    </row>
    <row r="175" spans="1:4" ht="48" customHeight="1">
      <c r="A175" s="13" t="s">
        <v>42</v>
      </c>
      <c r="B175" s="18" t="s">
        <v>219</v>
      </c>
      <c r="C175" s="149" t="s">
        <v>163</v>
      </c>
      <c r="D175" s="150"/>
    </row>
    <row r="176" spans="1:4">
      <c r="A176" s="13" t="s">
        <v>38</v>
      </c>
      <c r="B176" s="18" t="s">
        <v>228</v>
      </c>
      <c r="C176" s="34" t="s">
        <v>86</v>
      </c>
      <c r="D176" s="34" t="s">
        <v>87</v>
      </c>
    </row>
    <row r="177" spans="1:4" ht="51.75">
      <c r="A177" s="13" t="s">
        <v>39</v>
      </c>
      <c r="B177" s="18" t="s">
        <v>229</v>
      </c>
      <c r="C177" s="146"/>
      <c r="D177" s="146"/>
    </row>
    <row r="178" spans="1:4" ht="103.5">
      <c r="A178" s="13" t="s">
        <v>40</v>
      </c>
      <c r="B178" s="18" t="s">
        <v>230</v>
      </c>
      <c r="C178" s="147"/>
      <c r="D178" s="147"/>
    </row>
    <row r="179" spans="1:4">
      <c r="A179" s="13" t="s">
        <v>28</v>
      </c>
      <c r="B179" s="18" t="s">
        <v>23</v>
      </c>
      <c r="C179" s="147"/>
      <c r="D179" s="147"/>
    </row>
    <row r="180" spans="1:4" ht="34.5">
      <c r="A180" s="13" t="s">
        <v>15</v>
      </c>
      <c r="B180" s="18" t="s">
        <v>231</v>
      </c>
      <c r="C180" s="148"/>
      <c r="D180" s="148"/>
    </row>
    <row r="181" spans="1:4">
      <c r="A181" s="134" t="s">
        <v>44</v>
      </c>
      <c r="B181" s="134"/>
      <c r="C181" s="65"/>
      <c r="D181" s="65"/>
    </row>
    <row r="182" spans="1:4" ht="38.25" customHeight="1">
      <c r="A182" s="145" t="s">
        <v>232</v>
      </c>
      <c r="B182" s="145"/>
      <c r="C182" s="24">
        <v>-150</v>
      </c>
      <c r="D182" s="24">
        <v>-150</v>
      </c>
    </row>
    <row r="183" spans="1:4" ht="23.25" customHeight="1">
      <c r="A183" s="145" t="s">
        <v>233</v>
      </c>
      <c r="B183" s="145"/>
      <c r="C183" s="24">
        <v>-120</v>
      </c>
      <c r="D183" s="24">
        <v>-120</v>
      </c>
    </row>
    <row r="184" spans="1:4">
      <c r="A184" s="145" t="s">
        <v>234</v>
      </c>
      <c r="B184" s="145"/>
      <c r="C184" s="24">
        <v>-30</v>
      </c>
      <c r="D184" s="24">
        <v>-30</v>
      </c>
    </row>
    <row r="185" spans="1:4">
      <c r="A185" s="144" t="s">
        <v>227</v>
      </c>
      <c r="B185" s="144"/>
      <c r="C185" s="24">
        <f>'1'!D67</f>
        <v>-32000</v>
      </c>
      <c r="D185" s="24">
        <f>'1'!E67</f>
        <v>-32000</v>
      </c>
    </row>
    <row r="187" spans="1:4" ht="44.25" customHeight="1">
      <c r="A187" s="13" t="s">
        <v>42</v>
      </c>
      <c r="B187" s="18" t="s">
        <v>219</v>
      </c>
      <c r="C187" s="149" t="s">
        <v>163</v>
      </c>
      <c r="D187" s="150"/>
    </row>
    <row r="188" spans="1:4">
      <c r="A188" s="13" t="s">
        <v>38</v>
      </c>
      <c r="B188" s="18" t="s">
        <v>235</v>
      </c>
      <c r="C188" s="34" t="s">
        <v>86</v>
      </c>
      <c r="D188" s="34" t="s">
        <v>87</v>
      </c>
    </row>
    <row r="189" spans="1:4" ht="51.75">
      <c r="A189" s="13" t="s">
        <v>39</v>
      </c>
      <c r="B189" s="18" t="s">
        <v>236</v>
      </c>
      <c r="C189" s="146"/>
      <c r="D189" s="146"/>
    </row>
    <row r="190" spans="1:4" ht="86.25">
      <c r="A190" s="13" t="s">
        <v>40</v>
      </c>
      <c r="B190" s="18" t="s">
        <v>279</v>
      </c>
      <c r="C190" s="147"/>
      <c r="D190" s="147"/>
    </row>
    <row r="191" spans="1:4">
      <c r="A191" s="13" t="s">
        <v>28</v>
      </c>
      <c r="B191" s="18" t="s">
        <v>23</v>
      </c>
      <c r="C191" s="147"/>
      <c r="D191" s="147"/>
    </row>
    <row r="192" spans="1:4" ht="69">
      <c r="A192" s="13" t="s">
        <v>15</v>
      </c>
      <c r="B192" s="18" t="s">
        <v>237</v>
      </c>
      <c r="C192" s="148"/>
      <c r="D192" s="148"/>
    </row>
    <row r="193" spans="1:5" ht="17.25" customHeight="1">
      <c r="A193" s="134" t="s">
        <v>44</v>
      </c>
      <c r="B193" s="134"/>
      <c r="C193" s="65"/>
      <c r="D193" s="65"/>
    </row>
    <row r="194" spans="1:5">
      <c r="A194" s="145" t="s">
        <v>238</v>
      </c>
      <c r="B194" s="145"/>
      <c r="C194" s="24">
        <v>-53</v>
      </c>
      <c r="D194" s="24">
        <v>-53</v>
      </c>
    </row>
    <row r="195" spans="1:5">
      <c r="A195" s="144" t="s">
        <v>227</v>
      </c>
      <c r="B195" s="144"/>
      <c r="C195" s="24">
        <f>'1'!D73</f>
        <v>-27000</v>
      </c>
      <c r="D195" s="24">
        <f>'1'!E73</f>
        <v>-35000</v>
      </c>
      <c r="E195" s="60"/>
    </row>
    <row r="197" spans="1:5" ht="49.5" customHeight="1">
      <c r="A197" s="13" t="s">
        <v>42</v>
      </c>
      <c r="B197" s="18" t="s">
        <v>219</v>
      </c>
      <c r="C197" s="149" t="s">
        <v>163</v>
      </c>
      <c r="D197" s="150"/>
    </row>
    <row r="198" spans="1:5">
      <c r="A198" s="13" t="s">
        <v>38</v>
      </c>
      <c r="B198" s="18" t="s">
        <v>239</v>
      </c>
      <c r="C198" s="34" t="s">
        <v>86</v>
      </c>
      <c r="D198" s="34" t="s">
        <v>87</v>
      </c>
    </row>
    <row r="199" spans="1:5" ht="34.5">
      <c r="A199" s="13" t="s">
        <v>39</v>
      </c>
      <c r="B199" s="18" t="s">
        <v>240</v>
      </c>
      <c r="C199" s="146"/>
      <c r="D199" s="146"/>
    </row>
    <row r="200" spans="1:5" ht="51.75">
      <c r="A200" s="13" t="s">
        <v>40</v>
      </c>
      <c r="B200" s="18" t="s">
        <v>241</v>
      </c>
      <c r="C200" s="147"/>
      <c r="D200" s="147"/>
    </row>
    <row r="201" spans="1:5">
      <c r="A201" s="13" t="s">
        <v>28</v>
      </c>
      <c r="B201" s="18" t="s">
        <v>23</v>
      </c>
      <c r="C201" s="147"/>
      <c r="D201" s="147"/>
    </row>
    <row r="202" spans="1:5" ht="51.75">
      <c r="A202" s="13" t="s">
        <v>15</v>
      </c>
      <c r="B202" s="18" t="s">
        <v>242</v>
      </c>
      <c r="C202" s="148"/>
      <c r="D202" s="148"/>
    </row>
    <row r="203" spans="1:5">
      <c r="A203" s="134" t="s">
        <v>44</v>
      </c>
      <c r="B203" s="134"/>
      <c r="C203" s="65"/>
      <c r="D203" s="65"/>
    </row>
    <row r="204" spans="1:5">
      <c r="A204" s="145" t="s">
        <v>243</v>
      </c>
      <c r="B204" s="145"/>
      <c r="C204" s="24">
        <v>-26</v>
      </c>
      <c r="D204" s="24">
        <v>-26</v>
      </c>
    </row>
    <row r="205" spans="1:5" ht="17.25" customHeight="1">
      <c r="A205" s="145" t="s">
        <v>225</v>
      </c>
      <c r="B205" s="145"/>
      <c r="C205" s="24">
        <v>-15</v>
      </c>
      <c r="D205" s="24">
        <v>-15</v>
      </c>
    </row>
    <row r="206" spans="1:5">
      <c r="A206" s="145" t="s">
        <v>226</v>
      </c>
      <c r="B206" s="145"/>
      <c r="C206" s="24">
        <v>-11</v>
      </c>
      <c r="D206" s="24">
        <v>-11</v>
      </c>
    </row>
    <row r="207" spans="1:5">
      <c r="A207" s="144" t="s">
        <v>227</v>
      </c>
      <c r="B207" s="144"/>
      <c r="C207" s="24">
        <f>'1'!D79</f>
        <v>-30000</v>
      </c>
      <c r="D207" s="24">
        <f>'1'!E79</f>
        <v>-30000</v>
      </c>
    </row>
    <row r="209" spans="1:4" ht="35.25" customHeight="1">
      <c r="A209" s="13" t="s">
        <v>42</v>
      </c>
      <c r="B209" s="18" t="s">
        <v>219</v>
      </c>
      <c r="C209" s="149" t="s">
        <v>163</v>
      </c>
      <c r="D209" s="150"/>
    </row>
    <row r="210" spans="1:4">
      <c r="A210" s="13" t="s">
        <v>38</v>
      </c>
      <c r="B210" s="18">
        <v>12014</v>
      </c>
      <c r="C210" s="34" t="s">
        <v>86</v>
      </c>
      <c r="D210" s="34" t="s">
        <v>87</v>
      </c>
    </row>
    <row r="211" spans="1:4" ht="103.5">
      <c r="A211" s="13" t="s">
        <v>39</v>
      </c>
      <c r="B211" s="18" t="s">
        <v>244</v>
      </c>
      <c r="C211" s="65"/>
      <c r="D211" s="65"/>
    </row>
    <row r="212" spans="1:4" ht="69">
      <c r="A212" s="13" t="s">
        <v>40</v>
      </c>
      <c r="B212" s="18" t="s">
        <v>245</v>
      </c>
      <c r="C212" s="65"/>
      <c r="D212" s="65"/>
    </row>
    <row r="213" spans="1:4">
      <c r="A213" s="13" t="s">
        <v>28</v>
      </c>
      <c r="B213" s="18" t="s">
        <v>23</v>
      </c>
      <c r="C213" s="65"/>
      <c r="D213" s="65"/>
    </row>
    <row r="214" spans="1:4" ht="69">
      <c r="A214" s="13" t="s">
        <v>15</v>
      </c>
      <c r="B214" s="18" t="s">
        <v>246</v>
      </c>
      <c r="C214" s="65"/>
      <c r="D214" s="65"/>
    </row>
    <row r="215" spans="1:4">
      <c r="A215" s="134" t="s">
        <v>44</v>
      </c>
      <c r="B215" s="134"/>
      <c r="C215" s="65"/>
      <c r="D215" s="65"/>
    </row>
    <row r="216" spans="1:4">
      <c r="A216" s="29" t="s">
        <v>247</v>
      </c>
      <c r="B216" s="29" t="s">
        <v>248</v>
      </c>
      <c r="C216" s="24">
        <v>-37</v>
      </c>
      <c r="D216" s="24">
        <v>-37</v>
      </c>
    </row>
    <row r="217" spans="1:4" ht="17.25" customHeight="1">
      <c r="A217" s="29" t="s">
        <v>247</v>
      </c>
      <c r="B217" s="29" t="s">
        <v>249</v>
      </c>
      <c r="C217" s="24">
        <v>-4</v>
      </c>
      <c r="D217" s="24">
        <v>-4</v>
      </c>
    </row>
    <row r="218" spans="1:4">
      <c r="A218" s="29" t="s">
        <v>247</v>
      </c>
      <c r="B218" s="29" t="s">
        <v>250</v>
      </c>
      <c r="C218" s="24">
        <v>-33</v>
      </c>
      <c r="D218" s="24">
        <v>-33</v>
      </c>
    </row>
    <row r="219" spans="1:4">
      <c r="A219" s="144" t="s">
        <v>227</v>
      </c>
      <c r="B219" s="144"/>
      <c r="C219" s="24">
        <f>'1'!D85</f>
        <v>-12000</v>
      </c>
      <c r="D219" s="24">
        <f>'1'!E85</f>
        <v>-12000</v>
      </c>
    </row>
    <row r="221" spans="1:4" ht="32.25" customHeight="1">
      <c r="A221" s="13" t="s">
        <v>42</v>
      </c>
      <c r="B221" s="18" t="s">
        <v>219</v>
      </c>
      <c r="C221" s="149" t="s">
        <v>163</v>
      </c>
      <c r="D221" s="150"/>
    </row>
    <row r="222" spans="1:4">
      <c r="A222" s="13" t="s">
        <v>38</v>
      </c>
      <c r="B222" s="18">
        <v>12015</v>
      </c>
      <c r="C222" s="34" t="s">
        <v>86</v>
      </c>
      <c r="D222" s="34" t="s">
        <v>87</v>
      </c>
    </row>
    <row r="223" spans="1:4" ht="103.5">
      <c r="A223" s="13" t="s">
        <v>39</v>
      </c>
      <c r="B223" s="18" t="s">
        <v>251</v>
      </c>
      <c r="C223" s="146"/>
      <c r="D223" s="146"/>
    </row>
    <row r="224" spans="1:4" ht="51.75">
      <c r="A224" s="13" t="s">
        <v>40</v>
      </c>
      <c r="B224" s="18" t="s">
        <v>252</v>
      </c>
      <c r="C224" s="147"/>
      <c r="D224" s="147"/>
    </row>
    <row r="225" spans="1:4">
      <c r="A225" s="13" t="s">
        <v>28</v>
      </c>
      <c r="B225" s="18" t="s">
        <v>23</v>
      </c>
      <c r="C225" s="147"/>
      <c r="D225" s="147"/>
    </row>
    <row r="226" spans="1:4" ht="86.25">
      <c r="A226" s="13" t="s">
        <v>15</v>
      </c>
      <c r="B226" s="18" t="s">
        <v>253</v>
      </c>
      <c r="C226" s="148"/>
      <c r="D226" s="148"/>
    </row>
    <row r="227" spans="1:4">
      <c r="A227" s="134" t="s">
        <v>44</v>
      </c>
      <c r="B227" s="134"/>
      <c r="C227" s="65"/>
      <c r="D227" s="65"/>
    </row>
    <row r="228" spans="1:4" ht="34.5">
      <c r="A228" s="29" t="s">
        <v>247</v>
      </c>
      <c r="B228" s="18" t="s">
        <v>254</v>
      </c>
      <c r="C228" s="24">
        <v>-36</v>
      </c>
      <c r="D228" s="24">
        <v>-36</v>
      </c>
    </row>
    <row r="229" spans="1:4">
      <c r="A229" s="29" t="s">
        <v>247</v>
      </c>
      <c r="B229" s="29" t="s">
        <v>249</v>
      </c>
      <c r="C229" s="24">
        <v>-31</v>
      </c>
      <c r="D229" s="24">
        <v>-31</v>
      </c>
    </row>
    <row r="230" spans="1:4">
      <c r="A230" s="29" t="s">
        <v>247</v>
      </c>
      <c r="B230" s="29" t="s">
        <v>250</v>
      </c>
      <c r="C230" s="24">
        <v>-5</v>
      </c>
      <c r="D230" s="24">
        <v>-5</v>
      </c>
    </row>
    <row r="231" spans="1:4">
      <c r="A231" s="144" t="s">
        <v>227</v>
      </c>
      <c r="B231" s="144"/>
      <c r="C231" s="24">
        <f>'1'!D91</f>
        <v>-20000</v>
      </c>
      <c r="D231" s="24">
        <f>'1'!E91</f>
        <v>-20000</v>
      </c>
    </row>
    <row r="232" spans="1:4">
      <c r="A232" s="158" t="s">
        <v>169</v>
      </c>
      <c r="B232" s="158"/>
      <c r="C232" s="158"/>
      <c r="D232" s="158"/>
    </row>
    <row r="233" spans="1:4">
      <c r="A233" s="159" t="s">
        <v>187</v>
      </c>
      <c r="B233" s="159"/>
      <c r="C233" s="159"/>
      <c r="D233" s="159"/>
    </row>
    <row r="234" spans="1:4" ht="17.25" customHeight="1">
      <c r="A234" s="97"/>
      <c r="B234" s="97"/>
      <c r="C234" s="97"/>
      <c r="D234" s="97"/>
    </row>
    <row r="235" spans="1:4">
      <c r="A235" s="98" t="s">
        <v>83</v>
      </c>
      <c r="B235" s="99" t="s">
        <v>84</v>
      </c>
      <c r="C235" s="100"/>
      <c r="D235" s="100"/>
    </row>
    <row r="236" spans="1:4">
      <c r="A236" s="98">
        <v>1139</v>
      </c>
      <c r="B236" s="99" t="s">
        <v>177</v>
      </c>
      <c r="C236" s="100"/>
      <c r="D236" s="100"/>
    </row>
    <row r="237" spans="1:4">
      <c r="A237" s="101"/>
      <c r="B237" s="101"/>
      <c r="C237" s="100"/>
      <c r="D237" s="100"/>
    </row>
    <row r="238" spans="1:4">
      <c r="A238" s="102" t="s">
        <v>85</v>
      </c>
      <c r="B238" s="103"/>
      <c r="C238" s="153"/>
      <c r="D238" s="153"/>
    </row>
    <row r="239" spans="1:4" ht="53.25" customHeight="1">
      <c r="A239" s="104" t="s">
        <v>42</v>
      </c>
      <c r="B239" s="105">
        <v>1139</v>
      </c>
      <c r="C239" s="149" t="s">
        <v>188</v>
      </c>
      <c r="D239" s="150"/>
    </row>
    <row r="240" spans="1:4">
      <c r="A240" s="104" t="s">
        <v>38</v>
      </c>
      <c r="B240" s="105">
        <v>11001</v>
      </c>
      <c r="C240" s="106" t="s">
        <v>86</v>
      </c>
      <c r="D240" s="106" t="s">
        <v>87</v>
      </c>
    </row>
    <row r="241" spans="1:4">
      <c r="A241" s="104" t="s">
        <v>39</v>
      </c>
      <c r="B241" s="105" t="s">
        <v>177</v>
      </c>
      <c r="C241" s="154"/>
      <c r="D241" s="154"/>
    </row>
    <row r="242" spans="1:4" ht="69">
      <c r="A242" s="104" t="s">
        <v>40</v>
      </c>
      <c r="B242" s="105" t="s">
        <v>189</v>
      </c>
      <c r="C242" s="155"/>
      <c r="D242" s="155"/>
    </row>
    <row r="243" spans="1:4">
      <c r="A243" s="107" t="s">
        <v>28</v>
      </c>
      <c r="B243" s="108" t="s">
        <v>190</v>
      </c>
      <c r="C243" s="155"/>
      <c r="D243" s="155"/>
    </row>
    <row r="244" spans="1:4">
      <c r="A244" s="157" t="s">
        <v>191</v>
      </c>
      <c r="B244" s="157" t="s">
        <v>178</v>
      </c>
      <c r="C244" s="156"/>
      <c r="D244" s="156"/>
    </row>
    <row r="245" spans="1:4">
      <c r="A245" s="149" t="s">
        <v>44</v>
      </c>
      <c r="B245" s="150"/>
      <c r="C245" s="109"/>
      <c r="D245" s="109"/>
    </row>
    <row r="246" spans="1:4">
      <c r="A246" s="151" t="s">
        <v>192</v>
      </c>
      <c r="B246" s="152"/>
      <c r="C246" s="109">
        <f>'2'!G219</f>
        <v>0</v>
      </c>
      <c r="D246" s="109">
        <f>'2'!H219</f>
        <v>-2200000</v>
      </c>
    </row>
  </sheetData>
  <mergeCells count="127">
    <mergeCell ref="C70:D70"/>
    <mergeCell ref="C81:D81"/>
    <mergeCell ref="C91:D91"/>
    <mergeCell ref="C106:D106"/>
    <mergeCell ref="C116:D116"/>
    <mergeCell ref="C72:C75"/>
    <mergeCell ref="D72:D75"/>
    <mergeCell ref="C239:D239"/>
    <mergeCell ref="C127:D127"/>
    <mergeCell ref="C137:D137"/>
    <mergeCell ref="C148:D148"/>
    <mergeCell ref="C163:D163"/>
    <mergeCell ref="C175:D175"/>
    <mergeCell ref="C187:D187"/>
    <mergeCell ref="C197:D197"/>
    <mergeCell ref="C209:D209"/>
    <mergeCell ref="C221:D221"/>
    <mergeCell ref="C83:C86"/>
    <mergeCell ref="D83:D86"/>
    <mergeCell ref="A76:B76"/>
    <mergeCell ref="A77:B77"/>
    <mergeCell ref="A60:B60"/>
    <mergeCell ref="A61:B61"/>
    <mergeCell ref="A62:B62"/>
    <mergeCell ref="A63:B63"/>
    <mergeCell ref="A58:B58"/>
    <mergeCell ref="A59:B59"/>
    <mergeCell ref="A50:B50"/>
    <mergeCell ref="A114:B114"/>
    <mergeCell ref="C108:C111"/>
    <mergeCell ref="D108:D111"/>
    <mergeCell ref="C93:C96"/>
    <mergeCell ref="D93:D96"/>
    <mergeCell ref="A112:B112"/>
    <mergeCell ref="A113:B113"/>
    <mergeCell ref="A98:B98"/>
    <mergeCell ref="A99:B99"/>
    <mergeCell ref="A5:D5"/>
    <mergeCell ref="A7:D7"/>
    <mergeCell ref="A6:D6"/>
    <mergeCell ref="A20:B20"/>
    <mergeCell ref="A33:B33"/>
    <mergeCell ref="D43:D46"/>
    <mergeCell ref="C54:C57"/>
    <mergeCell ref="D54:D57"/>
    <mergeCell ref="C16:C19"/>
    <mergeCell ref="D16:D19"/>
    <mergeCell ref="C43:C46"/>
    <mergeCell ref="A49:B49"/>
    <mergeCell ref="A34:B34"/>
    <mergeCell ref="A21:B21"/>
    <mergeCell ref="A22:B22"/>
    <mergeCell ref="A23:B23"/>
    <mergeCell ref="A24:B24"/>
    <mergeCell ref="A32:B32"/>
    <mergeCell ref="A47:B47"/>
    <mergeCell ref="A48:B48"/>
    <mergeCell ref="C14:D14"/>
    <mergeCell ref="C26:D26"/>
    <mergeCell ref="C41:D41"/>
    <mergeCell ref="C52:D52"/>
    <mergeCell ref="A78:B78"/>
    <mergeCell ref="A79:B79"/>
    <mergeCell ref="A87:B87"/>
    <mergeCell ref="C150:C153"/>
    <mergeCell ref="D150:D153"/>
    <mergeCell ref="A154:B154"/>
    <mergeCell ref="A134:B134"/>
    <mergeCell ref="A135:B135"/>
    <mergeCell ref="C129:C132"/>
    <mergeCell ref="D129:D132"/>
    <mergeCell ref="A133:B133"/>
    <mergeCell ref="A144:B144"/>
    <mergeCell ref="A145:B145"/>
    <mergeCell ref="C139:C142"/>
    <mergeCell ref="D139:D142"/>
    <mergeCell ref="A143:B143"/>
    <mergeCell ref="A122:B122"/>
    <mergeCell ref="A123:B123"/>
    <mergeCell ref="A124:B124"/>
    <mergeCell ref="C118:C121"/>
    <mergeCell ref="D118:D121"/>
    <mergeCell ref="A89:B89"/>
    <mergeCell ref="A97:B97"/>
    <mergeCell ref="A88:B88"/>
    <mergeCell ref="A245:B245"/>
    <mergeCell ref="A246:B246"/>
    <mergeCell ref="C238:D238"/>
    <mergeCell ref="C241:C244"/>
    <mergeCell ref="D241:D244"/>
    <mergeCell ref="A244:B244"/>
    <mergeCell ref="A155:B155"/>
    <mergeCell ref="A156:B156"/>
    <mergeCell ref="A232:D232"/>
    <mergeCell ref="A233:D233"/>
    <mergeCell ref="C165:C168"/>
    <mergeCell ref="D165:D168"/>
    <mergeCell ref="A172:B172"/>
    <mergeCell ref="A169:B169"/>
    <mergeCell ref="A170:B170"/>
    <mergeCell ref="A171:B171"/>
    <mergeCell ref="C177:C180"/>
    <mergeCell ref="D177:D180"/>
    <mergeCell ref="A173:B173"/>
    <mergeCell ref="A227:B227"/>
    <mergeCell ref="A231:B231"/>
    <mergeCell ref="C223:C226"/>
    <mergeCell ref="D223:D226"/>
    <mergeCell ref="A215:B215"/>
    <mergeCell ref="A219:B219"/>
    <mergeCell ref="C189:C192"/>
    <mergeCell ref="D189:D192"/>
    <mergeCell ref="A203:B203"/>
    <mergeCell ref="C199:C202"/>
    <mergeCell ref="D199:D202"/>
    <mergeCell ref="A193:B193"/>
    <mergeCell ref="A194:B194"/>
    <mergeCell ref="A195:B195"/>
    <mergeCell ref="A185:B185"/>
    <mergeCell ref="A181:B181"/>
    <mergeCell ref="A182:B182"/>
    <mergeCell ref="A183:B183"/>
    <mergeCell ref="A184:B184"/>
    <mergeCell ref="A204:B204"/>
    <mergeCell ref="A205:B205"/>
    <mergeCell ref="A206:B206"/>
    <mergeCell ref="A207:B207"/>
  </mergeCells>
  <pageMargins left="0.2" right="0" top="0.25" bottom="0.25" header="0.3" footer="0.3"/>
  <pageSetup paperSize="9" scale="65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tabSelected="1" zoomScaleNormal="100" workbookViewId="0">
      <selection activeCell="D1" sqref="D1"/>
    </sheetView>
  </sheetViews>
  <sheetFormatPr defaultRowHeight="17.25"/>
  <cols>
    <col min="1" max="1" width="51.7109375" style="1" customWidth="1"/>
    <col min="2" max="2" width="57.85546875" style="1" customWidth="1"/>
    <col min="3" max="3" width="22.7109375" style="33" customWidth="1"/>
    <col min="4" max="4" width="24.5703125" style="33" customWidth="1"/>
    <col min="5" max="5" width="9.85546875" style="1" customWidth="1"/>
    <col min="6" max="6" width="9.140625" style="1"/>
    <col min="7" max="7" width="12.5703125" style="1" bestFit="1" customWidth="1"/>
    <col min="8" max="8" width="9.140625" style="1"/>
    <col min="9" max="9" width="10.7109375" style="1" bestFit="1" customWidth="1"/>
    <col min="10" max="10" width="12.5703125" style="1" bestFit="1" customWidth="1"/>
    <col min="11" max="16384" width="9.140625" style="1"/>
  </cols>
  <sheetData>
    <row r="1" spans="1:4">
      <c r="A1" s="2"/>
      <c r="B1" s="2"/>
      <c r="C1" s="2"/>
      <c r="D1" s="2" t="s">
        <v>137</v>
      </c>
    </row>
    <row r="2" spans="1:4">
      <c r="A2" s="2"/>
      <c r="B2" s="2"/>
      <c r="C2" s="2"/>
      <c r="D2" s="2" t="s">
        <v>30</v>
      </c>
    </row>
    <row r="3" spans="1:4">
      <c r="A3" s="2"/>
      <c r="B3" s="2"/>
      <c r="C3" s="2"/>
      <c r="D3" s="2" t="s">
        <v>1</v>
      </c>
    </row>
    <row r="4" spans="1:4">
      <c r="A4" s="170" t="s">
        <v>108</v>
      </c>
      <c r="B4" s="170"/>
      <c r="C4" s="170"/>
      <c r="D4" s="170"/>
    </row>
    <row r="5" spans="1:4" ht="61.5" customHeight="1">
      <c r="A5" s="166" t="s">
        <v>186</v>
      </c>
      <c r="B5" s="166"/>
      <c r="C5" s="166"/>
      <c r="D5" s="166"/>
    </row>
    <row r="6" spans="1:4" ht="17.25" customHeight="1">
      <c r="A6" s="32"/>
      <c r="B6" s="32"/>
      <c r="C6" s="32"/>
      <c r="D6" s="32"/>
    </row>
    <row r="7" spans="1:4" ht="17.25" customHeight="1">
      <c r="A7" s="171" t="s">
        <v>136</v>
      </c>
      <c r="B7" s="171"/>
      <c r="C7" s="171"/>
      <c r="D7" s="171"/>
    </row>
    <row r="8" spans="1:4" ht="14.25" customHeight="1">
      <c r="A8" s="171"/>
      <c r="B8" s="171"/>
      <c r="C8" s="171"/>
      <c r="D8" s="171"/>
    </row>
    <row r="9" spans="1:4" ht="17.25" customHeight="1">
      <c r="A9" s="171"/>
      <c r="B9" s="171"/>
      <c r="C9" s="171"/>
      <c r="D9" s="171"/>
    </row>
    <row r="10" spans="1:4">
      <c r="A10" s="167" t="s">
        <v>18</v>
      </c>
      <c r="B10" s="167"/>
      <c r="C10" s="167"/>
      <c r="D10" s="167"/>
    </row>
    <row r="12" spans="1:4">
      <c r="A12" s="20" t="s">
        <v>83</v>
      </c>
      <c r="B12" s="80" t="s">
        <v>84</v>
      </c>
      <c r="C12" s="1"/>
      <c r="D12" s="1"/>
    </row>
    <row r="13" spans="1:4" ht="34.5">
      <c r="A13" s="81" t="s">
        <v>90</v>
      </c>
      <c r="B13" s="82" t="s">
        <v>91</v>
      </c>
      <c r="C13" s="1"/>
      <c r="D13" s="1"/>
    </row>
    <row r="14" spans="1:4" ht="17.25" customHeight="1">
      <c r="A14" s="83"/>
      <c r="B14" s="84"/>
      <c r="C14" s="1"/>
      <c r="D14" s="1"/>
    </row>
    <row r="15" spans="1:4">
      <c r="A15" s="80" t="s">
        <v>85</v>
      </c>
      <c r="B15" s="85"/>
      <c r="C15" s="85"/>
      <c r="D15" s="85"/>
    </row>
    <row r="17" spans="1:4" ht="36.75" customHeight="1">
      <c r="A17" s="13" t="s">
        <v>42</v>
      </c>
      <c r="B17" s="18" t="s">
        <v>90</v>
      </c>
      <c r="C17" s="149" t="s">
        <v>163</v>
      </c>
      <c r="D17" s="150"/>
    </row>
    <row r="18" spans="1:4" ht="34.5" customHeight="1">
      <c r="A18" s="13" t="s">
        <v>38</v>
      </c>
      <c r="B18" s="18" t="s">
        <v>88</v>
      </c>
      <c r="C18" s="34" t="s">
        <v>86</v>
      </c>
      <c r="D18" s="34" t="s">
        <v>87</v>
      </c>
    </row>
    <row r="19" spans="1:4" ht="51.75" customHeight="1">
      <c r="A19" s="13" t="s">
        <v>39</v>
      </c>
      <c r="B19" s="18" t="s">
        <v>95</v>
      </c>
      <c r="C19" s="169"/>
      <c r="D19" s="169"/>
    </row>
    <row r="20" spans="1:4" ht="69">
      <c r="A20" s="13" t="s">
        <v>40</v>
      </c>
      <c r="B20" s="18" t="s">
        <v>96</v>
      </c>
      <c r="C20" s="169"/>
      <c r="D20" s="169"/>
    </row>
    <row r="21" spans="1:4" ht="17.25" customHeight="1">
      <c r="A21" s="13" t="s">
        <v>28</v>
      </c>
      <c r="B21" s="18" t="s">
        <v>23</v>
      </c>
      <c r="C21" s="169"/>
      <c r="D21" s="169"/>
    </row>
    <row r="22" spans="1:4" ht="51.75" customHeight="1">
      <c r="A22" s="13" t="s">
        <v>15</v>
      </c>
      <c r="B22" s="18" t="s">
        <v>167</v>
      </c>
      <c r="C22" s="169"/>
      <c r="D22" s="169"/>
    </row>
    <row r="23" spans="1:4" ht="17.25" customHeight="1">
      <c r="A23" s="134" t="s">
        <v>44</v>
      </c>
      <c r="B23" s="134"/>
      <c r="C23" s="65"/>
      <c r="D23" s="65"/>
    </row>
    <row r="24" spans="1:4" ht="17.25" customHeight="1">
      <c r="A24" s="145" t="s">
        <v>92</v>
      </c>
      <c r="B24" s="145"/>
      <c r="C24" s="110">
        <v>-2923</v>
      </c>
      <c r="D24" s="110">
        <v>-2923</v>
      </c>
    </row>
    <row r="25" spans="1:4">
      <c r="A25" s="145" t="s">
        <v>93</v>
      </c>
      <c r="B25" s="145"/>
      <c r="C25" s="110">
        <v>-1423</v>
      </c>
      <c r="D25" s="110">
        <v>-1423</v>
      </c>
    </row>
    <row r="26" spans="1:4" ht="17.25" customHeight="1">
      <c r="A26" s="145" t="s">
        <v>94</v>
      </c>
      <c r="B26" s="145"/>
      <c r="C26" s="110">
        <v>-1500</v>
      </c>
      <c r="D26" s="110">
        <v>-1500</v>
      </c>
    </row>
    <row r="27" spans="1:4">
      <c r="A27" s="144" t="s">
        <v>41</v>
      </c>
      <c r="B27" s="144"/>
      <c r="C27" s="24">
        <f>'3'!C24</f>
        <v>-1000000</v>
      </c>
      <c r="D27" s="24">
        <f>'3'!D24</f>
        <v>-1000000</v>
      </c>
    </row>
    <row r="29" spans="1:4" ht="39" customHeight="1">
      <c r="A29" s="13" t="s">
        <v>42</v>
      </c>
      <c r="B29" s="18" t="s">
        <v>90</v>
      </c>
      <c r="C29" s="149" t="s">
        <v>163</v>
      </c>
      <c r="D29" s="150"/>
    </row>
    <row r="30" spans="1:4">
      <c r="A30" s="13" t="s">
        <v>38</v>
      </c>
      <c r="B30" s="18">
        <v>12005</v>
      </c>
      <c r="C30" s="34" t="s">
        <v>86</v>
      </c>
      <c r="D30" s="34" t="s">
        <v>87</v>
      </c>
    </row>
    <row r="31" spans="1:4" ht="23.25" customHeight="1">
      <c r="A31" s="13" t="s">
        <v>39</v>
      </c>
      <c r="B31" s="18" t="str">
        <f>+'[1]6'!B28</f>
        <v>Միանվագ դրամական աջակցության տրամադրում</v>
      </c>
      <c r="C31" s="65"/>
      <c r="D31" s="65"/>
    </row>
    <row r="32" spans="1:4" ht="90" customHeight="1">
      <c r="A32" s="13" t="s">
        <v>40</v>
      </c>
      <c r="B32" s="18" t="str">
        <f>+'[1]6'!B29</f>
        <v>Արցախի Հանրապետությունից տեղահանված և Հայաստանի Հանրապետության տարածքում բնակվող ընտանիքների մինչև հինգ տարեկան երեխաներին միանվագ դրամական աջակցության տրամադրում</v>
      </c>
      <c r="C32" s="65"/>
      <c r="D32" s="65"/>
    </row>
    <row r="33" spans="1:4" ht="17.25" customHeight="1">
      <c r="A33" s="13" t="s">
        <v>28</v>
      </c>
      <c r="B33" s="18" t="s">
        <v>23</v>
      </c>
      <c r="C33" s="65"/>
      <c r="D33" s="65"/>
    </row>
    <row r="34" spans="1:4" ht="69" customHeight="1">
      <c r="A34" s="13" t="s">
        <v>15</v>
      </c>
      <c r="B34" s="18" t="s">
        <v>138</v>
      </c>
      <c r="C34" s="65"/>
      <c r="D34" s="65"/>
    </row>
    <row r="35" spans="1:4">
      <c r="A35" s="134" t="s">
        <v>44</v>
      </c>
      <c r="B35" s="134"/>
      <c r="C35" s="65"/>
      <c r="D35" s="65"/>
    </row>
    <row r="36" spans="1:4">
      <c r="A36" s="145" t="s">
        <v>139</v>
      </c>
      <c r="B36" s="145"/>
      <c r="C36" s="111">
        <f>'3'!C33</f>
        <v>-5000</v>
      </c>
      <c r="D36" s="111">
        <f>'3'!D33</f>
        <v>-5000</v>
      </c>
    </row>
    <row r="37" spans="1:4">
      <c r="A37" s="144" t="s">
        <v>41</v>
      </c>
      <c r="B37" s="144"/>
      <c r="C37" s="24">
        <f>'3'!C34</f>
        <v>-125000</v>
      </c>
      <c r="D37" s="24">
        <f>'3'!D34</f>
        <v>-125000</v>
      </c>
    </row>
    <row r="39" spans="1:4">
      <c r="A39" s="20" t="s">
        <v>83</v>
      </c>
      <c r="B39" s="80" t="s">
        <v>84</v>
      </c>
      <c r="C39" s="1"/>
      <c r="D39" s="1"/>
    </row>
    <row r="40" spans="1:4">
      <c r="A40" s="81" t="s">
        <v>97</v>
      </c>
      <c r="B40" s="82" t="s">
        <v>98</v>
      </c>
      <c r="C40" s="1"/>
      <c r="D40" s="1"/>
    </row>
    <row r="41" spans="1:4" ht="17.25" customHeight="1">
      <c r="A41" s="87"/>
      <c r="B41" s="87"/>
      <c r="C41" s="87"/>
      <c r="D41" s="87"/>
    </row>
    <row r="42" spans="1:4">
      <c r="A42" s="80" t="s">
        <v>85</v>
      </c>
      <c r="C42" s="1"/>
      <c r="D42" s="1"/>
    </row>
    <row r="43" spans="1:4" ht="17.25" customHeight="1">
      <c r="A43" s="87"/>
      <c r="B43" s="87"/>
      <c r="C43" s="87"/>
      <c r="D43" s="87"/>
    </row>
    <row r="44" spans="1:4" ht="60.75" customHeight="1">
      <c r="A44" s="13" t="s">
        <v>42</v>
      </c>
      <c r="B44" s="18" t="s">
        <v>97</v>
      </c>
      <c r="C44" s="149" t="s">
        <v>163</v>
      </c>
      <c r="D44" s="150"/>
    </row>
    <row r="45" spans="1:4" ht="34.5" customHeight="1">
      <c r="A45" s="13" t="s">
        <v>38</v>
      </c>
      <c r="B45" s="18" t="s">
        <v>88</v>
      </c>
      <c r="C45" s="34" t="s">
        <v>86</v>
      </c>
      <c r="D45" s="34" t="s">
        <v>87</v>
      </c>
    </row>
    <row r="46" spans="1:4" ht="41.25" customHeight="1">
      <c r="A46" s="13" t="s">
        <v>39</v>
      </c>
      <c r="B46" s="18" t="s">
        <v>140</v>
      </c>
      <c r="C46" s="134"/>
      <c r="D46" s="134"/>
    </row>
    <row r="47" spans="1:4" ht="34.5" customHeight="1">
      <c r="A47" s="13" t="s">
        <v>40</v>
      </c>
      <c r="B47" s="18" t="s">
        <v>140</v>
      </c>
      <c r="C47" s="134"/>
      <c r="D47" s="134"/>
    </row>
    <row r="48" spans="1:4" ht="17.25" customHeight="1">
      <c r="A48" s="13" t="s">
        <v>28</v>
      </c>
      <c r="B48" s="18" t="s">
        <v>23</v>
      </c>
      <c r="C48" s="134"/>
      <c r="D48" s="134"/>
    </row>
    <row r="49" spans="1:4" ht="103.5" customHeight="1">
      <c r="A49" s="13" t="s">
        <v>15</v>
      </c>
      <c r="B49" s="18" t="s">
        <v>141</v>
      </c>
      <c r="C49" s="134"/>
      <c r="D49" s="134"/>
    </row>
    <row r="50" spans="1:4" ht="17.25" customHeight="1">
      <c r="A50" s="134" t="s">
        <v>44</v>
      </c>
      <c r="B50" s="134"/>
      <c r="C50" s="13"/>
      <c r="D50" s="13"/>
    </row>
    <row r="51" spans="1:4">
      <c r="A51" s="145" t="s">
        <v>99</v>
      </c>
      <c r="B51" s="145"/>
      <c r="C51" s="112">
        <v>-543</v>
      </c>
      <c r="D51" s="112">
        <v>-543</v>
      </c>
    </row>
    <row r="52" spans="1:4" ht="17.25" customHeight="1">
      <c r="A52" s="145" t="s">
        <v>100</v>
      </c>
      <c r="B52" s="145"/>
      <c r="C52" s="112">
        <v>-400</v>
      </c>
      <c r="D52" s="112">
        <v>-400</v>
      </c>
    </row>
    <row r="53" spans="1:4">
      <c r="A53" s="144" t="s">
        <v>41</v>
      </c>
      <c r="B53" s="144"/>
      <c r="C53" s="24">
        <f>'3'!C50</f>
        <v>-300000</v>
      </c>
      <c r="D53" s="24">
        <f>'3'!D50</f>
        <v>-300000</v>
      </c>
    </row>
    <row r="54" spans="1:4" ht="17.25" customHeight="1">
      <c r="A54" s="87"/>
      <c r="B54" s="87"/>
      <c r="C54" s="87"/>
      <c r="D54" s="87"/>
    </row>
    <row r="55" spans="1:4" ht="48.75" customHeight="1">
      <c r="A55" s="13" t="s">
        <v>42</v>
      </c>
      <c r="B55" s="18" t="s">
        <v>97</v>
      </c>
      <c r="C55" s="149" t="s">
        <v>163</v>
      </c>
      <c r="D55" s="150"/>
    </row>
    <row r="56" spans="1:4" ht="34.5" customHeight="1">
      <c r="A56" s="13" t="s">
        <v>38</v>
      </c>
      <c r="B56" s="18" t="s">
        <v>107</v>
      </c>
      <c r="C56" s="34" t="s">
        <v>86</v>
      </c>
      <c r="D56" s="34" t="s">
        <v>87</v>
      </c>
    </row>
    <row r="57" spans="1:4" ht="34.5" customHeight="1">
      <c r="A57" s="13" t="s">
        <v>39</v>
      </c>
      <c r="B57" s="18" t="s">
        <v>142</v>
      </c>
      <c r="C57" s="134"/>
      <c r="D57" s="134"/>
    </row>
    <row r="58" spans="1:4" ht="34.5" customHeight="1">
      <c r="A58" s="13" t="s">
        <v>40</v>
      </c>
      <c r="B58" s="18" t="s">
        <v>143</v>
      </c>
      <c r="C58" s="134"/>
      <c r="D58" s="134"/>
    </row>
    <row r="59" spans="1:4" ht="17.25" customHeight="1">
      <c r="A59" s="13" t="s">
        <v>28</v>
      </c>
      <c r="B59" s="18" t="s">
        <v>23</v>
      </c>
      <c r="C59" s="134"/>
      <c r="D59" s="134"/>
    </row>
    <row r="60" spans="1:4" ht="34.5" customHeight="1">
      <c r="A60" s="13" t="s">
        <v>15</v>
      </c>
      <c r="B60" s="18" t="s">
        <v>144</v>
      </c>
      <c r="C60" s="134"/>
      <c r="D60" s="134"/>
    </row>
    <row r="61" spans="1:4" ht="17.25" customHeight="1">
      <c r="A61" s="134" t="s">
        <v>44</v>
      </c>
      <c r="B61" s="134"/>
      <c r="C61" s="13"/>
      <c r="D61" s="13"/>
    </row>
    <row r="62" spans="1:4" ht="17.25" customHeight="1">
      <c r="A62" s="145" t="s">
        <v>145</v>
      </c>
      <c r="B62" s="145"/>
      <c r="C62" s="112">
        <v>-434</v>
      </c>
      <c r="D62" s="112">
        <v>-434</v>
      </c>
    </row>
    <row r="63" spans="1:4" ht="17.25" customHeight="1">
      <c r="A63" s="145" t="s">
        <v>146</v>
      </c>
      <c r="B63" s="145"/>
      <c r="C63" s="112">
        <v>-395</v>
      </c>
      <c r="D63" s="112">
        <v>-395</v>
      </c>
    </row>
    <row r="64" spans="1:4">
      <c r="A64" s="145" t="s">
        <v>147</v>
      </c>
      <c r="B64" s="145"/>
      <c r="C64" s="112">
        <v>-30</v>
      </c>
      <c r="D64" s="112">
        <v>-30</v>
      </c>
    </row>
    <row r="65" spans="1:5">
      <c r="A65" s="145" t="s">
        <v>148</v>
      </c>
      <c r="B65" s="145"/>
      <c r="C65" s="112">
        <v>-9</v>
      </c>
      <c r="D65" s="112">
        <v>-9</v>
      </c>
    </row>
    <row r="66" spans="1:5">
      <c r="A66" s="144" t="s">
        <v>41</v>
      </c>
      <c r="B66" s="144"/>
      <c r="C66" s="24">
        <f>'3'!C63</f>
        <v>-162000</v>
      </c>
      <c r="D66" s="24">
        <f>'3'!D63</f>
        <v>-162000</v>
      </c>
    </row>
    <row r="67" spans="1:5">
      <c r="A67" s="87"/>
      <c r="B67" s="87"/>
      <c r="C67" s="87"/>
      <c r="D67" s="87"/>
    </row>
    <row r="68" spans="1:5">
      <c r="A68" s="20" t="s">
        <v>83</v>
      </c>
      <c r="B68" s="80" t="s">
        <v>84</v>
      </c>
      <c r="C68" s="85"/>
      <c r="D68" s="85"/>
      <c r="E68" s="85"/>
    </row>
    <row r="69" spans="1:5">
      <c r="A69" s="81" t="s">
        <v>101</v>
      </c>
      <c r="B69" s="82" t="s">
        <v>102</v>
      </c>
      <c r="C69" s="88"/>
      <c r="D69" s="88"/>
      <c r="E69" s="88"/>
    </row>
    <row r="71" spans="1:5">
      <c r="A71" s="80" t="s">
        <v>85</v>
      </c>
    </row>
    <row r="73" spans="1:5" ht="42" customHeight="1">
      <c r="A73" s="13" t="s">
        <v>42</v>
      </c>
      <c r="B73" s="18" t="s">
        <v>101</v>
      </c>
      <c r="C73" s="149" t="s">
        <v>163</v>
      </c>
      <c r="D73" s="150"/>
    </row>
    <row r="74" spans="1:5" ht="34.5" customHeight="1">
      <c r="A74" s="13" t="s">
        <v>38</v>
      </c>
      <c r="B74" s="18" t="s">
        <v>88</v>
      </c>
      <c r="C74" s="34" t="s">
        <v>86</v>
      </c>
      <c r="D74" s="34" t="s">
        <v>87</v>
      </c>
    </row>
    <row r="75" spans="1:5" ht="34.5">
      <c r="A75" s="13" t="s">
        <v>39</v>
      </c>
      <c r="B75" s="18" t="s">
        <v>149</v>
      </c>
      <c r="C75" s="146"/>
      <c r="D75" s="146"/>
    </row>
    <row r="76" spans="1:5" ht="86.25">
      <c r="A76" s="13" t="s">
        <v>40</v>
      </c>
      <c r="B76" s="18" t="s">
        <v>150</v>
      </c>
      <c r="C76" s="147"/>
      <c r="D76" s="147"/>
    </row>
    <row r="77" spans="1:5" ht="17.25" customHeight="1">
      <c r="A77" s="13" t="s">
        <v>28</v>
      </c>
      <c r="B77" s="18" t="s">
        <v>23</v>
      </c>
      <c r="C77" s="147"/>
      <c r="D77" s="147"/>
    </row>
    <row r="78" spans="1:5" ht="103.5" customHeight="1">
      <c r="A78" s="13" t="s">
        <v>15</v>
      </c>
      <c r="B78" s="18" t="s">
        <v>151</v>
      </c>
      <c r="C78" s="148"/>
      <c r="D78" s="148"/>
    </row>
    <row r="79" spans="1:5" ht="17.25" customHeight="1">
      <c r="A79" s="134" t="s">
        <v>44</v>
      </c>
      <c r="B79" s="134"/>
      <c r="C79" s="65"/>
      <c r="D79" s="65"/>
    </row>
    <row r="80" spans="1:5">
      <c r="A80" s="145" t="s">
        <v>152</v>
      </c>
      <c r="B80" s="145"/>
      <c r="C80" s="113">
        <v>-897</v>
      </c>
      <c r="D80" s="113">
        <v>-897</v>
      </c>
    </row>
    <row r="81" spans="1:4" ht="17.25" customHeight="1">
      <c r="A81" s="145" t="s">
        <v>153</v>
      </c>
      <c r="B81" s="145"/>
      <c r="C81" s="113">
        <v>-897</v>
      </c>
      <c r="D81" s="113">
        <v>-897</v>
      </c>
    </row>
    <row r="82" spans="1:4">
      <c r="A82" s="144" t="s">
        <v>41</v>
      </c>
      <c r="B82" s="144"/>
      <c r="C82" s="24">
        <f>'3'!C79</f>
        <v>-412000</v>
      </c>
      <c r="D82" s="24">
        <f>'3'!D79</f>
        <v>-412000</v>
      </c>
    </row>
    <row r="84" spans="1:4" ht="54.75" customHeight="1">
      <c r="A84" s="13" t="s">
        <v>42</v>
      </c>
      <c r="B84" s="18" t="s">
        <v>101</v>
      </c>
      <c r="C84" s="149" t="s">
        <v>163</v>
      </c>
      <c r="D84" s="150"/>
    </row>
    <row r="85" spans="1:4" ht="34.5" customHeight="1">
      <c r="A85" s="13" t="s">
        <v>38</v>
      </c>
      <c r="B85" s="18" t="s">
        <v>89</v>
      </c>
      <c r="C85" s="34" t="s">
        <v>86</v>
      </c>
      <c r="D85" s="34" t="s">
        <v>87</v>
      </c>
    </row>
    <row r="86" spans="1:4">
      <c r="A86" s="13" t="s">
        <v>39</v>
      </c>
      <c r="B86" s="18" t="s">
        <v>103</v>
      </c>
      <c r="C86" s="146"/>
      <c r="D86" s="146"/>
    </row>
    <row r="87" spans="1:4" ht="86.25">
      <c r="A87" s="13" t="s">
        <v>40</v>
      </c>
      <c r="B87" s="18" t="s">
        <v>104</v>
      </c>
      <c r="C87" s="147"/>
      <c r="D87" s="147"/>
    </row>
    <row r="88" spans="1:4" ht="17.25" customHeight="1">
      <c r="A88" s="13" t="s">
        <v>28</v>
      </c>
      <c r="B88" s="18" t="s">
        <v>23</v>
      </c>
      <c r="C88" s="147"/>
      <c r="D88" s="147"/>
    </row>
    <row r="89" spans="1:4" ht="103.5" customHeight="1">
      <c r="A89" s="13" t="s">
        <v>15</v>
      </c>
      <c r="B89" s="18" t="s">
        <v>34</v>
      </c>
      <c r="C89" s="148"/>
      <c r="D89" s="148"/>
    </row>
    <row r="90" spans="1:4">
      <c r="A90" s="134" t="s">
        <v>44</v>
      </c>
      <c r="B90" s="134"/>
      <c r="C90" s="65"/>
      <c r="D90" s="65"/>
    </row>
    <row r="91" spans="1:4" ht="17.25" customHeight="1">
      <c r="A91" s="145" t="s">
        <v>105</v>
      </c>
      <c r="B91" s="145"/>
      <c r="C91" s="113">
        <v>-1905</v>
      </c>
      <c r="D91" s="113">
        <v>-1905</v>
      </c>
    </row>
    <row r="92" spans="1:4">
      <c r="A92" s="144" t="s">
        <v>41</v>
      </c>
      <c r="B92" s="144"/>
      <c r="C92" s="24">
        <f>'3'!C89</f>
        <v>-1000000</v>
      </c>
      <c r="D92" s="24">
        <f>'3'!D89</f>
        <v>-1000000</v>
      </c>
    </row>
    <row r="93" spans="1:4" ht="17.25" customHeight="1">
      <c r="C93" s="1"/>
      <c r="D93" s="1"/>
    </row>
    <row r="94" spans="1:4" ht="47.25" customHeight="1">
      <c r="A94" s="13" t="s">
        <v>42</v>
      </c>
      <c r="B94" s="18" t="s">
        <v>101</v>
      </c>
      <c r="C94" s="149" t="s">
        <v>163</v>
      </c>
      <c r="D94" s="150"/>
    </row>
    <row r="95" spans="1:4" ht="34.5" customHeight="1">
      <c r="A95" s="13" t="s">
        <v>38</v>
      </c>
      <c r="B95" s="18" t="s">
        <v>154</v>
      </c>
      <c r="C95" s="34" t="s">
        <v>86</v>
      </c>
      <c r="D95" s="34" t="s">
        <v>87</v>
      </c>
    </row>
    <row r="96" spans="1:4">
      <c r="A96" s="13" t="s">
        <v>39</v>
      </c>
      <c r="B96" s="18" t="s">
        <v>155</v>
      </c>
      <c r="C96" s="146"/>
      <c r="D96" s="146"/>
    </row>
    <row r="97" spans="1:5" ht="86.25">
      <c r="A97" s="13" t="s">
        <v>40</v>
      </c>
      <c r="B97" s="18" t="s">
        <v>156</v>
      </c>
      <c r="C97" s="147"/>
      <c r="D97" s="147"/>
    </row>
    <row r="98" spans="1:5" ht="17.25" customHeight="1">
      <c r="A98" s="13" t="s">
        <v>28</v>
      </c>
      <c r="B98" s="18" t="s">
        <v>23</v>
      </c>
      <c r="C98" s="147"/>
      <c r="D98" s="147"/>
    </row>
    <row r="99" spans="1:5" ht="86.25" customHeight="1">
      <c r="A99" s="13" t="s">
        <v>15</v>
      </c>
      <c r="B99" s="18" t="s">
        <v>157</v>
      </c>
      <c r="C99" s="148"/>
      <c r="D99" s="148"/>
    </row>
    <row r="100" spans="1:5">
      <c r="A100" s="134" t="s">
        <v>44</v>
      </c>
      <c r="B100" s="134"/>
      <c r="C100" s="65"/>
      <c r="D100" s="65"/>
    </row>
    <row r="101" spans="1:5">
      <c r="A101" s="145" t="s">
        <v>105</v>
      </c>
      <c r="B101" s="145"/>
      <c r="C101" s="112">
        <v>-15</v>
      </c>
      <c r="D101" s="112">
        <v>-15</v>
      </c>
    </row>
    <row r="102" spans="1:5">
      <c r="A102" s="144" t="s">
        <v>41</v>
      </c>
      <c r="B102" s="144"/>
      <c r="C102" s="24">
        <f>'3'!C99</f>
        <v>-60000</v>
      </c>
      <c r="D102" s="24">
        <f>'3'!D99</f>
        <v>-60000</v>
      </c>
    </row>
    <row r="104" spans="1:5">
      <c r="A104" s="80" t="s">
        <v>83</v>
      </c>
      <c r="B104" s="80" t="s">
        <v>84</v>
      </c>
      <c r="C104" s="1"/>
      <c r="D104" s="1"/>
    </row>
    <row r="105" spans="1:5">
      <c r="A105" s="82" t="s">
        <v>43</v>
      </c>
      <c r="B105" s="82" t="s">
        <v>106</v>
      </c>
      <c r="C105" s="1"/>
      <c r="D105" s="1"/>
    </row>
    <row r="107" spans="1:5">
      <c r="A107" s="80" t="s">
        <v>85</v>
      </c>
      <c r="B107" s="85"/>
      <c r="C107" s="85"/>
      <c r="D107" s="85"/>
      <c r="E107" s="85"/>
    </row>
    <row r="109" spans="1:5" ht="42.75" customHeight="1">
      <c r="A109" s="13" t="s">
        <v>42</v>
      </c>
      <c r="B109" s="18" t="s">
        <v>43</v>
      </c>
      <c r="C109" s="149" t="s">
        <v>163</v>
      </c>
      <c r="D109" s="150"/>
    </row>
    <row r="110" spans="1:5" ht="34.5" customHeight="1">
      <c r="A110" s="13" t="s">
        <v>38</v>
      </c>
      <c r="B110" s="18" t="s">
        <v>88</v>
      </c>
      <c r="C110" s="34" t="s">
        <v>86</v>
      </c>
      <c r="D110" s="34" t="s">
        <v>87</v>
      </c>
    </row>
    <row r="111" spans="1:5" ht="51.75" customHeight="1">
      <c r="A111" s="13" t="s">
        <v>39</v>
      </c>
      <c r="B111" s="18" t="s">
        <v>158</v>
      </c>
      <c r="C111" s="146"/>
      <c r="D111" s="146"/>
    </row>
    <row r="112" spans="1:5" ht="51.75" customHeight="1">
      <c r="A112" s="13" t="s">
        <v>40</v>
      </c>
      <c r="B112" s="18" t="s">
        <v>159</v>
      </c>
      <c r="C112" s="147"/>
      <c r="D112" s="147"/>
    </row>
    <row r="113" spans="1:4" ht="17.25" customHeight="1">
      <c r="A113" s="13" t="s">
        <v>28</v>
      </c>
      <c r="B113" s="18" t="s">
        <v>23</v>
      </c>
      <c r="C113" s="147"/>
      <c r="D113" s="147"/>
    </row>
    <row r="114" spans="1:4" ht="69" customHeight="1">
      <c r="A114" s="13" t="s">
        <v>15</v>
      </c>
      <c r="B114" s="18" t="s">
        <v>160</v>
      </c>
      <c r="C114" s="148"/>
      <c r="D114" s="148"/>
    </row>
    <row r="115" spans="1:4">
      <c r="A115" s="134" t="s">
        <v>44</v>
      </c>
      <c r="B115" s="134"/>
      <c r="C115" s="65"/>
      <c r="D115" s="65"/>
    </row>
    <row r="116" spans="1:4" ht="17.25" customHeight="1">
      <c r="A116" s="145" t="s">
        <v>162</v>
      </c>
      <c r="B116" s="145"/>
      <c r="C116" s="112">
        <v>-629</v>
      </c>
      <c r="D116" s="112">
        <v>-629</v>
      </c>
    </row>
    <row r="117" spans="1:4">
      <c r="A117" s="144" t="s">
        <v>41</v>
      </c>
      <c r="B117" s="144"/>
      <c r="C117" s="24">
        <f>'3'!C114</f>
        <v>-200000</v>
      </c>
      <c r="D117" s="24">
        <f>'3'!D114</f>
        <v>-200000</v>
      </c>
    </row>
    <row r="118" spans="1:4" ht="35.25" customHeight="1" thickBot="1">
      <c r="A118" s="114"/>
      <c r="B118" s="114"/>
      <c r="C118" s="57"/>
      <c r="D118" s="57"/>
    </row>
    <row r="119" spans="1:4" ht="49.5" customHeight="1">
      <c r="A119" s="90" t="s">
        <v>39</v>
      </c>
      <c r="B119" s="58">
        <v>1205</v>
      </c>
      <c r="C119" s="149" t="s">
        <v>163</v>
      </c>
      <c r="D119" s="150"/>
    </row>
    <row r="120" spans="1:4" ht="34.5" customHeight="1">
      <c r="A120" s="91" t="s">
        <v>38</v>
      </c>
      <c r="B120" s="59">
        <v>12010</v>
      </c>
      <c r="C120" s="34" t="s">
        <v>86</v>
      </c>
      <c r="D120" s="34" t="s">
        <v>87</v>
      </c>
    </row>
    <row r="121" spans="1:4" ht="51.75" customHeight="1">
      <c r="A121" s="91" t="s">
        <v>39</v>
      </c>
      <c r="B121" s="55" t="s">
        <v>265</v>
      </c>
      <c r="C121" s="146"/>
      <c r="D121" s="146"/>
    </row>
    <row r="122" spans="1:4" ht="103.5">
      <c r="A122" s="91" t="s">
        <v>40</v>
      </c>
      <c r="B122" s="56" t="s">
        <v>261</v>
      </c>
      <c r="C122" s="147"/>
      <c r="D122" s="147"/>
    </row>
    <row r="123" spans="1:4">
      <c r="A123" s="91" t="s">
        <v>28</v>
      </c>
      <c r="B123" s="92" t="s">
        <v>19</v>
      </c>
      <c r="C123" s="147"/>
      <c r="D123" s="147"/>
    </row>
    <row r="124" spans="1:4" ht="35.25" customHeight="1">
      <c r="A124" s="91" t="s">
        <v>15</v>
      </c>
      <c r="B124" s="93" t="s">
        <v>268</v>
      </c>
      <c r="C124" s="148"/>
      <c r="D124" s="148"/>
    </row>
    <row r="125" spans="1:4">
      <c r="A125" s="160" t="s">
        <v>269</v>
      </c>
      <c r="B125" s="161"/>
      <c r="C125" s="65"/>
      <c r="D125" s="65"/>
    </row>
    <row r="126" spans="1:4">
      <c r="A126" s="162" t="s">
        <v>270</v>
      </c>
      <c r="B126" s="163"/>
      <c r="C126" s="115">
        <f>'3'!C123</f>
        <v>86243.088235294112</v>
      </c>
      <c r="D126" s="115">
        <f>'3'!D123</f>
        <v>86243.088235294112</v>
      </c>
    </row>
    <row r="127" spans="1:4" ht="18" customHeight="1" thickBot="1">
      <c r="A127" s="164" t="s">
        <v>41</v>
      </c>
      <c r="B127" s="165"/>
      <c r="C127" s="24">
        <f>'3'!C124</f>
        <v>5864530</v>
      </c>
      <c r="D127" s="24">
        <f>'3'!D124</f>
        <v>5864530</v>
      </c>
    </row>
    <row r="128" spans="1:4">
      <c r="A128" s="114"/>
      <c r="B128" s="114"/>
      <c r="C128" s="57"/>
      <c r="D128" s="57"/>
    </row>
    <row r="130" spans="1:4" ht="49.5" customHeight="1">
      <c r="A130" s="13" t="s">
        <v>42</v>
      </c>
      <c r="B130" s="18" t="s">
        <v>43</v>
      </c>
      <c r="C130" s="149" t="s">
        <v>163</v>
      </c>
      <c r="D130" s="150"/>
    </row>
    <row r="131" spans="1:4" ht="34.5" customHeight="1">
      <c r="A131" s="13" t="s">
        <v>38</v>
      </c>
      <c r="B131" s="18">
        <v>12021</v>
      </c>
      <c r="C131" s="34" t="s">
        <v>86</v>
      </c>
      <c r="D131" s="34" t="s">
        <v>87</v>
      </c>
    </row>
    <row r="132" spans="1:4" ht="130.5" customHeight="1">
      <c r="A132" s="13" t="s">
        <v>39</v>
      </c>
      <c r="B132" s="18" t="s">
        <v>126</v>
      </c>
      <c r="C132" s="146"/>
      <c r="D132" s="146"/>
    </row>
    <row r="133" spans="1:4" ht="111" customHeight="1">
      <c r="A133" s="13" t="s">
        <v>40</v>
      </c>
      <c r="B133" s="18" t="s">
        <v>127</v>
      </c>
      <c r="C133" s="147"/>
      <c r="D133" s="147"/>
    </row>
    <row r="134" spans="1:4" ht="17.25" customHeight="1">
      <c r="A134" s="13" t="s">
        <v>28</v>
      </c>
      <c r="B134" s="18" t="s">
        <v>23</v>
      </c>
      <c r="C134" s="147"/>
      <c r="D134" s="147"/>
    </row>
    <row r="135" spans="1:4" ht="69" customHeight="1">
      <c r="A135" s="13" t="s">
        <v>15</v>
      </c>
      <c r="B135" s="18" t="s">
        <v>166</v>
      </c>
      <c r="C135" s="148"/>
      <c r="D135" s="148"/>
    </row>
    <row r="136" spans="1:4">
      <c r="A136" s="134" t="s">
        <v>44</v>
      </c>
      <c r="B136" s="134"/>
      <c r="C136" s="65"/>
      <c r="D136" s="65"/>
    </row>
    <row r="137" spans="1:4" ht="17.25" customHeight="1">
      <c r="A137" s="145" t="s">
        <v>165</v>
      </c>
      <c r="B137" s="145"/>
      <c r="C137" s="112">
        <f>'3'!C134</f>
        <v>-1111</v>
      </c>
      <c r="D137" s="112">
        <f>'3'!D134</f>
        <v>-1111</v>
      </c>
    </row>
    <row r="138" spans="1:4">
      <c r="A138" s="144" t="s">
        <v>41</v>
      </c>
      <c r="B138" s="144"/>
      <c r="C138" s="24">
        <f>'3'!C135</f>
        <v>-100000</v>
      </c>
      <c r="D138" s="24">
        <f>'3'!D135</f>
        <v>-100000</v>
      </c>
    </row>
    <row r="140" spans="1:4" ht="48" customHeight="1">
      <c r="A140" s="13" t="s">
        <v>42</v>
      </c>
      <c r="B140" s="18" t="s">
        <v>43</v>
      </c>
      <c r="C140" s="149" t="s">
        <v>163</v>
      </c>
      <c r="D140" s="150"/>
    </row>
    <row r="141" spans="1:4" ht="34.5" customHeight="1">
      <c r="A141" s="13" t="s">
        <v>38</v>
      </c>
      <c r="B141" s="18">
        <v>12022</v>
      </c>
      <c r="C141" s="34" t="s">
        <v>86</v>
      </c>
      <c r="D141" s="34" t="s">
        <v>87</v>
      </c>
    </row>
    <row r="142" spans="1:4" ht="109.5" customHeight="1">
      <c r="A142" s="13" t="s">
        <v>39</v>
      </c>
      <c r="B142" s="18" t="s">
        <v>282</v>
      </c>
      <c r="C142" s="146"/>
      <c r="D142" s="146"/>
    </row>
    <row r="143" spans="1:4" ht="138">
      <c r="A143" s="13" t="s">
        <v>40</v>
      </c>
      <c r="B143" s="18" t="s">
        <v>281</v>
      </c>
      <c r="C143" s="147"/>
      <c r="D143" s="147"/>
    </row>
    <row r="144" spans="1:4" ht="17.25" customHeight="1">
      <c r="A144" s="13" t="s">
        <v>28</v>
      </c>
      <c r="B144" s="18" t="s">
        <v>23</v>
      </c>
      <c r="C144" s="147"/>
      <c r="D144" s="147"/>
    </row>
    <row r="145" spans="1:4" ht="69" customHeight="1">
      <c r="A145" s="13" t="s">
        <v>15</v>
      </c>
      <c r="B145" s="18" t="s">
        <v>283</v>
      </c>
      <c r="C145" s="148"/>
      <c r="D145" s="148"/>
    </row>
    <row r="146" spans="1:4">
      <c r="A146" s="134" t="s">
        <v>44</v>
      </c>
      <c r="B146" s="134"/>
      <c r="C146" s="65"/>
      <c r="D146" s="65"/>
    </row>
    <row r="147" spans="1:4">
      <c r="A147" s="145" t="s">
        <v>165</v>
      </c>
      <c r="B147" s="145"/>
      <c r="C147" s="112">
        <f>'3'!C144</f>
        <v>-555</v>
      </c>
      <c r="D147" s="112">
        <f>'3'!D144</f>
        <v>-555</v>
      </c>
    </row>
    <row r="148" spans="1:4" ht="17.25" customHeight="1">
      <c r="A148" s="144" t="s">
        <v>41</v>
      </c>
      <c r="B148" s="144"/>
      <c r="C148" s="24">
        <f>'3'!C145</f>
        <v>-50000</v>
      </c>
      <c r="D148" s="24">
        <f>'3'!D145</f>
        <v>-50000</v>
      </c>
    </row>
    <row r="151" spans="1:4" ht="33" customHeight="1">
      <c r="A151" s="13" t="s">
        <v>42</v>
      </c>
      <c r="B151" s="18" t="s">
        <v>43</v>
      </c>
      <c r="C151" s="149" t="s">
        <v>163</v>
      </c>
      <c r="D151" s="150"/>
    </row>
    <row r="152" spans="1:4" ht="34.5" customHeight="1">
      <c r="A152" s="13" t="s">
        <v>38</v>
      </c>
      <c r="B152" s="18">
        <v>12024</v>
      </c>
      <c r="C152" s="34" t="s">
        <v>86</v>
      </c>
      <c r="D152" s="34" t="s">
        <v>87</v>
      </c>
    </row>
    <row r="153" spans="1:4" ht="28.5" customHeight="1">
      <c r="A153" s="13" t="s">
        <v>39</v>
      </c>
      <c r="B153" s="18" t="str">
        <f>'1'!C152</f>
        <v xml:space="preserve"> Միջոցառման տեսակը</v>
      </c>
      <c r="C153" s="146"/>
      <c r="D153" s="146"/>
    </row>
    <row r="154" spans="1:4" ht="17.25" customHeight="1">
      <c r="A154" s="13" t="s">
        <v>40</v>
      </c>
      <c r="B154" s="18" t="str">
        <f>'1'!C49</f>
        <v xml:space="preserve"> Ծրագրի անվանումը`</v>
      </c>
      <c r="C154" s="147"/>
      <c r="D154" s="147"/>
    </row>
    <row r="155" spans="1:4" ht="17.25" customHeight="1">
      <c r="A155" s="13" t="s">
        <v>28</v>
      </c>
      <c r="B155" s="18" t="s">
        <v>23</v>
      </c>
      <c r="C155" s="147"/>
      <c r="D155" s="147"/>
    </row>
    <row r="156" spans="1:4" ht="51.75">
      <c r="A156" s="13" t="s">
        <v>15</v>
      </c>
      <c r="B156" s="18" t="s">
        <v>280</v>
      </c>
      <c r="C156" s="148"/>
      <c r="D156" s="148"/>
    </row>
    <row r="157" spans="1:4">
      <c r="A157" s="134" t="s">
        <v>44</v>
      </c>
      <c r="B157" s="134"/>
      <c r="C157" s="65"/>
      <c r="D157" s="65"/>
    </row>
    <row r="158" spans="1:4">
      <c r="A158" s="145" t="s">
        <v>165</v>
      </c>
      <c r="B158" s="145"/>
      <c r="C158" s="113">
        <f>'3'!C155</f>
        <v>-1128</v>
      </c>
      <c r="D158" s="113">
        <f>'3'!D155</f>
        <v>-1128</v>
      </c>
    </row>
    <row r="159" spans="1:4">
      <c r="A159" s="144" t="s">
        <v>41</v>
      </c>
      <c r="B159" s="144"/>
      <c r="C159" s="24">
        <f>'3'!C156</f>
        <v>-101530</v>
      </c>
      <c r="D159" s="24">
        <f>'3'!D156</f>
        <v>-101530</v>
      </c>
    </row>
    <row r="161" spans="1:5">
      <c r="A161" s="20" t="s">
        <v>83</v>
      </c>
      <c r="B161" s="80" t="s">
        <v>84</v>
      </c>
      <c r="C161" s="85"/>
      <c r="D161" s="85"/>
      <c r="E161" s="85"/>
    </row>
    <row r="162" spans="1:5">
      <c r="A162" s="81" t="s">
        <v>219</v>
      </c>
      <c r="B162" s="82" t="s">
        <v>220</v>
      </c>
      <c r="C162" s="88"/>
      <c r="D162" s="88"/>
      <c r="E162" s="88"/>
    </row>
    <row r="163" spans="1:5" ht="17.25" customHeight="1">
      <c r="A163" s="95"/>
      <c r="B163" s="96"/>
      <c r="C163" s="88"/>
      <c r="D163" s="88"/>
      <c r="E163" s="88"/>
    </row>
    <row r="164" spans="1:5">
      <c r="A164" s="80" t="s">
        <v>85</v>
      </c>
      <c r="B164" s="96"/>
      <c r="C164" s="88"/>
      <c r="D164" s="88"/>
      <c r="E164" s="88"/>
    </row>
    <row r="166" spans="1:5" ht="41.25" customHeight="1">
      <c r="A166" s="13" t="s">
        <v>42</v>
      </c>
      <c r="B166" s="18" t="s">
        <v>219</v>
      </c>
      <c r="C166" s="149" t="s">
        <v>163</v>
      </c>
      <c r="D166" s="150"/>
    </row>
    <row r="167" spans="1:5" ht="34.5" customHeight="1">
      <c r="A167" s="13" t="s">
        <v>38</v>
      </c>
      <c r="B167" s="18" t="s">
        <v>154</v>
      </c>
      <c r="C167" s="34" t="s">
        <v>86</v>
      </c>
      <c r="D167" s="34" t="s">
        <v>87</v>
      </c>
    </row>
    <row r="168" spans="1:5" ht="51.75" customHeight="1">
      <c r="A168" s="13" t="s">
        <v>39</v>
      </c>
      <c r="B168" s="18" t="s">
        <v>221</v>
      </c>
      <c r="C168" s="146"/>
      <c r="D168" s="146"/>
    </row>
    <row r="169" spans="1:5" ht="51.75" customHeight="1">
      <c r="A169" s="13" t="s">
        <v>40</v>
      </c>
      <c r="B169" s="18" t="s">
        <v>222</v>
      </c>
      <c r="C169" s="147"/>
      <c r="D169" s="147"/>
    </row>
    <row r="170" spans="1:5" ht="17.25" customHeight="1">
      <c r="A170" s="13" t="s">
        <v>28</v>
      </c>
      <c r="B170" s="18" t="s">
        <v>23</v>
      </c>
      <c r="C170" s="147"/>
      <c r="D170" s="147"/>
    </row>
    <row r="171" spans="1:5" ht="51.75">
      <c r="A171" s="13" t="s">
        <v>15</v>
      </c>
      <c r="B171" s="18" t="s">
        <v>223</v>
      </c>
      <c r="C171" s="148"/>
      <c r="D171" s="148"/>
    </row>
    <row r="172" spans="1:5" ht="17.25" customHeight="1">
      <c r="A172" s="134" t="s">
        <v>44</v>
      </c>
      <c r="B172" s="134"/>
      <c r="C172" s="65"/>
      <c r="D172" s="65"/>
    </row>
    <row r="173" spans="1:5" ht="17.25" customHeight="1">
      <c r="A173" s="145" t="s">
        <v>224</v>
      </c>
      <c r="B173" s="145"/>
      <c r="C173" s="113">
        <f>'3'!C170</f>
        <v>-62</v>
      </c>
      <c r="D173" s="113">
        <f>'3'!D170</f>
        <v>-62</v>
      </c>
    </row>
    <row r="174" spans="1:5">
      <c r="A174" s="145" t="s">
        <v>225</v>
      </c>
      <c r="B174" s="145"/>
      <c r="C174" s="113">
        <f>'3'!C171</f>
        <v>-55</v>
      </c>
      <c r="D174" s="113">
        <f>'3'!D171</f>
        <v>-55</v>
      </c>
    </row>
    <row r="175" spans="1:5" ht="17.25" customHeight="1">
      <c r="A175" s="145" t="s">
        <v>226</v>
      </c>
      <c r="B175" s="145"/>
      <c r="C175" s="113">
        <f>'3'!C172</f>
        <v>-7</v>
      </c>
      <c r="D175" s="113">
        <f>'3'!D172</f>
        <v>-7</v>
      </c>
    </row>
    <row r="176" spans="1:5">
      <c r="A176" s="144" t="s">
        <v>227</v>
      </c>
      <c r="B176" s="144"/>
      <c r="C176" s="24">
        <f>'3'!C173</f>
        <v>-33000</v>
      </c>
      <c r="D176" s="24">
        <f>'3'!D173</f>
        <v>-25000</v>
      </c>
    </row>
    <row r="178" spans="1:4" ht="48" customHeight="1">
      <c r="A178" s="13" t="s">
        <v>42</v>
      </c>
      <c r="B178" s="18" t="s">
        <v>219</v>
      </c>
      <c r="C178" s="149" t="s">
        <v>163</v>
      </c>
      <c r="D178" s="150"/>
    </row>
    <row r="179" spans="1:4" ht="34.5" customHeight="1">
      <c r="A179" s="13" t="s">
        <v>38</v>
      </c>
      <c r="B179" s="18" t="s">
        <v>228</v>
      </c>
      <c r="C179" s="34" t="s">
        <v>86</v>
      </c>
      <c r="D179" s="34" t="s">
        <v>87</v>
      </c>
    </row>
    <row r="180" spans="1:4" ht="51.75" customHeight="1">
      <c r="A180" s="13" t="s">
        <v>39</v>
      </c>
      <c r="B180" s="18" t="s">
        <v>229</v>
      </c>
      <c r="C180" s="146"/>
      <c r="D180" s="146"/>
    </row>
    <row r="181" spans="1:4" ht="120.75">
      <c r="A181" s="13" t="s">
        <v>40</v>
      </c>
      <c r="B181" s="18" t="s">
        <v>230</v>
      </c>
      <c r="C181" s="147"/>
      <c r="D181" s="147"/>
    </row>
    <row r="182" spans="1:4" ht="17.25" customHeight="1">
      <c r="A182" s="13" t="s">
        <v>28</v>
      </c>
      <c r="B182" s="18" t="s">
        <v>23</v>
      </c>
      <c r="C182" s="147"/>
      <c r="D182" s="147"/>
    </row>
    <row r="183" spans="1:4" ht="51.75">
      <c r="A183" s="13" t="s">
        <v>15</v>
      </c>
      <c r="B183" s="18" t="s">
        <v>231</v>
      </c>
      <c r="C183" s="148"/>
      <c r="D183" s="148"/>
    </row>
    <row r="184" spans="1:4" ht="17.25" customHeight="1">
      <c r="A184" s="134" t="s">
        <v>44</v>
      </c>
      <c r="B184" s="134"/>
      <c r="C184" s="65"/>
      <c r="D184" s="65"/>
    </row>
    <row r="185" spans="1:4" ht="38.25" customHeight="1">
      <c r="A185" s="145" t="s">
        <v>232</v>
      </c>
      <c r="B185" s="145"/>
      <c r="C185" s="113">
        <f>'3'!C182</f>
        <v>-150</v>
      </c>
      <c r="D185" s="113">
        <f>'3'!D182</f>
        <v>-150</v>
      </c>
    </row>
    <row r="186" spans="1:4" ht="23.25" customHeight="1">
      <c r="A186" s="145" t="s">
        <v>233</v>
      </c>
      <c r="B186" s="145"/>
      <c r="C186" s="113">
        <f>'3'!C183</f>
        <v>-120</v>
      </c>
      <c r="D186" s="113">
        <f>'3'!D183</f>
        <v>-120</v>
      </c>
    </row>
    <row r="187" spans="1:4" ht="17.25" customHeight="1">
      <c r="A187" s="145" t="s">
        <v>234</v>
      </c>
      <c r="B187" s="145"/>
      <c r="C187" s="113">
        <f>'3'!C184</f>
        <v>-30</v>
      </c>
      <c r="D187" s="113">
        <f>'3'!D184</f>
        <v>-30</v>
      </c>
    </row>
    <row r="188" spans="1:4">
      <c r="A188" s="144" t="s">
        <v>227</v>
      </c>
      <c r="B188" s="144"/>
      <c r="C188" s="24">
        <f>'3'!C185</f>
        <v>-32000</v>
      </c>
      <c r="D188" s="24">
        <f>'3'!D185</f>
        <v>-32000</v>
      </c>
    </row>
    <row r="190" spans="1:4" ht="44.25" customHeight="1">
      <c r="A190" s="13" t="s">
        <v>42</v>
      </c>
      <c r="B190" s="18" t="s">
        <v>219</v>
      </c>
      <c r="C190" s="149" t="s">
        <v>163</v>
      </c>
      <c r="D190" s="150"/>
    </row>
    <row r="191" spans="1:4" ht="34.5" customHeight="1">
      <c r="A191" s="13" t="s">
        <v>38</v>
      </c>
      <c r="B191" s="18" t="s">
        <v>235</v>
      </c>
      <c r="C191" s="34" t="s">
        <v>86</v>
      </c>
      <c r="D191" s="34" t="s">
        <v>87</v>
      </c>
    </row>
    <row r="192" spans="1:4" ht="69" customHeight="1">
      <c r="A192" s="13" t="s">
        <v>39</v>
      </c>
      <c r="B192" s="18" t="s">
        <v>236</v>
      </c>
      <c r="C192" s="146"/>
      <c r="D192" s="146"/>
    </row>
    <row r="193" spans="1:4" ht="120.75">
      <c r="A193" s="13" t="s">
        <v>40</v>
      </c>
      <c r="B193" s="18" t="s">
        <v>279</v>
      </c>
      <c r="C193" s="147"/>
      <c r="D193" s="147"/>
    </row>
    <row r="194" spans="1:4" ht="17.25" customHeight="1">
      <c r="A194" s="13" t="s">
        <v>28</v>
      </c>
      <c r="B194" s="18" t="s">
        <v>23</v>
      </c>
      <c r="C194" s="147"/>
      <c r="D194" s="147"/>
    </row>
    <row r="195" spans="1:4" ht="86.25" customHeight="1">
      <c r="A195" s="13" t="s">
        <v>15</v>
      </c>
      <c r="B195" s="18" t="s">
        <v>237</v>
      </c>
      <c r="C195" s="148"/>
      <c r="D195" s="148"/>
    </row>
    <row r="196" spans="1:4">
      <c r="A196" s="134" t="s">
        <v>44</v>
      </c>
      <c r="B196" s="134"/>
      <c r="C196" s="65"/>
      <c r="D196" s="65"/>
    </row>
    <row r="197" spans="1:4" ht="17.25" customHeight="1">
      <c r="A197" s="145" t="s">
        <v>238</v>
      </c>
      <c r="B197" s="145"/>
      <c r="C197" s="113">
        <f>'3'!C194</f>
        <v>-53</v>
      </c>
      <c r="D197" s="113">
        <f>'3'!D194</f>
        <v>-53</v>
      </c>
    </row>
    <row r="198" spans="1:4">
      <c r="A198" s="144" t="s">
        <v>227</v>
      </c>
      <c r="B198" s="144"/>
      <c r="C198" s="24">
        <f>'3'!C195</f>
        <v>-27000</v>
      </c>
      <c r="D198" s="24">
        <f>'3'!D195</f>
        <v>-35000</v>
      </c>
    </row>
    <row r="200" spans="1:4" ht="49.5" customHeight="1">
      <c r="A200" s="13" t="s">
        <v>42</v>
      </c>
      <c r="B200" s="18" t="s">
        <v>219</v>
      </c>
      <c r="C200" s="149" t="s">
        <v>163</v>
      </c>
      <c r="D200" s="150"/>
    </row>
    <row r="201" spans="1:4" ht="34.5" customHeight="1">
      <c r="A201" s="13" t="s">
        <v>38</v>
      </c>
      <c r="B201" s="18" t="s">
        <v>239</v>
      </c>
      <c r="C201" s="34" t="s">
        <v>86</v>
      </c>
      <c r="D201" s="34" t="s">
        <v>87</v>
      </c>
    </row>
    <row r="202" spans="1:4" ht="51.75" customHeight="1">
      <c r="A202" s="13" t="s">
        <v>39</v>
      </c>
      <c r="B202" s="18" t="s">
        <v>240</v>
      </c>
      <c r="C202" s="146"/>
      <c r="D202" s="146"/>
    </row>
    <row r="203" spans="1:4" ht="51.75" customHeight="1">
      <c r="A203" s="13" t="s">
        <v>40</v>
      </c>
      <c r="B203" s="18" t="s">
        <v>241</v>
      </c>
      <c r="C203" s="147"/>
      <c r="D203" s="147"/>
    </row>
    <row r="204" spans="1:4" ht="17.25" customHeight="1">
      <c r="A204" s="13" t="s">
        <v>28</v>
      </c>
      <c r="B204" s="18" t="s">
        <v>23</v>
      </c>
      <c r="C204" s="147"/>
      <c r="D204" s="147"/>
    </row>
    <row r="205" spans="1:4" ht="69">
      <c r="A205" s="13" t="s">
        <v>15</v>
      </c>
      <c r="B205" s="18" t="s">
        <v>242</v>
      </c>
      <c r="C205" s="148"/>
      <c r="D205" s="148"/>
    </row>
    <row r="206" spans="1:4" ht="17.25" customHeight="1">
      <c r="A206" s="134" t="s">
        <v>44</v>
      </c>
      <c r="B206" s="134"/>
      <c r="C206" s="65"/>
      <c r="D206" s="65"/>
    </row>
    <row r="207" spans="1:4" ht="17.25" customHeight="1">
      <c r="A207" s="145" t="s">
        <v>243</v>
      </c>
      <c r="B207" s="145"/>
      <c r="C207" s="113">
        <f>'3'!C204</f>
        <v>-26</v>
      </c>
      <c r="D207" s="113">
        <f>'3'!D204</f>
        <v>-26</v>
      </c>
    </row>
    <row r="208" spans="1:4">
      <c r="A208" s="145" t="s">
        <v>225</v>
      </c>
      <c r="B208" s="145"/>
      <c r="C208" s="113">
        <f>'3'!C205</f>
        <v>-15</v>
      </c>
      <c r="D208" s="113">
        <f>'3'!D205</f>
        <v>-15</v>
      </c>
    </row>
    <row r="209" spans="1:4" ht="17.25" customHeight="1">
      <c r="A209" s="145" t="s">
        <v>226</v>
      </c>
      <c r="B209" s="145"/>
      <c r="C209" s="113">
        <f>'3'!C206</f>
        <v>-11</v>
      </c>
      <c r="D209" s="113">
        <f>'3'!D206</f>
        <v>-11</v>
      </c>
    </row>
    <row r="210" spans="1:4">
      <c r="A210" s="144" t="s">
        <v>227</v>
      </c>
      <c r="B210" s="144"/>
      <c r="C210" s="24">
        <f>'3'!C207</f>
        <v>-30000</v>
      </c>
      <c r="D210" s="24">
        <f>'3'!D207</f>
        <v>-30000</v>
      </c>
    </row>
    <row r="212" spans="1:4" ht="35.25" customHeight="1">
      <c r="A212" s="13" t="s">
        <v>42</v>
      </c>
      <c r="B212" s="18" t="s">
        <v>219</v>
      </c>
      <c r="C212" s="149" t="s">
        <v>163</v>
      </c>
      <c r="D212" s="150"/>
    </row>
    <row r="213" spans="1:4">
      <c r="A213" s="13" t="s">
        <v>38</v>
      </c>
      <c r="B213" s="18">
        <v>12014</v>
      </c>
      <c r="C213" s="34" t="s">
        <v>86</v>
      </c>
      <c r="D213" s="34" t="s">
        <v>87</v>
      </c>
    </row>
    <row r="214" spans="1:4" ht="138">
      <c r="A214" s="13" t="s">
        <v>39</v>
      </c>
      <c r="B214" s="18" t="s">
        <v>273</v>
      </c>
      <c r="C214" s="65"/>
      <c r="D214" s="65"/>
    </row>
    <row r="215" spans="1:4" ht="69">
      <c r="A215" s="13" t="s">
        <v>40</v>
      </c>
      <c r="B215" s="18" t="s">
        <v>278</v>
      </c>
      <c r="C215" s="65"/>
      <c r="D215" s="65"/>
    </row>
    <row r="216" spans="1:4">
      <c r="A216" s="13" t="s">
        <v>28</v>
      </c>
      <c r="B216" s="18" t="s">
        <v>23</v>
      </c>
      <c r="C216" s="65"/>
      <c r="D216" s="65"/>
    </row>
    <row r="217" spans="1:4" ht="57" customHeight="1">
      <c r="A217" s="13" t="s">
        <v>15</v>
      </c>
      <c r="B217" s="18" t="s">
        <v>274</v>
      </c>
      <c r="C217" s="65"/>
      <c r="D217" s="65"/>
    </row>
    <row r="218" spans="1:4">
      <c r="A218" s="134" t="s">
        <v>44</v>
      </c>
      <c r="B218" s="134"/>
      <c r="C218" s="65"/>
      <c r="D218" s="65"/>
    </row>
    <row r="219" spans="1:4" ht="34.5">
      <c r="A219" s="29" t="s">
        <v>247</v>
      </c>
      <c r="B219" s="18" t="s">
        <v>248</v>
      </c>
      <c r="C219" s="113">
        <f>'3'!C216</f>
        <v>-37</v>
      </c>
      <c r="D219" s="113">
        <f>'3'!D216</f>
        <v>-37</v>
      </c>
    </row>
    <row r="220" spans="1:4" ht="17.25" customHeight="1">
      <c r="A220" s="29" t="s">
        <v>247</v>
      </c>
      <c r="B220" s="29" t="s">
        <v>249</v>
      </c>
      <c r="C220" s="113">
        <f>'3'!C217</f>
        <v>-4</v>
      </c>
      <c r="D220" s="113">
        <f>'3'!D217</f>
        <v>-4</v>
      </c>
    </row>
    <row r="221" spans="1:4">
      <c r="A221" s="29" t="s">
        <v>247</v>
      </c>
      <c r="B221" s="29" t="s">
        <v>250</v>
      </c>
      <c r="C221" s="113">
        <f>'3'!C218</f>
        <v>-33</v>
      </c>
      <c r="D221" s="113">
        <f>'3'!D218</f>
        <v>-33</v>
      </c>
    </row>
    <row r="222" spans="1:4" ht="17.25" customHeight="1">
      <c r="A222" s="144" t="s">
        <v>227</v>
      </c>
      <c r="B222" s="144"/>
      <c r="C222" s="24">
        <f>'3'!C219</f>
        <v>-12000</v>
      </c>
      <c r="D222" s="24">
        <f>'3'!D219</f>
        <v>-12000</v>
      </c>
    </row>
    <row r="224" spans="1:4" ht="32.25" customHeight="1">
      <c r="A224" s="13" t="s">
        <v>42</v>
      </c>
      <c r="B224" s="18" t="s">
        <v>219</v>
      </c>
      <c r="C224" s="149" t="s">
        <v>163</v>
      </c>
      <c r="D224" s="150"/>
    </row>
    <row r="225" spans="1:4" ht="51.75" customHeight="1">
      <c r="A225" s="13" t="s">
        <v>38</v>
      </c>
      <c r="B225" s="18">
        <v>12015</v>
      </c>
      <c r="C225" s="34" t="s">
        <v>86</v>
      </c>
      <c r="D225" s="34" t="s">
        <v>87</v>
      </c>
    </row>
    <row r="226" spans="1:4" ht="120.75">
      <c r="A226" s="13" t="s">
        <v>39</v>
      </c>
      <c r="B226" s="18" t="s">
        <v>275</v>
      </c>
      <c r="C226" s="146"/>
      <c r="D226" s="146"/>
    </row>
    <row r="227" spans="1:4" ht="56.25" customHeight="1">
      <c r="A227" s="13" t="s">
        <v>40</v>
      </c>
      <c r="B227" s="18" t="s">
        <v>276</v>
      </c>
      <c r="C227" s="147"/>
      <c r="D227" s="147"/>
    </row>
    <row r="228" spans="1:4" ht="17.25" customHeight="1">
      <c r="A228" s="13" t="s">
        <v>28</v>
      </c>
      <c r="B228" s="18" t="s">
        <v>23</v>
      </c>
      <c r="C228" s="147"/>
      <c r="D228" s="147"/>
    </row>
    <row r="229" spans="1:4" ht="64.5" customHeight="1">
      <c r="A229" s="13" t="s">
        <v>15</v>
      </c>
      <c r="B229" s="18" t="s">
        <v>277</v>
      </c>
      <c r="C229" s="148"/>
      <c r="D229" s="148"/>
    </row>
    <row r="230" spans="1:4">
      <c r="A230" s="134" t="s">
        <v>44</v>
      </c>
      <c r="B230" s="134"/>
      <c r="C230" s="65"/>
      <c r="D230" s="65"/>
    </row>
    <row r="231" spans="1:4" ht="34.5">
      <c r="A231" s="29" t="s">
        <v>247</v>
      </c>
      <c r="B231" s="18" t="s">
        <v>254</v>
      </c>
      <c r="C231" s="112">
        <f>'3'!C228</f>
        <v>-36</v>
      </c>
      <c r="D231" s="112">
        <f>'3'!D228</f>
        <v>-36</v>
      </c>
    </row>
    <row r="232" spans="1:4" ht="17.25" customHeight="1">
      <c r="A232" s="29" t="s">
        <v>247</v>
      </c>
      <c r="B232" s="29" t="s">
        <v>249</v>
      </c>
      <c r="C232" s="112">
        <f>'3'!C229</f>
        <v>-31</v>
      </c>
      <c r="D232" s="112">
        <f>'3'!D229</f>
        <v>-31</v>
      </c>
    </row>
    <row r="233" spans="1:4">
      <c r="A233" s="29" t="s">
        <v>247</v>
      </c>
      <c r="B233" s="29" t="s">
        <v>250</v>
      </c>
      <c r="C233" s="112">
        <f>'3'!C230</f>
        <v>-5</v>
      </c>
      <c r="D233" s="112">
        <f>'3'!D230</f>
        <v>-5</v>
      </c>
    </row>
    <row r="234" spans="1:4" ht="17.25" customHeight="1">
      <c r="A234" s="144" t="s">
        <v>227</v>
      </c>
      <c r="B234" s="144"/>
      <c r="C234" s="24">
        <f>'3'!C231</f>
        <v>-20000</v>
      </c>
      <c r="D234" s="24">
        <f>'3'!D231</f>
        <v>-20000</v>
      </c>
    </row>
    <row r="237" spans="1:4">
      <c r="A237" s="158" t="s">
        <v>169</v>
      </c>
      <c r="B237" s="158"/>
      <c r="C237" s="158"/>
      <c r="D237" s="158"/>
    </row>
    <row r="238" spans="1:4">
      <c r="A238" s="159" t="s">
        <v>187</v>
      </c>
      <c r="B238" s="159"/>
      <c r="C238" s="159"/>
      <c r="D238" s="159"/>
    </row>
    <row r="239" spans="1:4" ht="17.25" customHeight="1">
      <c r="A239" s="97"/>
      <c r="B239" s="97"/>
      <c r="C239" s="97"/>
      <c r="D239" s="97"/>
    </row>
    <row r="240" spans="1:4" ht="17.25" customHeight="1">
      <c r="A240" s="98" t="s">
        <v>83</v>
      </c>
      <c r="B240" s="99" t="s">
        <v>84</v>
      </c>
      <c r="C240" s="100"/>
      <c r="D240" s="100"/>
    </row>
    <row r="241" spans="1:4">
      <c r="A241" s="98">
        <v>1139</v>
      </c>
      <c r="B241" s="99" t="s">
        <v>177</v>
      </c>
      <c r="C241" s="100"/>
      <c r="D241" s="100"/>
    </row>
    <row r="242" spans="1:4" ht="17.25" customHeight="1">
      <c r="A242" s="101"/>
      <c r="B242" s="101"/>
      <c r="C242" s="100"/>
      <c r="D242" s="100"/>
    </row>
    <row r="243" spans="1:4">
      <c r="A243" s="102" t="s">
        <v>85</v>
      </c>
      <c r="B243" s="103"/>
      <c r="C243" s="153"/>
      <c r="D243" s="153"/>
    </row>
    <row r="244" spans="1:4" ht="53.25" customHeight="1">
      <c r="A244" s="104" t="s">
        <v>42</v>
      </c>
      <c r="B244" s="105">
        <v>1139</v>
      </c>
      <c r="C244" s="149" t="s">
        <v>188</v>
      </c>
      <c r="D244" s="150"/>
    </row>
    <row r="245" spans="1:4" ht="34.5" customHeight="1">
      <c r="A245" s="104" t="s">
        <v>38</v>
      </c>
      <c r="B245" s="105">
        <v>11001</v>
      </c>
      <c r="C245" s="106" t="s">
        <v>86</v>
      </c>
      <c r="D245" s="106" t="s">
        <v>87</v>
      </c>
    </row>
    <row r="246" spans="1:4" ht="17.25" customHeight="1">
      <c r="A246" s="104" t="s">
        <v>39</v>
      </c>
      <c r="B246" s="105" t="s">
        <v>177</v>
      </c>
      <c r="C246" s="154"/>
      <c r="D246" s="154"/>
    </row>
    <row r="247" spans="1:4" ht="86.25" customHeight="1">
      <c r="A247" s="104" t="s">
        <v>40</v>
      </c>
      <c r="B247" s="105" t="s">
        <v>189</v>
      </c>
      <c r="C247" s="155"/>
      <c r="D247" s="155"/>
    </row>
    <row r="248" spans="1:4">
      <c r="A248" s="107" t="s">
        <v>28</v>
      </c>
      <c r="B248" s="108" t="s">
        <v>190</v>
      </c>
      <c r="C248" s="155"/>
      <c r="D248" s="155"/>
    </row>
    <row r="249" spans="1:4">
      <c r="A249" s="157" t="s">
        <v>191</v>
      </c>
      <c r="B249" s="157" t="s">
        <v>178</v>
      </c>
      <c r="C249" s="156"/>
      <c r="D249" s="156"/>
    </row>
    <row r="250" spans="1:4">
      <c r="A250" s="149" t="s">
        <v>44</v>
      </c>
      <c r="B250" s="150"/>
      <c r="C250" s="109"/>
      <c r="D250" s="109"/>
    </row>
    <row r="251" spans="1:4">
      <c r="A251" s="151" t="s">
        <v>192</v>
      </c>
      <c r="B251" s="152"/>
      <c r="C251" s="109">
        <f>'3'!C246</f>
        <v>0</v>
      </c>
      <c r="D251" s="109">
        <f>'3'!D246</f>
        <v>-2200000</v>
      </c>
    </row>
  </sheetData>
  <mergeCells count="129">
    <mergeCell ref="C166:D166"/>
    <mergeCell ref="C178:D178"/>
    <mergeCell ref="C190:D190"/>
    <mergeCell ref="C200:D200"/>
    <mergeCell ref="C212:D212"/>
    <mergeCell ref="C224:D224"/>
    <mergeCell ref="C244:D244"/>
    <mergeCell ref="C17:D17"/>
    <mergeCell ref="C29:D29"/>
    <mergeCell ref="C44:D44"/>
    <mergeCell ref="C55:D55"/>
    <mergeCell ref="C73:D73"/>
    <mergeCell ref="C84:D84"/>
    <mergeCell ref="C94:D94"/>
    <mergeCell ref="C109:D109"/>
    <mergeCell ref="C119:D119"/>
    <mergeCell ref="D46:D49"/>
    <mergeCell ref="D192:D195"/>
    <mergeCell ref="A4:D4"/>
    <mergeCell ref="A10:D10"/>
    <mergeCell ref="A5:D5"/>
    <mergeCell ref="A9:D9"/>
    <mergeCell ref="A7:D8"/>
    <mergeCell ref="A50:B50"/>
    <mergeCell ref="A51:B51"/>
    <mergeCell ref="A52:B52"/>
    <mergeCell ref="A23:B23"/>
    <mergeCell ref="A24:B24"/>
    <mergeCell ref="A25:B25"/>
    <mergeCell ref="A26:B26"/>
    <mergeCell ref="A27:B27"/>
    <mergeCell ref="C19:C22"/>
    <mergeCell ref="D19:D22"/>
    <mergeCell ref="A35:B35"/>
    <mergeCell ref="A36:B36"/>
    <mergeCell ref="A37:B37"/>
    <mergeCell ref="C46:C49"/>
    <mergeCell ref="A53:B53"/>
    <mergeCell ref="A82:B82"/>
    <mergeCell ref="C86:C89"/>
    <mergeCell ref="D86:D89"/>
    <mergeCell ref="A79:B79"/>
    <mergeCell ref="A80:B80"/>
    <mergeCell ref="A81:B81"/>
    <mergeCell ref="A64:B64"/>
    <mergeCell ref="A65:B65"/>
    <mergeCell ref="A66:B66"/>
    <mergeCell ref="C75:C78"/>
    <mergeCell ref="D75:D78"/>
    <mergeCell ref="A63:B63"/>
    <mergeCell ref="C57:C60"/>
    <mergeCell ref="D57:D60"/>
    <mergeCell ref="A61:B61"/>
    <mergeCell ref="A62:B62"/>
    <mergeCell ref="A100:B100"/>
    <mergeCell ref="A101:B101"/>
    <mergeCell ref="A102:B102"/>
    <mergeCell ref="C111:C114"/>
    <mergeCell ref="D111:D114"/>
    <mergeCell ref="A90:B90"/>
    <mergeCell ref="A91:B91"/>
    <mergeCell ref="A92:B92"/>
    <mergeCell ref="C96:C99"/>
    <mergeCell ref="D96:D99"/>
    <mergeCell ref="A117:B117"/>
    <mergeCell ref="C132:C135"/>
    <mergeCell ref="D132:D135"/>
    <mergeCell ref="A115:B115"/>
    <mergeCell ref="A116:B116"/>
    <mergeCell ref="C121:C124"/>
    <mergeCell ref="D121:D124"/>
    <mergeCell ref="A125:B125"/>
    <mergeCell ref="A126:B126"/>
    <mergeCell ref="A127:B127"/>
    <mergeCell ref="C130:D130"/>
    <mergeCell ref="A136:B136"/>
    <mergeCell ref="A137:B137"/>
    <mergeCell ref="A138:B138"/>
    <mergeCell ref="C153:C156"/>
    <mergeCell ref="D153:D156"/>
    <mergeCell ref="C142:C145"/>
    <mergeCell ref="D142:D145"/>
    <mergeCell ref="A146:B146"/>
    <mergeCell ref="A147:B147"/>
    <mergeCell ref="A148:B148"/>
    <mergeCell ref="C140:D140"/>
    <mergeCell ref="C151:D151"/>
    <mergeCell ref="A230:B230"/>
    <mergeCell ref="A157:B157"/>
    <mergeCell ref="A158:B158"/>
    <mergeCell ref="A159:B159"/>
    <mergeCell ref="C168:C171"/>
    <mergeCell ref="D168:D171"/>
    <mergeCell ref="A172:B172"/>
    <mergeCell ref="A173:B173"/>
    <mergeCell ref="A174:B174"/>
    <mergeCell ref="A175:B175"/>
    <mergeCell ref="A176:B176"/>
    <mergeCell ref="A185:B185"/>
    <mergeCell ref="A186:B186"/>
    <mergeCell ref="A187:B187"/>
    <mergeCell ref="C180:C183"/>
    <mergeCell ref="D180:D183"/>
    <mergeCell ref="A184:B184"/>
    <mergeCell ref="A196:B196"/>
    <mergeCell ref="A197:B197"/>
    <mergeCell ref="A198:B198"/>
    <mergeCell ref="C202:C205"/>
    <mergeCell ref="D202:D205"/>
    <mergeCell ref="A188:B188"/>
    <mergeCell ref="C192:C195"/>
    <mergeCell ref="A218:B218"/>
    <mergeCell ref="A222:B222"/>
    <mergeCell ref="C226:C229"/>
    <mergeCell ref="D226:D229"/>
    <mergeCell ref="A206:B206"/>
    <mergeCell ref="A207:B207"/>
    <mergeCell ref="A208:B208"/>
    <mergeCell ref="A209:B209"/>
    <mergeCell ref="A210:B210"/>
    <mergeCell ref="C246:C249"/>
    <mergeCell ref="D246:D249"/>
    <mergeCell ref="A249:B249"/>
    <mergeCell ref="A250:B250"/>
    <mergeCell ref="A251:B251"/>
    <mergeCell ref="A234:B234"/>
    <mergeCell ref="A237:D237"/>
    <mergeCell ref="A238:D238"/>
    <mergeCell ref="C243:D243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2021-05-20T06:23:58Z</cp:lastPrinted>
  <dcterms:created xsi:type="dcterms:W3CDTF">2003-05-20T07:22:10Z</dcterms:created>
  <dcterms:modified xsi:type="dcterms:W3CDTF">2021-07-07T12:56:23Z</dcterms:modified>
  <cp:keywords>https://mul2.gov.am/tasks/459249/oneclick/havelvacner  6.8 hunis xmbahgrvac.xlsx?token=25ff2a5d233117e7bf71f279e58a9985</cp:keywords>
</cp:coreProperties>
</file>