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zip\Finotdel 2021\VOROSHUMNER\chambar\2\"/>
    </mc:Choice>
  </mc:AlternateContent>
  <bookViews>
    <workbookView xWindow="0" yWindow="0" windowWidth="25200" windowHeight="12030" activeTab="5"/>
  </bookViews>
  <sheets>
    <sheet name="Հավելված N 1" sheetId="11" r:id="rId1"/>
    <sheet name="Հավելված N 2" sheetId="1" r:id="rId2"/>
    <sheet name="Հավելված N 3" sheetId="2" r:id="rId3"/>
    <sheet name="Հավելված 4" sheetId="7" r:id="rId4"/>
    <sheet name="Հավելված N 5" sheetId="6" r:id="rId5"/>
    <sheet name="Հավելված N 6" sheetId="9" r:id="rId6"/>
  </sheets>
  <externalReferences>
    <externalReference r:id="rId7"/>
  </externalReferences>
  <definedNames>
    <definedName name="_xlnm._FilterDatabase" localSheetId="4" hidden="1">'Հավելված N 5'!$A$1:$A$25</definedName>
    <definedName name="_xlnm._FilterDatabase" localSheetId="5" hidden="1">'Հավելված N 6'!$A$1:$A$44</definedName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3">'Հավելված 4'!$A$1:$H$10</definedName>
    <definedName name="_xlnm.Print_Titles" localSheetId="3">'Հավելված 4'!$7:$8</definedName>
    <definedName name="Հավելված">#REF!</definedName>
    <definedName name="Մաս">#REF!</definedName>
    <definedName name="շախմատիստ" localSheetId="3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32" i="2" l="1"/>
  <c r="H31" i="2" s="1"/>
  <c r="H30" i="2" s="1"/>
  <c r="H29" i="2" s="1"/>
  <c r="H27" i="2" s="1"/>
  <c r="G32" i="2"/>
  <c r="G31" i="2" s="1"/>
  <c r="G30" i="2" s="1"/>
  <c r="G29" i="2" s="1"/>
  <c r="G27" i="2" s="1"/>
  <c r="E12" i="1"/>
  <c r="D12" i="1"/>
  <c r="E15" i="11" l="1"/>
  <c r="E14" i="11" s="1"/>
  <c r="E12" i="11" s="1"/>
  <c r="E10" i="11" s="1"/>
  <c r="E8" i="11" s="1"/>
  <c r="D40" i="9" l="1"/>
  <c r="C40" i="9"/>
  <c r="D61" i="9"/>
  <c r="C61" i="9"/>
  <c r="H15" i="7" l="1"/>
  <c r="G56" i="2"/>
  <c r="G55" i="2" s="1"/>
  <c r="G54" i="2" s="1"/>
  <c r="G53" i="2" s="1"/>
  <c r="G51" i="2" s="1"/>
  <c r="H56" i="2"/>
  <c r="H55" i="2" s="1"/>
  <c r="H54" i="2" s="1"/>
  <c r="H53" i="2" s="1"/>
  <c r="H51" i="2" s="1"/>
  <c r="H13" i="7" l="1"/>
  <c r="H12" i="7" s="1"/>
  <c r="H11" i="7" l="1"/>
  <c r="H10" i="7" s="1"/>
  <c r="C43" i="6" l="1"/>
  <c r="D43" i="6"/>
  <c r="G26" i="2" l="1"/>
  <c r="H26" i="2"/>
  <c r="H25" i="2" l="1"/>
  <c r="G25" i="2"/>
  <c r="D30" i="1"/>
  <c r="D28" i="1" l="1"/>
  <c r="G49" i="2"/>
  <c r="G48" i="2" s="1"/>
  <c r="G47" i="2" s="1"/>
  <c r="G46" i="2" s="1"/>
  <c r="G44" i="2" s="1"/>
  <c r="G42" i="2" s="1"/>
  <c r="G40" i="2" s="1"/>
  <c r="E30" i="1"/>
  <c r="E28" i="1" s="1"/>
  <c r="G38" i="2" l="1"/>
  <c r="G36" i="2" s="1"/>
  <c r="G34" i="2" s="1"/>
  <c r="G33" i="2" s="1"/>
  <c r="H49" i="2"/>
  <c r="H48" i="2" s="1"/>
  <c r="H47" i="2" s="1"/>
  <c r="H46" i="2" s="1"/>
  <c r="H44" i="2" s="1"/>
  <c r="D10" i="1"/>
  <c r="D14" i="11" l="1"/>
  <c r="D12" i="11" s="1"/>
  <c r="D10" i="11" s="1"/>
  <c r="D8" i="11" s="1"/>
  <c r="D8" i="1"/>
  <c r="H42" i="2"/>
  <c r="H40" i="2" s="1"/>
  <c r="H38" i="2" s="1"/>
  <c r="H36" i="2" s="1"/>
  <c r="G24" i="2"/>
  <c r="G23" i="2" s="1"/>
  <c r="G21" i="2" s="1"/>
  <c r="G19" i="2" l="1"/>
  <c r="C21" i="6" s="1"/>
  <c r="C21" i="9" s="1"/>
  <c r="H34" i="2"/>
  <c r="H33" i="2" s="1"/>
  <c r="G17" i="2" l="1"/>
  <c r="G15" i="2" s="1"/>
  <c r="G13" i="2" s="1"/>
  <c r="G11" i="2" s="1"/>
  <c r="G10" i="2" s="1"/>
  <c r="G8" i="2" s="1"/>
  <c r="E10" i="1"/>
  <c r="E8" i="1" s="1"/>
  <c r="H24" i="2" l="1"/>
  <c r="H23" i="2" s="1"/>
  <c r="H21" i="2" s="1"/>
  <c r="H19" i="2" l="1"/>
  <c r="D21" i="6" s="1"/>
  <c r="D21" i="9" s="1"/>
  <c r="H17" i="2" l="1"/>
  <c r="H15" i="2" s="1"/>
  <c r="H13" i="2" s="1"/>
  <c r="H11" i="2" s="1"/>
  <c r="H10" i="2" s="1"/>
  <c r="H8" i="2" s="1"/>
</calcChain>
</file>

<file path=xl/sharedStrings.xml><?xml version="1.0" encoding="utf-8"?>
<sst xmlns="http://schemas.openxmlformats.org/spreadsheetml/2006/main" count="280" uniqueCount="141">
  <si>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</si>
  <si>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</si>
  <si>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</si>
  <si>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</si>
  <si>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</si>
  <si>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</si>
  <si>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</si>
  <si>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</si>
  <si>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</si>
  <si>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 կրթության , գիտության, մշակույթի և սպորտի նախարարություն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</si>
  <si>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</si>
  <si>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</si>
  <si>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</si>
  <si>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</si>
  <si>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</si>
  <si>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</si>
  <si>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</si>
  <si>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</si>
  <si>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</si>
  <si>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</si>
  <si>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</si>
  <si>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</si>
  <si>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 xml:space="preserve"> 01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</si>
  <si>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</si>
  <si>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</si>
  <si>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</si>
  <si>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</si>
  <si>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</si>
  <si>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</si>
  <si>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</si>
  <si>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</si>
  <si>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</si>
  <si>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</si>
  <si>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</si>
  <si>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</si>
  <si>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</si>
  <si>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</si>
  <si>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</si>
  <si>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</si>
  <si>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</si>
  <si>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</si>
  <si>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</si>
  <si>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</si>
  <si>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</si>
  <si>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 xml:space="preserve"> ՀՀ  կրթության, գիտության, մշակույթի և սպորտի նախարարություն</t>
  </si>
  <si>
    <t>Ծառայությունների մատուցում</t>
  </si>
  <si>
    <t xml:space="preserve"> այդ թվում` </t>
  </si>
  <si>
    <t>այդ թվում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</si>
  <si>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</si>
  <si>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</si>
  <si>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</si>
  <si>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</si>
  <si>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Ծառայությունների մատուցում</t>
  </si>
  <si>
    <t xml:space="preserve">ՀՀ կառավարության  2021 թվականի </t>
  </si>
  <si>
    <t>11</t>
  </si>
  <si>
    <t xml:space="preserve"> ՀԻՄՆԱԿԱՆ ԲԱԺԻՆՆԵՐԻՆ ՉԴԱՍՎՈՂ ՊԱՀՈՒՍՏԱՅԻՆ ՖՈՆԴԵՐ</t>
  </si>
  <si>
    <t>այդ թվում`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</si>
  <si>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</si>
  <si>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</si>
  <si>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</si>
  <si>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բյուջետային ծախսերի տնտեսագիտական դասակարգման հոդվածներ
</t>
  </si>
  <si>
    <t xml:space="preserve"> ԱՅԼ ԾԱԽՍԵՐ</t>
  </si>
  <si>
    <t xml:space="preserve"> Պահուստային միջոցներ</t>
  </si>
  <si>
    <t xml:space="preserve">                                                    ՀՀ կրթության, գիտության, մշակույթի և սպորտի նախարարություն</t>
  </si>
  <si>
    <t xml:space="preserve"> Ինն ամիս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</si>
  <si>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</si>
  <si>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</si>
  <si>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</si>
  <si>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</si>
  <si>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</si>
  <si>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</si>
  <si>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</si>
  <si>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</si>
  <si>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</si>
  <si>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</si>
  <si>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</si>
  <si>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</si>
  <si>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</si>
  <si>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ԴՐԱՄԱՇՆՈՐՀՆԵՐ</t>
  </si>
  <si>
    <t xml:space="preserve"> - Այլ ընթացիկ դրամաշնորհներ</t>
  </si>
  <si>
    <t xml:space="preserve"> Ծառայությունը մատուցող կազմակերպության(ների) անվանում(ներ)ը՛ </t>
  </si>
  <si>
    <t>Հավելված N 4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</si>
  <si>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</si>
  <si>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</si>
  <si>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</si>
  <si>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ՀՀ կրթության, գիտության, մշակույթի և սպորտի նախարարություն </t>
  </si>
  <si>
    <t xml:space="preserve">                                   
«ՀԱՅԱՍՏԱՆԻ ՀԱՆՐԱՊԵՏՈՒԹՅԱՆ 2021 ԹՎԱԿԱՆԻ ՊԵՏԱԿԱՆ ԲՅՈՒՋԵԻ ՄԱՍԻՆ» ՕՐԵՆՔԻ N 1 ՀԱՎԵԼՎԱԾԻ N 2 ԱՂՅՈՒՍԱԿՈՒՄ ԿԱՏԱՐՎՈՂ ՎԵՐԱԲԱՇԽՈՒՄԸ  ԵՎ ՀԱՅԱՍՏԱՆԻ ՀԱՆՐԱՊԵՏՈՒԹՅԱՆ ԿԱՌԱՎԱՐՈՒԹՅԱՆ 2020 ԹՎԱԿԱՆԻ ԴԵԿՏԵՄԲԵՐԻ 30-Ի  N  2215-Ն ՈՐՈՇՄԱՆ  N 5 ՀԱՎԵԼՎԱԾԻ N 1 ԱՂՅՈՒՍԱԿՈՒՄ ԿԱՏԱՐՎՈՂ  ԼՐԱՑՈՒՄՆԵՐԸ ԵՎ ՓՈՓՈԽՈՒԹՅՈՒՆՆԵՐԸ
</t>
  </si>
  <si>
    <t xml:space="preserve">ՀԱՅԱՍՏԱՆԻ ՀԱՆՐԱՊԵՏՈՒԹՅԱՆ ԿԱՌԱՎԱՐՈՒԹՅԱՆ 2020 ԹՎԱԿԱՆԻ ԴԵԿՏԵՄԲԵՐԻ 30-Ի N 2215-Ն ՈՐՈՇՄԱՆ N 3 և N 4  ՀԱՎԵԼՎԱԾՆԵՐՈՒՄ  ԿԱՏԱՐՎՈՂ  ԼՐԱՑՈՒՄՆԵՐԸ ԵՎ ՓՈՓՈԽՈՒԹՅՈՒՆՆԵՐԸ
</t>
  </si>
  <si>
    <t xml:space="preserve"> Ընթացիկ դրամաշնորհներ պետական հատվածի այլ մակարդակներին</t>
  </si>
  <si>
    <t>Հավելված N 3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</si>
  <si>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</si>
  <si>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</si>
  <si>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հազ. դրամ</t>
  </si>
  <si>
    <t>Ցուցանիշների փոփոխությունը (ավելացումները նշված են դրական նշանով )Տարի</t>
  </si>
  <si>
    <t xml:space="preserve">ՀԱՅԱՍՏԱՆԻ ՀԱՆՐԱՊԵՏՈՒԹՅԱՆ ԿԱՌԱՎԱՐՈՒԹՅԱՆ 2020 ԹՎԱԿԱՆԻ ԴԵԿՏԵՄԲԵՐԻ 30-Ի N 2215-Ն ՈՐՈՇՄԱՆ N 5 ՀԱՎԵԼՎԱԾԻ N 7 ԱՂՅՈՒՍԱԿՈՒՄ ԿԱՏԱՐՎՈՂ ԼՐԱՑՈՒՄԸ </t>
  </si>
  <si>
    <t>Ցուցանիշների փոփոխությունը (ավելացումները նշված են դրական նշանով, իսկ  նվազեցումները՝ փակագծերում)</t>
  </si>
  <si>
    <t xml:space="preserve"> Արտադպրոցական դաստիարակության ծրագիր</t>
  </si>
  <si>
    <t>Դպրոցականների ամառային հանգստի կազմակերպում և տրանսպորտային ծախսերի փոխհատուցում</t>
  </si>
  <si>
    <t>Զոհված, հաշմանդամ դարձած զինծառայողների և աշխարհազորայինների, ծնողազուրկ և սակավ ապահովված բազմազավակ ընտանիքների 7-13 տարեկան երեխաների ամառային հանգստի կազմակերպում և տրանսպորտային ծախսերի փոխհատուցում</t>
  </si>
  <si>
    <t xml:space="preserve">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
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</si>
  <si>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
</t>
  </si>
  <si>
    <t>09</t>
  </si>
  <si>
    <t xml:space="preserve"> ԿՐԹՈՒԹՅՈՒՆ</t>
  </si>
  <si>
    <t xml:space="preserve"> Դպրոցականների ամառային հանգստի կազմակերպում և տրանսպորտային ծախսերի փոխհատուցում</t>
  </si>
  <si>
    <t xml:space="preserve">Արտադպրոցական դաստիարակության ծրագիր </t>
  </si>
  <si>
    <t xml:space="preserve">Դպրոցականների ամառային հանգստի կազմակերպում և տրանսպորտային ծախսերի փոխհատուցում </t>
  </si>
  <si>
    <t>ընդամենը, որից՝</t>
  </si>
  <si>
    <t xml:space="preserve"> ՀԱՅԱՍՏԱՆԻ ՀԱՆՐԱՊԵՏՈՒԹՅԱՆ ԿԱՌԱՎԱՐՈՒԹՅԱՆ 2020 ԹՎԱԿԱՆԻ ԴԵԿՏԵՄԲԵՐԻ 30-Ի N 2215-Ն ՈՐՈՇՄԱՆ N 9 ՀԱՎԵԼՎԱԾԻ  N 9.14 ԵՎ  N 9.47 ԱՂՅՈՒՍԱԿՆԵՐՈՒՄ ԿԱՏԱՐՎՈՂ ԼՐԱՑՈՒՄՆԵՐԸ ԵՎ ՓՈՓՈԽՈՒԹՅՈՒՆՆԵՐԸ
</t>
  </si>
  <si>
    <t>Հավելված N 5</t>
  </si>
  <si>
    <t>9.47 աղյուսակ</t>
  </si>
  <si>
    <t>9.14 աղյուսակ</t>
  </si>
  <si>
    <t xml:space="preserve"> Արտադպրոցական դաստիարակության ծրագիր </t>
  </si>
  <si>
    <t xml:space="preserve">Զոհված, հաշմանդամ դարձած զինծառայողների և աշխարհազորայինների, ծնողազուրկ և սակավ ապահովված բազմազավակ ընտանիքների 7-13 տարեկան երեխաների ամառային հանգստի կազմակերպում և տրանսպորտային ծախսերի փոխհատուցում </t>
  </si>
  <si>
    <t xml:space="preserve">Մասնագիտացված կազմակերպություններ </t>
  </si>
  <si>
    <t xml:space="preserve"> Ճամբարների թիվ, հատ </t>
  </si>
  <si>
    <t xml:space="preserve"> Ճամբարներում ամառային հանգիստ անցկացնող երեխաների թիվը, մարդ </t>
  </si>
  <si>
    <t xml:space="preserve"> Տրանսպորտային փոխհատուցում ստացող երեխաների թիվը, մարդ </t>
  </si>
  <si>
    <t>9.1.58 աղյուսակ</t>
  </si>
  <si>
    <t>Հավելված N 6</t>
  </si>
  <si>
    <t xml:space="preserve"> Ճամբարի 1 հերթափոխի տևողությունը, օր</t>
  </si>
  <si>
    <t xml:space="preserve">«Հասմիկ ճամբար» ՍՊԸ, «Արագած ճամբար» ՍՊԸ, ««Հեքիաթային կիրճ» մանկական տուրիստական հանգստի կենտրոն» ՍՊԸ, «ԼԱՎԱ- աղբյուր» ՍՊԸ, «Լուսաբաց ճամբար» առողջարարական ՍՊԸ, «Հանքավանի Խոտորջուր առողջարան» ՍՊԸ, «Գուգարք ճամբար» ՍՊԸ </t>
  </si>
  <si>
    <t>ՀՀ  կրթության , գիտության, մշակույթի և սպորտի նախարարություն</t>
  </si>
  <si>
    <t>9.1.14 աղյուսակ</t>
  </si>
  <si>
    <t xml:space="preserve"> ՀՀ տարածքային կառավարման և ենթակառուցվածքների նախարարություն</t>
  </si>
  <si>
    <t>ՀՀ տարածքային կառավարման և ենթակառուցվածքների նախարարություն</t>
  </si>
  <si>
    <t xml:space="preserve"> ՀԱՅԱՍՏԱՆԻ ՀԱՆՐԱՊԵՏՈՒԹՅԱՆ ԿԱՌԱՎԱՐՈՒԹՅԱՆ 2020 ԹՎԱԿԱՆԻ ԴԵԿՏԵՄԲԵՐԻ 30-Ի N 2215-Ն ՈՐՈՇՄԱՆ N 9.1 ՀԱՎԵԼՎԱԾԻ  N 9.1.8, N 9.1.14  ԵՎ  N 9.1.58 ԱՂՅՈՒՍԱԿՆԵՐՈՒՄ ԿԱՏԱՐՎՈՂ ԼՐԱՑՈՒՄՆԵՐԸ ԵՎ ՓՈՓՈԽՈՒԹՅՈՒՆՆԵՐԸ
</t>
  </si>
  <si>
    <t>9.1.8 աղյուսակ</t>
  </si>
  <si>
    <t xml:space="preserve"> ՀՀ տարածքային կառավարման և ենթակառուցվածքների նախարարություն </t>
  </si>
  <si>
    <t>Մասնագիտացված կազմակերպություններ</t>
  </si>
  <si>
    <t>ՀԱՅԱՍՏԱՆԻ ՀԱՆՐԱՊԵՏՈՒԹՅԱՆ ԿԱՌԱՎԱՐՈՒԹՅԱՆ 2020 ԹՎԱԿԱՆԻ ԴԵԿՏԵՄԲԵՐԻ 30-Ի N 2215-Ն ՈՐՈՇՄԱՆ N 1 ՀԱՎԵԼՎԱԾԻ N 1 ԱՂՅՈՒՍԱԿՈՒՄ ԿԱՏԱՐՎՈՂ ՓՈՓՈԽՈՒԹՅՈՒՆՆԵՐԸ</t>
  </si>
  <si>
    <t>հազ․ դրամ</t>
  </si>
  <si>
    <t>Պետական բյուջեի դեֆիցիտի ֆինանսավորման աղբյուրներն ու դրանց տարրերի անվանումները</t>
  </si>
  <si>
    <t>ԸՆԴԱՄԵՆԸ</t>
  </si>
  <si>
    <t>այդ թվում՝</t>
  </si>
  <si>
    <t>Ա. Ներքին աղբյուրներ-ընդամենը</t>
  </si>
  <si>
    <t>2. Ֆինանսական զուտ ակտիվներ</t>
  </si>
  <si>
    <t>2.6. Այլ</t>
  </si>
  <si>
    <t>ժամանակավորապես ազատ միջոցներ</t>
  </si>
  <si>
    <t xml:space="preserve">  Ըստ մակարդակների չդասակարգվող կրթություն</t>
  </si>
  <si>
    <t>05</t>
  </si>
  <si>
    <t xml:space="preserve"> Արտադպրոցական դաստիարակություն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</si>
</sst>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"/>
    <numFmt numFmtId="167" formatCode="#,##0.0_);\(#,##0.0\)"/>
    <numFmt numFmtId="168" formatCode="_-* #,##0.00_-;\-* #,##0.00_-;_-* &quot;-&quot;??_-;_-@_-"/>
    <numFmt numFmtId="169" formatCode="0.0"/>
  </numFmts>
  <fonts count="42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u/>
      <sz val="12"/>
      <name val="GHEA Grapalat"/>
      <family val="3"/>
    </font>
    <font>
      <b/>
      <sz val="12"/>
      <color theme="1"/>
      <name val="GHEA Grapalat"/>
      <family val="2"/>
    </font>
    <font>
      <sz val="12"/>
      <color theme="1"/>
      <name val="GHEA Grapalat"/>
      <family val="2"/>
    </font>
    <font>
      <sz val="11"/>
      <color theme="1"/>
      <name val="Calibri"/>
      <family val="2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5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4" fontId="21" fillId="0" borderId="0" applyFill="0" applyBorder="0" applyProtection="0">
      <alignment horizontal="right" vertical="top"/>
    </xf>
    <xf numFmtId="164" fontId="23" fillId="0" borderId="0" applyFill="0" applyBorder="0" applyProtection="0">
      <alignment horizontal="right" vertical="top"/>
    </xf>
    <xf numFmtId="164" fontId="22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5" fillId="0" borderId="0"/>
    <xf numFmtId="43" fontId="25" fillId="0" borderId="0" applyFont="0" applyFill="0" applyBorder="0" applyAlignment="0" applyProtection="0"/>
    <xf numFmtId="0" fontId="26" fillId="0" borderId="0"/>
    <xf numFmtId="168" fontId="24" fillId="0" borderId="0" applyFont="0" applyFill="0" applyBorder="0" applyAlignment="0" applyProtection="0"/>
    <xf numFmtId="0" fontId="24" fillId="0" borderId="0"/>
    <xf numFmtId="0" fontId="24" fillId="0" borderId="0"/>
    <xf numFmtId="0" fontId="27" fillId="0" borderId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8" fillId="0" borderId="0"/>
    <xf numFmtId="0" fontId="25" fillId="0" borderId="0"/>
    <xf numFmtId="0" fontId="21" fillId="0" borderId="0">
      <alignment horizontal="left" vertical="top" wrapText="1"/>
    </xf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8" fillId="0" borderId="0"/>
    <xf numFmtId="9" fontId="1" fillId="0" borderId="0" applyFont="0" applyFill="0" applyBorder="0" applyAlignment="0" applyProtection="0"/>
    <xf numFmtId="0" fontId="27" fillId="0" borderId="0"/>
    <xf numFmtId="0" fontId="2" fillId="0" borderId="0"/>
    <xf numFmtId="0" fontId="41" fillId="0" borderId="0"/>
    <xf numFmtId="0" fontId="2" fillId="0" borderId="0"/>
    <xf numFmtId="43" fontId="2" fillId="0" borderId="0" applyFont="0" applyFill="0" applyBorder="0" applyAlignment="0" applyProtection="0"/>
  </cellStyleXfs>
  <cellXfs count="246">
    <xf numFmtId="0" fontId="0" fillId="0" borderId="0" xfId="0">
      <alignment horizontal="left" vertical="top" wrapText="1"/>
    </xf>
    <xf numFmtId="0" fontId="29" fillId="0" borderId="0" xfId="0" applyFont="1" applyFill="1">
      <alignment horizontal="left" vertical="top" wrapText="1"/>
    </xf>
    <xf numFmtId="0" fontId="29" fillId="0" borderId="0" xfId="0" applyFont="1" applyFill="1" applyAlignment="1">
      <alignment horizontal="left" vertical="top" wrapText="1"/>
    </xf>
    <xf numFmtId="0" fontId="29" fillId="0" borderId="0" xfId="0" applyFont="1" applyFill="1" applyAlignment="1"/>
    <xf numFmtId="0" fontId="30" fillId="0" borderId="0" xfId="0" applyFont="1" applyFill="1" applyAlignment="1">
      <alignment horizontal="center" vertical="top" wrapText="1"/>
    </xf>
    <xf numFmtId="0" fontId="32" fillId="0" borderId="10" xfId="0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left" vertical="top" wrapText="1"/>
    </xf>
    <xf numFmtId="169" fontId="33" fillId="0" borderId="10" xfId="0" applyNumberFormat="1" applyFont="1" applyFill="1" applyBorder="1" applyAlignment="1">
      <alignment horizontal="right" vertical="top" wrapText="1"/>
    </xf>
    <xf numFmtId="0" fontId="29" fillId="0" borderId="10" xfId="0" applyFont="1" applyFill="1" applyBorder="1" applyAlignment="1">
      <alignment horizontal="left" vertical="top" wrapText="1"/>
    </xf>
    <xf numFmtId="0" fontId="32" fillId="0" borderId="0" xfId="0" applyFont="1" applyFill="1" applyAlignment="1">
      <alignment vertical="center"/>
    </xf>
    <xf numFmtId="0" fontId="34" fillId="0" borderId="15" xfId="61" applyFont="1" applyFill="1" applyBorder="1" applyAlignment="1">
      <alignment horizontal="left" vertical="top" wrapText="1"/>
    </xf>
    <xf numFmtId="0" fontId="32" fillId="0" borderId="10" xfId="0" applyFont="1" applyFill="1" applyBorder="1" applyAlignment="1"/>
    <xf numFmtId="0" fontId="32" fillId="0" borderId="0" xfId="0" applyFont="1" applyFill="1" applyAlignment="1"/>
    <xf numFmtId="0" fontId="33" fillId="0" borderId="15" xfId="61" applyFont="1" applyFill="1" applyBorder="1" applyAlignment="1">
      <alignment horizontal="left" vertical="top" wrapText="1"/>
    </xf>
    <xf numFmtId="0" fontId="34" fillId="0" borderId="15" xfId="62" applyFont="1" applyFill="1" applyBorder="1">
      <alignment horizontal="left" vertical="top" wrapText="1"/>
    </xf>
    <xf numFmtId="0" fontId="30" fillId="0" borderId="15" xfId="62" applyFont="1" applyFill="1" applyBorder="1" applyAlignment="1">
      <alignment horizontal="left" vertical="top" wrapText="1"/>
    </xf>
    <xf numFmtId="0" fontId="30" fillId="0" borderId="15" xfId="62" applyFont="1" applyFill="1" applyBorder="1" applyAlignment="1">
      <alignment horizontal="center" vertical="top"/>
    </xf>
    <xf numFmtId="0" fontId="34" fillId="0" borderId="10" xfId="62" applyFont="1" applyFill="1" applyBorder="1">
      <alignment horizontal="left" vertical="top" wrapText="1"/>
    </xf>
    <xf numFmtId="0" fontId="33" fillId="0" borderId="10" xfId="62" applyFont="1" applyFill="1" applyBorder="1" applyAlignment="1">
      <alignment horizontal="left" vertical="top" wrapText="1"/>
    </xf>
    <xf numFmtId="0" fontId="30" fillId="0" borderId="10" xfId="62" applyFont="1" applyFill="1" applyBorder="1" applyAlignment="1">
      <alignment horizontal="left" vertical="top" wrapText="1"/>
    </xf>
    <xf numFmtId="0" fontId="32" fillId="0" borderId="19" xfId="0" applyFont="1" applyFill="1" applyBorder="1" applyAlignment="1">
      <alignment horizontal="center" vertical="center"/>
    </xf>
    <xf numFmtId="166" fontId="33" fillId="0" borderId="10" xfId="0" applyNumberFormat="1" applyFont="1" applyFill="1" applyBorder="1" applyAlignment="1">
      <alignment horizontal="right" vertical="top" wrapText="1"/>
    </xf>
    <xf numFmtId="164" fontId="33" fillId="0" borderId="10" xfId="42" applyNumberFormat="1" applyFont="1" applyFill="1" applyBorder="1" applyAlignment="1">
      <alignment horizontal="right" vertical="center"/>
    </xf>
    <xf numFmtId="0" fontId="29" fillId="0" borderId="10" xfId="0" applyFont="1" applyFill="1" applyBorder="1" applyAlignment="1">
      <alignment horizontal="right" vertical="top" wrapText="1"/>
    </xf>
    <xf numFmtId="0" fontId="30" fillId="0" borderId="0" xfId="0" applyFont="1" applyFill="1" applyAlignment="1"/>
    <xf numFmtId="0" fontId="30" fillId="0" borderId="0" xfId="0" applyFont="1" applyFill="1" applyBorder="1" applyAlignment="1"/>
    <xf numFmtId="0" fontId="30" fillId="0" borderId="0" xfId="0" applyFont="1" applyFill="1" applyAlignment="1">
      <alignment horizontal="center" wrapText="1"/>
    </xf>
    <xf numFmtId="0" fontId="30" fillId="0" borderId="0" xfId="0" applyFont="1" applyFill="1">
      <alignment horizontal="left" vertical="top" wrapText="1"/>
    </xf>
    <xf numFmtId="0" fontId="30" fillId="0" borderId="10" xfId="45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167" fontId="33" fillId="0" borderId="10" xfId="45" applyNumberFormat="1" applyFont="1" applyFill="1" applyBorder="1" applyAlignment="1">
      <alignment vertical="center" wrapText="1"/>
    </xf>
    <xf numFmtId="0" fontId="30" fillId="0" borderId="10" xfId="0" applyFont="1" applyFill="1" applyBorder="1">
      <alignment horizontal="left" vertical="top" wrapText="1"/>
    </xf>
    <xf numFmtId="0" fontId="30" fillId="0" borderId="10" xfId="0" applyFont="1" applyFill="1" applyBorder="1" applyAlignment="1">
      <alignment horizontal="left" vertical="top" wrapText="1"/>
    </xf>
    <xf numFmtId="0" fontId="30" fillId="0" borderId="10" xfId="0" applyFont="1" applyFill="1" applyBorder="1" applyAlignment="1">
      <alignment vertical="top" wrapText="1"/>
    </xf>
    <xf numFmtId="167" fontId="36" fillId="33" borderId="10" xfId="60" applyNumberFormat="1" applyFont="1" applyFill="1" applyBorder="1" applyAlignment="1">
      <alignment vertical="center" wrapText="1"/>
    </xf>
    <xf numFmtId="0" fontId="36" fillId="0" borderId="10" xfId="0" applyFont="1" applyBorder="1" applyAlignment="1">
      <alignment wrapText="1"/>
    </xf>
    <xf numFmtId="0" fontId="36" fillId="0" borderId="10" xfId="0" applyFont="1" applyBorder="1" applyAlignment="1">
      <alignment vertical="center"/>
    </xf>
    <xf numFmtId="0" fontId="36" fillId="33" borderId="12" xfId="0" applyFont="1" applyFill="1" applyBorder="1" applyAlignment="1">
      <alignment horizontal="center" vertical="center"/>
    </xf>
    <xf numFmtId="0" fontId="32" fillId="0" borderId="10" xfId="0" applyFont="1" applyBorder="1" applyAlignment="1"/>
    <xf numFmtId="0" fontId="36" fillId="33" borderId="10" xfId="0" applyFont="1" applyFill="1" applyBorder="1" applyAlignment="1">
      <alignment wrapText="1"/>
    </xf>
    <xf numFmtId="165" fontId="36" fillId="0" borderId="10" xfId="0" applyNumberFormat="1" applyFont="1" applyBorder="1" applyAlignment="1">
      <alignment vertical="center"/>
    </xf>
    <xf numFmtId="0" fontId="34" fillId="33" borderId="20" xfId="62" applyFont="1" applyFill="1" applyBorder="1" applyAlignment="1">
      <alignment horizontal="left" vertical="top" wrapText="1"/>
    </xf>
    <xf numFmtId="165" fontId="37" fillId="0" borderId="10" xfId="0" applyNumberFormat="1" applyFont="1" applyBorder="1" applyAlignment="1">
      <alignment vertical="center"/>
    </xf>
    <xf numFmtId="0" fontId="30" fillId="33" borderId="20" xfId="63" applyFont="1" applyFill="1" applyBorder="1" applyAlignment="1">
      <alignment horizontal="left" vertical="top" wrapText="1"/>
    </xf>
    <xf numFmtId="0" fontId="30" fillId="33" borderId="10" xfId="63" applyFont="1" applyFill="1" applyBorder="1" applyAlignment="1">
      <alignment vertical="top" wrapText="1"/>
    </xf>
    <xf numFmtId="165" fontId="32" fillId="0" borderId="10" xfId="0" applyNumberFormat="1" applyFont="1" applyBorder="1" applyAlignment="1">
      <alignment vertical="center"/>
    </xf>
    <xf numFmtId="0" fontId="32" fillId="33" borderId="10" xfId="64" applyFont="1" applyFill="1" applyBorder="1" applyAlignment="1">
      <alignment horizontal="left" vertical="top" wrapText="1"/>
    </xf>
    <xf numFmtId="165" fontId="32" fillId="0" borderId="10" xfId="0" applyNumberFormat="1" applyFont="1" applyBorder="1" applyAlignment="1"/>
    <xf numFmtId="0" fontId="30" fillId="33" borderId="10" xfId="64" applyFont="1" applyFill="1" applyBorder="1" applyAlignment="1">
      <alignment horizontal="left" vertical="top" wrapText="1"/>
    </xf>
    <xf numFmtId="49" fontId="36" fillId="0" borderId="11" xfId="0" applyNumberFormat="1" applyFont="1" applyBorder="1" applyAlignment="1">
      <alignment horizontal="center" vertical="top"/>
    </xf>
    <xf numFmtId="49" fontId="36" fillId="0" borderId="20" xfId="0" applyNumberFormat="1" applyFont="1" applyBorder="1" applyAlignment="1">
      <alignment horizontal="center" vertical="top"/>
    </xf>
    <xf numFmtId="0" fontId="36" fillId="0" borderId="20" xfId="0" applyFont="1" applyBorder="1" applyAlignment="1">
      <alignment horizontal="center" vertical="top"/>
    </xf>
    <xf numFmtId="0" fontId="32" fillId="33" borderId="20" xfId="0" applyFont="1" applyFill="1" applyBorder="1" applyAlignment="1">
      <alignment horizontal="center" vertical="top"/>
    </xf>
    <xf numFmtId="0" fontId="31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vertical="top" wrapText="1"/>
    </xf>
    <xf numFmtId="0" fontId="29" fillId="0" borderId="10" xfId="0" applyFont="1" applyFill="1" applyBorder="1" applyAlignment="1">
      <alignment horizontal="center" vertical="top" wrapText="1"/>
    </xf>
    <xf numFmtId="164" fontId="30" fillId="0" borderId="10" xfId="42" applyNumberFormat="1" applyFont="1" applyFill="1" applyBorder="1" applyAlignment="1">
      <alignment vertical="center"/>
    </xf>
    <xf numFmtId="0" fontId="30" fillId="0" borderId="10" xfId="0" applyFont="1" applyBorder="1" applyAlignment="1">
      <alignment horizontal="left" vertical="top" wrapText="1"/>
    </xf>
    <xf numFmtId="0" fontId="30" fillId="0" borderId="10" xfId="0" applyFont="1" applyBorder="1" applyAlignment="1">
      <alignment vertical="top" wrapText="1"/>
    </xf>
    <xf numFmtId="164" fontId="30" fillId="0" borderId="10" xfId="42" applyNumberFormat="1" applyFont="1" applyBorder="1" applyAlignment="1">
      <alignment vertical="top"/>
    </xf>
    <xf numFmtId="164" fontId="34" fillId="0" borderId="10" xfId="43" applyNumberFormat="1" applyFont="1" applyBorder="1" applyAlignment="1">
      <alignment vertical="top"/>
    </xf>
    <xf numFmtId="164" fontId="30" fillId="0" borderId="10" xfId="42" applyNumberFormat="1" applyFont="1" applyFill="1" applyBorder="1" applyAlignment="1">
      <alignment vertical="top"/>
    </xf>
    <xf numFmtId="0" fontId="32" fillId="0" borderId="0" xfId="66" applyFont="1" applyFill="1" applyAlignment="1">
      <alignment horizontal="center" vertical="center"/>
    </xf>
    <xf numFmtId="0" fontId="32" fillId="0" borderId="0" xfId="66" applyFont="1" applyFill="1" applyAlignment="1">
      <alignment vertical="center"/>
    </xf>
    <xf numFmtId="166" fontId="33" fillId="0" borderId="0" xfId="66" applyNumberFormat="1" applyFont="1" applyFill="1" applyAlignment="1">
      <alignment horizontal="center" vertical="center"/>
    </xf>
    <xf numFmtId="0" fontId="32" fillId="0" borderId="0" xfId="66" applyFont="1" applyFill="1"/>
    <xf numFmtId="166" fontId="33" fillId="0" borderId="0" xfId="50" applyNumberFormat="1" applyFont="1" applyFill="1" applyAlignment="1">
      <alignment horizontal="center" vertical="center"/>
    </xf>
    <xf numFmtId="166" fontId="30" fillId="0" borderId="0" xfId="50" applyNumberFormat="1" applyFont="1" applyFill="1" applyAlignment="1">
      <alignment horizontal="center" vertical="center"/>
    </xf>
    <xf numFmtId="166" fontId="30" fillId="0" borderId="0" xfId="67" applyNumberFormat="1" applyFont="1" applyFill="1" applyAlignment="1">
      <alignment horizontal="right" vertical="center"/>
    </xf>
    <xf numFmtId="0" fontId="36" fillId="0" borderId="10" xfId="66" applyFont="1" applyFill="1" applyBorder="1" applyAlignment="1">
      <alignment horizontal="center" vertical="center" wrapText="1"/>
    </xf>
    <xf numFmtId="1" fontId="37" fillId="0" borderId="13" xfId="66" applyNumberFormat="1" applyFont="1" applyFill="1" applyBorder="1" applyAlignment="1">
      <alignment horizontal="center" vertical="center"/>
    </xf>
    <xf numFmtId="1" fontId="37" fillId="0" borderId="14" xfId="66" applyNumberFormat="1" applyFont="1" applyFill="1" applyBorder="1" applyAlignment="1">
      <alignment horizontal="center" vertical="center"/>
    </xf>
    <xf numFmtId="167" fontId="33" fillId="34" borderId="10" xfId="66" applyNumberFormat="1" applyFont="1" applyFill="1" applyBorder="1" applyAlignment="1">
      <alignment horizontal="right" vertical="center"/>
    </xf>
    <xf numFmtId="166" fontId="32" fillId="0" borderId="0" xfId="66" applyNumberFormat="1" applyFont="1" applyFill="1"/>
    <xf numFmtId="166" fontId="32" fillId="0" borderId="0" xfId="66" applyNumberFormat="1" applyFont="1" applyFill="1" applyAlignment="1">
      <alignment horizontal="center" vertical="center"/>
    </xf>
    <xf numFmtId="0" fontId="31" fillId="0" borderId="0" xfId="0" applyNumberFormat="1" applyFont="1" applyFill="1" applyBorder="1" applyAlignment="1">
      <alignment horizontal="center" vertical="center" wrapText="1"/>
    </xf>
    <xf numFmtId="0" fontId="31" fillId="33" borderId="11" xfId="0" applyFont="1" applyFill="1" applyBorder="1" applyAlignment="1"/>
    <xf numFmtId="0" fontId="31" fillId="33" borderId="20" xfId="0" applyFont="1" applyFill="1" applyBorder="1" applyAlignment="1"/>
    <xf numFmtId="0" fontId="29" fillId="0" borderId="10" xfId="0" applyFont="1" applyBorder="1" applyAlignment="1"/>
    <xf numFmtId="0" fontId="31" fillId="33" borderId="10" xfId="0" applyFont="1" applyFill="1" applyBorder="1" applyAlignment="1">
      <alignment vertical="top" wrapText="1"/>
    </xf>
    <xf numFmtId="0" fontId="29" fillId="0" borderId="11" xfId="0" applyFont="1" applyBorder="1" applyAlignment="1">
      <alignment horizontal="left" vertical="top" wrapText="1"/>
    </xf>
    <xf numFmtId="0" fontId="40" fillId="0" borderId="10" xfId="0" applyFont="1" applyBorder="1" applyAlignment="1">
      <alignment vertical="top" wrapText="1"/>
    </xf>
    <xf numFmtId="0" fontId="31" fillId="0" borderId="10" xfId="0" applyFont="1" applyFill="1" applyBorder="1" applyAlignment="1">
      <alignment vertical="top" wrapText="1"/>
    </xf>
    <xf numFmtId="0" fontId="29" fillId="0" borderId="10" xfId="0" applyFont="1" applyFill="1" applyBorder="1" applyAlignment="1">
      <alignment vertical="center" wrapText="1"/>
    </xf>
    <xf numFmtId="0" fontId="35" fillId="0" borderId="10" xfId="0" applyFont="1" applyFill="1" applyBorder="1" applyAlignment="1">
      <alignment horizontal="left" vertical="center" wrapText="1"/>
    </xf>
    <xf numFmtId="0" fontId="40" fillId="0" borderId="10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left" vertical="top" wrapText="1"/>
    </xf>
    <xf numFmtId="0" fontId="35" fillId="0" borderId="10" xfId="0" applyFont="1" applyBorder="1" applyAlignment="1">
      <alignment vertical="top" wrapText="1"/>
    </xf>
    <xf numFmtId="0" fontId="35" fillId="0" borderId="11" xfId="0" applyFont="1" applyBorder="1" applyAlignment="1">
      <alignment vertical="top" wrapText="1"/>
    </xf>
    <xf numFmtId="0" fontId="29" fillId="0" borderId="10" xfId="0" applyFont="1" applyFill="1" applyBorder="1" applyAlignment="1">
      <alignment horizontal="left" vertical="center" wrapText="1"/>
    </xf>
    <xf numFmtId="164" fontId="31" fillId="0" borderId="10" xfId="42" applyNumberFormat="1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left" vertical="top" wrapText="1"/>
    </xf>
    <xf numFmtId="165" fontId="29" fillId="0" borderId="10" xfId="55" applyNumberFormat="1" applyFont="1" applyFill="1" applyBorder="1" applyAlignment="1">
      <alignment horizontal="left" vertical="top" wrapText="1"/>
    </xf>
    <xf numFmtId="0" fontId="35" fillId="0" borderId="10" xfId="0" applyFont="1" applyFill="1" applyBorder="1" applyAlignment="1">
      <alignment vertical="top" wrapText="1"/>
    </xf>
    <xf numFmtId="0" fontId="35" fillId="33" borderId="10" xfId="0" applyFont="1" applyFill="1" applyBorder="1" applyAlignment="1">
      <alignment horizontal="left" vertical="top" wrapText="1"/>
    </xf>
    <xf numFmtId="165" fontId="29" fillId="0" borderId="0" xfId="55" applyNumberFormat="1" applyFont="1" applyFill="1" applyAlignment="1">
      <alignment horizontal="left" vertical="top" wrapText="1"/>
    </xf>
    <xf numFmtId="0" fontId="30" fillId="0" borderId="0" xfId="0" applyFont="1" applyFill="1" applyAlignment="1">
      <alignment vertical="top" wrapText="1"/>
    </xf>
    <xf numFmtId="0" fontId="29" fillId="0" borderId="10" xfId="0" applyFont="1" applyFill="1" applyBorder="1" applyAlignment="1">
      <alignment horizontal="center" vertical="top" wrapText="1"/>
    </xf>
    <xf numFmtId="0" fontId="31" fillId="0" borderId="0" xfId="0" applyNumberFormat="1" applyFont="1" applyFill="1" applyBorder="1" applyAlignment="1">
      <alignment horizontal="center" vertical="center" wrapText="1"/>
    </xf>
    <xf numFmtId="0" fontId="39" fillId="33" borderId="11" xfId="0" applyFont="1" applyFill="1" applyBorder="1" applyAlignment="1">
      <alignment horizontal="center" vertical="top" wrapText="1"/>
    </xf>
    <xf numFmtId="0" fontId="39" fillId="33" borderId="20" xfId="0" applyFont="1" applyFill="1" applyBorder="1" applyAlignment="1">
      <alignment horizontal="center" vertical="top" wrapText="1"/>
    </xf>
    <xf numFmtId="0" fontId="39" fillId="33" borderId="15" xfId="0" applyFont="1" applyFill="1" applyBorder="1" applyAlignment="1">
      <alignment horizontal="center" vertical="top" wrapText="1"/>
    </xf>
    <xf numFmtId="0" fontId="29" fillId="0" borderId="21" xfId="0" applyNumberFormat="1" applyFont="1" applyFill="1" applyBorder="1" applyAlignment="1">
      <alignment horizontal="right" vertical="center" wrapText="1"/>
    </xf>
    <xf numFmtId="0" fontId="31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35" fillId="0" borderId="10" xfId="0" applyFont="1" applyFill="1" applyBorder="1" applyAlignment="1">
      <alignment horizontal="left" vertical="top" wrapText="1"/>
    </xf>
    <xf numFmtId="0" fontId="33" fillId="0" borderId="14" xfId="66" applyFont="1" applyFill="1" applyBorder="1" applyAlignment="1">
      <alignment horizontal="left" vertical="center" wrapText="1"/>
    </xf>
    <xf numFmtId="0" fontId="38" fillId="0" borderId="10" xfId="0" applyFont="1" applyFill="1" applyBorder="1" applyAlignment="1">
      <alignment horizontal="left" vertical="top" wrapText="1"/>
    </xf>
    <xf numFmtId="0" fontId="36" fillId="0" borderId="14" xfId="66" applyFont="1" applyFill="1" applyBorder="1" applyAlignment="1">
      <alignment horizontal="center" vertical="center"/>
    </xf>
    <xf numFmtId="0" fontId="33" fillId="0" borderId="10" xfId="66" applyFont="1" applyFill="1" applyBorder="1" applyAlignment="1">
      <alignment horizontal="center" vertical="center" wrapText="1"/>
    </xf>
    <xf numFmtId="165" fontId="36" fillId="0" borderId="10" xfId="0" applyNumberFormat="1" applyFont="1" applyFill="1" applyBorder="1" applyAlignment="1"/>
    <xf numFmtId="0" fontId="33" fillId="0" borderId="14" xfId="66" applyFont="1" applyFill="1" applyBorder="1" applyAlignment="1">
      <alignment horizontal="center" vertical="center"/>
    </xf>
    <xf numFmtId="165" fontId="32" fillId="0" borderId="10" xfId="0" applyNumberFormat="1" applyFont="1" applyFill="1" applyBorder="1" applyAlignment="1"/>
    <xf numFmtId="166" fontId="34" fillId="0" borderId="10" xfId="66" applyNumberFormat="1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horizontal="left" vertical="center"/>
    </xf>
    <xf numFmtId="164" fontId="31" fillId="0" borderId="0" xfId="42" applyNumberFormat="1" applyFont="1" applyFill="1" applyBorder="1" applyAlignment="1">
      <alignment horizontal="center" vertical="center"/>
    </xf>
    <xf numFmtId="1" fontId="29" fillId="0" borderId="10" xfId="0" applyNumberFormat="1" applyFont="1" applyFill="1" applyBorder="1" applyAlignment="1">
      <alignment horizontal="right" vertical="top" wrapText="1"/>
    </xf>
    <xf numFmtId="1" fontId="29" fillId="0" borderId="10" xfId="55" applyNumberFormat="1" applyFont="1" applyFill="1" applyBorder="1" applyAlignment="1">
      <alignment horizontal="right" vertical="top" wrapText="1"/>
    </xf>
    <xf numFmtId="0" fontId="29" fillId="0" borderId="10" xfId="0" applyFont="1" applyFill="1" applyBorder="1" applyAlignment="1">
      <alignment horizontal="center" vertical="top" wrapText="1"/>
    </xf>
    <xf numFmtId="0" fontId="33" fillId="0" borderId="14" xfId="66" applyFont="1" applyFill="1" applyBorder="1" applyAlignment="1">
      <alignment horizontal="left" vertical="center" wrapText="1"/>
    </xf>
    <xf numFmtId="0" fontId="29" fillId="0" borderId="21" xfId="0" applyNumberFormat="1" applyFont="1" applyFill="1" applyBorder="1" applyAlignment="1">
      <alignment horizontal="right" vertical="center" wrapText="1"/>
    </xf>
    <xf numFmtId="0" fontId="29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0" fontId="35" fillId="0" borderId="10" xfId="0" applyFont="1" applyFill="1" applyBorder="1" applyAlignment="1">
      <alignment horizontal="left" vertical="top" wrapText="1"/>
    </xf>
    <xf numFmtId="0" fontId="32" fillId="0" borderId="17" xfId="66" applyFont="1" applyFill="1" applyBorder="1" applyAlignment="1">
      <alignment horizontal="center" vertical="center"/>
    </xf>
    <xf numFmtId="0" fontId="32" fillId="0" borderId="22" xfId="66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left" vertical="top" wrapText="1"/>
    </xf>
    <xf numFmtId="0" fontId="29" fillId="0" borderId="0" xfId="0" applyNumberFormat="1" applyFont="1" applyFill="1" applyBorder="1" applyAlignment="1">
      <alignment horizontal="right" vertical="center" wrapText="1"/>
    </xf>
    <xf numFmtId="166" fontId="32" fillId="0" borderId="0" xfId="0" applyNumberFormat="1" applyFont="1" applyFill="1" applyAlignment="1"/>
    <xf numFmtId="0" fontId="31" fillId="0" borderId="0" xfId="0" applyFont="1" applyFill="1" applyAlignment="1">
      <alignment horizontal="center" vertical="top" wrapText="1"/>
    </xf>
    <xf numFmtId="0" fontId="30" fillId="0" borderId="0" xfId="0" applyFont="1" applyFill="1" applyAlignment="1">
      <alignment horizontal="left" vertical="top" wrapText="1"/>
    </xf>
    <xf numFmtId="0" fontId="33" fillId="0" borderId="0" xfId="0" applyFont="1" applyFill="1" applyAlignment="1">
      <alignment horizontal="center" wrapText="1"/>
    </xf>
    <xf numFmtId="0" fontId="33" fillId="0" borderId="0" xfId="0" applyFont="1" applyFill="1" applyAlignment="1">
      <alignment horizontal="left" vertical="top" wrapText="1"/>
    </xf>
    <xf numFmtId="0" fontId="33" fillId="0" borderId="0" xfId="0" applyFont="1" applyFill="1" applyAlignment="1">
      <alignment horizontal="center" vertical="top" wrapText="1"/>
    </xf>
    <xf numFmtId="0" fontId="30" fillId="0" borderId="0" xfId="0" applyFont="1" applyFill="1" applyAlignment="1">
      <alignment wrapText="1"/>
    </xf>
    <xf numFmtId="0" fontId="30" fillId="0" borderId="10" xfId="0" applyFont="1" applyFill="1" applyBorder="1" applyAlignment="1">
      <alignment horizontal="center" wrapText="1"/>
    </xf>
    <xf numFmtId="165" fontId="36" fillId="0" borderId="10" xfId="55" applyNumberFormat="1" applyFont="1" applyFill="1" applyBorder="1" applyAlignment="1">
      <alignment horizontal="center" vertical="center"/>
    </xf>
    <xf numFmtId="169" fontId="30" fillId="0" borderId="10" xfId="52" applyNumberFormat="1" applyFont="1" applyFill="1" applyBorder="1"/>
    <xf numFmtId="0" fontId="34" fillId="0" borderId="10" xfId="0" applyFont="1" applyFill="1" applyBorder="1">
      <alignment horizontal="left" vertical="top" wrapText="1"/>
    </xf>
    <xf numFmtId="164" fontId="30" fillId="0" borderId="10" xfId="42" applyNumberFormat="1" applyFont="1" applyFill="1" applyBorder="1" applyAlignment="1">
      <alignment horizontal="right" vertical="top"/>
    </xf>
    <xf numFmtId="166" fontId="30" fillId="0" borderId="0" xfId="0" applyNumberFormat="1" applyFont="1" applyFill="1">
      <alignment horizontal="left" vertical="top" wrapText="1"/>
    </xf>
    <xf numFmtId="164" fontId="30" fillId="0" borderId="10" xfId="42" applyNumberFormat="1" applyFont="1" applyFill="1" applyBorder="1" applyAlignment="1">
      <alignment horizontal="right" vertical="center"/>
    </xf>
    <xf numFmtId="0" fontId="30" fillId="0" borderId="10" xfId="0" applyFont="1" applyFill="1" applyBorder="1" applyAlignment="1">
      <alignment horizontal="right" vertical="top" wrapText="1"/>
    </xf>
    <xf numFmtId="169" fontId="30" fillId="0" borderId="0" xfId="0" applyNumberFormat="1" applyFont="1" applyFill="1" applyAlignment="1">
      <alignment horizontal="left" vertical="top" wrapText="1"/>
    </xf>
    <xf numFmtId="166" fontId="29" fillId="0" borderId="10" xfId="0" applyNumberFormat="1" applyFont="1" applyFill="1" applyBorder="1" applyAlignment="1">
      <alignment horizontal="center" vertical="top" wrapText="1"/>
    </xf>
    <xf numFmtId="0" fontId="30" fillId="0" borderId="0" xfId="0" applyFont="1" applyAlignment="1">
      <alignment horizontal="center" vertical="center"/>
    </xf>
    <xf numFmtId="0" fontId="30" fillId="0" borderId="0" xfId="0" applyFont="1" applyAlignment="1"/>
    <xf numFmtId="49" fontId="33" fillId="0" borderId="10" xfId="0" applyNumberFormat="1" applyFont="1" applyFill="1" applyBorder="1" applyAlignment="1">
      <alignment horizontal="center" vertical="top" wrapText="1"/>
    </xf>
    <xf numFmtId="164" fontId="33" fillId="0" borderId="10" xfId="44" applyNumberFormat="1" applyFont="1" applyFill="1" applyBorder="1" applyAlignment="1">
      <alignment vertical="top"/>
    </xf>
    <xf numFmtId="169" fontId="30" fillId="0" borderId="10" xfId="52" applyNumberFormat="1" applyFont="1" applyBorder="1" applyAlignment="1"/>
    <xf numFmtId="0" fontId="33" fillId="0" borderId="10" xfId="0" applyFont="1" applyFill="1" applyBorder="1" applyAlignment="1">
      <alignment horizontal="center" vertical="top" wrapText="1"/>
    </xf>
    <xf numFmtId="0" fontId="30" fillId="0" borderId="10" xfId="0" applyFont="1" applyFill="1" applyBorder="1" applyAlignment="1">
      <alignment horizontal="center" vertical="top" wrapText="1"/>
    </xf>
    <xf numFmtId="165" fontId="29" fillId="0" borderId="0" xfId="55" applyNumberFormat="1" applyFont="1" applyFill="1" applyAlignment="1">
      <alignment horizontal="right" vertical="top" wrapText="1"/>
    </xf>
    <xf numFmtId="165" fontId="29" fillId="0" borderId="0" xfId="55" applyNumberFormat="1" applyFont="1" applyFill="1" applyAlignment="1">
      <alignment horizontal="right"/>
    </xf>
    <xf numFmtId="0" fontId="31" fillId="0" borderId="0" xfId="0" applyFont="1" applyFill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top" wrapText="1"/>
    </xf>
    <xf numFmtId="0" fontId="29" fillId="0" borderId="11" xfId="0" applyFont="1" applyFill="1" applyBorder="1" applyAlignment="1">
      <alignment horizontal="left" vertical="top" wrapText="1"/>
    </xf>
    <xf numFmtId="0" fontId="29" fillId="0" borderId="20" xfId="0" applyFont="1" applyFill="1" applyBorder="1" applyAlignment="1">
      <alignment horizontal="left" vertical="top" wrapText="1"/>
    </xf>
    <xf numFmtId="0" fontId="29" fillId="0" borderId="15" xfId="0" applyFont="1" applyFill="1" applyBorder="1" applyAlignment="1">
      <alignment horizontal="left" vertical="top" wrapText="1"/>
    </xf>
    <xf numFmtId="0" fontId="29" fillId="0" borderId="11" xfId="0" applyFont="1" applyFill="1" applyBorder="1" applyAlignment="1">
      <alignment horizontal="center" vertical="top" wrapText="1"/>
    </xf>
    <xf numFmtId="0" fontId="29" fillId="0" borderId="15" xfId="0" applyFont="1" applyFill="1" applyBorder="1" applyAlignment="1">
      <alignment horizontal="center" vertical="top" wrapText="1"/>
    </xf>
    <xf numFmtId="0" fontId="29" fillId="0" borderId="16" xfId="0" applyFont="1" applyFill="1" applyBorder="1" applyAlignment="1">
      <alignment horizontal="center" vertical="top" wrapText="1"/>
    </xf>
    <xf numFmtId="0" fontId="29" fillId="0" borderId="18" xfId="0" applyFont="1" applyFill="1" applyBorder="1" applyAlignment="1">
      <alignment horizontal="center" vertical="top" wrapText="1"/>
    </xf>
    <xf numFmtId="0" fontId="29" fillId="0" borderId="17" xfId="0" applyFont="1" applyFill="1" applyBorder="1" applyAlignment="1">
      <alignment horizontal="center" vertical="top" wrapText="1"/>
    </xf>
    <xf numFmtId="0" fontId="29" fillId="0" borderId="23" xfId="0" applyFont="1" applyFill="1" applyBorder="1" applyAlignment="1">
      <alignment horizontal="center" vertical="top" wrapText="1"/>
    </xf>
    <xf numFmtId="0" fontId="29" fillId="0" borderId="21" xfId="0" applyFont="1" applyFill="1" applyBorder="1" applyAlignment="1">
      <alignment horizontal="center" vertical="top" wrapText="1"/>
    </xf>
    <xf numFmtId="0" fontId="29" fillId="0" borderId="22" xfId="0" applyFont="1" applyFill="1" applyBorder="1" applyAlignment="1">
      <alignment horizontal="center" vertical="top" wrapText="1"/>
    </xf>
    <xf numFmtId="0" fontId="30" fillId="0" borderId="10" xfId="0" applyFont="1" applyFill="1" applyBorder="1" applyAlignment="1">
      <alignment horizontal="center" vertical="top" wrapText="1"/>
    </xf>
    <xf numFmtId="0" fontId="33" fillId="0" borderId="0" xfId="0" applyFont="1" applyFill="1" applyAlignment="1">
      <alignment horizontal="center" vertical="top" wrapText="1"/>
    </xf>
    <xf numFmtId="0" fontId="30" fillId="0" borderId="11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0" fontId="33" fillId="0" borderId="11" xfId="59" applyFont="1" applyFill="1" applyBorder="1" applyAlignment="1">
      <alignment horizontal="center" vertical="center" wrapText="1"/>
    </xf>
    <xf numFmtId="0" fontId="33" fillId="0" borderId="20" xfId="59" applyFont="1" applyFill="1" applyBorder="1" applyAlignment="1">
      <alignment horizontal="center" vertical="center" wrapText="1"/>
    </xf>
    <xf numFmtId="0" fontId="33" fillId="0" borderId="15" xfId="59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/>
    </xf>
    <xf numFmtId="0" fontId="32" fillId="0" borderId="13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top" wrapText="1"/>
    </xf>
    <xf numFmtId="0" fontId="33" fillId="0" borderId="20" xfId="0" applyFont="1" applyFill="1" applyBorder="1" applyAlignment="1">
      <alignment horizontal="center" vertical="top" wrapText="1"/>
    </xf>
    <xf numFmtId="0" fontId="33" fillId="0" borderId="15" xfId="0" applyFont="1" applyFill="1" applyBorder="1" applyAlignment="1">
      <alignment horizontal="center" vertical="top" wrapText="1"/>
    </xf>
    <xf numFmtId="0" fontId="30" fillId="0" borderId="11" xfId="0" applyFont="1" applyFill="1" applyBorder="1" applyAlignment="1">
      <alignment horizontal="center" wrapText="1"/>
    </xf>
    <xf numFmtId="0" fontId="30" fillId="0" borderId="15" xfId="0" applyFont="1" applyFill="1" applyBorder="1" applyAlignment="1">
      <alignment horizontal="center" wrapText="1"/>
    </xf>
    <xf numFmtId="0" fontId="30" fillId="0" borderId="19" xfId="0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horizontal="center" vertical="top" wrapText="1"/>
    </xf>
    <xf numFmtId="49" fontId="36" fillId="0" borderId="10" xfId="0" applyNumberFormat="1" applyFont="1" applyBorder="1" applyAlignment="1">
      <alignment horizontal="center" vertical="top"/>
    </xf>
    <xf numFmtId="49" fontId="36" fillId="0" borderId="12" xfId="0" applyNumberFormat="1" applyFont="1" applyBorder="1" applyAlignment="1">
      <alignment horizontal="center"/>
    </xf>
    <xf numFmtId="49" fontId="36" fillId="0" borderId="14" xfId="0" applyNumberFormat="1" applyFont="1" applyBorder="1" applyAlignment="1">
      <alignment horizontal="center"/>
    </xf>
    <xf numFmtId="49" fontId="36" fillId="0" borderId="13" xfId="0" applyNumberFormat="1" applyFont="1" applyBorder="1" applyAlignment="1">
      <alignment horizontal="center"/>
    </xf>
    <xf numFmtId="0" fontId="32" fillId="0" borderId="12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6" fillId="0" borderId="10" xfId="0" applyFont="1" applyBorder="1" applyAlignment="1">
      <alignment horizontal="center" vertical="top"/>
    </xf>
    <xf numFmtId="0" fontId="36" fillId="0" borderId="20" xfId="0" applyFont="1" applyBorder="1" applyAlignment="1">
      <alignment horizontal="left" vertical="center" wrapText="1"/>
    </xf>
    <xf numFmtId="0" fontId="36" fillId="0" borderId="15" xfId="0" applyFont="1" applyBorder="1" applyAlignment="1">
      <alignment horizontal="left" vertical="center" wrapText="1"/>
    </xf>
    <xf numFmtId="0" fontId="30" fillId="0" borderId="0" xfId="0" applyFont="1" applyFill="1" applyAlignment="1">
      <alignment horizontal="left" vertical="top" wrapText="1"/>
    </xf>
    <xf numFmtId="0" fontId="30" fillId="0" borderId="11" xfId="45" applyFont="1" applyFill="1" applyBorder="1" applyAlignment="1">
      <alignment horizontal="center" vertical="center" wrapText="1"/>
    </xf>
    <xf numFmtId="0" fontId="30" fillId="0" borderId="15" xfId="45" applyFont="1" applyFill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0" fontId="36" fillId="0" borderId="15" xfId="0" applyFont="1" applyBorder="1" applyAlignment="1">
      <alignment horizontal="center" vertical="center" wrapText="1"/>
    </xf>
    <xf numFmtId="0" fontId="32" fillId="33" borderId="15" xfId="0" applyFont="1" applyFill="1" applyBorder="1" applyAlignment="1">
      <alignment horizontal="center" vertical="top"/>
    </xf>
    <xf numFmtId="0" fontId="33" fillId="0" borderId="0" xfId="0" applyFont="1" applyFill="1" applyAlignment="1">
      <alignment horizontal="center" wrapText="1"/>
    </xf>
    <xf numFmtId="0" fontId="30" fillId="0" borderId="16" xfId="45" applyFont="1" applyFill="1" applyBorder="1" applyAlignment="1">
      <alignment horizontal="center" vertical="center" wrapText="1"/>
    </xf>
    <xf numFmtId="0" fontId="30" fillId="0" borderId="18" xfId="45" applyFont="1" applyFill="1" applyBorder="1" applyAlignment="1">
      <alignment horizontal="center" vertical="center" wrapText="1"/>
    </xf>
    <xf numFmtId="0" fontId="30" fillId="0" borderId="17" xfId="45" applyFont="1" applyFill="1" applyBorder="1" applyAlignment="1">
      <alignment horizontal="center" vertical="center" wrapText="1"/>
    </xf>
    <xf numFmtId="0" fontId="30" fillId="0" borderId="12" xfId="45" applyFont="1" applyFill="1" applyBorder="1" applyAlignment="1">
      <alignment horizontal="center" vertical="center" wrapText="1"/>
    </xf>
    <xf numFmtId="0" fontId="30" fillId="0" borderId="14" xfId="45" applyFont="1" applyFill="1" applyBorder="1" applyAlignment="1">
      <alignment horizontal="center" vertical="center" wrapText="1"/>
    </xf>
    <xf numFmtId="0" fontId="33" fillId="0" borderId="11" xfId="66" applyFont="1" applyFill="1" applyBorder="1" applyAlignment="1">
      <alignment horizontal="center" vertical="center" wrapText="1"/>
    </xf>
    <xf numFmtId="0" fontId="33" fillId="0" borderId="20" xfId="66" applyFont="1" applyFill="1" applyBorder="1" applyAlignment="1">
      <alignment horizontal="center" vertical="center" wrapText="1"/>
    </xf>
    <xf numFmtId="0" fontId="33" fillId="0" borderId="15" xfId="66" applyFont="1" applyFill="1" applyBorder="1" applyAlignment="1">
      <alignment horizontal="center" vertical="center" wrapText="1"/>
    </xf>
    <xf numFmtId="0" fontId="36" fillId="0" borderId="12" xfId="66" applyFont="1" applyFill="1" applyBorder="1" applyAlignment="1">
      <alignment horizontal="center" vertical="center"/>
    </xf>
    <xf numFmtId="0" fontId="36" fillId="0" borderId="13" xfId="66" applyFont="1" applyFill="1" applyBorder="1" applyAlignment="1">
      <alignment horizontal="center" vertical="center"/>
    </xf>
    <xf numFmtId="0" fontId="36" fillId="0" borderId="14" xfId="66" applyFont="1" applyFill="1" applyBorder="1" applyAlignment="1">
      <alignment horizontal="center" vertical="center"/>
    </xf>
    <xf numFmtId="0" fontId="33" fillId="0" borderId="14" xfId="66" applyFont="1" applyFill="1" applyBorder="1" applyAlignment="1">
      <alignment horizontal="left" vertical="center" wrapText="1"/>
    </xf>
    <xf numFmtId="0" fontId="33" fillId="34" borderId="11" xfId="66" applyFont="1" applyFill="1" applyBorder="1" applyAlignment="1">
      <alignment horizontal="center" vertical="center"/>
    </xf>
    <xf numFmtId="0" fontId="33" fillId="34" borderId="20" xfId="66" applyFont="1" applyFill="1" applyBorder="1" applyAlignment="1">
      <alignment horizontal="center" vertical="center"/>
    </xf>
    <xf numFmtId="0" fontId="33" fillId="34" borderId="15" xfId="66" applyFont="1" applyFill="1" applyBorder="1" applyAlignment="1">
      <alignment horizontal="center" vertical="center"/>
    </xf>
    <xf numFmtId="0" fontId="33" fillId="0" borderId="0" xfId="66" applyFont="1" applyFill="1" applyAlignment="1">
      <alignment horizontal="center" vertical="center" wrapText="1"/>
    </xf>
    <xf numFmtId="0" fontId="36" fillId="0" borderId="11" xfId="66" applyFont="1" applyFill="1" applyBorder="1" applyAlignment="1">
      <alignment horizontal="center" vertical="center" wrapText="1"/>
    </xf>
    <xf numFmtId="0" fontId="36" fillId="0" borderId="15" xfId="66" applyFont="1" applyFill="1" applyBorder="1" applyAlignment="1">
      <alignment horizontal="center" vertical="center" wrapText="1"/>
    </xf>
    <xf numFmtId="0" fontId="36" fillId="0" borderId="10" xfId="66" applyFont="1" applyFill="1" applyBorder="1" applyAlignment="1">
      <alignment horizontal="center" vertical="center" wrapText="1"/>
    </xf>
    <xf numFmtId="166" fontId="36" fillId="0" borderId="10" xfId="66" applyNumberFormat="1" applyFont="1" applyFill="1" applyBorder="1" applyAlignment="1">
      <alignment horizontal="center" vertical="center" wrapText="1"/>
    </xf>
    <xf numFmtId="1" fontId="37" fillId="0" borderId="13" xfId="66" applyNumberFormat="1" applyFont="1" applyFill="1" applyBorder="1" applyAlignment="1">
      <alignment horizontal="center" vertical="center"/>
    </xf>
    <xf numFmtId="165" fontId="29" fillId="0" borderId="11" xfId="55" applyNumberFormat="1" applyFont="1" applyFill="1" applyBorder="1" applyAlignment="1">
      <alignment horizontal="center" vertical="top" wrapText="1"/>
    </xf>
    <xf numFmtId="165" fontId="29" fillId="0" borderId="15" xfId="55" applyNumberFormat="1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0" fontId="35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center" vertical="top" wrapText="1"/>
    </xf>
    <xf numFmtId="0" fontId="29" fillId="0" borderId="20" xfId="0" applyFont="1" applyFill="1" applyBorder="1" applyAlignment="1">
      <alignment horizontal="center" vertical="top" wrapText="1"/>
    </xf>
    <xf numFmtId="0" fontId="31" fillId="0" borderId="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top"/>
    </xf>
    <xf numFmtId="0" fontId="29" fillId="0" borderId="10" xfId="0" applyFont="1" applyFill="1" applyBorder="1" applyAlignment="1">
      <alignment horizontal="left" vertical="center"/>
    </xf>
    <xf numFmtId="0" fontId="39" fillId="33" borderId="11" xfId="0" applyFont="1" applyFill="1" applyBorder="1" applyAlignment="1">
      <alignment horizontal="center" vertical="top" wrapText="1"/>
    </xf>
    <xf numFmtId="0" fontId="39" fillId="33" borderId="20" xfId="0" applyFont="1" applyFill="1" applyBorder="1" applyAlignment="1">
      <alignment horizontal="center" vertical="top" wrapText="1"/>
    </xf>
    <xf numFmtId="0" fontId="39" fillId="33" borderId="15" xfId="0" applyFont="1" applyFill="1" applyBorder="1" applyAlignment="1">
      <alignment horizontal="center" vertical="top" wrapText="1"/>
    </xf>
    <xf numFmtId="0" fontId="31" fillId="33" borderId="20" xfId="0" applyFont="1" applyFill="1" applyBorder="1" applyAlignment="1">
      <alignment horizontal="center" vertical="top" wrapText="1"/>
    </xf>
    <xf numFmtId="0" fontId="31" fillId="33" borderId="15" xfId="0" applyFont="1" applyFill="1" applyBorder="1" applyAlignment="1">
      <alignment horizontal="center" vertical="top" wrapText="1"/>
    </xf>
    <xf numFmtId="0" fontId="29" fillId="0" borderId="20" xfId="0" applyFont="1" applyBorder="1" applyAlignment="1">
      <alignment horizontal="center"/>
    </xf>
    <xf numFmtId="0" fontId="29" fillId="0" borderId="15" xfId="0" applyFont="1" applyBorder="1" applyAlignment="1">
      <alignment horizontal="center"/>
    </xf>
    <xf numFmtId="0" fontId="31" fillId="33" borderId="20" xfId="0" applyFont="1" applyFill="1" applyBorder="1" applyAlignment="1">
      <alignment horizontal="center"/>
    </xf>
    <xf numFmtId="0" fontId="31" fillId="33" borderId="15" xfId="0" applyFont="1" applyFill="1" applyBorder="1" applyAlignment="1">
      <alignment horizontal="center"/>
    </xf>
    <xf numFmtId="0" fontId="29" fillId="0" borderId="21" xfId="0" applyNumberFormat="1" applyFont="1" applyFill="1" applyBorder="1" applyAlignment="1">
      <alignment horizontal="right" vertical="center" wrapText="1"/>
    </xf>
    <xf numFmtId="0" fontId="40" fillId="0" borderId="20" xfId="0" applyFont="1" applyBorder="1" applyAlignment="1">
      <alignment horizontal="center" vertical="top" wrapText="1"/>
    </xf>
    <xf numFmtId="0" fontId="40" fillId="0" borderId="15" xfId="0" applyFont="1" applyBorder="1" applyAlignment="1">
      <alignment horizontal="center" vertical="top" wrapText="1"/>
    </xf>
  </cellXfs>
  <cellStyles count="75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5" builtinId="3"/>
    <cellStyle name="Comma 2" xfId="54"/>
    <cellStyle name="Comma 2 3" xfId="53"/>
    <cellStyle name="Comma 2 5" xfId="74"/>
    <cellStyle name="Comma 3" xfId="67"/>
    <cellStyle name="Comma 4" xfId="47"/>
    <cellStyle name="Comma 7" xfId="49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6"/>
    <cellStyle name="Normal 12" xfId="62"/>
    <cellStyle name="Normal 2" xfId="50"/>
    <cellStyle name="Normal 2 2 2" xfId="68"/>
    <cellStyle name="Normal 2 4" xfId="48"/>
    <cellStyle name="Normal 2 6" xfId="71"/>
    <cellStyle name="Normal 3" xfId="57"/>
    <cellStyle name="Normal 4" xfId="58"/>
    <cellStyle name="Normal 4 2" xfId="51"/>
    <cellStyle name="Normal 5" xfId="56"/>
    <cellStyle name="Normal 6" xfId="66"/>
    <cellStyle name="Normal 7" xfId="72"/>
    <cellStyle name="Normal 8" xfId="45"/>
    <cellStyle name="Note" xfId="15" builtinId="10" customBuiltin="1"/>
    <cellStyle name="Output" xfId="10" builtinId="21" customBuiltin="1"/>
    <cellStyle name="Percent 2" xfId="69"/>
    <cellStyle name="SN_241" xfId="42"/>
    <cellStyle name="SN_b" xfId="44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Обычный 16" xfId="63"/>
    <cellStyle name="Обычный 16 2" xfId="73"/>
    <cellStyle name="Обычный 17" xfId="64"/>
    <cellStyle name="Обычный 2" xfId="52"/>
    <cellStyle name="Обычный 2 3" xfId="70"/>
    <cellStyle name="Обычный 25" xfId="65"/>
    <cellStyle name="Обычный 6" xfId="59"/>
    <cellStyle name="Обычный 7" xfId="61"/>
    <cellStyle name="Финансовый 16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Downloads\Havelvacner%20(16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N 1"/>
      <sheetName val="Հավելված N 2"/>
      <sheetName val="Հավելված N 3"/>
      <sheetName val="Հավելված N4"/>
      <sheetName val="Հավելված N5"/>
    </sheetNames>
    <sheetDataSet>
      <sheetData sheetId="0" refreshError="1"/>
      <sheetData sheetId="1">
        <row r="8">
          <cell r="F8">
            <v>0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zoomScaleNormal="100" zoomScaleSheetLayoutView="115" workbookViewId="0">
      <selection sqref="A1:XFD1048576"/>
    </sheetView>
  </sheetViews>
  <sheetFormatPr defaultColWidth="9.140625" defaultRowHeight="17.25" x14ac:dyDescent="0.25"/>
  <cols>
    <col min="1" max="1" width="13.5703125" style="1" customWidth="1"/>
    <col min="2" max="2" width="17.28515625" style="1" customWidth="1"/>
    <col min="3" max="3" width="29.5703125" style="2" customWidth="1"/>
    <col min="4" max="5" width="26" style="2" customWidth="1"/>
    <col min="6" max="6" width="23" style="1" customWidth="1"/>
    <col min="7" max="7" width="23.42578125" style="1" customWidth="1"/>
    <col min="8" max="9" width="9.5703125" style="1" bestFit="1" customWidth="1"/>
    <col min="10" max="16384" width="9.140625" style="1"/>
  </cols>
  <sheetData>
    <row r="1" spans="1:6" ht="18" customHeight="1" x14ac:dyDescent="0.25">
      <c r="C1" s="152" t="s">
        <v>10</v>
      </c>
      <c r="D1" s="152"/>
      <c r="E1" s="152"/>
    </row>
    <row r="2" spans="1:6" x14ac:dyDescent="0.3">
      <c r="C2" s="153" t="s">
        <v>53</v>
      </c>
      <c r="D2" s="153"/>
      <c r="E2" s="153"/>
      <c r="F2" s="3"/>
    </row>
    <row r="3" spans="1:6" x14ac:dyDescent="0.3">
      <c r="C3" s="153" t="s">
        <v>23</v>
      </c>
      <c r="D3" s="153"/>
      <c r="E3" s="153"/>
      <c r="F3" s="3"/>
    </row>
    <row r="4" spans="1:6" ht="75.599999999999994" customHeight="1" x14ac:dyDescent="0.25">
      <c r="A4" s="154" t="s">
        <v>129</v>
      </c>
      <c r="B4" s="154"/>
      <c r="C4" s="154"/>
      <c r="D4" s="154"/>
      <c r="E4" s="154"/>
    </row>
    <row r="5" spans="1:6" ht="17.45" customHeight="1" x14ac:dyDescent="0.25">
      <c r="A5" s="129"/>
      <c r="B5" s="129"/>
      <c r="C5" s="129"/>
      <c r="D5" s="155" t="s">
        <v>130</v>
      </c>
      <c r="E5" s="155"/>
    </row>
    <row r="6" spans="1:6" ht="47.25" customHeight="1" x14ac:dyDescent="0.25">
      <c r="A6" s="161" t="s">
        <v>131</v>
      </c>
      <c r="B6" s="162"/>
      <c r="C6" s="163"/>
      <c r="D6" s="159" t="s">
        <v>90</v>
      </c>
      <c r="E6" s="160"/>
    </row>
    <row r="7" spans="1:6" ht="30.75" customHeight="1" x14ac:dyDescent="0.25">
      <c r="A7" s="164"/>
      <c r="B7" s="165"/>
      <c r="C7" s="166"/>
      <c r="D7" s="85" t="s">
        <v>64</v>
      </c>
      <c r="E7" s="85" t="s">
        <v>18</v>
      </c>
    </row>
    <row r="8" spans="1:6" ht="28.7" customHeight="1" x14ac:dyDescent="0.25">
      <c r="A8" s="156" t="s">
        <v>132</v>
      </c>
      <c r="B8" s="157"/>
      <c r="C8" s="158"/>
      <c r="D8" s="144">
        <f t="shared" ref="D8:E8" si="0">+D10</f>
        <v>335078.40000000002</v>
      </c>
      <c r="E8" s="144">
        <f t="shared" si="0"/>
        <v>0</v>
      </c>
    </row>
    <row r="9" spans="1:6" x14ac:dyDescent="0.25">
      <c r="A9" s="156" t="s">
        <v>133</v>
      </c>
      <c r="B9" s="157"/>
      <c r="C9" s="158"/>
      <c r="D9" s="144"/>
      <c r="E9" s="144"/>
    </row>
    <row r="10" spans="1:6" ht="28.7" customHeight="1" x14ac:dyDescent="0.25">
      <c r="A10" s="156" t="s">
        <v>134</v>
      </c>
      <c r="B10" s="157"/>
      <c r="C10" s="158"/>
      <c r="D10" s="144">
        <f t="shared" ref="D10:E10" si="1">+D12</f>
        <v>335078.40000000002</v>
      </c>
      <c r="E10" s="144">
        <f t="shared" si="1"/>
        <v>0</v>
      </c>
    </row>
    <row r="11" spans="1:6" x14ac:dyDescent="0.25">
      <c r="A11" s="156" t="s">
        <v>133</v>
      </c>
      <c r="B11" s="157"/>
      <c r="C11" s="158"/>
      <c r="D11" s="144"/>
      <c r="E11" s="144"/>
    </row>
    <row r="12" spans="1:6" ht="28.7" customHeight="1" x14ac:dyDescent="0.25">
      <c r="A12" s="156" t="s">
        <v>135</v>
      </c>
      <c r="B12" s="157"/>
      <c r="C12" s="158"/>
      <c r="D12" s="144">
        <f t="shared" ref="D12:E12" si="2">+D14</f>
        <v>335078.40000000002</v>
      </c>
      <c r="E12" s="144">
        <f t="shared" si="2"/>
        <v>0</v>
      </c>
    </row>
    <row r="13" spans="1:6" x14ac:dyDescent="0.25">
      <c r="A13" s="156" t="s">
        <v>133</v>
      </c>
      <c r="B13" s="157"/>
      <c r="C13" s="158"/>
      <c r="D13" s="144"/>
      <c r="E13" s="144"/>
    </row>
    <row r="14" spans="1:6" ht="28.7" customHeight="1" x14ac:dyDescent="0.25">
      <c r="A14" s="156" t="s">
        <v>136</v>
      </c>
      <c r="B14" s="157"/>
      <c r="C14" s="158"/>
      <c r="D14" s="144">
        <f t="shared" ref="D14:E14" si="3">+D15</f>
        <v>335078.40000000002</v>
      </c>
      <c r="E14" s="144">
        <f t="shared" si="3"/>
        <v>0</v>
      </c>
    </row>
    <row r="15" spans="1:6" x14ac:dyDescent="0.25">
      <c r="A15" s="156" t="s">
        <v>137</v>
      </c>
      <c r="B15" s="157"/>
      <c r="C15" s="158"/>
      <c r="D15" s="144">
        <v>335078.40000000002</v>
      </c>
      <c r="E15" s="144">
        <f>+'[1]Հավելված N 2'!F8</f>
        <v>0</v>
      </c>
    </row>
  </sheetData>
  <mergeCells count="15">
    <mergeCell ref="A14:C14"/>
    <mergeCell ref="A15:C15"/>
    <mergeCell ref="D6:E6"/>
    <mergeCell ref="A8:C8"/>
    <mergeCell ref="A9:C9"/>
    <mergeCell ref="A10:C10"/>
    <mergeCell ref="A11:C11"/>
    <mergeCell ref="A12:C12"/>
    <mergeCell ref="A13:C13"/>
    <mergeCell ref="A6:C7"/>
    <mergeCell ref="C1:E1"/>
    <mergeCell ref="C2:E2"/>
    <mergeCell ref="C3:E3"/>
    <mergeCell ref="A4:E4"/>
    <mergeCell ref="D5:E5"/>
  </mergeCells>
  <pageMargins left="0.75" right="0.75" top="1" bottom="1" header="0.5" footer="0.5"/>
  <pageSetup paperSize="9" scale="91" orientation="landscape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zoomScale="110" zoomScaleNormal="110" zoomScaleSheetLayoutView="115" workbookViewId="0">
      <selection activeCell="A11" sqref="A1:XFD1048576"/>
    </sheetView>
  </sheetViews>
  <sheetFormatPr defaultColWidth="9.140625" defaultRowHeight="17.25" x14ac:dyDescent="0.25"/>
  <cols>
    <col min="1" max="1" width="10.7109375" style="27" customWidth="1"/>
    <col min="2" max="2" width="15" style="27" customWidth="1"/>
    <col min="3" max="3" width="81" style="130" customWidth="1"/>
    <col min="4" max="4" width="21.85546875" style="130" customWidth="1"/>
    <col min="5" max="5" width="21.28515625" style="130" customWidth="1"/>
    <col min="6" max="6" width="23" style="27" customWidth="1"/>
    <col min="7" max="7" width="23.42578125" style="27" customWidth="1"/>
    <col min="8" max="9" width="9.5703125" style="27" bestFit="1" customWidth="1"/>
    <col min="10" max="16384" width="9.140625" style="27"/>
  </cols>
  <sheetData>
    <row r="1" spans="1:6" ht="18" customHeight="1" x14ac:dyDescent="0.25">
      <c r="D1" s="96" t="s">
        <v>30</v>
      </c>
      <c r="E1" s="132"/>
    </row>
    <row r="2" spans="1:6" x14ac:dyDescent="0.3">
      <c r="D2" s="24" t="s">
        <v>53</v>
      </c>
      <c r="E2" s="24"/>
      <c r="F2" s="24"/>
    </row>
    <row r="3" spans="1:6" x14ac:dyDescent="0.3">
      <c r="D3" s="24" t="s">
        <v>23</v>
      </c>
      <c r="E3" s="24"/>
      <c r="F3" s="24"/>
    </row>
    <row r="4" spans="1:6" ht="101.25" customHeight="1" x14ac:dyDescent="0.25">
      <c r="A4" s="168" t="s">
        <v>86</v>
      </c>
      <c r="B4" s="168"/>
      <c r="C4" s="168"/>
      <c r="D4" s="168"/>
      <c r="E4" s="168"/>
    </row>
    <row r="5" spans="1:6" ht="26.25" customHeight="1" x14ac:dyDescent="0.25">
      <c r="A5" s="133"/>
      <c r="B5" s="133"/>
      <c r="C5" s="133"/>
      <c r="D5" s="133"/>
      <c r="E5" s="4" t="s">
        <v>92</v>
      </c>
    </row>
    <row r="6" spans="1:6" s="24" customFormat="1" ht="78.75" customHeight="1" x14ac:dyDescent="0.3">
      <c r="A6" s="169" t="s">
        <v>11</v>
      </c>
      <c r="B6" s="170"/>
      <c r="C6" s="171" t="s">
        <v>12</v>
      </c>
      <c r="D6" s="182" t="s">
        <v>13</v>
      </c>
      <c r="E6" s="183"/>
      <c r="F6" s="134"/>
    </row>
    <row r="7" spans="1:6" s="24" customFormat="1" ht="37.5" customHeight="1" x14ac:dyDescent="0.3">
      <c r="A7" s="135" t="s">
        <v>14</v>
      </c>
      <c r="B7" s="135" t="s">
        <v>15</v>
      </c>
      <c r="C7" s="172"/>
      <c r="D7" s="5" t="s">
        <v>64</v>
      </c>
      <c r="E7" s="5" t="s">
        <v>18</v>
      </c>
      <c r="F7" s="134"/>
    </row>
    <row r="8" spans="1:6" x14ac:dyDescent="0.25">
      <c r="A8" s="31"/>
      <c r="B8" s="31"/>
      <c r="C8" s="6" t="s">
        <v>1</v>
      </c>
      <c r="D8" s="136">
        <f>D10+D28</f>
        <v>335078.40000000002</v>
      </c>
      <c r="E8" s="7">
        <f>E10+E28</f>
        <v>0</v>
      </c>
    </row>
    <row r="9" spans="1:6" x14ac:dyDescent="0.3">
      <c r="A9" s="31"/>
      <c r="B9" s="31"/>
      <c r="C9" s="32" t="s">
        <v>47</v>
      </c>
      <c r="D9" s="32"/>
      <c r="E9" s="137"/>
    </row>
    <row r="10" spans="1:6" s="9" customFormat="1" ht="18" customHeight="1" x14ac:dyDescent="0.25">
      <c r="A10" s="173" t="s">
        <v>48</v>
      </c>
      <c r="B10" s="174"/>
      <c r="C10" s="175"/>
      <c r="D10" s="136">
        <f t="shared" ref="D10" si="0">+D12</f>
        <v>0</v>
      </c>
      <c r="E10" s="136">
        <f>+E12</f>
        <v>-335078.40000000002</v>
      </c>
    </row>
    <row r="11" spans="1:6" s="12" customFormat="1" x14ac:dyDescent="0.3">
      <c r="A11" s="176">
        <v>1139</v>
      </c>
      <c r="B11" s="176"/>
      <c r="C11" s="10" t="s">
        <v>2</v>
      </c>
      <c r="D11" s="10"/>
      <c r="E11" s="11"/>
    </row>
    <row r="12" spans="1:6" s="12" customFormat="1" x14ac:dyDescent="0.3">
      <c r="A12" s="177"/>
      <c r="B12" s="177"/>
      <c r="C12" s="13" t="s">
        <v>49</v>
      </c>
      <c r="D12" s="136">
        <f>+D19+D25</f>
        <v>0</v>
      </c>
      <c r="E12" s="136">
        <f>+E19+E25</f>
        <v>-335078.40000000002</v>
      </c>
    </row>
    <row r="13" spans="1:6" s="12" customFormat="1" x14ac:dyDescent="0.3">
      <c r="A13" s="177"/>
      <c r="B13" s="177"/>
      <c r="C13" s="14" t="s">
        <v>3</v>
      </c>
      <c r="D13" s="14"/>
      <c r="E13" s="11"/>
    </row>
    <row r="14" spans="1:6" s="12" customFormat="1" ht="34.5" x14ac:dyDescent="0.3">
      <c r="A14" s="177"/>
      <c r="B14" s="177"/>
      <c r="C14" s="15" t="s">
        <v>50</v>
      </c>
      <c r="D14" s="15"/>
      <c r="E14" s="11"/>
    </row>
    <row r="15" spans="1:6" s="12" customFormat="1" x14ac:dyDescent="0.3">
      <c r="A15" s="177"/>
      <c r="B15" s="177"/>
      <c r="C15" s="14" t="s">
        <v>4</v>
      </c>
      <c r="D15" s="14"/>
      <c r="E15" s="11"/>
    </row>
    <row r="16" spans="1:6" s="12" customFormat="1" ht="34.5" x14ac:dyDescent="0.3">
      <c r="A16" s="177"/>
      <c r="B16" s="177"/>
      <c r="C16" s="15" t="s">
        <v>51</v>
      </c>
      <c r="D16" s="15"/>
      <c r="E16" s="11"/>
    </row>
    <row r="17" spans="1:6" s="12" customFormat="1" x14ac:dyDescent="0.3">
      <c r="A17" s="177"/>
      <c r="B17" s="178"/>
      <c r="C17" s="16" t="s">
        <v>5</v>
      </c>
      <c r="D17" s="16"/>
      <c r="E17" s="11"/>
    </row>
    <row r="18" spans="1:6" s="12" customFormat="1" x14ac:dyDescent="0.3">
      <c r="A18" s="20"/>
      <c r="B18" s="176">
        <v>11001</v>
      </c>
      <c r="C18" s="17" t="s">
        <v>6</v>
      </c>
      <c r="D18" s="17"/>
      <c r="E18" s="11"/>
    </row>
    <row r="19" spans="1:6" s="12" customFormat="1" x14ac:dyDescent="0.3">
      <c r="A19" s="20"/>
      <c r="B19" s="177"/>
      <c r="C19" s="18" t="s">
        <v>49</v>
      </c>
      <c r="D19" s="136">
        <v>-335078.40000000002</v>
      </c>
      <c r="E19" s="136">
        <v>-335078.40000000002</v>
      </c>
    </row>
    <row r="20" spans="1:6" s="12" customFormat="1" x14ac:dyDescent="0.3">
      <c r="A20" s="20"/>
      <c r="B20" s="177"/>
      <c r="C20" s="17" t="s">
        <v>7</v>
      </c>
      <c r="D20" s="17"/>
      <c r="E20" s="11"/>
    </row>
    <row r="21" spans="1:6" s="12" customFormat="1" ht="69" x14ac:dyDescent="0.3">
      <c r="A21" s="20"/>
      <c r="B21" s="177"/>
      <c r="C21" s="19" t="s">
        <v>73</v>
      </c>
      <c r="D21" s="19"/>
      <c r="E21" s="11"/>
    </row>
    <row r="22" spans="1:6" s="12" customFormat="1" x14ac:dyDescent="0.3">
      <c r="A22" s="20"/>
      <c r="B22" s="177"/>
      <c r="C22" s="17" t="s">
        <v>8</v>
      </c>
      <c r="D22" s="17"/>
      <c r="E22" s="11"/>
    </row>
    <row r="23" spans="1:6" s="12" customFormat="1" x14ac:dyDescent="0.3">
      <c r="A23" s="20"/>
      <c r="B23" s="178"/>
      <c r="C23" s="19" t="s">
        <v>52</v>
      </c>
      <c r="D23" s="19"/>
      <c r="E23" s="11"/>
    </row>
    <row r="24" spans="1:6" s="12" customFormat="1" x14ac:dyDescent="0.3">
      <c r="A24" s="20"/>
      <c r="B24" s="176">
        <v>11001</v>
      </c>
      <c r="C24" s="17" t="s">
        <v>7</v>
      </c>
      <c r="D24" s="17"/>
      <c r="E24" s="11"/>
    </row>
    <row r="25" spans="1:6" s="12" customFormat="1" ht="69" x14ac:dyDescent="0.3">
      <c r="A25" s="20"/>
      <c r="B25" s="177"/>
      <c r="C25" s="19" t="s">
        <v>73</v>
      </c>
      <c r="D25" s="21">
        <v>335078.40000000002</v>
      </c>
      <c r="E25" s="21">
        <v>0</v>
      </c>
    </row>
    <row r="26" spans="1:6" s="12" customFormat="1" x14ac:dyDescent="0.3">
      <c r="A26" s="20"/>
      <c r="B26" s="177"/>
      <c r="C26" s="17" t="s">
        <v>8</v>
      </c>
      <c r="D26" s="17"/>
      <c r="E26" s="11"/>
      <c r="F26" s="128"/>
    </row>
    <row r="27" spans="1:6" s="12" customFormat="1" x14ac:dyDescent="0.3">
      <c r="A27" s="20"/>
      <c r="B27" s="177"/>
      <c r="C27" s="19" t="s">
        <v>52</v>
      </c>
      <c r="D27" s="19"/>
      <c r="E27" s="11"/>
    </row>
    <row r="28" spans="1:6" ht="16.149999999999999" customHeight="1" x14ac:dyDescent="0.25">
      <c r="A28" s="179" t="s">
        <v>44</v>
      </c>
      <c r="B28" s="180"/>
      <c r="C28" s="181"/>
      <c r="D28" s="21">
        <f t="shared" ref="D28:E28" si="1">D30</f>
        <v>335078.40000000002</v>
      </c>
      <c r="E28" s="21">
        <f t="shared" si="1"/>
        <v>335078.40000000002</v>
      </c>
    </row>
    <row r="29" spans="1:6" x14ac:dyDescent="0.25">
      <c r="A29" s="6">
        <v>1148</v>
      </c>
      <c r="B29" s="31"/>
      <c r="C29" s="138" t="s">
        <v>2</v>
      </c>
      <c r="D29" s="138"/>
      <c r="E29" s="139"/>
    </row>
    <row r="30" spans="1:6" x14ac:dyDescent="0.25">
      <c r="A30" s="31"/>
      <c r="B30" s="31"/>
      <c r="C30" s="6" t="s">
        <v>96</v>
      </c>
      <c r="D30" s="21">
        <f t="shared" ref="D30" si="2">D37</f>
        <v>335078.40000000002</v>
      </c>
      <c r="E30" s="21">
        <f>E37</f>
        <v>335078.40000000002</v>
      </c>
      <c r="F30" s="140"/>
    </row>
    <row r="31" spans="1:6" x14ac:dyDescent="0.25">
      <c r="A31" s="31"/>
      <c r="B31" s="31"/>
      <c r="C31" s="138" t="s">
        <v>3</v>
      </c>
      <c r="D31" s="138"/>
      <c r="E31" s="32"/>
    </row>
    <row r="32" spans="1:6" ht="57" customHeight="1" x14ac:dyDescent="0.25">
      <c r="A32" s="31"/>
      <c r="B32" s="31"/>
      <c r="C32" s="32" t="s">
        <v>99</v>
      </c>
      <c r="D32" s="32"/>
      <c r="E32" s="32"/>
    </row>
    <row r="33" spans="1:5" x14ac:dyDescent="0.25">
      <c r="A33" s="31"/>
      <c r="B33" s="31"/>
      <c r="C33" s="138" t="s">
        <v>4</v>
      </c>
      <c r="D33" s="138"/>
      <c r="E33" s="32"/>
    </row>
    <row r="34" spans="1:5" ht="50.25" customHeight="1" x14ac:dyDescent="0.25">
      <c r="A34" s="31"/>
      <c r="B34" s="31"/>
      <c r="C34" s="32" t="s">
        <v>100</v>
      </c>
      <c r="D34" s="32"/>
      <c r="E34" s="32"/>
    </row>
    <row r="35" spans="1:5" ht="18.600000000000001" customHeight="1" x14ac:dyDescent="0.25">
      <c r="A35" s="167" t="s">
        <v>5</v>
      </c>
      <c r="B35" s="167"/>
      <c r="C35" s="167"/>
      <c r="D35" s="167"/>
      <c r="E35" s="167"/>
    </row>
    <row r="36" spans="1:5" x14ac:dyDescent="0.25">
      <c r="A36" s="31"/>
      <c r="B36" s="6">
        <v>11005</v>
      </c>
      <c r="C36" s="138" t="s">
        <v>6</v>
      </c>
      <c r="D36" s="138"/>
      <c r="E36" s="141"/>
    </row>
    <row r="37" spans="1:5" ht="34.5" x14ac:dyDescent="0.25">
      <c r="A37" s="31"/>
      <c r="B37" s="31"/>
      <c r="C37" s="6" t="s">
        <v>97</v>
      </c>
      <c r="D37" s="22">
        <v>335078.40000000002</v>
      </c>
      <c r="E37" s="22">
        <v>335078.40000000002</v>
      </c>
    </row>
    <row r="38" spans="1:5" ht="17.45" customHeight="1" x14ac:dyDescent="0.25">
      <c r="A38" s="31"/>
      <c r="B38" s="31"/>
      <c r="C38" s="138" t="s">
        <v>7</v>
      </c>
      <c r="D38" s="138"/>
      <c r="E38" s="142"/>
    </row>
    <row r="39" spans="1:5" ht="69" x14ac:dyDescent="0.25">
      <c r="A39" s="31"/>
      <c r="B39" s="31"/>
      <c r="C39" s="32" t="s">
        <v>98</v>
      </c>
      <c r="D39" s="32"/>
      <c r="E39" s="142"/>
    </row>
    <row r="40" spans="1:5" x14ac:dyDescent="0.25">
      <c r="A40" s="31"/>
      <c r="B40" s="31"/>
      <c r="C40" s="138" t="s">
        <v>8</v>
      </c>
      <c r="D40" s="138"/>
      <c r="E40" s="142"/>
    </row>
    <row r="41" spans="1:5" x14ac:dyDescent="0.25">
      <c r="A41" s="31"/>
      <c r="B41" s="31"/>
      <c r="C41" s="32" t="s">
        <v>45</v>
      </c>
      <c r="D41" s="32"/>
      <c r="E41" s="142"/>
    </row>
    <row r="44" spans="1:5" x14ac:dyDescent="0.25">
      <c r="D44" s="143"/>
    </row>
    <row r="45" spans="1:5" x14ac:dyDescent="0.25">
      <c r="D45" s="143"/>
    </row>
    <row r="46" spans="1:5" x14ac:dyDescent="0.25">
      <c r="D46" s="143"/>
    </row>
    <row r="47" spans="1:5" x14ac:dyDescent="0.25">
      <c r="D47" s="143"/>
    </row>
    <row r="48" spans="1:5" x14ac:dyDescent="0.25">
      <c r="D48" s="143"/>
    </row>
    <row r="49" spans="4:4" x14ac:dyDescent="0.25">
      <c r="D49" s="143"/>
    </row>
    <row r="50" spans="4:4" x14ac:dyDescent="0.25">
      <c r="D50" s="143"/>
    </row>
  </sheetData>
  <mergeCells count="11">
    <mergeCell ref="A35:E35"/>
    <mergeCell ref="A4:E4"/>
    <mergeCell ref="A6:B6"/>
    <mergeCell ref="C6:C7"/>
    <mergeCell ref="A10:C10"/>
    <mergeCell ref="A11:A17"/>
    <mergeCell ref="B11:B17"/>
    <mergeCell ref="A28:C28"/>
    <mergeCell ref="B18:B23"/>
    <mergeCell ref="D6:E6"/>
    <mergeCell ref="B24:B27"/>
  </mergeCells>
  <pageMargins left="0.75" right="0.75" top="1" bottom="1" header="0.5" footer="0.5"/>
  <pageSetup paperSize="9" scale="60" orientation="portrait" r:id="rId1"/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opLeftCell="A10" zoomScale="110" zoomScaleNormal="110" workbookViewId="0">
      <selection sqref="A1:XFD1048576"/>
    </sheetView>
  </sheetViews>
  <sheetFormatPr defaultColWidth="9.140625" defaultRowHeight="17.25" x14ac:dyDescent="0.25"/>
  <cols>
    <col min="1" max="1" width="8.42578125" style="27" customWidth="1"/>
    <col min="2" max="2" width="8.85546875" style="27" customWidth="1"/>
    <col min="3" max="3" width="7.5703125" style="27" customWidth="1"/>
    <col min="4" max="4" width="11" style="27" customWidth="1"/>
    <col min="5" max="5" width="15.140625" style="27" customWidth="1"/>
    <col min="6" max="6" width="77.7109375" style="130" customWidth="1"/>
    <col min="7" max="7" width="19.140625" style="130" customWidth="1"/>
    <col min="8" max="8" width="18.140625" style="130" customWidth="1"/>
    <col min="9" max="9" width="9.140625" style="27"/>
    <col min="10" max="10" width="12.140625" style="27" bestFit="1" customWidth="1"/>
    <col min="11" max="16384" width="9.140625" style="27"/>
  </cols>
  <sheetData>
    <row r="1" spans="1:14" s="24" customFormat="1" ht="18" customHeight="1" x14ac:dyDescent="0.3">
      <c r="G1" s="195" t="s">
        <v>89</v>
      </c>
      <c r="H1" s="195"/>
      <c r="I1" s="25"/>
      <c r="J1" s="25"/>
      <c r="K1" s="25"/>
      <c r="L1" s="25"/>
      <c r="M1" s="25"/>
      <c r="N1" s="25"/>
    </row>
    <row r="2" spans="1:14" s="24" customFormat="1" x14ac:dyDescent="0.3">
      <c r="G2" s="24" t="s">
        <v>53</v>
      </c>
      <c r="I2" s="25"/>
      <c r="J2" s="25"/>
      <c r="K2" s="25"/>
      <c r="L2" s="25"/>
      <c r="M2" s="25"/>
      <c r="N2" s="25"/>
    </row>
    <row r="3" spans="1:14" s="24" customFormat="1" x14ac:dyDescent="0.3">
      <c r="G3" s="24" t="s">
        <v>23</v>
      </c>
      <c r="I3" s="25"/>
      <c r="J3" s="25"/>
      <c r="K3" s="25"/>
      <c r="L3" s="25"/>
      <c r="M3" s="25"/>
      <c r="N3" s="25"/>
    </row>
    <row r="4" spans="1:14" s="24" customFormat="1" ht="65.25" customHeight="1" x14ac:dyDescent="0.3">
      <c r="A4" s="202" t="s">
        <v>87</v>
      </c>
      <c r="B4" s="202"/>
      <c r="C4" s="202"/>
      <c r="D4" s="202"/>
      <c r="E4" s="202"/>
      <c r="F4" s="202"/>
      <c r="G4" s="202"/>
      <c r="H4" s="202"/>
      <c r="I4" s="25"/>
      <c r="J4" s="25"/>
      <c r="K4" s="25"/>
      <c r="L4" s="25"/>
      <c r="M4" s="25"/>
      <c r="N4" s="25"/>
    </row>
    <row r="5" spans="1:14" s="24" customFormat="1" x14ac:dyDescent="0.3">
      <c r="A5" s="131"/>
      <c r="B5" s="131"/>
      <c r="C5" s="131"/>
      <c r="D5" s="131"/>
      <c r="E5" s="131"/>
      <c r="F5" s="131"/>
      <c r="G5" s="131"/>
      <c r="H5" s="26" t="s">
        <v>92</v>
      </c>
      <c r="I5" s="25"/>
      <c r="J5" s="25"/>
      <c r="K5" s="25"/>
      <c r="L5" s="25"/>
      <c r="M5" s="25"/>
      <c r="N5" s="25"/>
    </row>
    <row r="6" spans="1:14" ht="90" customHeight="1" x14ac:dyDescent="0.25">
      <c r="A6" s="203" t="s">
        <v>16</v>
      </c>
      <c r="B6" s="204"/>
      <c r="C6" s="205"/>
      <c r="D6" s="203" t="s">
        <v>0</v>
      </c>
      <c r="E6" s="205"/>
      <c r="F6" s="206" t="s">
        <v>17</v>
      </c>
      <c r="G6" s="196" t="s">
        <v>95</v>
      </c>
      <c r="H6" s="197"/>
    </row>
    <row r="7" spans="1:14" ht="34.5" x14ac:dyDescent="0.25">
      <c r="A7" s="28" t="s">
        <v>24</v>
      </c>
      <c r="B7" s="28" t="s">
        <v>25</v>
      </c>
      <c r="C7" s="28" t="s">
        <v>19</v>
      </c>
      <c r="D7" s="28" t="s">
        <v>26</v>
      </c>
      <c r="E7" s="28" t="s">
        <v>43</v>
      </c>
      <c r="F7" s="207"/>
      <c r="G7" s="29" t="s">
        <v>64</v>
      </c>
      <c r="H7" s="29" t="s">
        <v>18</v>
      </c>
    </row>
    <row r="8" spans="1:14" ht="31.5" customHeight="1" x14ac:dyDescent="0.25">
      <c r="A8" s="28"/>
      <c r="B8" s="28"/>
      <c r="C8" s="28"/>
      <c r="D8" s="28"/>
      <c r="E8" s="28"/>
      <c r="F8" s="6" t="s">
        <v>1</v>
      </c>
      <c r="G8" s="30">
        <f>G10+G33</f>
        <v>335078.40000000002</v>
      </c>
      <c r="H8" s="30">
        <f>H10+H33</f>
        <v>0</v>
      </c>
    </row>
    <row r="9" spans="1:14" x14ac:dyDescent="0.25">
      <c r="A9" s="31"/>
      <c r="B9" s="31"/>
      <c r="C9" s="31"/>
      <c r="D9" s="31"/>
      <c r="E9" s="31"/>
      <c r="F9" s="32" t="s">
        <v>21</v>
      </c>
      <c r="G9" s="33"/>
      <c r="H9" s="33"/>
    </row>
    <row r="10" spans="1:14" s="145" customFormat="1" ht="19.899999999999999" customHeight="1" x14ac:dyDescent="0.25">
      <c r="A10" s="198" t="s">
        <v>48</v>
      </c>
      <c r="B10" s="199"/>
      <c r="C10" s="199"/>
      <c r="D10" s="199"/>
      <c r="E10" s="199"/>
      <c r="F10" s="200"/>
      <c r="G10" s="34">
        <f t="shared" ref="G10" si="0">+G11</f>
        <v>0</v>
      </c>
      <c r="H10" s="34">
        <f>+H11</f>
        <v>-335078.40000000002</v>
      </c>
    </row>
    <row r="11" spans="1:14" s="146" customFormat="1" ht="17.45" customHeight="1" x14ac:dyDescent="0.3">
      <c r="A11" s="186" t="s">
        <v>54</v>
      </c>
      <c r="B11" s="187"/>
      <c r="C11" s="187"/>
      <c r="D11" s="190"/>
      <c r="E11" s="190"/>
      <c r="F11" s="35" t="s">
        <v>55</v>
      </c>
      <c r="G11" s="34">
        <f t="shared" ref="G11" si="1">+G13</f>
        <v>0</v>
      </c>
      <c r="H11" s="34">
        <f>+H13</f>
        <v>-335078.40000000002</v>
      </c>
    </row>
    <row r="12" spans="1:14" s="146" customFormat="1" x14ac:dyDescent="0.3">
      <c r="A12" s="186"/>
      <c r="B12" s="188"/>
      <c r="C12" s="189"/>
      <c r="D12" s="191"/>
      <c r="E12" s="191"/>
      <c r="F12" s="32" t="s">
        <v>56</v>
      </c>
      <c r="G12" s="33"/>
      <c r="H12" s="34"/>
    </row>
    <row r="13" spans="1:14" s="146" customFormat="1" ht="16.149999999999999" customHeight="1" x14ac:dyDescent="0.3">
      <c r="A13" s="186"/>
      <c r="B13" s="186" t="s">
        <v>57</v>
      </c>
      <c r="C13" s="189"/>
      <c r="D13" s="191"/>
      <c r="E13" s="191"/>
      <c r="F13" s="36" t="s">
        <v>58</v>
      </c>
      <c r="G13" s="34">
        <f t="shared" ref="G13" si="2">+G15</f>
        <v>0</v>
      </c>
      <c r="H13" s="34">
        <f>+H15</f>
        <v>-335078.40000000002</v>
      </c>
    </row>
    <row r="14" spans="1:14" s="146" customFormat="1" x14ac:dyDescent="0.3">
      <c r="A14" s="186"/>
      <c r="B14" s="186"/>
      <c r="C14" s="188"/>
      <c r="D14" s="191"/>
      <c r="E14" s="191"/>
      <c r="F14" s="32" t="s">
        <v>56</v>
      </c>
      <c r="G14" s="33"/>
      <c r="H14" s="34"/>
    </row>
    <row r="15" spans="1:14" s="146" customFormat="1" x14ac:dyDescent="0.3">
      <c r="A15" s="186"/>
      <c r="B15" s="186"/>
      <c r="C15" s="186" t="s">
        <v>57</v>
      </c>
      <c r="D15" s="191"/>
      <c r="E15" s="191"/>
      <c r="F15" s="35" t="s">
        <v>49</v>
      </c>
      <c r="G15" s="34">
        <f t="shared" ref="G15" si="3">+G17</f>
        <v>0</v>
      </c>
      <c r="H15" s="34">
        <f>+H17</f>
        <v>-335078.40000000002</v>
      </c>
    </row>
    <row r="16" spans="1:14" s="146" customFormat="1" x14ac:dyDescent="0.3">
      <c r="A16" s="186"/>
      <c r="B16" s="186"/>
      <c r="C16" s="186"/>
      <c r="D16" s="191"/>
      <c r="E16" s="191"/>
      <c r="F16" s="32" t="s">
        <v>56</v>
      </c>
      <c r="G16" s="33"/>
      <c r="H16" s="34"/>
    </row>
    <row r="17" spans="1:8" s="146" customFormat="1" x14ac:dyDescent="0.3">
      <c r="A17" s="186"/>
      <c r="B17" s="186"/>
      <c r="C17" s="186"/>
      <c r="D17" s="192">
        <v>1139</v>
      </c>
      <c r="E17" s="193" t="s">
        <v>59</v>
      </c>
      <c r="F17" s="194"/>
      <c r="G17" s="34">
        <f t="shared" ref="G17" si="4">+G19</f>
        <v>0</v>
      </c>
      <c r="H17" s="34">
        <f>+H19</f>
        <v>-335078.40000000002</v>
      </c>
    </row>
    <row r="18" spans="1:8" s="146" customFormat="1" x14ac:dyDescent="0.3">
      <c r="A18" s="186"/>
      <c r="B18" s="186"/>
      <c r="C18" s="186"/>
      <c r="D18" s="192"/>
      <c r="E18" s="37"/>
      <c r="F18" s="32" t="s">
        <v>21</v>
      </c>
      <c r="G18" s="33"/>
      <c r="H18" s="38"/>
    </row>
    <row r="19" spans="1:8" s="146" customFormat="1" x14ac:dyDescent="0.3">
      <c r="A19" s="186"/>
      <c r="B19" s="186"/>
      <c r="C19" s="186"/>
      <c r="D19" s="192"/>
      <c r="E19" s="37">
        <v>11001</v>
      </c>
      <c r="F19" s="39" t="s">
        <v>49</v>
      </c>
      <c r="G19" s="40">
        <f>+G21+G27</f>
        <v>0</v>
      </c>
      <c r="H19" s="40">
        <f>+H21+H27</f>
        <v>-335078.40000000002</v>
      </c>
    </row>
    <row r="20" spans="1:8" s="146" customFormat="1" x14ac:dyDescent="0.3">
      <c r="A20" s="186"/>
      <c r="B20" s="186"/>
      <c r="C20" s="186"/>
      <c r="D20" s="192"/>
      <c r="E20" s="201"/>
      <c r="F20" s="32" t="s">
        <v>27</v>
      </c>
      <c r="G20" s="33"/>
      <c r="H20" s="38"/>
    </row>
    <row r="21" spans="1:8" s="146" customFormat="1" x14ac:dyDescent="0.3">
      <c r="A21" s="186"/>
      <c r="B21" s="186"/>
      <c r="C21" s="186"/>
      <c r="D21" s="192"/>
      <c r="E21" s="201"/>
      <c r="F21" s="41" t="s">
        <v>48</v>
      </c>
      <c r="G21" s="42">
        <f t="shared" ref="G21" si="5">+G23</f>
        <v>-335078.40000000002</v>
      </c>
      <c r="H21" s="42">
        <f>+H23</f>
        <v>-335078.40000000002</v>
      </c>
    </row>
    <row r="22" spans="1:8" s="146" customFormat="1" ht="15" customHeight="1" x14ac:dyDescent="0.3">
      <c r="A22" s="186"/>
      <c r="B22" s="186"/>
      <c r="C22" s="186"/>
      <c r="D22" s="192"/>
      <c r="E22" s="201"/>
      <c r="F22" s="43" t="s">
        <v>60</v>
      </c>
      <c r="G22" s="44"/>
      <c r="H22" s="38"/>
    </row>
    <row r="23" spans="1:8" s="146" customFormat="1" x14ac:dyDescent="0.3">
      <c r="A23" s="186"/>
      <c r="B23" s="186"/>
      <c r="C23" s="186"/>
      <c r="D23" s="192"/>
      <c r="E23" s="201"/>
      <c r="F23" s="43" t="s">
        <v>20</v>
      </c>
      <c r="G23" s="45">
        <f t="shared" ref="G23" si="6">+G24</f>
        <v>-335078.40000000002</v>
      </c>
      <c r="H23" s="45">
        <f t="shared" ref="H23:H25" si="7">+H24</f>
        <v>-335078.40000000002</v>
      </c>
    </row>
    <row r="24" spans="1:8" s="146" customFormat="1" x14ac:dyDescent="0.3">
      <c r="A24" s="186"/>
      <c r="B24" s="186"/>
      <c r="C24" s="186"/>
      <c r="D24" s="192"/>
      <c r="E24" s="201"/>
      <c r="F24" s="46" t="s">
        <v>29</v>
      </c>
      <c r="G24" s="47">
        <f t="shared" ref="G24:G25" si="8">+G25</f>
        <v>-335078.40000000002</v>
      </c>
      <c r="H24" s="47">
        <f t="shared" si="7"/>
        <v>-335078.40000000002</v>
      </c>
    </row>
    <row r="25" spans="1:8" s="146" customFormat="1" x14ac:dyDescent="0.3">
      <c r="A25" s="186"/>
      <c r="B25" s="186"/>
      <c r="C25" s="186"/>
      <c r="D25" s="192"/>
      <c r="E25" s="201"/>
      <c r="F25" s="46" t="s">
        <v>61</v>
      </c>
      <c r="G25" s="47">
        <f t="shared" si="8"/>
        <v>-335078.40000000002</v>
      </c>
      <c r="H25" s="47">
        <f t="shared" si="7"/>
        <v>-335078.40000000002</v>
      </c>
    </row>
    <row r="26" spans="1:8" s="146" customFormat="1" x14ac:dyDescent="0.3">
      <c r="A26" s="49"/>
      <c r="B26" s="50"/>
      <c r="C26" s="50"/>
      <c r="D26" s="51"/>
      <c r="E26" s="52"/>
      <c r="F26" s="48" t="s">
        <v>62</v>
      </c>
      <c r="G26" s="47">
        <f>'Հավելված N 2'!D19</f>
        <v>-335078.40000000002</v>
      </c>
      <c r="H26" s="47">
        <f>'Հավելված N 2'!E19</f>
        <v>-335078.40000000002</v>
      </c>
    </row>
    <row r="27" spans="1:8" s="146" customFormat="1" x14ac:dyDescent="0.3">
      <c r="A27" s="49"/>
      <c r="B27" s="50"/>
      <c r="C27" s="50"/>
      <c r="D27" s="51"/>
      <c r="E27" s="52"/>
      <c r="F27" s="41" t="s">
        <v>48</v>
      </c>
      <c r="G27" s="42">
        <f t="shared" ref="G27" si="9">+G29</f>
        <v>335078.40000000002</v>
      </c>
      <c r="H27" s="42">
        <f>+H29</f>
        <v>0</v>
      </c>
    </row>
    <row r="28" spans="1:8" s="146" customFormat="1" ht="15" customHeight="1" x14ac:dyDescent="0.3">
      <c r="A28" s="49"/>
      <c r="B28" s="50"/>
      <c r="C28" s="50"/>
      <c r="D28" s="51"/>
      <c r="E28" s="52"/>
      <c r="F28" s="43" t="s">
        <v>60</v>
      </c>
      <c r="G28" s="44"/>
      <c r="H28" s="38"/>
    </row>
    <row r="29" spans="1:8" s="146" customFormat="1" x14ac:dyDescent="0.3">
      <c r="A29" s="49"/>
      <c r="B29" s="50"/>
      <c r="C29" s="50"/>
      <c r="D29" s="51"/>
      <c r="E29" s="52"/>
      <c r="F29" s="43" t="s">
        <v>20</v>
      </c>
      <c r="G29" s="45">
        <f t="shared" ref="G29:H31" si="10">+G30</f>
        <v>335078.40000000002</v>
      </c>
      <c r="H29" s="45">
        <f t="shared" si="10"/>
        <v>0</v>
      </c>
    </row>
    <row r="30" spans="1:8" s="146" customFormat="1" x14ac:dyDescent="0.3">
      <c r="A30" s="49"/>
      <c r="B30" s="50"/>
      <c r="C30" s="50"/>
      <c r="D30" s="51"/>
      <c r="E30" s="52"/>
      <c r="F30" s="46" t="s">
        <v>29</v>
      </c>
      <c r="G30" s="47">
        <f t="shared" si="10"/>
        <v>335078.40000000002</v>
      </c>
      <c r="H30" s="47">
        <f t="shared" si="10"/>
        <v>0</v>
      </c>
    </row>
    <row r="31" spans="1:8" s="146" customFormat="1" x14ac:dyDescent="0.3">
      <c r="A31" s="49"/>
      <c r="B31" s="50"/>
      <c r="C31" s="50"/>
      <c r="D31" s="51"/>
      <c r="E31" s="52"/>
      <c r="F31" s="46" t="s">
        <v>61</v>
      </c>
      <c r="G31" s="47">
        <f t="shared" si="10"/>
        <v>335078.40000000002</v>
      </c>
      <c r="H31" s="47">
        <f t="shared" si="10"/>
        <v>0</v>
      </c>
    </row>
    <row r="32" spans="1:8" s="146" customFormat="1" x14ac:dyDescent="0.3">
      <c r="A32" s="49"/>
      <c r="B32" s="50"/>
      <c r="C32" s="50"/>
      <c r="D32" s="51"/>
      <c r="E32" s="52"/>
      <c r="F32" s="48" t="s">
        <v>62</v>
      </c>
      <c r="G32" s="47">
        <f>'Հավելված N 2'!D25</f>
        <v>335078.40000000002</v>
      </c>
      <c r="H32" s="47">
        <f>'Հավելված N 2'!E25</f>
        <v>0</v>
      </c>
    </row>
    <row r="33" spans="1:16" s="145" customFormat="1" ht="21" customHeight="1" x14ac:dyDescent="0.25">
      <c r="A33" s="198" t="s">
        <v>63</v>
      </c>
      <c r="B33" s="199"/>
      <c r="C33" s="199"/>
      <c r="D33" s="199"/>
      <c r="E33" s="199"/>
      <c r="F33" s="200"/>
      <c r="G33" s="34">
        <f t="shared" ref="G33:H33" si="11">G34</f>
        <v>335078.40000000002</v>
      </c>
      <c r="H33" s="34">
        <f t="shared" si="11"/>
        <v>335078.40000000002</v>
      </c>
    </row>
    <row r="34" spans="1:16" x14ac:dyDescent="0.25">
      <c r="A34" s="147" t="s">
        <v>101</v>
      </c>
      <c r="B34" s="31"/>
      <c r="C34" s="31"/>
      <c r="D34" s="31"/>
      <c r="E34" s="31"/>
      <c r="F34" s="6" t="s">
        <v>102</v>
      </c>
      <c r="G34" s="148">
        <f t="shared" ref="G34:H34" si="12">G36</f>
        <v>335078.40000000002</v>
      </c>
      <c r="H34" s="148">
        <f t="shared" si="12"/>
        <v>335078.40000000002</v>
      </c>
    </row>
    <row r="35" spans="1:16" x14ac:dyDescent="0.3">
      <c r="A35" s="31"/>
      <c r="B35" s="31"/>
      <c r="C35" s="31"/>
      <c r="D35" s="31"/>
      <c r="E35" s="31"/>
      <c r="F35" s="32" t="s">
        <v>21</v>
      </c>
      <c r="G35" s="33"/>
      <c r="H35" s="149"/>
    </row>
    <row r="36" spans="1:16" x14ac:dyDescent="0.25">
      <c r="A36" s="31"/>
      <c r="B36" s="147" t="s">
        <v>139</v>
      </c>
      <c r="C36" s="31"/>
      <c r="D36" s="31"/>
      <c r="E36" s="31"/>
      <c r="F36" s="6" t="s">
        <v>138</v>
      </c>
      <c r="G36" s="148">
        <f t="shared" ref="G36:H36" si="13">G38</f>
        <v>335078.40000000002</v>
      </c>
      <c r="H36" s="148">
        <f t="shared" si="13"/>
        <v>335078.40000000002</v>
      </c>
    </row>
    <row r="37" spans="1:16" x14ac:dyDescent="0.25">
      <c r="A37" s="31"/>
      <c r="B37" s="31"/>
      <c r="C37" s="31"/>
      <c r="D37" s="31"/>
      <c r="E37" s="31"/>
      <c r="F37" s="32" t="s">
        <v>21</v>
      </c>
      <c r="G37" s="33"/>
      <c r="H37" s="33"/>
    </row>
    <row r="38" spans="1:16" x14ac:dyDescent="0.25">
      <c r="A38" s="31"/>
      <c r="B38" s="31"/>
      <c r="C38" s="150" t="s">
        <v>22</v>
      </c>
      <c r="D38" s="31"/>
      <c r="E38" s="31"/>
      <c r="F38" s="6" t="s">
        <v>140</v>
      </c>
      <c r="G38" s="148">
        <f t="shared" ref="G38" si="14">G40</f>
        <v>335078.40000000002</v>
      </c>
      <c r="H38" s="148">
        <f>H40</f>
        <v>335078.40000000002</v>
      </c>
    </row>
    <row r="39" spans="1:16" x14ac:dyDescent="0.25">
      <c r="A39" s="31"/>
      <c r="B39" s="31"/>
      <c r="C39" s="31"/>
      <c r="D39" s="31"/>
      <c r="E39" s="31"/>
      <c r="F39" s="32" t="s">
        <v>46</v>
      </c>
      <c r="G39" s="33"/>
      <c r="H39" s="33"/>
      <c r="I39" s="184"/>
      <c r="J39" s="185"/>
      <c r="K39" s="185"/>
      <c r="L39" s="185"/>
      <c r="M39" s="185"/>
      <c r="N39" s="185"/>
      <c r="O39" s="185"/>
      <c r="P39" s="185"/>
    </row>
    <row r="40" spans="1:16" x14ac:dyDescent="0.25">
      <c r="A40" s="31"/>
      <c r="B40" s="31"/>
      <c r="C40" s="31"/>
      <c r="D40" s="151">
        <v>1148</v>
      </c>
      <c r="E40" s="142"/>
      <c r="F40" s="107" t="s">
        <v>96</v>
      </c>
      <c r="G40" s="56">
        <f>G42</f>
        <v>335078.40000000002</v>
      </c>
      <c r="H40" s="56">
        <f>H42</f>
        <v>335078.40000000002</v>
      </c>
    </row>
    <row r="41" spans="1:16" x14ac:dyDescent="0.25">
      <c r="A41" s="31"/>
      <c r="B41" s="31"/>
      <c r="C41" s="31"/>
      <c r="D41" s="31"/>
      <c r="E41" s="31"/>
      <c r="F41" s="32" t="s">
        <v>46</v>
      </c>
      <c r="G41" s="58"/>
      <c r="H41" s="58"/>
    </row>
    <row r="42" spans="1:16" ht="34.5" x14ac:dyDescent="0.25">
      <c r="A42" s="31"/>
      <c r="B42" s="31"/>
      <c r="C42" s="31"/>
      <c r="D42" s="151"/>
      <c r="E42" s="142">
        <v>11005</v>
      </c>
      <c r="F42" s="107" t="s">
        <v>103</v>
      </c>
      <c r="G42" s="56">
        <f>G44+G51</f>
        <v>335078.40000000002</v>
      </c>
      <c r="H42" s="56">
        <f>H44+H51</f>
        <v>335078.40000000002</v>
      </c>
    </row>
    <row r="43" spans="1:16" x14ac:dyDescent="0.25">
      <c r="A43" s="31"/>
      <c r="B43" s="31"/>
      <c r="C43" s="31"/>
      <c r="D43" s="31"/>
      <c r="E43" s="31"/>
      <c r="F43" s="57" t="s">
        <v>27</v>
      </c>
      <c r="G43" s="58"/>
      <c r="H43" s="58"/>
    </row>
    <row r="44" spans="1:16" x14ac:dyDescent="0.25">
      <c r="A44" s="31"/>
      <c r="B44" s="31"/>
      <c r="C44" s="31"/>
      <c r="D44" s="31"/>
      <c r="E44" s="31"/>
      <c r="F44" s="32" t="s">
        <v>9</v>
      </c>
      <c r="G44" s="60">
        <f t="shared" ref="G44" si="15">G46</f>
        <v>321638.40000000002</v>
      </c>
      <c r="H44" s="60">
        <f>H46</f>
        <v>321638.40000000002</v>
      </c>
    </row>
    <row r="45" spans="1:16" ht="34.5" x14ac:dyDescent="0.25">
      <c r="A45" s="31"/>
      <c r="B45" s="31"/>
      <c r="C45" s="31"/>
      <c r="D45" s="31"/>
      <c r="E45" s="31"/>
      <c r="F45" s="57" t="s">
        <v>28</v>
      </c>
      <c r="G45" s="58"/>
      <c r="H45" s="58"/>
    </row>
    <row r="46" spans="1:16" x14ac:dyDescent="0.25">
      <c r="A46" s="31"/>
      <c r="B46" s="31"/>
      <c r="C46" s="31"/>
      <c r="D46" s="31"/>
      <c r="E46" s="31"/>
      <c r="F46" s="32" t="s">
        <v>20</v>
      </c>
      <c r="G46" s="59">
        <f t="shared" ref="G46" si="16">G47</f>
        <v>321638.40000000002</v>
      </c>
      <c r="H46" s="59">
        <f>H47</f>
        <v>321638.40000000002</v>
      </c>
    </row>
    <row r="47" spans="1:16" x14ac:dyDescent="0.25">
      <c r="A47" s="31"/>
      <c r="B47" s="31"/>
      <c r="C47" s="31"/>
      <c r="D47" s="31"/>
      <c r="E47" s="31"/>
      <c r="F47" s="32" t="s">
        <v>29</v>
      </c>
      <c r="G47" s="59">
        <f t="shared" ref="G47" si="17">G48</f>
        <v>321638.40000000002</v>
      </c>
      <c r="H47" s="59">
        <f>H48</f>
        <v>321638.40000000002</v>
      </c>
    </row>
    <row r="48" spans="1:16" x14ac:dyDescent="0.25">
      <c r="A48" s="31"/>
      <c r="B48" s="31"/>
      <c r="C48" s="31"/>
      <c r="D48" s="31"/>
      <c r="E48" s="31"/>
      <c r="F48" s="32" t="s">
        <v>78</v>
      </c>
      <c r="G48" s="59">
        <f t="shared" ref="G48" si="18">G49</f>
        <v>321638.40000000002</v>
      </c>
      <c r="H48" s="59">
        <f>H49</f>
        <v>321638.40000000002</v>
      </c>
    </row>
    <row r="49" spans="1:8" ht="17.45" customHeight="1" x14ac:dyDescent="0.25">
      <c r="A49" s="31"/>
      <c r="B49" s="31"/>
      <c r="C49" s="31"/>
      <c r="D49" s="31"/>
      <c r="E49" s="31"/>
      <c r="F49" s="32" t="s">
        <v>88</v>
      </c>
      <c r="G49" s="61">
        <f t="shared" ref="G49" si="19">G50</f>
        <v>321638.40000000002</v>
      </c>
      <c r="H49" s="61">
        <f>H50</f>
        <v>321638.40000000002</v>
      </c>
    </row>
    <row r="50" spans="1:8" x14ac:dyDescent="0.25">
      <c r="A50" s="31"/>
      <c r="B50" s="31"/>
      <c r="C50" s="31"/>
      <c r="D50" s="31"/>
      <c r="E50" s="31"/>
      <c r="F50" s="32" t="s">
        <v>79</v>
      </c>
      <c r="G50" s="61">
        <v>321638.40000000002</v>
      </c>
      <c r="H50" s="61">
        <v>321638.40000000002</v>
      </c>
    </row>
    <row r="51" spans="1:8" ht="34.5" x14ac:dyDescent="0.25">
      <c r="A51" s="31"/>
      <c r="B51" s="31"/>
      <c r="C51" s="31"/>
      <c r="D51" s="31"/>
      <c r="E51" s="31"/>
      <c r="F51" s="32" t="s">
        <v>123</v>
      </c>
      <c r="G51" s="60">
        <f t="shared" ref="G51" si="20">G53</f>
        <v>13440</v>
      </c>
      <c r="H51" s="60">
        <f>H53</f>
        <v>13440</v>
      </c>
    </row>
    <row r="52" spans="1:8" ht="34.5" x14ac:dyDescent="0.25">
      <c r="A52" s="31"/>
      <c r="B52" s="31"/>
      <c r="C52" s="31"/>
      <c r="D52" s="31"/>
      <c r="E52" s="31"/>
      <c r="F52" s="57" t="s">
        <v>28</v>
      </c>
      <c r="G52" s="58"/>
      <c r="H52" s="58"/>
    </row>
    <row r="53" spans="1:8" x14ac:dyDescent="0.25">
      <c r="A53" s="31"/>
      <c r="B53" s="31"/>
      <c r="C53" s="31"/>
      <c r="D53" s="31"/>
      <c r="E53" s="31"/>
      <c r="F53" s="32" t="s">
        <v>20</v>
      </c>
      <c r="G53" s="59">
        <f t="shared" ref="G53:G56" si="21">G54</f>
        <v>13440</v>
      </c>
      <c r="H53" s="59">
        <f>H54</f>
        <v>13440</v>
      </c>
    </row>
    <row r="54" spans="1:8" x14ac:dyDescent="0.25">
      <c r="A54" s="31"/>
      <c r="B54" s="31"/>
      <c r="C54" s="31"/>
      <c r="D54" s="31"/>
      <c r="E54" s="31"/>
      <c r="F54" s="32" t="s">
        <v>29</v>
      </c>
      <c r="G54" s="59">
        <f t="shared" si="21"/>
        <v>13440</v>
      </c>
      <c r="H54" s="59">
        <f>H55</f>
        <v>13440</v>
      </c>
    </row>
    <row r="55" spans="1:8" x14ac:dyDescent="0.25">
      <c r="A55" s="31"/>
      <c r="B55" s="31"/>
      <c r="C55" s="31"/>
      <c r="D55" s="31"/>
      <c r="E55" s="31"/>
      <c r="F55" s="32" t="s">
        <v>78</v>
      </c>
      <c r="G55" s="59">
        <f t="shared" si="21"/>
        <v>13440</v>
      </c>
      <c r="H55" s="59">
        <f>H56</f>
        <v>13440</v>
      </c>
    </row>
    <row r="56" spans="1:8" ht="17.45" customHeight="1" x14ac:dyDescent="0.25">
      <c r="A56" s="31"/>
      <c r="B56" s="31"/>
      <c r="C56" s="31"/>
      <c r="D56" s="31"/>
      <c r="E56" s="31"/>
      <c r="F56" s="32" t="s">
        <v>88</v>
      </c>
      <c r="G56" s="61">
        <f t="shared" si="21"/>
        <v>13440</v>
      </c>
      <c r="H56" s="61">
        <f>H57</f>
        <v>13440</v>
      </c>
    </row>
    <row r="57" spans="1:8" x14ac:dyDescent="0.25">
      <c r="A57" s="31"/>
      <c r="B57" s="31"/>
      <c r="C57" s="31"/>
      <c r="D57" s="31"/>
      <c r="E57" s="31"/>
      <c r="F57" s="32" t="s">
        <v>79</v>
      </c>
      <c r="G57" s="61">
        <v>13440</v>
      </c>
      <c r="H57" s="61">
        <v>13440</v>
      </c>
    </row>
  </sheetData>
  <mergeCells count="19">
    <mergeCell ref="G1:H1"/>
    <mergeCell ref="G6:H6"/>
    <mergeCell ref="A10:F10"/>
    <mergeCell ref="A33:F33"/>
    <mergeCell ref="E20:E25"/>
    <mergeCell ref="A4:H4"/>
    <mergeCell ref="A6:C6"/>
    <mergeCell ref="D6:E6"/>
    <mergeCell ref="F6:F7"/>
    <mergeCell ref="I39:P39"/>
    <mergeCell ref="A11:A25"/>
    <mergeCell ref="B11:B12"/>
    <mergeCell ref="C11:C14"/>
    <mergeCell ref="D11:D16"/>
    <mergeCell ref="E11:E16"/>
    <mergeCell ref="B13:B25"/>
    <mergeCell ref="C15:C25"/>
    <mergeCell ref="D17:D25"/>
    <mergeCell ref="E17:F17"/>
  </mergeCells>
  <pageMargins left="0.7" right="0.7" top="0.75" bottom="0.75" header="0.3" footer="0.3"/>
  <pageSetup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opLeftCell="B4" zoomScale="88" zoomScaleNormal="88" workbookViewId="0">
      <selection activeCell="H11" sqref="H11"/>
    </sheetView>
  </sheetViews>
  <sheetFormatPr defaultColWidth="9.140625" defaultRowHeight="17.25" x14ac:dyDescent="0.3"/>
  <cols>
    <col min="1" max="1" width="6.28515625" style="65" hidden="1" customWidth="1"/>
    <col min="2" max="2" width="10.140625" style="62" customWidth="1"/>
    <col min="3" max="3" width="15.140625" style="62" customWidth="1"/>
    <col min="4" max="4" width="7.140625" style="63" customWidth="1"/>
    <col min="5" max="5" width="6.42578125" style="63" customWidth="1"/>
    <col min="6" max="6" width="40.85546875" style="63" customWidth="1"/>
    <col min="7" max="7" width="88.28515625" style="62" customWidth="1"/>
    <col min="8" max="8" width="25" style="74" customWidth="1"/>
    <col min="9" max="9" width="15.5703125" style="65" customWidth="1"/>
    <col min="10" max="16384" width="9.140625" style="65"/>
  </cols>
  <sheetData>
    <row r="1" spans="2:9" x14ac:dyDescent="0.3">
      <c r="H1" s="64" t="s">
        <v>81</v>
      </c>
    </row>
    <row r="2" spans="2:9" x14ac:dyDescent="0.3">
      <c r="H2" s="66" t="s">
        <v>53</v>
      </c>
    </row>
    <row r="3" spans="2:9" x14ac:dyDescent="0.3">
      <c r="H3" s="67" t="s">
        <v>23</v>
      </c>
    </row>
    <row r="4" spans="2:9" ht="23.25" customHeight="1" x14ac:dyDescent="0.3">
      <c r="H4" s="67"/>
    </row>
    <row r="5" spans="2:9" ht="57.75" customHeight="1" x14ac:dyDescent="0.3">
      <c r="B5" s="218" t="s">
        <v>94</v>
      </c>
      <c r="C5" s="218"/>
      <c r="D5" s="218"/>
      <c r="E5" s="218"/>
      <c r="F5" s="218"/>
      <c r="G5" s="218"/>
      <c r="H5" s="218"/>
    </row>
    <row r="6" spans="2:9" ht="26.25" customHeight="1" x14ac:dyDescent="0.3">
      <c r="H6" s="68" t="s">
        <v>92</v>
      </c>
    </row>
    <row r="7" spans="2:9" ht="34.5" customHeight="1" x14ac:dyDescent="0.3">
      <c r="B7" s="219" t="s">
        <v>82</v>
      </c>
      <c r="C7" s="220"/>
      <c r="D7" s="221" t="s">
        <v>83</v>
      </c>
      <c r="E7" s="221"/>
      <c r="F7" s="221"/>
      <c r="G7" s="221" t="s">
        <v>84</v>
      </c>
      <c r="H7" s="222" t="s">
        <v>93</v>
      </c>
    </row>
    <row r="8" spans="2:9" ht="118.5" customHeight="1" x14ac:dyDescent="0.3">
      <c r="B8" s="69" t="s">
        <v>26</v>
      </c>
      <c r="C8" s="69" t="s">
        <v>43</v>
      </c>
      <c r="D8" s="221"/>
      <c r="E8" s="221"/>
      <c r="F8" s="221"/>
      <c r="G8" s="221"/>
      <c r="H8" s="222"/>
    </row>
    <row r="9" spans="2:9" ht="12.75" customHeight="1" x14ac:dyDescent="0.3">
      <c r="B9" s="70">
        <v>1</v>
      </c>
      <c r="C9" s="70">
        <v>2</v>
      </c>
      <c r="D9" s="223">
        <v>3</v>
      </c>
      <c r="E9" s="223"/>
      <c r="F9" s="223"/>
      <c r="G9" s="70">
        <v>4</v>
      </c>
      <c r="H9" s="71">
        <v>5</v>
      </c>
    </row>
    <row r="10" spans="2:9" ht="31.5" customHeight="1" x14ac:dyDescent="0.3">
      <c r="B10" s="215" t="s">
        <v>85</v>
      </c>
      <c r="C10" s="216"/>
      <c r="D10" s="216"/>
      <c r="E10" s="216"/>
      <c r="F10" s="216"/>
      <c r="G10" s="217"/>
      <c r="H10" s="72">
        <f>H11</f>
        <v>335078.40000000002</v>
      </c>
      <c r="I10" s="73"/>
    </row>
    <row r="11" spans="2:9" ht="39.75" customHeight="1" x14ac:dyDescent="0.3">
      <c r="B11" s="108">
        <v>1148</v>
      </c>
      <c r="C11" s="208" t="s">
        <v>104</v>
      </c>
      <c r="D11" s="209"/>
      <c r="E11" s="209"/>
      <c r="F11" s="210"/>
      <c r="G11" s="109"/>
      <c r="H11" s="110">
        <f>H12</f>
        <v>335078.40000000002</v>
      </c>
    </row>
    <row r="12" spans="2:9" ht="72" customHeight="1" x14ac:dyDescent="0.3">
      <c r="B12" s="211"/>
      <c r="C12" s="111">
        <v>11005</v>
      </c>
      <c r="D12" s="214" t="s">
        <v>105</v>
      </c>
      <c r="E12" s="214"/>
      <c r="F12" s="214"/>
      <c r="G12" s="109" t="s">
        <v>106</v>
      </c>
      <c r="H12" s="110">
        <f>H13+H15</f>
        <v>335078.40000000002</v>
      </c>
    </row>
    <row r="13" spans="2:9" ht="42" customHeight="1" x14ac:dyDescent="0.3">
      <c r="B13" s="212"/>
      <c r="C13" s="111"/>
      <c r="D13" s="106"/>
      <c r="E13" s="106"/>
      <c r="F13" s="106"/>
      <c r="G13" s="109" t="s">
        <v>121</v>
      </c>
      <c r="H13" s="110">
        <f>H14</f>
        <v>321638.40000000002</v>
      </c>
    </row>
    <row r="14" spans="2:9" ht="91.5" customHeight="1" x14ac:dyDescent="0.3">
      <c r="B14" s="213"/>
      <c r="C14" s="111"/>
      <c r="D14" s="106"/>
      <c r="E14" s="106"/>
      <c r="F14" s="106"/>
      <c r="G14" s="113" t="s">
        <v>120</v>
      </c>
      <c r="H14" s="112">
        <v>321638.40000000002</v>
      </c>
    </row>
    <row r="15" spans="2:9" ht="42" customHeight="1" x14ac:dyDescent="0.3">
      <c r="B15" s="124"/>
      <c r="C15" s="111"/>
      <c r="D15" s="119"/>
      <c r="E15" s="119"/>
      <c r="F15" s="119"/>
      <c r="G15" s="109" t="s">
        <v>124</v>
      </c>
      <c r="H15" s="110">
        <f>H16</f>
        <v>13440</v>
      </c>
    </row>
    <row r="16" spans="2:9" ht="40.5" customHeight="1" x14ac:dyDescent="0.3">
      <c r="B16" s="125"/>
      <c r="C16" s="111"/>
      <c r="D16" s="119"/>
      <c r="E16" s="119"/>
      <c r="F16" s="119"/>
      <c r="G16" s="113" t="s">
        <v>128</v>
      </c>
      <c r="H16" s="112">
        <v>13440</v>
      </c>
    </row>
  </sheetData>
  <mergeCells count="10">
    <mergeCell ref="C11:F11"/>
    <mergeCell ref="B12:B14"/>
    <mergeCell ref="D12:F12"/>
    <mergeCell ref="B10:G10"/>
    <mergeCell ref="B5:H5"/>
    <mergeCell ref="B7:C7"/>
    <mergeCell ref="D7:F8"/>
    <mergeCell ref="G7:G8"/>
    <mergeCell ref="H7:H8"/>
    <mergeCell ref="D9:F9"/>
  </mergeCells>
  <pageMargins left="0.27559055118110198" right="0.196850393700787" top="0.31496062992126" bottom="0.43307086614173201" header="0.2" footer="0.23622047244094499"/>
  <pageSetup paperSize="9" scale="75" firstPageNumber="630" orientation="landscape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opLeftCell="A7" zoomScale="110" zoomScaleNormal="110" workbookViewId="0">
      <selection activeCell="C21" sqref="C21"/>
    </sheetView>
  </sheetViews>
  <sheetFormatPr defaultColWidth="9.140625" defaultRowHeight="17.25" x14ac:dyDescent="0.25"/>
  <cols>
    <col min="1" max="1" width="28.5703125" style="1" customWidth="1"/>
    <col min="2" max="2" width="68.42578125" style="1" customWidth="1"/>
    <col min="3" max="3" width="20.85546875" style="1" customWidth="1"/>
    <col min="4" max="4" width="21.85546875" style="95" customWidth="1"/>
    <col min="5" max="16384" width="9.140625" style="1"/>
  </cols>
  <sheetData>
    <row r="1" spans="1:4" x14ac:dyDescent="0.25">
      <c r="B1" s="152" t="s">
        <v>108</v>
      </c>
      <c r="C1" s="152"/>
      <c r="D1" s="152"/>
    </row>
    <row r="2" spans="1:4" s="3" customFormat="1" x14ac:dyDescent="0.3">
      <c r="B2" s="153" t="s">
        <v>53</v>
      </c>
      <c r="C2" s="153"/>
      <c r="D2" s="153"/>
    </row>
    <row r="3" spans="1:4" s="3" customFormat="1" x14ac:dyDescent="0.3">
      <c r="B3" s="153" t="s">
        <v>23</v>
      </c>
      <c r="C3" s="153"/>
      <c r="D3" s="153"/>
    </row>
    <row r="4" spans="1:4" s="3" customFormat="1" x14ac:dyDescent="0.3">
      <c r="A4" s="231"/>
      <c r="B4" s="231"/>
      <c r="C4" s="231"/>
      <c r="D4" s="231"/>
    </row>
    <row r="5" spans="1:4" ht="84.75" customHeight="1" x14ac:dyDescent="0.25">
      <c r="A5" s="231" t="s">
        <v>107</v>
      </c>
      <c r="B5" s="231"/>
      <c r="C5" s="231"/>
      <c r="D5" s="231"/>
    </row>
    <row r="6" spans="1:4" x14ac:dyDescent="0.25">
      <c r="A6" s="75"/>
      <c r="B6" s="75"/>
      <c r="C6" s="243" t="s">
        <v>109</v>
      </c>
      <c r="D6" s="243"/>
    </row>
    <row r="7" spans="1:4" ht="14.45" customHeight="1" x14ac:dyDescent="0.25">
      <c r="A7" s="234" t="s">
        <v>48</v>
      </c>
      <c r="B7" s="235"/>
      <c r="C7" s="235"/>
      <c r="D7" s="236"/>
    </row>
    <row r="8" spans="1:4" ht="14.45" customHeight="1" x14ac:dyDescent="0.25">
      <c r="A8" s="99"/>
      <c r="B8" s="100"/>
      <c r="C8" s="100"/>
      <c r="D8" s="101"/>
    </row>
    <row r="9" spans="1:4" ht="23.25" customHeight="1" x14ac:dyDescent="0.3">
      <c r="A9" s="76" t="s">
        <v>65</v>
      </c>
      <c r="B9" s="77"/>
      <c r="C9" s="241"/>
      <c r="D9" s="242"/>
    </row>
    <row r="10" spans="1:4" ht="18" customHeight="1" x14ac:dyDescent="0.3">
      <c r="A10" s="78"/>
      <c r="B10" s="78"/>
      <c r="C10" s="239"/>
      <c r="D10" s="240"/>
    </row>
    <row r="11" spans="1:4" ht="20.45" customHeight="1" x14ac:dyDescent="0.25">
      <c r="A11" s="79" t="s">
        <v>66</v>
      </c>
      <c r="B11" s="79" t="s">
        <v>67</v>
      </c>
      <c r="C11" s="237"/>
      <c r="D11" s="238"/>
    </row>
    <row r="12" spans="1:4" ht="16.149999999999999" customHeight="1" x14ac:dyDescent="0.25">
      <c r="A12" s="80">
        <v>1139</v>
      </c>
      <c r="B12" s="81" t="s">
        <v>59</v>
      </c>
      <c r="C12" s="244"/>
      <c r="D12" s="245"/>
    </row>
    <row r="13" spans="1:4" ht="15.6" customHeight="1" x14ac:dyDescent="0.3">
      <c r="A13" s="82" t="s">
        <v>68</v>
      </c>
      <c r="B13" s="78"/>
      <c r="C13" s="239"/>
      <c r="D13" s="240"/>
    </row>
    <row r="14" spans="1:4" ht="58.5" customHeight="1" x14ac:dyDescent="0.25">
      <c r="A14" s="54" t="s">
        <v>69</v>
      </c>
      <c r="B14" s="8">
        <v>1139</v>
      </c>
      <c r="C14" s="224" t="s">
        <v>91</v>
      </c>
      <c r="D14" s="225"/>
    </row>
    <row r="15" spans="1:4" ht="44.25" customHeight="1" x14ac:dyDescent="0.25">
      <c r="A15" s="83" t="s">
        <v>70</v>
      </c>
      <c r="B15" s="84">
        <v>11001</v>
      </c>
      <c r="C15" s="85" t="s">
        <v>64</v>
      </c>
      <c r="D15" s="85" t="s">
        <v>18</v>
      </c>
    </row>
    <row r="16" spans="1:4" ht="38.25" customHeight="1" x14ac:dyDescent="0.25">
      <c r="A16" s="83" t="s">
        <v>71</v>
      </c>
      <c r="B16" s="86" t="s">
        <v>59</v>
      </c>
      <c r="C16" s="87"/>
      <c r="D16" s="87"/>
    </row>
    <row r="17" spans="1:4" ht="77.25" customHeight="1" x14ac:dyDescent="0.25">
      <c r="A17" s="83" t="s">
        <v>72</v>
      </c>
      <c r="B17" s="86" t="s">
        <v>73</v>
      </c>
      <c r="C17" s="87"/>
      <c r="D17" s="87"/>
    </row>
    <row r="18" spans="1:4" ht="18.600000000000001" customHeight="1" x14ac:dyDescent="0.25">
      <c r="A18" s="83" t="s">
        <v>74</v>
      </c>
      <c r="B18" s="88" t="s">
        <v>45</v>
      </c>
      <c r="C18" s="87"/>
      <c r="D18" s="87"/>
    </row>
    <row r="19" spans="1:4" ht="31.9" customHeight="1" x14ac:dyDescent="0.25">
      <c r="A19" s="89" t="s">
        <v>75</v>
      </c>
      <c r="B19" s="88" t="s">
        <v>48</v>
      </c>
      <c r="C19" s="87"/>
      <c r="D19" s="87"/>
    </row>
    <row r="20" spans="1:4" ht="16.899999999999999" customHeight="1" x14ac:dyDescent="0.25">
      <c r="A20" s="159" t="s">
        <v>76</v>
      </c>
      <c r="B20" s="230"/>
      <c r="C20" s="230"/>
      <c r="D20" s="160"/>
    </row>
    <row r="21" spans="1:4" ht="18" customHeight="1" x14ac:dyDescent="0.25">
      <c r="A21" s="233" t="s">
        <v>77</v>
      </c>
      <c r="B21" s="233"/>
      <c r="C21" s="90">
        <f>'Հավելված N 3'!G19</f>
        <v>0</v>
      </c>
      <c r="D21" s="90">
        <f>'Հավելված N 3'!H19</f>
        <v>-335078.40000000002</v>
      </c>
    </row>
    <row r="22" spans="1:4" ht="18" customHeight="1" x14ac:dyDescent="0.25">
      <c r="A22" s="114"/>
      <c r="B22" s="114"/>
      <c r="C22" s="115"/>
      <c r="D22" s="115"/>
    </row>
    <row r="23" spans="1:4" ht="17.25" customHeight="1" x14ac:dyDescent="0.25">
      <c r="A23" s="114"/>
      <c r="B23" s="114"/>
      <c r="C23" s="115"/>
      <c r="D23" s="102" t="s">
        <v>110</v>
      </c>
    </row>
    <row r="24" spans="1:4" ht="19.899999999999999" customHeight="1" x14ac:dyDescent="0.25">
      <c r="A24" s="232" t="s">
        <v>42</v>
      </c>
      <c r="B24" s="232"/>
      <c r="C24" s="232"/>
      <c r="D24" s="232"/>
    </row>
    <row r="25" spans="1:4" x14ac:dyDescent="0.25">
      <c r="A25" s="227" t="s">
        <v>31</v>
      </c>
      <c r="B25" s="227"/>
      <c r="C25" s="227"/>
      <c r="D25" s="227"/>
    </row>
    <row r="26" spans="1:4" x14ac:dyDescent="0.25">
      <c r="A26" s="159"/>
      <c r="B26" s="230"/>
      <c r="C26" s="230"/>
      <c r="D26" s="160"/>
    </row>
    <row r="27" spans="1:4" x14ac:dyDescent="0.25">
      <c r="A27" s="53" t="s">
        <v>32</v>
      </c>
      <c r="B27" s="227" t="s">
        <v>33</v>
      </c>
      <c r="C27" s="227"/>
      <c r="D27" s="227"/>
    </row>
    <row r="28" spans="1:4" x14ac:dyDescent="0.25">
      <c r="A28" s="91">
        <v>1148</v>
      </c>
      <c r="B28" s="228" t="s">
        <v>111</v>
      </c>
      <c r="C28" s="228"/>
      <c r="D28" s="228"/>
    </row>
    <row r="29" spans="1:4" x14ac:dyDescent="0.25">
      <c r="A29" s="159"/>
      <c r="B29" s="230"/>
      <c r="C29" s="230"/>
      <c r="D29" s="160"/>
    </row>
    <row r="30" spans="1:4" x14ac:dyDescent="0.25">
      <c r="A30" s="227" t="s">
        <v>34</v>
      </c>
      <c r="B30" s="227"/>
      <c r="C30" s="227"/>
      <c r="D30" s="227"/>
    </row>
    <row r="31" spans="1:4" x14ac:dyDescent="0.25">
      <c r="A31" s="159"/>
      <c r="B31" s="230"/>
      <c r="C31" s="230"/>
      <c r="D31" s="160"/>
    </row>
    <row r="32" spans="1:4" ht="60" customHeight="1" x14ac:dyDescent="0.25">
      <c r="A32" s="8" t="s">
        <v>35</v>
      </c>
      <c r="B32" s="91">
        <v>1148</v>
      </c>
      <c r="C32" s="224" t="s">
        <v>90</v>
      </c>
      <c r="D32" s="225"/>
    </row>
    <row r="33" spans="1:4" x14ac:dyDescent="0.25">
      <c r="A33" s="8" t="s">
        <v>36</v>
      </c>
      <c r="B33" s="94">
        <v>11005</v>
      </c>
      <c r="C33" s="85" t="s">
        <v>64</v>
      </c>
      <c r="D33" s="85" t="s">
        <v>18</v>
      </c>
    </row>
    <row r="34" spans="1:4" ht="34.5" x14ac:dyDescent="0.25">
      <c r="A34" s="8" t="s">
        <v>37</v>
      </c>
      <c r="B34" s="105" t="s">
        <v>105</v>
      </c>
      <c r="C34" s="91"/>
      <c r="D34" s="92"/>
    </row>
    <row r="35" spans="1:4" ht="86.25" x14ac:dyDescent="0.25">
      <c r="A35" s="8" t="s">
        <v>38</v>
      </c>
      <c r="B35" s="104" t="s">
        <v>112</v>
      </c>
      <c r="C35" s="8"/>
      <c r="D35" s="92"/>
    </row>
    <row r="36" spans="1:4" x14ac:dyDescent="0.25">
      <c r="A36" s="8" t="s">
        <v>39</v>
      </c>
      <c r="B36" s="104" t="s">
        <v>45</v>
      </c>
      <c r="C36" s="91"/>
      <c r="D36" s="92"/>
    </row>
    <row r="37" spans="1:4" ht="69" x14ac:dyDescent="0.25">
      <c r="A37" s="8" t="s">
        <v>80</v>
      </c>
      <c r="B37" s="93" t="s">
        <v>113</v>
      </c>
      <c r="C37" s="93"/>
      <c r="D37" s="92"/>
    </row>
    <row r="38" spans="1:4" x14ac:dyDescent="0.25">
      <c r="A38" s="229" t="s">
        <v>40</v>
      </c>
      <c r="B38" s="229"/>
      <c r="C38" s="55"/>
      <c r="D38" s="92"/>
    </row>
    <row r="39" spans="1:4" ht="17.25" customHeight="1" x14ac:dyDescent="0.25">
      <c r="A39" s="226" t="s">
        <v>114</v>
      </c>
      <c r="B39" s="226"/>
      <c r="C39" s="116">
        <v>7</v>
      </c>
      <c r="D39" s="117">
        <v>7</v>
      </c>
    </row>
    <row r="40" spans="1:4" ht="17.25" customHeight="1" x14ac:dyDescent="0.25">
      <c r="A40" s="226" t="s">
        <v>119</v>
      </c>
      <c r="B40" s="226"/>
      <c r="C40" s="116">
        <v>20</v>
      </c>
      <c r="D40" s="117">
        <v>20</v>
      </c>
    </row>
    <row r="41" spans="1:4" ht="17.25" customHeight="1" x14ac:dyDescent="0.25">
      <c r="A41" s="226" t="s">
        <v>115</v>
      </c>
      <c r="B41" s="226"/>
      <c r="C41" s="23">
        <v>3200</v>
      </c>
      <c r="D41" s="23">
        <v>3200</v>
      </c>
    </row>
    <row r="42" spans="1:4" ht="17.25" customHeight="1" x14ac:dyDescent="0.25">
      <c r="A42" s="226" t="s">
        <v>116</v>
      </c>
      <c r="B42" s="226"/>
      <c r="C42" s="23">
        <v>3200</v>
      </c>
      <c r="D42" s="23">
        <v>3200</v>
      </c>
    </row>
    <row r="43" spans="1:4" x14ac:dyDescent="0.25">
      <c r="A43" s="226" t="s">
        <v>41</v>
      </c>
      <c r="B43" s="226"/>
      <c r="C43" s="90">
        <f>'Հավելված N 2'!D37</f>
        <v>335078.40000000002</v>
      </c>
      <c r="D43" s="90">
        <f>'Հավելված N 2'!E37</f>
        <v>335078.40000000002</v>
      </c>
    </row>
  </sheetData>
  <autoFilter ref="A1:A25"/>
  <mergeCells count="30">
    <mergeCell ref="B1:D1"/>
    <mergeCell ref="A4:D4"/>
    <mergeCell ref="A24:D24"/>
    <mergeCell ref="A5:D5"/>
    <mergeCell ref="B2:D2"/>
    <mergeCell ref="B3:D3"/>
    <mergeCell ref="A21:B21"/>
    <mergeCell ref="A7:D7"/>
    <mergeCell ref="C11:D11"/>
    <mergeCell ref="C10:D10"/>
    <mergeCell ref="C9:D9"/>
    <mergeCell ref="C6:D6"/>
    <mergeCell ref="C12:D12"/>
    <mergeCell ref="C13:D13"/>
    <mergeCell ref="A20:D20"/>
    <mergeCell ref="C14:D14"/>
    <mergeCell ref="C32:D32"/>
    <mergeCell ref="A39:B39"/>
    <mergeCell ref="A25:D25"/>
    <mergeCell ref="A43:B43"/>
    <mergeCell ref="B28:D28"/>
    <mergeCell ref="A30:D30"/>
    <mergeCell ref="A38:B38"/>
    <mergeCell ref="A42:B42"/>
    <mergeCell ref="A31:D31"/>
    <mergeCell ref="B27:D27"/>
    <mergeCell ref="A26:D26"/>
    <mergeCell ref="A29:D29"/>
    <mergeCell ref="A41:B41"/>
    <mergeCell ref="A40:B40"/>
  </mergeCells>
  <pageMargins left="0.7" right="0.7" top="0.75" bottom="0.75" header="0.3" footer="0.3"/>
  <pageSetup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tabSelected="1" topLeftCell="A7" zoomScale="110" zoomScaleNormal="110" workbookViewId="0">
      <selection activeCell="D21" sqref="D21"/>
    </sheetView>
  </sheetViews>
  <sheetFormatPr defaultColWidth="9.140625" defaultRowHeight="17.25" x14ac:dyDescent="0.25"/>
  <cols>
    <col min="1" max="1" width="28.5703125" style="1" customWidth="1"/>
    <col min="2" max="2" width="68.42578125" style="1" customWidth="1"/>
    <col min="3" max="3" width="20.85546875" style="1" customWidth="1"/>
    <col min="4" max="4" width="21.85546875" style="95" customWidth="1"/>
    <col min="5" max="16384" width="9.140625" style="1"/>
  </cols>
  <sheetData>
    <row r="1" spans="1:4" x14ac:dyDescent="0.25">
      <c r="B1" s="152" t="s">
        <v>118</v>
      </c>
      <c r="C1" s="152"/>
      <c r="D1" s="152"/>
    </row>
    <row r="2" spans="1:4" s="3" customFormat="1" x14ac:dyDescent="0.3">
      <c r="B2" s="153" t="s">
        <v>53</v>
      </c>
      <c r="C2" s="153"/>
      <c r="D2" s="153"/>
    </row>
    <row r="3" spans="1:4" s="3" customFormat="1" x14ac:dyDescent="0.3">
      <c r="B3" s="153" t="s">
        <v>23</v>
      </c>
      <c r="C3" s="153"/>
      <c r="D3" s="153"/>
    </row>
    <row r="4" spans="1:4" s="3" customFormat="1" x14ac:dyDescent="0.3">
      <c r="A4" s="231"/>
      <c r="B4" s="231"/>
      <c r="C4" s="231"/>
      <c r="D4" s="231"/>
    </row>
    <row r="5" spans="1:4" ht="84.75" customHeight="1" x14ac:dyDescent="0.25">
      <c r="A5" s="231" t="s">
        <v>125</v>
      </c>
      <c r="B5" s="231"/>
      <c r="C5" s="231"/>
      <c r="D5" s="231"/>
    </row>
    <row r="6" spans="1:4" x14ac:dyDescent="0.25">
      <c r="A6" s="98"/>
      <c r="B6" s="98"/>
      <c r="C6" s="243" t="s">
        <v>117</v>
      </c>
      <c r="D6" s="243"/>
    </row>
    <row r="7" spans="1:4" ht="22.5" customHeight="1" x14ac:dyDescent="0.25">
      <c r="A7" s="234" t="s">
        <v>48</v>
      </c>
      <c r="B7" s="235"/>
      <c r="C7" s="235"/>
      <c r="D7" s="236"/>
    </row>
    <row r="8" spans="1:4" ht="14.45" customHeight="1" x14ac:dyDescent="0.25">
      <c r="A8" s="99"/>
      <c r="B8" s="100"/>
      <c r="C8" s="100"/>
      <c r="D8" s="101"/>
    </row>
    <row r="9" spans="1:4" ht="23.25" customHeight="1" x14ac:dyDescent="0.3">
      <c r="A9" s="76" t="s">
        <v>65</v>
      </c>
      <c r="B9" s="77"/>
      <c r="C9" s="241"/>
      <c r="D9" s="242"/>
    </row>
    <row r="10" spans="1:4" ht="18" customHeight="1" x14ac:dyDescent="0.3">
      <c r="A10" s="78"/>
      <c r="B10" s="78"/>
      <c r="C10" s="239"/>
      <c r="D10" s="240"/>
    </row>
    <row r="11" spans="1:4" ht="20.45" customHeight="1" x14ac:dyDescent="0.25">
      <c r="A11" s="79" t="s">
        <v>66</v>
      </c>
      <c r="B11" s="79" t="s">
        <v>67</v>
      </c>
      <c r="C11" s="237"/>
      <c r="D11" s="238"/>
    </row>
    <row r="12" spans="1:4" ht="16.149999999999999" customHeight="1" x14ac:dyDescent="0.25">
      <c r="A12" s="80">
        <v>1139</v>
      </c>
      <c r="B12" s="81" t="s">
        <v>59</v>
      </c>
      <c r="C12" s="244"/>
      <c r="D12" s="245"/>
    </row>
    <row r="13" spans="1:4" ht="15.6" customHeight="1" x14ac:dyDescent="0.3">
      <c r="A13" s="82" t="s">
        <v>68</v>
      </c>
      <c r="B13" s="78"/>
      <c r="C13" s="239"/>
      <c r="D13" s="240"/>
    </row>
    <row r="14" spans="1:4" ht="58.5" customHeight="1" x14ac:dyDescent="0.25">
      <c r="A14" s="54" t="s">
        <v>69</v>
      </c>
      <c r="B14" s="104">
        <v>1139</v>
      </c>
      <c r="C14" s="224" t="s">
        <v>91</v>
      </c>
      <c r="D14" s="225"/>
    </row>
    <row r="15" spans="1:4" ht="44.25" customHeight="1" x14ac:dyDescent="0.25">
      <c r="A15" s="83" t="s">
        <v>70</v>
      </c>
      <c r="B15" s="84">
        <v>11001</v>
      </c>
      <c r="C15" s="85" t="s">
        <v>64</v>
      </c>
      <c r="D15" s="85" t="s">
        <v>18</v>
      </c>
    </row>
    <row r="16" spans="1:4" ht="38.25" customHeight="1" x14ac:dyDescent="0.25">
      <c r="A16" s="83" t="s">
        <v>71</v>
      </c>
      <c r="B16" s="86" t="s">
        <v>59</v>
      </c>
      <c r="C16" s="87"/>
      <c r="D16" s="87"/>
    </row>
    <row r="17" spans="1:4" ht="77.25" customHeight="1" x14ac:dyDescent="0.25">
      <c r="A17" s="83" t="s">
        <v>72</v>
      </c>
      <c r="B17" s="86" t="s">
        <v>73</v>
      </c>
      <c r="C17" s="87"/>
      <c r="D17" s="87"/>
    </row>
    <row r="18" spans="1:4" ht="18.600000000000001" customHeight="1" x14ac:dyDescent="0.25">
      <c r="A18" s="83" t="s">
        <v>74</v>
      </c>
      <c r="B18" s="88" t="s">
        <v>45</v>
      </c>
      <c r="C18" s="87"/>
      <c r="D18" s="87"/>
    </row>
    <row r="19" spans="1:4" ht="31.9" customHeight="1" x14ac:dyDescent="0.25">
      <c r="A19" s="89" t="s">
        <v>75</v>
      </c>
      <c r="B19" s="88" t="s">
        <v>48</v>
      </c>
      <c r="C19" s="87"/>
      <c r="D19" s="87"/>
    </row>
    <row r="20" spans="1:4" ht="16.899999999999999" customHeight="1" x14ac:dyDescent="0.25">
      <c r="A20" s="159" t="s">
        <v>76</v>
      </c>
      <c r="B20" s="230"/>
      <c r="C20" s="230"/>
      <c r="D20" s="160"/>
    </row>
    <row r="21" spans="1:4" ht="18" customHeight="1" x14ac:dyDescent="0.25">
      <c r="A21" s="233" t="s">
        <v>77</v>
      </c>
      <c r="B21" s="233"/>
      <c r="C21" s="90">
        <f>'Հավելված N 5'!C21</f>
        <v>0</v>
      </c>
      <c r="D21" s="90">
        <f>'Հավելված N 5'!D21</f>
        <v>-335078.40000000002</v>
      </c>
    </row>
    <row r="22" spans="1:4" ht="18" customHeight="1" x14ac:dyDescent="0.25">
      <c r="A22" s="114"/>
      <c r="B22" s="114"/>
      <c r="C22" s="115"/>
      <c r="D22" s="115"/>
    </row>
    <row r="23" spans="1:4" ht="17.25" customHeight="1" x14ac:dyDescent="0.25">
      <c r="A23" s="114"/>
      <c r="B23" s="114"/>
      <c r="C23" s="115"/>
      <c r="D23" s="120" t="s">
        <v>126</v>
      </c>
    </row>
    <row r="24" spans="1:4" ht="19.899999999999999" customHeight="1" x14ac:dyDescent="0.25">
      <c r="A24" s="232" t="s">
        <v>127</v>
      </c>
      <c r="B24" s="232"/>
      <c r="C24" s="232"/>
      <c r="D24" s="232"/>
    </row>
    <row r="25" spans="1:4" x14ac:dyDescent="0.25">
      <c r="A25" s="227" t="s">
        <v>31</v>
      </c>
      <c r="B25" s="227"/>
      <c r="C25" s="227"/>
      <c r="D25" s="227"/>
    </row>
    <row r="26" spans="1:4" x14ac:dyDescent="0.25">
      <c r="A26" s="159"/>
      <c r="B26" s="230"/>
      <c r="C26" s="230"/>
      <c r="D26" s="160"/>
    </row>
    <row r="27" spans="1:4" x14ac:dyDescent="0.25">
      <c r="A27" s="122" t="s">
        <v>32</v>
      </c>
      <c r="B27" s="227" t="s">
        <v>33</v>
      </c>
      <c r="C27" s="227"/>
      <c r="D27" s="227"/>
    </row>
    <row r="28" spans="1:4" x14ac:dyDescent="0.25">
      <c r="A28" s="123">
        <v>1148</v>
      </c>
      <c r="B28" s="228" t="s">
        <v>111</v>
      </c>
      <c r="C28" s="228"/>
      <c r="D28" s="228"/>
    </row>
    <row r="29" spans="1:4" x14ac:dyDescent="0.25">
      <c r="A29" s="159"/>
      <c r="B29" s="230"/>
      <c r="C29" s="230"/>
      <c r="D29" s="160"/>
    </row>
    <row r="30" spans="1:4" x14ac:dyDescent="0.25">
      <c r="A30" s="227" t="s">
        <v>34</v>
      </c>
      <c r="B30" s="227"/>
      <c r="C30" s="227"/>
      <c r="D30" s="227"/>
    </row>
    <row r="31" spans="1:4" x14ac:dyDescent="0.25">
      <c r="A31" s="159"/>
      <c r="B31" s="230"/>
      <c r="C31" s="230"/>
      <c r="D31" s="160"/>
    </row>
    <row r="32" spans="1:4" ht="60" customHeight="1" x14ac:dyDescent="0.25">
      <c r="A32" s="121" t="s">
        <v>35</v>
      </c>
      <c r="B32" s="123">
        <v>1148</v>
      </c>
      <c r="C32" s="224" t="s">
        <v>90</v>
      </c>
      <c r="D32" s="225"/>
    </row>
    <row r="33" spans="1:4" x14ac:dyDescent="0.25">
      <c r="A33" s="121" t="s">
        <v>36</v>
      </c>
      <c r="B33" s="94">
        <v>11005</v>
      </c>
      <c r="C33" s="85" t="s">
        <v>64</v>
      </c>
      <c r="D33" s="85" t="s">
        <v>18</v>
      </c>
    </row>
    <row r="34" spans="1:4" ht="34.5" x14ac:dyDescent="0.25">
      <c r="A34" s="121" t="s">
        <v>37</v>
      </c>
      <c r="B34" s="123" t="s">
        <v>105</v>
      </c>
      <c r="C34" s="123"/>
      <c r="D34" s="92"/>
    </row>
    <row r="35" spans="1:4" ht="86.25" x14ac:dyDescent="0.25">
      <c r="A35" s="121" t="s">
        <v>38</v>
      </c>
      <c r="B35" s="121" t="s">
        <v>112</v>
      </c>
      <c r="C35" s="121"/>
      <c r="D35" s="92"/>
    </row>
    <row r="36" spans="1:4" x14ac:dyDescent="0.25">
      <c r="A36" s="121" t="s">
        <v>39</v>
      </c>
      <c r="B36" s="121" t="s">
        <v>45</v>
      </c>
      <c r="C36" s="123"/>
      <c r="D36" s="92"/>
    </row>
    <row r="37" spans="1:4" ht="69" x14ac:dyDescent="0.25">
      <c r="A37" s="121" t="s">
        <v>80</v>
      </c>
      <c r="B37" s="93" t="s">
        <v>113</v>
      </c>
      <c r="C37" s="93"/>
      <c r="D37" s="92"/>
    </row>
    <row r="38" spans="1:4" x14ac:dyDescent="0.25">
      <c r="A38" s="229" t="s">
        <v>40</v>
      </c>
      <c r="B38" s="229"/>
      <c r="C38" s="118"/>
      <c r="D38" s="92"/>
    </row>
    <row r="39" spans="1:4" ht="17.25" customHeight="1" x14ac:dyDescent="0.25">
      <c r="A39" s="226" t="s">
        <v>116</v>
      </c>
      <c r="B39" s="226"/>
      <c r="C39" s="23">
        <v>3200</v>
      </c>
      <c r="D39" s="23">
        <v>3200</v>
      </c>
    </row>
    <row r="40" spans="1:4" x14ac:dyDescent="0.25">
      <c r="A40" s="226" t="s">
        <v>41</v>
      </c>
      <c r="B40" s="226"/>
      <c r="C40" s="90">
        <f>'Հավելված N 3'!G57</f>
        <v>13440</v>
      </c>
      <c r="D40" s="90">
        <f>'Հավելված N 3'!H57</f>
        <v>13440</v>
      </c>
    </row>
    <row r="41" spans="1:4" x14ac:dyDescent="0.25">
      <c r="A41" s="126"/>
      <c r="B41" s="126"/>
      <c r="C41" s="115"/>
      <c r="D41" s="115"/>
    </row>
    <row r="42" spans="1:4" ht="17.25" customHeight="1" x14ac:dyDescent="0.25">
      <c r="A42" s="114"/>
      <c r="B42" s="114"/>
      <c r="C42" s="115"/>
      <c r="D42" s="127" t="s">
        <v>122</v>
      </c>
    </row>
    <row r="43" spans="1:4" ht="19.899999999999999" customHeight="1" x14ac:dyDescent="0.25">
      <c r="A43" s="232" t="s">
        <v>121</v>
      </c>
      <c r="B43" s="232"/>
      <c r="C43" s="232"/>
      <c r="D43" s="232"/>
    </row>
    <row r="44" spans="1:4" x14ac:dyDescent="0.25">
      <c r="A44" s="227" t="s">
        <v>31</v>
      </c>
      <c r="B44" s="227"/>
      <c r="C44" s="227"/>
      <c r="D44" s="227"/>
    </row>
    <row r="45" spans="1:4" x14ac:dyDescent="0.25">
      <c r="A45" s="159"/>
      <c r="B45" s="230"/>
      <c r="C45" s="230"/>
      <c r="D45" s="160"/>
    </row>
    <row r="46" spans="1:4" x14ac:dyDescent="0.25">
      <c r="A46" s="103" t="s">
        <v>32</v>
      </c>
      <c r="B46" s="227" t="s">
        <v>33</v>
      </c>
      <c r="C46" s="227"/>
      <c r="D46" s="227"/>
    </row>
    <row r="47" spans="1:4" x14ac:dyDescent="0.25">
      <c r="A47" s="105">
        <v>1148</v>
      </c>
      <c r="B47" s="228" t="s">
        <v>111</v>
      </c>
      <c r="C47" s="228"/>
      <c r="D47" s="228"/>
    </row>
    <row r="48" spans="1:4" x14ac:dyDescent="0.25">
      <c r="A48" s="159"/>
      <c r="B48" s="230"/>
      <c r="C48" s="230"/>
      <c r="D48" s="160"/>
    </row>
    <row r="49" spans="1:4" x14ac:dyDescent="0.25">
      <c r="A49" s="227" t="s">
        <v>34</v>
      </c>
      <c r="B49" s="227"/>
      <c r="C49" s="227"/>
      <c r="D49" s="227"/>
    </row>
    <row r="50" spans="1:4" x14ac:dyDescent="0.25">
      <c r="A50" s="159"/>
      <c r="B50" s="230"/>
      <c r="C50" s="230"/>
      <c r="D50" s="160"/>
    </row>
    <row r="51" spans="1:4" ht="60" customHeight="1" x14ac:dyDescent="0.25">
      <c r="A51" s="104" t="s">
        <v>35</v>
      </c>
      <c r="B51" s="105">
        <v>1148</v>
      </c>
      <c r="C51" s="224" t="s">
        <v>90</v>
      </c>
      <c r="D51" s="225"/>
    </row>
    <row r="52" spans="1:4" x14ac:dyDescent="0.25">
      <c r="A52" s="104" t="s">
        <v>36</v>
      </c>
      <c r="B52" s="94">
        <v>11005</v>
      </c>
      <c r="C52" s="85" t="s">
        <v>64</v>
      </c>
      <c r="D52" s="85" t="s">
        <v>18</v>
      </c>
    </row>
    <row r="53" spans="1:4" ht="34.5" x14ac:dyDescent="0.25">
      <c r="A53" s="104" t="s">
        <v>37</v>
      </c>
      <c r="B53" s="105" t="s">
        <v>105</v>
      </c>
      <c r="C53" s="105"/>
      <c r="D53" s="92"/>
    </row>
    <row r="54" spans="1:4" ht="86.25" x14ac:dyDescent="0.25">
      <c r="A54" s="104" t="s">
        <v>38</v>
      </c>
      <c r="B54" s="104" t="s">
        <v>112</v>
      </c>
      <c r="C54" s="104"/>
      <c r="D54" s="92"/>
    </row>
    <row r="55" spans="1:4" x14ac:dyDescent="0.25">
      <c r="A55" s="104" t="s">
        <v>39</v>
      </c>
      <c r="B55" s="104" t="s">
        <v>45</v>
      </c>
      <c r="C55" s="105"/>
      <c r="D55" s="92"/>
    </row>
    <row r="56" spans="1:4" ht="69" x14ac:dyDescent="0.25">
      <c r="A56" s="104" t="s">
        <v>80</v>
      </c>
      <c r="B56" s="93" t="s">
        <v>113</v>
      </c>
      <c r="C56" s="93"/>
      <c r="D56" s="92"/>
    </row>
    <row r="57" spans="1:4" x14ac:dyDescent="0.25">
      <c r="A57" s="229" t="s">
        <v>40</v>
      </c>
      <c r="B57" s="229"/>
      <c r="C57" s="97"/>
      <c r="D57" s="92"/>
    </row>
    <row r="58" spans="1:4" ht="17.25" customHeight="1" x14ac:dyDescent="0.25">
      <c r="A58" s="226" t="s">
        <v>114</v>
      </c>
      <c r="B58" s="226"/>
      <c r="C58" s="116">
        <v>7</v>
      </c>
      <c r="D58" s="117">
        <v>7</v>
      </c>
    </row>
    <row r="59" spans="1:4" ht="17.25" customHeight="1" x14ac:dyDescent="0.25">
      <c r="A59" s="226" t="s">
        <v>119</v>
      </c>
      <c r="B59" s="226"/>
      <c r="C59" s="116">
        <v>20</v>
      </c>
      <c r="D59" s="117">
        <v>20</v>
      </c>
    </row>
    <row r="60" spans="1:4" ht="17.25" customHeight="1" x14ac:dyDescent="0.25">
      <c r="A60" s="226" t="s">
        <v>115</v>
      </c>
      <c r="B60" s="226"/>
      <c r="C60" s="23">
        <v>3200</v>
      </c>
      <c r="D60" s="23">
        <v>3200</v>
      </c>
    </row>
    <row r="61" spans="1:4" x14ac:dyDescent="0.25">
      <c r="A61" s="226" t="s">
        <v>41</v>
      </c>
      <c r="B61" s="226"/>
      <c r="C61" s="90">
        <f>'Հավելված N 3'!G50</f>
        <v>321638.40000000002</v>
      </c>
      <c r="D61" s="90">
        <f>'Հավելված N 3'!H50</f>
        <v>321638.40000000002</v>
      </c>
    </row>
  </sheetData>
  <autoFilter ref="A1:A44"/>
  <mergeCells count="41">
    <mergeCell ref="A40:B40"/>
    <mergeCell ref="A38:B38"/>
    <mergeCell ref="A39:B39"/>
    <mergeCell ref="B28:D28"/>
    <mergeCell ref="A29:D29"/>
    <mergeCell ref="A30:D30"/>
    <mergeCell ref="A31:D31"/>
    <mergeCell ref="C32:D32"/>
    <mergeCell ref="A57:B57"/>
    <mergeCell ref="A58:B58"/>
    <mergeCell ref="A60:B60"/>
    <mergeCell ref="A61:B61"/>
    <mergeCell ref="A59:B59"/>
    <mergeCell ref="C51:D51"/>
    <mergeCell ref="C14:D14"/>
    <mergeCell ref="A20:D20"/>
    <mergeCell ref="A21:B21"/>
    <mergeCell ref="A43:D43"/>
    <mergeCell ref="A44:D44"/>
    <mergeCell ref="A45:D45"/>
    <mergeCell ref="B46:D46"/>
    <mergeCell ref="B47:D47"/>
    <mergeCell ref="A48:D48"/>
    <mergeCell ref="A49:D49"/>
    <mergeCell ref="A50:D50"/>
    <mergeCell ref="A24:D24"/>
    <mergeCell ref="A25:D25"/>
    <mergeCell ref="A26:D26"/>
    <mergeCell ref="B27:D27"/>
    <mergeCell ref="C13:D13"/>
    <mergeCell ref="B1:D1"/>
    <mergeCell ref="B2:D2"/>
    <mergeCell ref="B3:D3"/>
    <mergeCell ref="A4:D4"/>
    <mergeCell ref="A5:D5"/>
    <mergeCell ref="C6:D6"/>
    <mergeCell ref="A7:D7"/>
    <mergeCell ref="C9:D9"/>
    <mergeCell ref="C10:D10"/>
    <mergeCell ref="C11:D11"/>
    <mergeCell ref="C12:D12"/>
  </mergeCells>
  <pageMargins left="0.7" right="0.7" top="0.75" bottom="0.75" header="0.3" footer="0.3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4</vt:lpstr>
      <vt:lpstr>Հավելված N 5</vt:lpstr>
      <vt:lpstr>Հավելված N 6</vt:lpstr>
      <vt:lpstr>'Հավելված 4'!Print_Area</vt:lpstr>
      <vt:lpstr>'Հավելված 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https:/mul2-minfin.gov.am/tasks/255383/oneclick/Havelvac.xlsx?token=95193b4b9f29597c6c3c79ea9a591c85</cp:keywords>
  <cp:lastModifiedBy>Ani Tadevosyan</cp:lastModifiedBy>
  <cp:lastPrinted>2021-07-06T09:51:56Z</cp:lastPrinted>
  <dcterms:created xsi:type="dcterms:W3CDTF">2020-09-30T13:27:08Z</dcterms:created>
  <dcterms:modified xsi:type="dcterms:W3CDTF">2021-07-09T06:46:16Z</dcterms:modified>
</cp:coreProperties>
</file>