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Dramashnorh1\New folder\NOR\karavarutyun\20 datavori avelacum\karavarutyun\"/>
    </mc:Choice>
  </mc:AlternateContent>
  <bookViews>
    <workbookView xWindow="0" yWindow="0" windowWidth="7470" windowHeight="1800"/>
  </bookViews>
  <sheets>
    <sheet name="1" sheetId="29" r:id="rId1"/>
    <sheet name="2" sheetId="15" r:id="rId2"/>
    <sheet name="3" sheetId="30" r:id="rId3"/>
    <sheet name="4" sheetId="7" r:id="rId4"/>
    <sheet name="5" sheetId="28" r:id="rId5"/>
  </sheets>
  <calcPr calcId="162913"/>
</workbook>
</file>

<file path=xl/calcChain.xml><?xml version="1.0" encoding="utf-8"?>
<calcChain xmlns="http://schemas.openxmlformats.org/spreadsheetml/2006/main">
  <c r="G12" i="28" l="1"/>
  <c r="G91" i="28"/>
  <c r="G90" i="28"/>
  <c r="G89" i="28"/>
  <c r="G88" i="28"/>
  <c r="G87" i="28" s="1"/>
  <c r="G86" i="28"/>
  <c r="G85" i="28"/>
  <c r="G84" i="28"/>
  <c r="G83" i="28" s="1"/>
  <c r="G82" i="28" s="1"/>
  <c r="G81" i="28"/>
  <c r="G80" i="28"/>
  <c r="G79" i="28"/>
  <c r="G76" i="28"/>
  <c r="G75" i="28"/>
  <c r="G74" i="28"/>
  <c r="G71" i="28"/>
  <c r="G70" i="28"/>
  <c r="G69" i="28"/>
  <c r="G68" i="28"/>
  <c r="G67" i="28" s="1"/>
  <c r="G66" i="28"/>
  <c r="G65" i="28"/>
  <c r="G64" i="28"/>
  <c r="G63" i="28" s="1"/>
  <c r="G62" i="28" s="1"/>
  <c r="G61" i="28"/>
  <c r="G60" i="28"/>
  <c r="G59" i="28"/>
  <c r="G58" i="28" s="1"/>
  <c r="G57" i="28" s="1"/>
  <c r="G56" i="28"/>
  <c r="G55" i="28"/>
  <c r="G54" i="28"/>
  <c r="G51" i="28"/>
  <c r="G50" i="28"/>
  <c r="G48" i="28" s="1"/>
  <c r="G47" i="28" s="1"/>
  <c r="G49" i="28"/>
  <c r="G46" i="28"/>
  <c r="G45" i="28"/>
  <c r="G44" i="28"/>
  <c r="G41" i="28"/>
  <c r="G40" i="28"/>
  <c r="G39" i="28"/>
  <c r="G20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16" i="28"/>
  <c r="G78" i="28" l="1"/>
  <c r="G77" i="28" s="1"/>
  <c r="G73" i="28"/>
  <c r="G72" i="28" s="1"/>
  <c r="G53" i="28"/>
  <c r="G52" i="28" s="1"/>
  <c r="G43" i="28"/>
  <c r="G42" i="28" s="1"/>
  <c r="G38" i="28"/>
  <c r="G37" i="28" s="1"/>
  <c r="G18" i="28" l="1"/>
  <c r="C43" i="7" l="1"/>
  <c r="G19" i="15"/>
  <c r="G213" i="15"/>
  <c r="G212" i="15"/>
  <c r="G209" i="15"/>
  <c r="G208" i="15"/>
  <c r="G207" i="15" s="1"/>
  <c r="G206" i="15" s="1"/>
  <c r="G204" i="15" s="1"/>
  <c r="G202" i="15" s="1"/>
  <c r="G198" i="15"/>
  <c r="G197" i="15" s="1"/>
  <c r="G194" i="15"/>
  <c r="G193" i="15" s="1"/>
  <c r="G192" i="15" s="1"/>
  <c r="G191" i="15" s="1"/>
  <c r="G189" i="15" s="1"/>
  <c r="G187" i="15" s="1"/>
  <c r="G183" i="15"/>
  <c r="G182" i="15"/>
  <c r="G179" i="15"/>
  <c r="G178" i="15"/>
  <c r="G177" i="15" s="1"/>
  <c r="G176" i="15" s="1"/>
  <c r="G174" i="15" s="1"/>
  <c r="G172" i="15" s="1"/>
  <c r="G168" i="15"/>
  <c r="G167" i="15"/>
  <c r="G164" i="15"/>
  <c r="G163" i="15" s="1"/>
  <c r="G162" i="15" s="1"/>
  <c r="G161" i="15" s="1"/>
  <c r="G159" i="15" s="1"/>
  <c r="G157" i="15" s="1"/>
  <c r="G153" i="15"/>
  <c r="G152" i="15"/>
  <c r="G149" i="15"/>
  <c r="G148" i="15"/>
  <c r="G147" i="15" s="1"/>
  <c r="G146" i="15" s="1"/>
  <c r="G144" i="15" s="1"/>
  <c r="G142" i="15" s="1"/>
  <c r="G138" i="15"/>
  <c r="G137" i="15" s="1"/>
  <c r="G134" i="15"/>
  <c r="G133" i="15" s="1"/>
  <c r="G132" i="15" s="1"/>
  <c r="G131" i="15" s="1"/>
  <c r="G129" i="15" s="1"/>
  <c r="G127" i="15" s="1"/>
  <c r="G123" i="15"/>
  <c r="G122" i="15"/>
  <c r="G119" i="15"/>
  <c r="G118" i="15"/>
  <c r="G117" i="15" s="1"/>
  <c r="G116" i="15" s="1"/>
  <c r="G114" i="15" s="1"/>
  <c r="G112" i="15" s="1"/>
  <c r="G108" i="15"/>
  <c r="G107" i="15" s="1"/>
  <c r="G104" i="15"/>
  <c r="G103" i="15" s="1"/>
  <c r="G102" i="15" s="1"/>
  <c r="G101" i="15" s="1"/>
  <c r="G99" i="15" s="1"/>
  <c r="G97" i="15" s="1"/>
  <c r="G93" i="15"/>
  <c r="G92" i="15"/>
  <c r="G89" i="15"/>
  <c r="G88" i="15" s="1"/>
  <c r="G87" i="15" s="1"/>
  <c r="G86" i="15" s="1"/>
  <c r="G78" i="15"/>
  <c r="G77" i="15" s="1"/>
  <c r="G74" i="15"/>
  <c r="G73" i="15"/>
  <c r="G72" i="15" s="1"/>
  <c r="G71" i="15" s="1"/>
  <c r="G63" i="15"/>
  <c r="G62" i="15" s="1"/>
  <c r="G59" i="15"/>
  <c r="G58" i="15" s="1"/>
  <c r="G57" i="15" s="1"/>
  <c r="G56" i="15" s="1"/>
  <c r="G48" i="15"/>
  <c r="G47" i="15" s="1"/>
  <c r="G44" i="15"/>
  <c r="G43" i="15" s="1"/>
  <c r="G42" i="15" s="1"/>
  <c r="G41" i="15" s="1"/>
  <c r="G54" i="15" l="1"/>
  <c r="G52" i="15" s="1"/>
  <c r="G33" i="15"/>
  <c r="G28" i="15"/>
  <c r="D12" i="29" l="1"/>
  <c r="D11" i="29" l="1"/>
  <c r="D10" i="29" s="1"/>
  <c r="G21" i="28" l="1"/>
  <c r="G84" i="15" l="1"/>
  <c r="G82" i="15" s="1"/>
  <c r="G69" i="15"/>
  <c r="G67" i="15" s="1"/>
  <c r="G39" i="15"/>
  <c r="G37" i="15" s="1"/>
  <c r="G13" i="28" l="1"/>
  <c r="G10" i="28" l="1"/>
  <c r="G32" i="15"/>
  <c r="G27" i="15"/>
  <c r="G26" i="15" l="1"/>
  <c r="G25" i="15"/>
  <c r="G23" i="15" s="1"/>
  <c r="G21" i="15" l="1"/>
  <c r="C25" i="7" s="1"/>
  <c r="G17" i="15" l="1"/>
  <c r="G15" i="15" s="1"/>
  <c r="G13" i="15" s="1"/>
  <c r="G11" i="15" s="1"/>
  <c r="G10" i="15" s="1"/>
</calcChain>
</file>

<file path=xl/sharedStrings.xml><?xml version="1.0" encoding="utf-8"?>
<sst xmlns="http://schemas.openxmlformats.org/spreadsheetml/2006/main" count="979" uniqueCount="238">
  <si>
    <t>այդ թվում` ըստ կատարողների</t>
  </si>
  <si>
    <t>այդ թվում՝</t>
  </si>
  <si>
    <t>01</t>
  </si>
  <si>
    <t>___________  ___-ի N _______     որոշման</t>
  </si>
  <si>
    <t xml:space="preserve"> այդ թվում` ըստ կատարողների</t>
  </si>
  <si>
    <t xml:space="preserve"> ՀՀ  արդարադատության նախարարություն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</si>
  <si>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</si>
  <si>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</si>
  <si>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</si>
  <si>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ԱՇԽԱՏԱՆՔԻ ՎԱՐՁԱՏՐՈՒԹՅՈՒՆ</t>
  </si>
  <si>
    <t xml:space="preserve">ՀՀ  արդարադատության նախարարություն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</si>
  <si>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</si>
  <si>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</si>
  <si>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</si>
  <si>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ԾԱՌԱՅՈՒԹՅՈՒՆՆԵՐԻ  ԵՎ   ԱՊՐԱՆՔՆԵՐԻ  ՁԵՌՔԲԵՐՈՒՄ</t>
  </si>
  <si>
    <t>ՀՀ արդարադատության նախարարություն</t>
  </si>
  <si>
    <t xml:space="preserve"> 1080 </t>
  </si>
  <si>
    <t xml:space="preserve"> Դատական իշխանության գործունեության ապահովում և իրականացում </t>
  </si>
  <si>
    <t>Ցուցանիշների փոփոխությունը (ավելացումները նշված են դրական նշանով)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</si>
  <si>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</si>
  <si>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</si>
  <si>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</si>
  <si>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</si>
  <si>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</si>
  <si>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</si>
  <si>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</si>
  <si>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</si>
  <si>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Տարի </t>
  </si>
  <si>
    <t xml:space="preserve"> ԸՆԴԱՄԵՆԸ</t>
  </si>
  <si>
    <t xml:space="preserve"> այդ թվում`</t>
  </si>
  <si>
    <t>03</t>
  </si>
  <si>
    <t xml:space="preserve"> ՀԱՍԱՐԱԿԱԿԱՆ ԿԱՐԳ,  ԱՆՎՏԱՆԳՈՒԹՅՈՒՆ ԵՎ ԴԱՏԱԿԱՆ ԳՈՐԾՈՒՆԵՈՒԹՅՈՒՆ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</si>
  <si>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</si>
  <si>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</si>
  <si>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Դատական գործունեություն և իրավական պաշտպանություն</t>
  </si>
  <si>
    <t xml:space="preserve"> Դատարաններ</t>
  </si>
  <si>
    <t xml:space="preserve"> Դատական իշխանության գործունեության ապահովում և իրականացում</t>
  </si>
  <si>
    <t xml:space="preserve"> 11001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</si>
  <si>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</si>
  <si>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 xml:space="preserve"> ՀՀ դատական դեպարտամենտ</t>
  </si>
  <si>
    <t xml:space="preserve"> - Պարգևատրումներ, դրամական խրախուսումներ և հատուկ վճարներ</t>
  </si>
  <si>
    <t xml:space="preserve"> Շարունակական ծախսեր</t>
  </si>
  <si>
    <t xml:space="preserve"> - Էներգետիկ ծառայություններ</t>
  </si>
  <si>
    <t xml:space="preserve"> - Կոմունալ ծառայություններ</t>
  </si>
  <si>
    <t xml:space="preserve"> - Կապի ծառայություններ</t>
  </si>
  <si>
    <t xml:space="preserve"> Տարի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</si>
  <si>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</si>
  <si>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</si>
  <si>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</si>
  <si>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</si>
  <si>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</si>
  <si>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</si>
  <si>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</si>
  <si>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</si>
  <si>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11001 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</si>
  <si>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 </t>
  </si>
  <si>
    <t xml:space="preserve"> Դատական գործերի բաշխման համակարգի արդիականացում, դատարանների բնականոն գործունեության համար նյութատեխնիկական պայմաններով ապահովում, Դատական դեպարտամենտին որակյալ կադրերով ապահովում, ճշգրիտ դատական վիճակագրության վարում և այլն </t>
  </si>
  <si>
    <t xml:space="preserve"> Ծառայությունը մատուցող կազմակերպության անվանումը </t>
  </si>
  <si>
    <t xml:space="preserve"> Դատական դեպարտամենտ </t>
  </si>
  <si>
    <t xml:space="preserve"> Բարձրագույն դատական խորհուրդ</t>
  </si>
  <si>
    <t xml:space="preserve">ՀՀ կառավարության 2021 թվականի </t>
  </si>
  <si>
    <t xml:space="preserve">          ՄԱՍ 1. ՊԵՏԱԿԱՆ ՄԱՐՄՆԻ ԳԾՈՎ ԱՐԴՅՈՒՆՔԱՅԻՆ (ԿԱՏԱՐՈՂԱԿԱՆ) ՑՈՒՑԱՆԻՇՆԵՐԸ</t>
  </si>
  <si>
    <t>հազ. դրամներով</t>
  </si>
  <si>
    <t>ՀՀ դատական դեպարտամենտ</t>
  </si>
  <si>
    <t xml:space="preserve">ՀՀ կառավարության </t>
  </si>
  <si>
    <t xml:space="preserve"> N    -Ն որոշման</t>
  </si>
  <si>
    <t>Կոդը</t>
  </si>
  <si>
    <t>Անվանումը</t>
  </si>
  <si>
    <t>Գնման ձևը</t>
  </si>
  <si>
    <t>Չափի
միավորը</t>
  </si>
  <si>
    <t>միավորի գինը</t>
  </si>
  <si>
    <t>Ցուցանիշների փոփոխությունը (ավելացումները նշված են դրական նշանով, իսկ նվազեցումները՝ փակագծերում)</t>
  </si>
  <si>
    <t>քանակը</t>
  </si>
  <si>
    <t>գումարը (հազար դրամով)</t>
  </si>
  <si>
    <t>հատ</t>
  </si>
  <si>
    <t>Բաժին N 03  Խումբ N 03  Դաս N 01 Դատարաններ</t>
  </si>
  <si>
    <t xml:space="preserve"> ՄԱՍ III. ԾԱՌԱՅՈՒԹՅՈՒՆՆԵՐ</t>
  </si>
  <si>
    <t xml:space="preserve"> </t>
  </si>
  <si>
    <t>արտադրական հատուկ հագուստ</t>
  </si>
  <si>
    <t xml:space="preserve"> ԳՀ</t>
  </si>
  <si>
    <t xml:space="preserve"> 65111100-1</t>
  </si>
  <si>
    <t xml:space="preserve">  խմելու ջրի բաշխում</t>
  </si>
  <si>
    <t xml:space="preserve"> 65311100-1</t>
  </si>
  <si>
    <t xml:space="preserve">  էլեկտրականության բաշխում</t>
  </si>
  <si>
    <t xml:space="preserve"> ՄԱ</t>
  </si>
  <si>
    <t xml:space="preserve"> դրամ</t>
  </si>
  <si>
    <t xml:space="preserve"> 79571100-1</t>
  </si>
  <si>
    <t xml:space="preserve">  փոստային առաքման ծառայություններ</t>
  </si>
  <si>
    <t xml:space="preserve">2021 թվականի __________ </t>
  </si>
  <si>
    <t xml:space="preserve">Ցուցանիշների փոփոխությունը (ավելացումները նշված են դրական նշանով, իսկ նվազեցումները` փակագծերում) </t>
  </si>
  <si>
    <t>Ցուցանիշների փոփոխությունը (նվազեցումները նշված են փակագծերում)</t>
  </si>
  <si>
    <t>Հավելված N 1</t>
  </si>
  <si>
    <t>Հավելված N 3</t>
  </si>
  <si>
    <t>___________  ___-ի N _______ -Ն    որոշման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</si>
  <si>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 N 2215-Ն ՈՐՈՇՄԱՆ N 5  ՀԱՎԵԼՎԱԾԻ  N 1  ԱՂՅՈՒՍԱԿՈՒՄ ԿԱՏԱՐՎՈՂ  ՓՈՓՈԽՈՒԹՅՈՒՆՆԵՐԸ  ԵՎ  ԼՐԱՑՈՒՄՆԵՐԸ</t>
  </si>
  <si>
    <t>/հազ. դրամ/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</si>
  <si>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</si>
  <si>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նշանով, իսկ նվազեցումները` փակագծերում)</t>
  </si>
  <si>
    <t>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</si>
  <si>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</si>
  <si>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</si>
  <si>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</si>
  <si>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>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</si>
  <si>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</si>
  <si>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</si>
  <si>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</si>
  <si>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</si>
  <si>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այդ թվում` բյուջետային ծախսերի տնտեսագիտական դասակարգման հոդվածներ</t>
  </si>
  <si>
    <t>Բարձրագույն դատական խորհուրդ</t>
  </si>
  <si>
    <t>1080</t>
  </si>
  <si>
    <t>Դատավարական գործունեության իրականացում, դատական ակտերի կազմում և հրապարակում, արխիվային փաստաթղթերի տրամադրում, դատական ծառայության իրականացում</t>
  </si>
  <si>
    <t>Ծառայությունների մատուցում</t>
  </si>
  <si>
    <t>ՄԱՍ I. Ա Պ Ր Ա Ն Ք Ն Ե Ր</t>
  </si>
  <si>
    <t>35821400</t>
  </si>
  <si>
    <t>դրոշ</t>
  </si>
  <si>
    <t>ԷԱՃ</t>
  </si>
  <si>
    <t>ՀՀ զինանշան</t>
  </si>
  <si>
    <t>33711480</t>
  </si>
  <si>
    <t>օճառ</t>
  </si>
  <si>
    <t>39831245</t>
  </si>
  <si>
    <t>օճառ, հեղուկ</t>
  </si>
  <si>
    <t>լիտր</t>
  </si>
  <si>
    <t>39831240</t>
  </si>
  <si>
    <t>մաքրող նյութեր</t>
  </si>
  <si>
    <t>կգ</t>
  </si>
  <si>
    <t>39812600</t>
  </si>
  <si>
    <t>մաքրող մածուկներ և փոշիներ</t>
  </si>
  <si>
    <t>39831276</t>
  </si>
  <si>
    <t>զուգարանների մաքրման նյութեր</t>
  </si>
  <si>
    <t>33761100</t>
  </si>
  <si>
    <t>զուգարանի թուղթ</t>
  </si>
  <si>
    <t>39224341</t>
  </si>
  <si>
    <t>աղբարկղղ, պլաստմասե</t>
  </si>
  <si>
    <t>39522330</t>
  </si>
  <si>
    <t>մաքրող կտորներ</t>
  </si>
  <si>
    <t>39831273</t>
  </si>
  <si>
    <t>հատակի մաքրման նյութեր</t>
  </si>
  <si>
    <t>30197622</t>
  </si>
  <si>
    <t>թուղթ, A4 ֆորմատի</t>
  </si>
  <si>
    <t>18111100</t>
  </si>
  <si>
    <t>ՄԱՍ III. ԾԱՌԱՅՈՒԹՅՈՒՆՆԵՐ</t>
  </si>
  <si>
    <t>էլեկտրականության բաշխում</t>
  </si>
  <si>
    <t>ՄԱ</t>
  </si>
  <si>
    <t>դրամ</t>
  </si>
  <si>
    <t>խմելու ջրի բաշխում</t>
  </si>
  <si>
    <t>փոստային առաքման ծառայություններ</t>
  </si>
  <si>
    <t>1080 11001</t>
  </si>
  <si>
    <t>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</si>
  <si>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 xml:space="preserve"> Դատական իշխանության անկախության երաշխավորում, բնականոն գործունեության և դատական պաշտպանության իրավունքի ապահովում</t>
  </si>
  <si>
    <t xml:space="preserve"> Դատական իշխանության գուծունեության և դատական պաշտպանության իրավունքի ապահովման արդյունավետության բարձրացում</t>
  </si>
  <si>
    <t xml:space="preserve"> Դատական գործերի բաշխման համակարգի արդիականացում, դատարանների բնականոն գործունեության համար նյութատեխնիկական պայմաններով ապահովում, Դատական դեպարտամենտին որակյալ կադրերով ապահովում, ճշգրիտ դատական վիճակագրության վարում և այլն</t>
  </si>
  <si>
    <t>Միջոցառման անվանումը`</t>
  </si>
  <si>
    <t>Միջոցառման նկարագրությունը`</t>
  </si>
  <si>
    <t>Դատավարական գործունեության իրականացում, դատական ակտերի կազմում և հրապարակում, արխիվային փաստաթղթերի տրամադրում,  դատական ծառայության իրականացում</t>
  </si>
  <si>
    <t>Միջոցառման տեսակը</t>
  </si>
  <si>
    <t>Հավելված N 2</t>
  </si>
  <si>
    <t>Հավելված N 4</t>
  </si>
  <si>
    <t>Հավելված  N 5</t>
  </si>
  <si>
    <t>ՀԱՅԱՍՏԱՆԻ ՀԱՆՐԱՊԵՏՈՒԹՅԱՆ ԿԱՌԱՎԱՐՈՒԹՅԱՆ 2020 ԹՎԱԿԱՆԻ ԴԵԿՏԵՄԲԵՐԻ 30-Ի N 2215-Ն ՈՐՈՇՄԱՆ N 3  և N 4 ՀԱՎԵԼՎԱԾՆԵՐՈՒՄ ԿԱՏԱՐՎՈՂ  ՓՈՓՈԽՈՒԹՅՈՒՆՆԵՐԸ  ԵՎ ԼՐԱՑՈՒՄՆԵՐԸ</t>
  </si>
  <si>
    <t xml:space="preserve">ՀԱՅԱՍՏԱՆԻ ՀԱՆՐԱՊԵՏՈՒԹՅԱՆ ԿԱՌԱՎԱՐՈՒԹՅԱՆ 2020 ԹՎԱԿԱՆԻ ԴԵԿՏԵՄԲԵՐԻ 30-Ի ԹԻՎ 2215-Ն ՈՐՈՇՄԱՆ N 9 ՀԱՎԵԼՎԱԾԻ  9.5 ԱՂՅՈՒՍԱԿՈՒՄ ԿԱՏԱՐՎՈՂ ՓՈՓՈԽՈՒԹՅՈՒՆՆԵՐԸ ԵՎ ԼՐԱՑՈՒՄՆԵՐԸ </t>
  </si>
  <si>
    <t>ՀԱՅԱՍՏԱՆԻ ՀԱՆՐԱՊԵՏՈՒԹՅԱՆ ԿԱՌԱՎԱՐՈՒԹՅԱՆ 2020 ԹՎԱԿԱՆԻ ԴԵԿՏԵՄԲԵՐԻ 30-Ի ԹԻՎ 2215-Ն ՈՐՈՇՄԱՆ N 9.1 ՀԱՎԵԼՎԱԾԻ  9.1.5 և 9.1.10  ԱՂՅՈՒՍԱԿՆԵՐՈՒՄ ԿԱՏԱՐՎՈՂ ՓՈՓՈԽՈՒԹՅՈՒՆՆԵՐԸ  ԵՎ ԼՐԱՑՈՒՄՆԵՐԸ</t>
  </si>
  <si>
    <t>ՀԱՅԱՍՏԱՆԻ ՀԱՆՐԱՊԵՏՈՒԹՅԱՆ ԿԱՌԱՎԱՐՈՒԹՅԱՆ 2020 ԹՎԱԿԱՆԻ ԴԵԿՏԵՄԲԵՐԻ 30-Ի N 2215-Ն ՈՐՈՇՄԱՆ N 10 ՀԱՎԵԼՎԱԾԻ ՑՈՒՑԱՆԻՇՆԵՐՈՒՄ ԿԱՏԱՐՎՈՂ ՓՈՓՈԽՈՒԹՅՈՒՆՆԵՐԸ ԵՎ ԼՐԱՑՈՒՄՆԵՐԸ</t>
  </si>
  <si>
    <t>ՀՀ վերաքննիչ քրեական դատարանի բնականոն գործունեության և ՀՀ Վերաքննիչ քրեական դատարանի կողմից դատական պաշտպանության իրավունքի ապահովում</t>
  </si>
  <si>
    <t>Երևան քաղաքի ընդհանուր իրավասության դատարանի բնականոն գործունեության և Երևան քաղաքի ընդհանուր իրավասության դատարանի կողմից դատական պաշտպանության իրավունքի ապահովում</t>
  </si>
  <si>
    <t>ՀՀ Արագածոտնի մարզի ընդհանուր իրավասության դատարանի բնականոն գործունեության և ՀՀ Արագածոտնի մարզի ընդհանուր իրավասության դատարանի կողմից դատական պաշտպանության իրավունքի ապահովում</t>
  </si>
  <si>
    <t>ՀՀ Արարատի և Վայոց ձորի մարզերի ընդհանուր իրավասության դատարանի բնականոն գործունեության և ՀՀ Արարատի և Վայոց ձորի մարզերի ընդհանուր իրավասության դատարանի կողմից դատական պաշտպանության իրավունքի ապահովում</t>
  </si>
  <si>
    <t>ՀՀ Արմավիրի մարզի ընդհանուր իրավասության դատարանի բնականոն գործունեության և ՀՀ Արմավիրի մարզի ընդհանուր իրավասության դատարանի կողմից դատական պաշտպանության իրավունքի ապահովում</t>
  </si>
  <si>
    <t>ՀՀ Գեղարքունիքի մարզի ընդհանուր իրավասության դատարանի բնականոն գործունեության և ՀՀ Գեղարքունիքի մարզի ընդհանուր իրավասության դատարանի կողմից դատական պաշտպանության իրավունքի ապահովում</t>
  </si>
  <si>
    <t>ՀՀ Լոռու մարզի ընդհանուր իրավասության դատարանի բնականոն գործունեության և ՀՀ Լոռու մարզի ընդհանուր իրավասության դատարանի կողմից դատական պաշտպանության իրավունքի ապահովում</t>
  </si>
  <si>
    <t>ՀՀ Կոտայքի մարզի ընդհանուր իրավասության դատարանի բնականոն գործունեության և ՀՀ Կոտայքի մարզի ընդհանուր իրավասության դատարանի կողմից դատական պաշտպանության իրավունքի ապահովում</t>
  </si>
  <si>
    <t>ՀՀ Շիրակի մարզի ընդհանուր իրավասության դատարանի բնականոն գործունեության և ՀՀ Շիրակի մարզի ընդհանուր իրավասության դատարանի կողմից դատական պաշտպանության իրավունքի ապահովում</t>
  </si>
  <si>
    <t>ՀՀ Սյունիքի մարզի ընդհանուր իրավասության դատարանի բնականոն գործունեության և ՀՀ Սյունիքի մարզի ընդհանուր իրավասության դատարանի կողմից դատական պաշտպանության իրավունքի ապահովում</t>
  </si>
  <si>
    <t>ՀՀ Տավուշի մարզի ընդհանուր իրավասության դատարանի բնականոն գործունեության և ՀՀ Տավուշի մարզի ընդհանուր իրավասության դատարանի կողմից դատական պաշտպանության իրավունքի ապահովում</t>
  </si>
  <si>
    <t xml:space="preserve"> - Քաղաքացիական, դատական և պետական այլ ծառայողների պարգևատրում</t>
  </si>
  <si>
    <t>Բարձրագույն դատական խորհրդի բնականոն գործունեության ապահովում և Բարձրագույն
դատական խորհրդի կողմից դատական իշխանության անկախության երաշխավորմանն ուղղված միջոցառումների իրականացում</t>
  </si>
  <si>
    <t>ԸՆԴԱՄԵՆԸ ԾԱԽՍԵՐ</t>
  </si>
  <si>
    <t>ԸՆԹԱՑԻԿ ԾԱԽՍԵՐ</t>
  </si>
  <si>
    <t>ԱՇԽԱՏԱՆՔԻ ՎԱՐՁԱՏՐՈՒԹՅՈՒՆ</t>
  </si>
  <si>
    <t>Դրամով վճարվող աշխատավարձեր և հավելավճարներ</t>
  </si>
  <si>
    <t xml:space="preserve"> -Աշխատողների աշխատավարձեր և հավելավճարներ</t>
  </si>
  <si>
    <t>ԾԱՌԱՅՈՒԹՅՈՒՆՆԵՐԻ ԵՎ ԱՊՐԱՆՔՆԵՐԻ ՁԵՌՔԲԵՐՈՒՄ</t>
  </si>
  <si>
    <t>Նյութեր (Ապրանքներ)</t>
  </si>
  <si>
    <t>- Գրասենյակային նյութեր և հագուստ</t>
  </si>
  <si>
    <t>- Կենցաղային և հանրային սննդի նյութեր</t>
  </si>
  <si>
    <t>- Հատուկ նպատակային այլ նյութեր</t>
  </si>
  <si>
    <t>Շարունակական ծախսեր</t>
  </si>
  <si>
    <t>- Էներգետիկ ծառայություններ</t>
  </si>
  <si>
    <t>- Կոմունալ ծառայություններ</t>
  </si>
  <si>
    <t>- Կապի ծառայություններ</t>
  </si>
  <si>
    <t>11004</t>
  </si>
  <si>
    <t>ՀՀ Վերաքննիչ քրեական դատարան</t>
  </si>
  <si>
    <t>Երևան քաղաքի առաջին ատյանի ընդհանուր իրավասության դատարանի բնականոն գործունեության և Երևան քաղաքի առաջին ատյանի ընդհանուր իրավասության դատարանի կողմից դատական պաշտպանության իրավունքի ապահովում</t>
  </si>
  <si>
    <t>Դատավարական գործունեության իրականացում, դատական ակտերի կազմում և հրապարակում, արխիվային փաստաթղթերի տրամադրում, անվտանգության երաշխիքների ապահովում, դատական ծառայության իրականացում</t>
  </si>
  <si>
    <t>Երևան քաղաքի առաջին ատյանի ընդհանուր իրավասության դատարան</t>
  </si>
  <si>
    <t>ՀՀ Արագածոտնի մարզի առաջին ատյանի ընդհանուր իրավասության դատարանի բնականոն գործունեության և ՀՀ Արագածոտնի մարզի առաջին ատյանի ընդհանուր իրավասության դատարանի կողմից դատական պաշտպանության իրավունքի ապահովում</t>
  </si>
  <si>
    <t>ՀՀ Արագածոտնի մարզի առաջին ատյանի ընդհանուր իրավասության դատարան</t>
  </si>
  <si>
    <t>ՀՀ Արարատի և Վայոց ձորի մարզերի առաջին ատյանի ընդհանուր իրավասության դատարանի բնականոն գործունեության և ՀՀ Արարատի և Վայոց ձորի մարզերի ընդհանուր իրավասության դատարանի կողմից դատական պաշտպանության իրավունքի ապահովում</t>
  </si>
  <si>
    <t>ՀՀ Արարատի և Վայոց ձորի մարզերի առաջին ատյանի ընդհանուր իրավասության դատարան</t>
  </si>
  <si>
    <t>ՀՀ Արմավիրի մարզի առաջին ատյանի ընդհանուր իրավասության դատարանի բնականոն գործունեության և ՀՀ Արմավիրի մարզի ընդհանուր իրավասության դատարանի կողմից դատական պաշտպանության իրավունքի ապահովում</t>
  </si>
  <si>
    <t>ՀՀ Արմավիրի մարզի առաջին ատյանի ընդհանուր իրավասության դատարան</t>
  </si>
  <si>
    <t>ՀՀ Գեղարքունիքի մարզի առաջին ատյանի ընդհանուր իրավասության դատարանի բնականոն գործունեության և ՀՀ Գեղարքունիքի մարզի ընդհանուր իրավասության դատարանի կողմից դատական պաշտպանության իրավունքի ապահովում</t>
  </si>
  <si>
    <t>ՀՀ Գեղարքունիքի մարզի առաջին ատյանի ընդհանուր իրավասության դատարան</t>
  </si>
  <si>
    <t>ՀՀ Լոռու մարզի առաջին ատյանի ընդհանուր իրավասության դատարանի բնականոն գործունեության և ՀՀ Լոռու մարզի ընդհանուր իրավասության դատարանի կողմից դատական պաշտպանության իրավունքի ապահովում</t>
  </si>
  <si>
    <t>ՀՀ Լոռու մարզի առաջին ատյանի ընդհանուր իրավասության դատարան</t>
  </si>
  <si>
    <t>ՀՀ Կոտայքի մարզի առաջին ատյանի ընդհանուր իրավասության դատարանի բնականոն գործունեության և ՀՀ Կոտայքի մարզի առաջին ատյանի ընդհանուր իրավասության դատարանի կողմից դատական պաշտպանության իրավունքի ապահովում</t>
  </si>
  <si>
    <t>ՀՀ Կոտայքի մարզի առաջին ատյանի ընդհանուր իրավասության դատարան</t>
  </si>
  <si>
    <t>ՀՀ Շիրակի մարզի առաջին ատյանի ընդհանուր իրավասության դատարանի բնականոն գործունեության և ՀՀ Շիրակի մարզի առաջին ատյանի ընդհանուր իրավասության դատարանի կողմից դատական պաշտպանության իրավունքի ապահովում</t>
  </si>
  <si>
    <t>ՀՀ Շիրակի մարզի առաջին ատյանի ընդհանուր իրավասության դատարան</t>
  </si>
  <si>
    <t>ՀՀ Սյունիքի մարզի առաջին ատյանի ընդհանուր իրավասության դատարանի բնականոն գործունեության և ՀՀ Սյունիքի մարզի առաջին ատյանի ընդհանուր իրավասության դատարանի կողմից դատական պաշտպանության իրավունքի ապահովում</t>
  </si>
  <si>
    <t>ՀՀ Սյունիքի մարզի առաջին ատյանի ընդհանուր իրավասության դատարան</t>
  </si>
  <si>
    <t>ՀՀ Տավուշի մարզի առաջին ատյանի ընդհանուր իրավասության դատարանի բնականոն գործունեության և ՀՀ Տավուշի մարզի առաջին ատյանի ընդհանուր իրավասության դատարանի կողմից դատական պաշտպանության իրավունքի ապահովում</t>
  </si>
  <si>
    <t>ՀՀ Տավուշի մարզի առաջին ատյանի ընդհանուր իրավասության դատարան</t>
  </si>
  <si>
    <t xml:space="preserve"> 64211100-1</t>
  </si>
  <si>
    <t xml:space="preserve">  հանրային հեռախոսային ծառայություններ</t>
  </si>
  <si>
    <t>կնիք</t>
  </si>
  <si>
    <t>դրոշմակնիքներ</t>
  </si>
  <si>
    <t>1080 11004</t>
  </si>
  <si>
    <t xml:space="preserve">ՀՀ վերաքննիչ քրեական դատարանի բնականոն գործունեության և ՀՀ Վերաքննիչ քրեական դատարանի կողմից դատական պաշտպանության իրավունքի ապահովում
 </t>
  </si>
  <si>
    <t>1080 11007</t>
  </si>
  <si>
    <t xml:space="preserve"> Երևան քաղաքի ընդհանուր իրավասության դատարանի բնականոն գործունեության և Երևան քաղաքի  ընդհանուր իրավասության դատարանի կողմից դատական պաշտպանության իրավունքի ապահովում
 </t>
  </si>
  <si>
    <t>1080 11008</t>
  </si>
  <si>
    <t xml:space="preserve">ՀՀ Արագածոտնի մարզի ընդհանուր իրավասության դատարանի բնականոն գործունեության և ՀՀ Արագածոտնի մարզի ընդհանուր իրավասության դատարանի կողմից դատական պաշտպանության իրավունքի ապահովում
 </t>
  </si>
  <si>
    <t>1080 11009</t>
  </si>
  <si>
    <t xml:space="preserve">ՀՀ Արարատի և Վայոց ձորի մարզերի ընդհանուր իրավասության դատարանի բնականոն գործունեության և ՀՀ Արարատի և Վայոց ձորի մարզերի ընդհանուր իրավասության դատարանի կողմից դատական պաշտպանության իրավունքի ապահովում
 </t>
  </si>
  <si>
    <t>1080 11010</t>
  </si>
  <si>
    <t xml:space="preserve">ՀՀ Արմավիրի մարզի ընդհանուր իրավասության դատարանի բնականոն գործունեության և ՀՀ Արմավիրի մարզի ընդհանուր իրավասության դատարանի կողմից դատական պաշտպանության իրավունքի ապահովում
 </t>
  </si>
  <si>
    <t>1080 11011</t>
  </si>
  <si>
    <t xml:space="preserve">ՀՀ Գեղարքունիքի մարզի ընդհանուր իրավասության դատարանի բնականոն գործունեության և ՀՀ Գեղարքունիքի մարզի ընդհանուր իրավասության դատարանի կողմից դատական պաշտպանության իրավունքի ապահովում
 </t>
  </si>
  <si>
    <t>1080 11012</t>
  </si>
  <si>
    <t xml:space="preserve">ՀՀ Լոռու մարզի ընդհանուր իրավասության դատարանի բնականոն գործունեության և ՀՀ Լոռու մարզի ընդհանուր իրավասության դատարանի կողմից դատական պաշտպանության իրավունքի ապահովում
 </t>
  </si>
  <si>
    <t>1080 11013</t>
  </si>
  <si>
    <t xml:space="preserve">ՀՀ Կոտայքի մարզի ընդհանուր իրավասության դատարանի բնականոն գործունեության և ՀՀ Կոտայքի մարզի ընդհանուր իրավասության դատարանի կողմից դատական պաշտպանության իրավունքի ապահովում
 </t>
  </si>
  <si>
    <t>1080 11014</t>
  </si>
  <si>
    <t xml:space="preserve">ՀՀ Շիրակի մարզի ընդհանուր իրավասության դատարանի բնականոն գործունեության և ՀՀ Շիրակի մարզի ընդհանուր իրավասության դատարանի կողմից դատական պաշտպանության իրավունքի ապահովում
 </t>
  </si>
  <si>
    <t>1080 11015</t>
  </si>
  <si>
    <t xml:space="preserve">ՀՀ Սյունիքի մարզի ընդհանուր իրավասության դատարանի բնականոն գործունեության և ՀՀ Սյունիքի մարզի ընդհանուր իրավասության դատարանի կողմից դատական պաշտպանության իրավունքի ապահովում
 </t>
  </si>
  <si>
    <t>1080 11016</t>
  </si>
  <si>
    <t xml:space="preserve">ՀՀ Տավուշի մարզի ընդհանուր իրավասության դատարանի բնականոն գործունեության և ՀՀ Տավուշի մարզի ընդհանուր իրավասության դատարանի կողմից դատական պաշտպանության իրավունքի ապահովում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</si>
</sst>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_֏_-;\-* #,##0.00\ _֏_-;_-* &quot;-&quot;??\ _֏_-;_-@_-"/>
    <numFmt numFmtId="165" formatCode="_-* #,##0.00\ _ _-;\-* #,##0.00\ _ _-;_-* &quot;-&quot;??\ _ _-;_-@_-"/>
    <numFmt numFmtId="166" formatCode="#,##0.0"/>
    <numFmt numFmtId="167" formatCode="_(* #,##0.0_);_(* \(#,##0.0\);_(* &quot;-&quot;??_);_(@_)"/>
    <numFmt numFmtId="168" formatCode="##,##0.0;\(##,##0.0\);\-"/>
    <numFmt numFmtId="169" formatCode="_-* #,##0.00_р_._-;\-* #,##0.00_р_._-;_-* &quot;-&quot;??_р_._-;_-@_-"/>
    <numFmt numFmtId="170" formatCode="0.0_);\(0.0\)"/>
    <numFmt numFmtId="171" formatCode="_(* #,##0.0_);_(* \(#,##0.0\);_(* &quot;-&quot;?_);_(@_)"/>
    <numFmt numFmtId="172" formatCode="_-* #,##0.0\ _₽_-;\-* #,##0.0\ _₽_-;_-* &quot;-&quot;?\ _₽_-;_-@_-"/>
    <numFmt numFmtId="173" formatCode="_-* #,##0.0\ _֏_-;\-* #,##0.0\ _֏_-;_-* &quot;-&quot;?\ _֏_-;_-@_-"/>
    <numFmt numFmtId="174" formatCode="#,##0.0_);\(#,##0.0\)"/>
    <numFmt numFmtId="175" formatCode="_-* #,##0.0\ _ _-;\-* #,##0.0\ _ _-;_-* &quot;-&quot;??\ _ _-;_-@_-"/>
  </numFmts>
  <fonts count="33">
    <font>
      <sz val="10"/>
      <color rgb="FF000000"/>
      <name val="Times New Roman"/>
      <charset val="20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 Armenian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rgb="FF000000"/>
      <name val="Times New Roman"/>
      <family val="1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2"/>
    </font>
    <font>
      <sz val="10"/>
      <color indexed="8"/>
      <name val="GHEA Grapalat"/>
      <family val="3"/>
    </font>
    <font>
      <sz val="10"/>
      <name val="Arial"/>
      <family val="2"/>
      <charset val="204"/>
    </font>
    <font>
      <sz val="10"/>
      <name val="Arial Unicode"/>
      <family val="2"/>
    </font>
    <font>
      <b/>
      <sz val="12"/>
      <name val="GHEA Grapalat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0"/>
      <color indexed="8"/>
      <name val="MS Sans Serif"/>
      <family val="2"/>
      <charset val="204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sz val="10"/>
      <name val="Arial Armenian"/>
    </font>
    <font>
      <sz val="12"/>
      <color rgb="FF000000"/>
      <name val="GHEA Grapalat"/>
      <family val="3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8" fontId="16" fillId="0" borderId="0" applyFill="0" applyBorder="0" applyProtection="0">
      <alignment horizontal="right" vertical="top"/>
    </xf>
    <xf numFmtId="0" fontId="3" fillId="0" borderId="0"/>
    <xf numFmtId="0" fontId="1" fillId="0" borderId="0"/>
    <xf numFmtId="169" fontId="18" fillId="0" borderId="0" applyFont="0" applyFill="0" applyBorder="0" applyAlignment="0" applyProtection="0"/>
    <xf numFmtId="0" fontId="18" fillId="0" borderId="0"/>
    <xf numFmtId="0" fontId="16" fillId="0" borderId="0">
      <alignment horizontal="left" vertical="top" wrapText="1"/>
    </xf>
    <xf numFmtId="0" fontId="3" fillId="0" borderId="0"/>
    <xf numFmtId="0" fontId="19" fillId="0" borderId="0"/>
    <xf numFmtId="0" fontId="3" fillId="0" borderId="0"/>
    <xf numFmtId="0" fontId="24" fillId="0" borderId="0"/>
    <xf numFmtId="0" fontId="27" fillId="0" borderId="0"/>
    <xf numFmtId="165" fontId="27" fillId="0" borderId="0" applyFont="0" applyFill="0" applyBorder="0" applyAlignment="0" applyProtection="0"/>
  </cellStyleXfs>
  <cellXfs count="203">
    <xf numFmtId="0" fontId="0" fillId="0" borderId="0" xfId="0" applyFill="1" applyBorder="1" applyAlignment="1">
      <alignment horizontal="left" vertical="top"/>
    </xf>
    <xf numFmtId="0" fontId="10" fillId="0" borderId="0" xfId="0" applyFont="1"/>
    <xf numFmtId="0" fontId="10" fillId="2" borderId="0" xfId="0" applyFont="1" applyFill="1"/>
    <xf numFmtId="0" fontId="6" fillId="2" borderId="0" xfId="16" applyFont="1" applyFill="1">
      <alignment horizontal="left" vertical="top" wrapText="1"/>
    </xf>
    <xf numFmtId="43" fontId="6" fillId="2" borderId="0" xfId="16" applyNumberFormat="1" applyFont="1" applyFill="1">
      <alignment horizontal="left" vertical="top" wrapText="1"/>
    </xf>
    <xf numFmtId="0" fontId="17" fillId="0" borderId="0" xfId="20" applyFont="1"/>
    <xf numFmtId="0" fontId="17" fillId="0" borderId="0" xfId="20" applyFont="1" applyAlignment="1" applyProtection="1">
      <alignment horizontal="left" wrapText="1"/>
      <protection locked="0"/>
    </xf>
    <xf numFmtId="0" fontId="25" fillId="0" borderId="0" xfId="20" applyFont="1" applyAlignment="1" applyProtection="1">
      <protection locked="0"/>
    </xf>
    <xf numFmtId="0" fontId="25" fillId="0" borderId="0" xfId="20" applyFont="1" applyAlignment="1" applyProtection="1">
      <alignment horizontal="right"/>
      <protection locked="0"/>
    </xf>
    <xf numFmtId="0" fontId="17" fillId="0" borderId="0" xfId="20" applyFont="1" applyProtection="1">
      <protection locked="0"/>
    </xf>
    <xf numFmtId="0" fontId="17" fillId="0" borderId="0" xfId="20" applyFont="1" applyAlignment="1" applyProtection="1">
      <alignment horizontal="center"/>
      <protection locked="0"/>
    </xf>
    <xf numFmtId="0" fontId="26" fillId="0" borderId="0" xfId="20" applyFont="1"/>
    <xf numFmtId="0" fontId="23" fillId="0" borderId="0" xfId="20" applyFont="1" applyBorder="1" applyAlignment="1" applyProtection="1">
      <alignment vertical="center" wrapText="1"/>
      <protection locked="0"/>
    </xf>
    <xf numFmtId="0" fontId="26" fillId="0" borderId="0" xfId="20" applyFont="1" applyAlignment="1" applyProtection="1">
      <alignment horizontal="center"/>
      <protection locked="0"/>
    </xf>
    <xf numFmtId="0" fontId="26" fillId="0" borderId="0" xfId="20" applyFont="1" applyProtection="1">
      <protection locked="0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167" fontId="13" fillId="2" borderId="0" xfId="5" applyNumberFormat="1" applyFont="1" applyFill="1" applyAlignment="1">
      <alignment horizontal="right" vertical="center"/>
    </xf>
    <xf numFmtId="167" fontId="1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67" fontId="8" fillId="2" borderId="0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167" fontId="13" fillId="2" borderId="0" xfId="3" applyNumberFormat="1" applyFont="1" applyFill="1" applyAlignment="1">
      <alignment horizontal="right" vertical="center"/>
    </xf>
    <xf numFmtId="0" fontId="11" fillId="2" borderId="0" xfId="0" applyFont="1" applyFill="1"/>
    <xf numFmtId="0" fontId="28" fillId="2" borderId="0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23" fillId="2" borderId="1" xfId="17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left" vertical="top" wrapText="1"/>
    </xf>
    <xf numFmtId="49" fontId="21" fillId="2" borderId="6" xfId="16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center" wrapText="1"/>
    </xf>
    <xf numFmtId="0" fontId="30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left" vertical="center" wrapText="1"/>
    </xf>
    <xf numFmtId="49" fontId="21" fillId="2" borderId="4" xfId="16" applyNumberFormat="1" applyFont="1" applyFill="1" applyBorder="1" applyAlignment="1">
      <alignment horizontal="center" vertical="top" wrapText="1"/>
    </xf>
    <xf numFmtId="49" fontId="21" fillId="2" borderId="6" xfId="16" applyNumberFormat="1" applyFont="1" applyFill="1" applyBorder="1" applyAlignment="1">
      <alignment vertical="top" wrapText="1"/>
    </xf>
    <xf numFmtId="49" fontId="21" fillId="2" borderId="3" xfId="16" applyNumberFormat="1" applyFont="1" applyFill="1" applyBorder="1" applyAlignment="1">
      <alignment vertical="top" wrapText="1"/>
    </xf>
    <xf numFmtId="0" fontId="23" fillId="2" borderId="3" xfId="16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top" wrapText="1"/>
    </xf>
    <xf numFmtId="49" fontId="21" fillId="2" borderId="4" xfId="16" applyNumberFormat="1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center" wrapText="1"/>
    </xf>
    <xf numFmtId="0" fontId="23" fillId="2" borderId="4" xfId="16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top" wrapText="1"/>
    </xf>
    <xf numFmtId="49" fontId="21" fillId="2" borderId="3" xfId="16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171" fontId="9" fillId="0" borderId="20" xfId="0" applyNumberFormat="1" applyFont="1" applyBorder="1" applyAlignment="1">
      <alignment horizontal="center" vertical="top" wrapText="1"/>
    </xf>
    <xf numFmtId="167" fontId="11" fillId="0" borderId="16" xfId="3" applyNumberFormat="1" applyFont="1" applyBorder="1"/>
    <xf numFmtId="0" fontId="9" fillId="0" borderId="16" xfId="0" applyFont="1" applyBorder="1" applyAlignment="1"/>
    <xf numFmtId="167" fontId="21" fillId="0" borderId="18" xfId="3" applyNumberFormat="1" applyFont="1" applyFill="1" applyBorder="1" applyAlignment="1">
      <alignment horizontal="left"/>
    </xf>
    <xf numFmtId="0" fontId="32" fillId="0" borderId="16" xfId="0" applyFont="1" applyBorder="1" applyAlignment="1">
      <alignment horizontal="left" vertical="top" wrapText="1"/>
    </xf>
    <xf numFmtId="167" fontId="23" fillId="0" borderId="11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167" fontId="23" fillId="0" borderId="4" xfId="3" applyNumberFormat="1" applyFont="1" applyBorder="1" applyAlignment="1">
      <alignment vertical="center" wrapText="1"/>
    </xf>
    <xf numFmtId="172" fontId="10" fillId="0" borderId="0" xfId="0" applyNumberFormat="1" applyFont="1" applyAlignment="1">
      <alignment horizontal="left" vertical="top" wrapText="1"/>
    </xf>
    <xf numFmtId="167" fontId="23" fillId="0" borderId="3" xfId="3" applyNumberFormat="1" applyFont="1" applyBorder="1" applyAlignment="1">
      <alignment vertical="center" wrapText="1"/>
    </xf>
    <xf numFmtId="167" fontId="23" fillId="0" borderId="4" xfId="3" applyNumberFormat="1" applyFont="1" applyBorder="1" applyAlignment="1">
      <alignment vertical="center"/>
    </xf>
    <xf numFmtId="167" fontId="23" fillId="0" borderId="3" xfId="3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49" fontId="21" fillId="2" borderId="11" xfId="16" applyNumberFormat="1" applyFont="1" applyFill="1" applyBorder="1" applyAlignment="1">
      <alignment horizontal="center" vertical="top" wrapText="1"/>
    </xf>
    <xf numFmtId="49" fontId="21" fillId="2" borderId="11" xfId="16" applyNumberFormat="1" applyFont="1" applyFill="1" applyBorder="1" applyAlignment="1">
      <alignment vertical="top" wrapText="1"/>
    </xf>
    <xf numFmtId="0" fontId="23" fillId="2" borderId="11" xfId="16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73" fontId="6" fillId="2" borderId="0" xfId="16" applyNumberFormat="1" applyFont="1" applyFill="1">
      <alignment horizontal="left" vertical="top" wrapText="1"/>
    </xf>
    <xf numFmtId="164" fontId="6" fillId="2" borderId="0" xfId="16" applyNumberFormat="1" applyFont="1" applyFill="1">
      <alignment horizontal="left" vertical="top" wrapText="1"/>
    </xf>
    <xf numFmtId="167" fontId="6" fillId="2" borderId="0" xfId="16" applyNumberFormat="1" applyFont="1" applyFill="1">
      <alignment horizontal="left" vertical="top" wrapText="1"/>
    </xf>
    <xf numFmtId="0" fontId="32" fillId="2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168" fontId="32" fillId="2" borderId="1" xfId="11" applyNumberFormat="1" applyFont="1" applyFill="1" applyBorder="1" applyAlignment="1">
      <alignment horizontal="right" vertical="top"/>
    </xf>
    <xf numFmtId="0" fontId="11" fillId="2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168" fontId="32" fillId="2" borderId="0" xfId="11" applyNumberFormat="1" applyFont="1" applyFill="1" applyBorder="1" applyAlignment="1">
      <alignment horizontal="right" vertical="top"/>
    </xf>
    <xf numFmtId="168" fontId="10" fillId="2" borderId="0" xfId="0" applyNumberFormat="1" applyFont="1" applyFill="1"/>
    <xf numFmtId="0" fontId="11" fillId="2" borderId="0" xfId="0" applyFont="1" applyFill="1" applyBorder="1" applyAlignment="1">
      <alignment horizontal="left" vertical="top"/>
    </xf>
    <xf numFmtId="0" fontId="5" fillId="0" borderId="0" xfId="0" applyFont="1" applyFill="1"/>
    <xf numFmtId="0" fontId="5" fillId="2" borderId="0" xfId="0" applyFont="1" applyFill="1"/>
    <xf numFmtId="0" fontId="4" fillId="2" borderId="0" xfId="0" applyFont="1" applyFill="1"/>
    <xf numFmtId="0" fontId="9" fillId="0" borderId="14" xfId="0" applyFont="1" applyBorder="1" applyAlignment="1">
      <alignment vertical="top" wrapText="1"/>
    </xf>
    <xf numFmtId="0" fontId="21" fillId="0" borderId="16" xfId="1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vertical="top" wrapText="1"/>
    </xf>
    <xf numFmtId="0" fontId="23" fillId="2" borderId="14" xfId="2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>
      <alignment horizontal="right" vertical="top" wrapText="1"/>
    </xf>
    <xf numFmtId="167" fontId="23" fillId="2" borderId="14" xfId="3" applyNumberFormat="1" applyFont="1" applyFill="1" applyBorder="1" applyAlignment="1">
      <alignment horizontal="center" vertical="top"/>
    </xf>
    <xf numFmtId="170" fontId="23" fillId="2" borderId="14" xfId="20" applyNumberFormat="1" applyFont="1" applyFill="1" applyBorder="1" applyAlignment="1" applyProtection="1">
      <alignment horizontal="right" vertical="center" wrapText="1"/>
      <protection locked="0"/>
    </xf>
    <xf numFmtId="4" fontId="26" fillId="2" borderId="16" xfId="20" applyNumberFormat="1" applyFont="1" applyFill="1" applyBorder="1" applyProtection="1">
      <protection locked="0"/>
    </xf>
    <xf numFmtId="166" fontId="21" fillId="0" borderId="16" xfId="10" applyNumberFormat="1" applyFont="1" applyFill="1" applyBorder="1" applyAlignment="1">
      <alignment horizontal="center" vertical="center"/>
    </xf>
    <xf numFmtId="0" fontId="23" fillId="0" borderId="16" xfId="10" applyFont="1" applyFill="1" applyBorder="1" applyAlignment="1">
      <alignment horizontal="left" vertical="center"/>
    </xf>
    <xf numFmtId="0" fontId="21" fillId="0" borderId="16" xfId="10" applyFont="1" applyFill="1" applyBorder="1" applyAlignment="1">
      <alignment horizontal="left" vertical="center" wrapText="1"/>
    </xf>
    <xf numFmtId="0" fontId="21" fillId="0" borderId="16" xfId="10" applyFont="1" applyFill="1" applyBorder="1" applyAlignment="1">
      <alignment horizontal="center" vertical="center"/>
    </xf>
    <xf numFmtId="0" fontId="23" fillId="0" borderId="17" xfId="10" applyFont="1" applyFill="1" applyBorder="1" applyAlignment="1">
      <alignment horizontal="left" vertical="center" wrapText="1"/>
    </xf>
    <xf numFmtId="0" fontId="23" fillId="0" borderId="16" xfId="10" applyFont="1" applyFill="1" applyBorder="1" applyAlignment="1">
      <alignment horizontal="left" vertical="center" wrapText="1"/>
    </xf>
    <xf numFmtId="167" fontId="6" fillId="2" borderId="0" xfId="3" applyNumberFormat="1" applyFont="1" applyFill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32" fillId="2" borderId="16" xfId="0" applyFont="1" applyFill="1" applyBorder="1" applyAlignment="1">
      <alignment horizontal="left" vertical="top" wrapText="1"/>
    </xf>
    <xf numFmtId="0" fontId="23" fillId="2" borderId="16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center" wrapText="1"/>
    </xf>
    <xf numFmtId="0" fontId="23" fillId="2" borderId="16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3" fillId="2" borderId="16" xfId="16" applyFont="1" applyFill="1" applyBorder="1" applyAlignment="1">
      <alignment horizontal="center" vertical="top" wrapText="1"/>
    </xf>
    <xf numFmtId="174" fontId="10" fillId="2" borderId="0" xfId="0" applyNumberFormat="1" applyFont="1" applyFill="1"/>
    <xf numFmtId="0" fontId="11" fillId="2" borderId="16" xfId="0" applyFont="1" applyFill="1" applyBorder="1" applyAlignment="1">
      <alignment vertical="top" wrapText="1"/>
    </xf>
    <xf numFmtId="170" fontId="17" fillId="0" borderId="0" xfId="20" applyNumberFormat="1" applyFont="1"/>
    <xf numFmtId="166" fontId="21" fillId="0" borderId="16" xfId="10" applyNumberFormat="1" applyFont="1" applyFill="1" applyBorder="1" applyAlignment="1">
      <alignment horizontal="right" vertical="center"/>
    </xf>
    <xf numFmtId="175" fontId="9" fillId="2" borderId="16" xfId="3" applyNumberFormat="1" applyFont="1" applyFill="1" applyBorder="1" applyAlignment="1">
      <alignment horizontal="right" vertical="top" wrapText="1"/>
    </xf>
    <xf numFmtId="167" fontId="21" fillId="0" borderId="16" xfId="3" applyNumberFormat="1" applyFont="1" applyFill="1" applyBorder="1" applyAlignment="1">
      <alignment horizontal="right"/>
    </xf>
    <xf numFmtId="175" fontId="31" fillId="2" borderId="1" xfId="3" applyNumberFormat="1" applyFont="1" applyFill="1" applyBorder="1" applyAlignment="1">
      <alignment horizontal="center" wrapText="1"/>
    </xf>
    <xf numFmtId="175" fontId="23" fillId="2" borderId="1" xfId="3" applyNumberFormat="1" applyFont="1" applyFill="1" applyBorder="1" applyAlignment="1">
      <alignment horizontal="center" wrapText="1"/>
    </xf>
    <xf numFmtId="175" fontId="23" fillId="2" borderId="16" xfId="3" applyNumberFormat="1" applyFont="1" applyFill="1" applyBorder="1" applyAlignment="1">
      <alignment horizontal="center" wrapText="1"/>
    </xf>
    <xf numFmtId="175" fontId="21" fillId="2" borderId="1" xfId="3" applyNumberFormat="1" applyFont="1" applyFill="1" applyBorder="1" applyAlignment="1">
      <alignment horizontal="center" wrapText="1"/>
    </xf>
    <xf numFmtId="175" fontId="11" fillId="2" borderId="16" xfId="3" applyNumberFormat="1" applyFont="1" applyFill="1" applyBorder="1" applyAlignment="1">
      <alignment horizontal="center" wrapText="1"/>
    </xf>
    <xf numFmtId="175" fontId="23" fillId="0" borderId="16" xfId="3" applyNumberFormat="1" applyFont="1" applyFill="1" applyBorder="1" applyAlignment="1" applyProtection="1">
      <alignment horizontal="center" wrapText="1"/>
    </xf>
    <xf numFmtId="175" fontId="23" fillId="2" borderId="14" xfId="3" applyNumberFormat="1" applyFont="1" applyFill="1" applyBorder="1" applyAlignment="1" applyProtection="1">
      <alignment horizontal="right" vertical="center" wrapText="1"/>
      <protection locked="0"/>
    </xf>
    <xf numFmtId="174" fontId="9" fillId="0" borderId="14" xfId="3" applyNumberFormat="1" applyFont="1" applyBorder="1" applyAlignment="1">
      <alignment horizontal="right" vertical="top"/>
    </xf>
    <xf numFmtId="174" fontId="26" fillId="2" borderId="14" xfId="3" applyNumberFormat="1" applyFont="1" applyFill="1" applyBorder="1" applyAlignment="1" applyProtection="1">
      <alignment horizontal="right"/>
      <protection locked="0"/>
    </xf>
    <xf numFmtId="174" fontId="21" fillId="2" borderId="14" xfId="3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center" vertical="top"/>
    </xf>
    <xf numFmtId="0" fontId="2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21" fillId="0" borderId="17" xfId="10" applyFont="1" applyFill="1" applyBorder="1" applyAlignment="1">
      <alignment horizontal="left" vertical="top" wrapText="1"/>
    </xf>
    <xf numFmtId="0" fontId="21" fillId="0" borderId="18" xfId="10" applyFont="1" applyFill="1" applyBorder="1" applyAlignment="1">
      <alignment horizontal="left" vertical="top" wrapText="1"/>
    </xf>
    <xf numFmtId="0" fontId="21" fillId="0" borderId="19" xfId="1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21" fillId="2" borderId="17" xfId="20" applyFont="1" applyFill="1" applyBorder="1" applyAlignment="1" applyProtection="1">
      <alignment horizontal="left" vertical="center" wrapText="1"/>
      <protection locked="0"/>
    </xf>
    <xf numFmtId="0" fontId="21" fillId="2" borderId="18" xfId="20" applyFont="1" applyFill="1" applyBorder="1" applyAlignment="1" applyProtection="1">
      <alignment horizontal="left" vertical="center" wrapText="1"/>
      <protection locked="0"/>
    </xf>
    <xf numFmtId="0" fontId="21" fillId="2" borderId="19" xfId="20" applyFont="1" applyFill="1" applyBorder="1" applyAlignment="1" applyProtection="1">
      <alignment horizontal="left" vertical="center" wrapText="1"/>
      <protection locked="0"/>
    </xf>
    <xf numFmtId="0" fontId="21" fillId="0" borderId="17" xfId="10" applyFont="1" applyFill="1" applyBorder="1" applyAlignment="1">
      <alignment horizontal="center" vertical="top" wrapText="1"/>
    </xf>
    <xf numFmtId="0" fontId="21" fillId="0" borderId="18" xfId="10" applyFont="1" applyFill="1" applyBorder="1" applyAlignment="1">
      <alignment horizontal="center" vertical="top" wrapText="1"/>
    </xf>
    <xf numFmtId="0" fontId="21" fillId="0" borderId="19" xfId="10" applyFont="1" applyFill="1" applyBorder="1" applyAlignment="1">
      <alignment horizontal="center" vertical="top" wrapText="1"/>
    </xf>
    <xf numFmtId="0" fontId="17" fillId="0" borderId="0" xfId="20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2" fillId="3" borderId="0" xfId="20" applyFont="1" applyFill="1" applyAlignment="1" applyProtection="1">
      <alignment horizontal="center" vertical="center" wrapText="1"/>
      <protection locked="0"/>
    </xf>
    <xf numFmtId="0" fontId="21" fillId="2" borderId="12" xfId="20" applyFont="1" applyFill="1" applyBorder="1" applyAlignment="1" applyProtection="1">
      <alignment horizontal="left" vertical="center" wrapText="1"/>
      <protection locked="0"/>
    </xf>
    <xf numFmtId="0" fontId="21" fillId="2" borderId="15" xfId="20" applyFont="1" applyFill="1" applyBorder="1" applyAlignment="1" applyProtection="1">
      <alignment horizontal="left" vertical="center" wrapText="1"/>
      <protection locked="0"/>
    </xf>
    <xf numFmtId="0" fontId="21" fillId="2" borderId="13" xfId="2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6" fillId="0" borderId="11" xfId="20" applyFont="1" applyBorder="1" applyAlignment="1">
      <alignment horizontal="center" vertical="center" wrapText="1"/>
    </xf>
    <xf numFmtId="0" fontId="23" fillId="0" borderId="11" xfId="20" applyFont="1" applyBorder="1" applyAlignment="1" applyProtection="1">
      <alignment horizontal="center" vertical="center" wrapText="1"/>
      <protection locked="0"/>
    </xf>
    <xf numFmtId="0" fontId="26" fillId="0" borderId="12" xfId="20" applyFont="1" applyBorder="1" applyAlignment="1" applyProtection="1">
      <alignment horizontal="center" vertical="center" wrapText="1"/>
      <protection locked="0"/>
    </xf>
    <xf numFmtId="0" fontId="26" fillId="0" borderId="13" xfId="20" applyFont="1" applyBorder="1" applyAlignment="1" applyProtection="1">
      <alignment horizontal="center" vertical="center" wrapText="1"/>
      <protection locked="0"/>
    </xf>
    <xf numFmtId="0" fontId="26" fillId="0" borderId="3" xfId="20" applyFont="1" applyBorder="1" applyAlignment="1">
      <alignment horizontal="center" vertical="center" wrapText="1"/>
    </xf>
    <xf numFmtId="0" fontId="23" fillId="0" borderId="3" xfId="20" applyFont="1" applyBorder="1" applyAlignment="1" applyProtection="1">
      <alignment horizontal="center" vertical="center" wrapText="1"/>
      <protection locked="0"/>
    </xf>
    <xf numFmtId="0" fontId="23" fillId="0" borderId="14" xfId="20" applyFont="1" applyBorder="1" applyAlignment="1" applyProtection="1">
      <alignment horizontal="center" vertical="center" wrapText="1"/>
      <protection locked="0"/>
    </xf>
    <xf numFmtId="0" fontId="26" fillId="0" borderId="14" xfId="20" applyFont="1" applyBorder="1" applyAlignment="1">
      <alignment horizontal="center" vertical="center"/>
    </xf>
  </cellXfs>
  <cellStyles count="23">
    <cellStyle name="Comma" xfId="3" builtinId="3"/>
    <cellStyle name="Comma 2" xfId="2"/>
    <cellStyle name="Comma 2 2" xfId="4"/>
    <cellStyle name="Comma 2 2 2" xfId="7"/>
    <cellStyle name="Comma 3" xfId="5"/>
    <cellStyle name="Comma 3 2" xfId="8"/>
    <cellStyle name="Comma 4" xfId="6"/>
    <cellStyle name="Comma 5" xfId="9"/>
    <cellStyle name="Comma 6" xfId="22"/>
    <cellStyle name="Normal" xfId="0" builtinId="0"/>
    <cellStyle name="Normal 11" xfId="17"/>
    <cellStyle name="Normal 12" xfId="19"/>
    <cellStyle name="Normal 2" xfId="1"/>
    <cellStyle name="Normal 3" xfId="10"/>
    <cellStyle name="Normal 4" xfId="13"/>
    <cellStyle name="Normal 5" xfId="21"/>
    <cellStyle name="Normal 5 2" xfId="15"/>
    <cellStyle name="Normal 8" xfId="16"/>
    <cellStyle name="Normal 8 2" xfId="18"/>
    <cellStyle name="Normal_MVD artabyug" xfId="20"/>
    <cellStyle name="SN_241" xfId="11"/>
    <cellStyle name="Обычный 2" xfId="12"/>
    <cellStyle name="Финансовый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workbookViewId="0">
      <selection activeCell="D10" sqref="D10"/>
    </sheetView>
  </sheetViews>
  <sheetFormatPr defaultColWidth="10.6640625" defaultRowHeight="13.5"/>
  <cols>
    <col min="1" max="1" width="12.1640625" style="1" customWidth="1"/>
    <col min="2" max="2" width="19.5" style="1" customWidth="1"/>
    <col min="3" max="3" width="84" style="1" customWidth="1"/>
    <col min="4" max="4" width="29.6640625" style="76" customWidth="1"/>
    <col min="5" max="5" width="10.6640625" style="1"/>
    <col min="6" max="6" width="58.1640625" style="1" customWidth="1"/>
    <col min="7" max="16384" width="10.6640625" style="1"/>
  </cols>
  <sheetData>
    <row r="1" spans="1:7" ht="15" customHeight="1">
      <c r="D1" s="57" t="s">
        <v>91</v>
      </c>
    </row>
    <row r="2" spans="1:7">
      <c r="D2" s="58" t="s">
        <v>60</v>
      </c>
      <c r="E2" s="58"/>
      <c r="F2" s="58"/>
      <c r="G2" s="58"/>
    </row>
    <row r="3" spans="1:7">
      <c r="D3" s="58" t="s">
        <v>93</v>
      </c>
      <c r="E3" s="58"/>
      <c r="F3" s="58"/>
      <c r="G3" s="58"/>
    </row>
    <row r="5" spans="1:7" ht="76.5" customHeight="1">
      <c r="A5" s="156" t="s">
        <v>94</v>
      </c>
      <c r="B5" s="156"/>
      <c r="C5" s="156"/>
      <c r="D5" s="156"/>
    </row>
    <row r="6" spans="1:7" ht="17.25">
      <c r="A6" s="59"/>
      <c r="B6" s="59"/>
      <c r="C6" s="59"/>
      <c r="D6" s="60"/>
    </row>
    <row r="7" spans="1:7" ht="35.25" customHeight="1">
      <c r="A7" s="59"/>
      <c r="B7" s="59"/>
      <c r="C7" s="59"/>
      <c r="D7" s="61" t="s">
        <v>95</v>
      </c>
    </row>
    <row r="8" spans="1:7" s="62" customFormat="1" ht="118.5" customHeight="1">
      <c r="A8" s="157" t="s">
        <v>20</v>
      </c>
      <c r="B8" s="157"/>
      <c r="C8" s="157" t="s">
        <v>96</v>
      </c>
      <c r="D8" s="119" t="s">
        <v>97</v>
      </c>
    </row>
    <row r="9" spans="1:7" s="62" customFormat="1" ht="34.5">
      <c r="A9" s="63" t="s">
        <v>25</v>
      </c>
      <c r="B9" s="63" t="s">
        <v>26</v>
      </c>
      <c r="C9" s="157"/>
      <c r="D9" s="63" t="s">
        <v>45</v>
      </c>
    </row>
    <row r="10" spans="1:7" s="62" customFormat="1" ht="19.5" customHeight="1">
      <c r="A10" s="63"/>
      <c r="B10" s="158" t="s">
        <v>98</v>
      </c>
      <c r="C10" s="159"/>
      <c r="D10" s="64">
        <f>D11</f>
        <v>0</v>
      </c>
    </row>
    <row r="11" spans="1:7" s="62" customFormat="1" ht="21" customHeight="1">
      <c r="A11" s="65"/>
      <c r="B11" s="66" t="s">
        <v>108</v>
      </c>
      <c r="C11" s="67"/>
      <c r="D11" s="129">
        <f>D12</f>
        <v>0</v>
      </c>
    </row>
    <row r="12" spans="1:7" s="62" customFormat="1" ht="17.25">
      <c r="A12" s="160">
        <v>1080</v>
      </c>
      <c r="B12" s="157"/>
      <c r="C12" s="68" t="s">
        <v>99</v>
      </c>
      <c r="D12" s="69">
        <f>D19+D25+D31+D37+D43+D49+D55+D61+D67+D73+D79+D85</f>
        <v>0</v>
      </c>
    </row>
    <row r="13" spans="1:7" s="62" customFormat="1" ht="34.5">
      <c r="A13" s="161"/>
      <c r="B13" s="157"/>
      <c r="C13" s="70" t="s">
        <v>36</v>
      </c>
      <c r="D13" s="71"/>
    </row>
    <row r="14" spans="1:7" s="62" customFormat="1" ht="15.75" customHeight="1">
      <c r="A14" s="161"/>
      <c r="B14" s="157"/>
      <c r="C14" s="68" t="s">
        <v>100</v>
      </c>
      <c r="D14" s="71"/>
    </row>
    <row r="15" spans="1:7" s="62" customFormat="1" ht="51.75">
      <c r="A15" s="161"/>
      <c r="B15" s="157"/>
      <c r="C15" s="70" t="s">
        <v>148</v>
      </c>
      <c r="D15" s="71"/>
      <c r="F15" s="72"/>
    </row>
    <row r="16" spans="1:7" s="62" customFormat="1" ht="15.75" customHeight="1">
      <c r="A16" s="161"/>
      <c r="B16" s="157"/>
      <c r="C16" s="68" t="s">
        <v>101</v>
      </c>
      <c r="D16" s="71"/>
    </row>
    <row r="17" spans="1:4" s="62" customFormat="1" ht="51.75">
      <c r="A17" s="162"/>
      <c r="B17" s="157"/>
      <c r="C17" s="70" t="s">
        <v>149</v>
      </c>
      <c r="D17" s="73"/>
    </row>
    <row r="18" spans="1:4" ht="17.25">
      <c r="A18" s="154"/>
      <c r="B18" s="155"/>
      <c r="C18" s="154" t="s">
        <v>102</v>
      </c>
      <c r="D18" s="155"/>
    </row>
    <row r="19" spans="1:4" s="62" customFormat="1" ht="17.25">
      <c r="A19" s="145"/>
      <c r="B19" s="151">
        <v>11001</v>
      </c>
      <c r="C19" s="68" t="s">
        <v>103</v>
      </c>
      <c r="D19" s="69">
        <v>-166687</v>
      </c>
    </row>
    <row r="20" spans="1:4" s="62" customFormat="1" ht="69">
      <c r="A20" s="146"/>
      <c r="B20" s="152"/>
      <c r="C20" s="70" t="s">
        <v>38</v>
      </c>
      <c r="D20" s="74"/>
    </row>
    <row r="21" spans="1:4" s="62" customFormat="1" ht="17.25">
      <c r="A21" s="146"/>
      <c r="B21" s="152"/>
      <c r="C21" s="68" t="s">
        <v>104</v>
      </c>
      <c r="D21" s="74"/>
    </row>
    <row r="22" spans="1:4" s="62" customFormat="1" ht="86.25">
      <c r="A22" s="146"/>
      <c r="B22" s="152"/>
      <c r="C22" s="70" t="s">
        <v>150</v>
      </c>
      <c r="D22" s="74"/>
    </row>
    <row r="23" spans="1:4" s="62" customFormat="1" ht="17.25">
      <c r="A23" s="146"/>
      <c r="B23" s="152"/>
      <c r="C23" s="68" t="s">
        <v>105</v>
      </c>
      <c r="D23" s="74"/>
    </row>
    <row r="24" spans="1:4" s="62" customFormat="1" ht="17.25">
      <c r="A24" s="147"/>
      <c r="B24" s="153"/>
      <c r="C24" s="70" t="s">
        <v>106</v>
      </c>
      <c r="D24" s="75"/>
    </row>
    <row r="25" spans="1:4" s="62" customFormat="1" ht="17.25">
      <c r="A25" s="145"/>
      <c r="B25" s="151">
        <v>11004</v>
      </c>
      <c r="C25" s="68" t="s">
        <v>151</v>
      </c>
      <c r="D25" s="69">
        <v>22916.9</v>
      </c>
    </row>
    <row r="26" spans="1:4" s="62" customFormat="1" ht="51.75">
      <c r="A26" s="146"/>
      <c r="B26" s="152"/>
      <c r="C26" s="70" t="s">
        <v>162</v>
      </c>
      <c r="D26" s="74"/>
    </row>
    <row r="27" spans="1:4" s="62" customFormat="1" ht="17.25">
      <c r="A27" s="146"/>
      <c r="B27" s="152"/>
      <c r="C27" s="68" t="s">
        <v>152</v>
      </c>
      <c r="D27" s="74"/>
    </row>
    <row r="28" spans="1:4" s="62" customFormat="1" ht="69">
      <c r="A28" s="146"/>
      <c r="B28" s="152"/>
      <c r="C28" s="70" t="s">
        <v>153</v>
      </c>
      <c r="D28" s="74"/>
    </row>
    <row r="29" spans="1:4" s="62" customFormat="1" ht="17.25">
      <c r="A29" s="146"/>
      <c r="B29" s="152"/>
      <c r="C29" s="68" t="s">
        <v>154</v>
      </c>
      <c r="D29" s="74"/>
    </row>
    <row r="30" spans="1:4" s="62" customFormat="1" ht="17.25">
      <c r="A30" s="147"/>
      <c r="B30" s="153"/>
      <c r="C30" s="70" t="s">
        <v>111</v>
      </c>
      <c r="D30" s="75"/>
    </row>
    <row r="31" spans="1:4" s="62" customFormat="1" ht="17.25">
      <c r="A31" s="145"/>
      <c r="B31" s="151">
        <v>11007</v>
      </c>
      <c r="C31" s="68" t="s">
        <v>151</v>
      </c>
      <c r="D31" s="69">
        <v>74449.399999999994</v>
      </c>
    </row>
    <row r="32" spans="1:4" s="62" customFormat="1" ht="69">
      <c r="A32" s="146"/>
      <c r="B32" s="152"/>
      <c r="C32" s="70" t="s">
        <v>163</v>
      </c>
      <c r="D32" s="74"/>
    </row>
    <row r="33" spans="1:4" s="62" customFormat="1" ht="17.25">
      <c r="A33" s="146"/>
      <c r="B33" s="152"/>
      <c r="C33" s="68" t="s">
        <v>152</v>
      </c>
      <c r="D33" s="74"/>
    </row>
    <row r="34" spans="1:4" s="62" customFormat="1" ht="69">
      <c r="A34" s="146"/>
      <c r="B34" s="152"/>
      <c r="C34" s="70" t="s">
        <v>153</v>
      </c>
      <c r="D34" s="74"/>
    </row>
    <row r="35" spans="1:4" s="62" customFormat="1" ht="17.25">
      <c r="A35" s="146"/>
      <c r="B35" s="152"/>
      <c r="C35" s="68" t="s">
        <v>154</v>
      </c>
      <c r="D35" s="74"/>
    </row>
    <row r="36" spans="1:4" s="62" customFormat="1" ht="17.25">
      <c r="A36" s="147"/>
      <c r="B36" s="153"/>
      <c r="C36" s="70" t="s">
        <v>111</v>
      </c>
      <c r="D36" s="75"/>
    </row>
    <row r="37" spans="1:4" s="62" customFormat="1" ht="17.25">
      <c r="A37" s="145"/>
      <c r="B37" s="151">
        <v>11008</v>
      </c>
      <c r="C37" s="68" t="s">
        <v>151</v>
      </c>
      <c r="D37" s="69">
        <v>7702.3</v>
      </c>
    </row>
    <row r="38" spans="1:4" s="62" customFormat="1" ht="69">
      <c r="A38" s="146"/>
      <c r="B38" s="152"/>
      <c r="C38" s="70" t="s">
        <v>164</v>
      </c>
      <c r="D38" s="74"/>
    </row>
    <row r="39" spans="1:4" s="62" customFormat="1" ht="17.25">
      <c r="A39" s="146"/>
      <c r="B39" s="152"/>
      <c r="C39" s="68" t="s">
        <v>152</v>
      </c>
      <c r="D39" s="74"/>
    </row>
    <row r="40" spans="1:4" s="62" customFormat="1" ht="69">
      <c r="A40" s="146"/>
      <c r="B40" s="152"/>
      <c r="C40" s="70" t="s">
        <v>153</v>
      </c>
      <c r="D40" s="74"/>
    </row>
    <row r="41" spans="1:4" s="62" customFormat="1" ht="17.25">
      <c r="A41" s="146"/>
      <c r="B41" s="152"/>
      <c r="C41" s="68" t="s">
        <v>154</v>
      </c>
      <c r="D41" s="74"/>
    </row>
    <row r="42" spans="1:4" s="62" customFormat="1" ht="17.25">
      <c r="A42" s="147"/>
      <c r="B42" s="153"/>
      <c r="C42" s="70" t="s">
        <v>111</v>
      </c>
      <c r="D42" s="75"/>
    </row>
    <row r="43" spans="1:4" s="62" customFormat="1" ht="20.100000000000001" customHeight="1">
      <c r="A43" s="145"/>
      <c r="B43" s="148">
        <v>11009</v>
      </c>
      <c r="C43" s="117" t="s">
        <v>151</v>
      </c>
      <c r="D43" s="69">
        <v>7702.3</v>
      </c>
    </row>
    <row r="44" spans="1:4" s="62" customFormat="1" ht="86.25">
      <c r="A44" s="146"/>
      <c r="B44" s="149"/>
      <c r="C44" s="118" t="s">
        <v>165</v>
      </c>
      <c r="D44" s="74"/>
    </row>
    <row r="45" spans="1:4" s="62" customFormat="1" ht="18.75" customHeight="1">
      <c r="A45" s="146"/>
      <c r="B45" s="149"/>
      <c r="C45" s="117" t="s">
        <v>152</v>
      </c>
      <c r="D45" s="74"/>
    </row>
    <row r="46" spans="1:4" s="62" customFormat="1" ht="69">
      <c r="A46" s="146"/>
      <c r="B46" s="149"/>
      <c r="C46" s="118" t="s">
        <v>153</v>
      </c>
      <c r="D46" s="74"/>
    </row>
    <row r="47" spans="1:4" s="62" customFormat="1" ht="18.600000000000001" customHeight="1">
      <c r="A47" s="146"/>
      <c r="B47" s="149"/>
      <c r="C47" s="117" t="s">
        <v>154</v>
      </c>
      <c r="D47" s="74"/>
    </row>
    <row r="48" spans="1:4" s="62" customFormat="1" ht="17.850000000000001" customHeight="1">
      <c r="A48" s="147"/>
      <c r="B48" s="150"/>
      <c r="C48" s="118" t="s">
        <v>111</v>
      </c>
      <c r="D48" s="75"/>
    </row>
    <row r="49" spans="1:4" s="62" customFormat="1" ht="17.25">
      <c r="A49" s="145"/>
      <c r="B49" s="151">
        <v>11010</v>
      </c>
      <c r="C49" s="117" t="s">
        <v>151</v>
      </c>
      <c r="D49" s="69">
        <v>7702.3</v>
      </c>
    </row>
    <row r="50" spans="1:4" s="62" customFormat="1" ht="69">
      <c r="A50" s="146"/>
      <c r="B50" s="152"/>
      <c r="C50" s="118" t="s">
        <v>166</v>
      </c>
      <c r="D50" s="74"/>
    </row>
    <row r="51" spans="1:4" s="62" customFormat="1" ht="17.25">
      <c r="A51" s="146"/>
      <c r="B51" s="152"/>
      <c r="C51" s="117" t="s">
        <v>152</v>
      </c>
      <c r="D51" s="74"/>
    </row>
    <row r="52" spans="1:4" s="62" customFormat="1" ht="69">
      <c r="A52" s="146"/>
      <c r="B52" s="152"/>
      <c r="C52" s="118" t="s">
        <v>153</v>
      </c>
      <c r="D52" s="74"/>
    </row>
    <row r="53" spans="1:4" s="62" customFormat="1" ht="17.25">
      <c r="A53" s="146"/>
      <c r="B53" s="152"/>
      <c r="C53" s="117" t="s">
        <v>154</v>
      </c>
      <c r="D53" s="74"/>
    </row>
    <row r="54" spans="1:4" s="62" customFormat="1" ht="17.25">
      <c r="A54" s="147"/>
      <c r="B54" s="153"/>
      <c r="C54" s="118" t="s">
        <v>111</v>
      </c>
      <c r="D54" s="75"/>
    </row>
    <row r="55" spans="1:4" s="62" customFormat="1" ht="20.100000000000001" customHeight="1">
      <c r="A55" s="145"/>
      <c r="B55" s="148">
        <v>11011</v>
      </c>
      <c r="C55" s="117" t="s">
        <v>151</v>
      </c>
      <c r="D55" s="69">
        <v>7702.3</v>
      </c>
    </row>
    <row r="56" spans="1:4" s="62" customFormat="1" ht="69">
      <c r="A56" s="146"/>
      <c r="B56" s="149"/>
      <c r="C56" s="118" t="s">
        <v>167</v>
      </c>
      <c r="D56" s="74"/>
    </row>
    <row r="57" spans="1:4" s="62" customFormat="1" ht="18.75" customHeight="1">
      <c r="A57" s="146"/>
      <c r="B57" s="149"/>
      <c r="C57" s="117" t="s">
        <v>152</v>
      </c>
      <c r="D57" s="74"/>
    </row>
    <row r="58" spans="1:4" s="62" customFormat="1" ht="69">
      <c r="A58" s="146"/>
      <c r="B58" s="149"/>
      <c r="C58" s="118" t="s">
        <v>153</v>
      </c>
      <c r="D58" s="74"/>
    </row>
    <row r="59" spans="1:4" s="62" customFormat="1" ht="18.600000000000001" customHeight="1">
      <c r="A59" s="146"/>
      <c r="B59" s="149"/>
      <c r="C59" s="117" t="s">
        <v>154</v>
      </c>
      <c r="D59" s="74"/>
    </row>
    <row r="60" spans="1:4" s="62" customFormat="1" ht="17.850000000000001" customHeight="1">
      <c r="A60" s="147"/>
      <c r="B60" s="150"/>
      <c r="C60" s="118" t="s">
        <v>111</v>
      </c>
      <c r="D60" s="75"/>
    </row>
    <row r="61" spans="1:4" s="62" customFormat="1" ht="20.100000000000001" customHeight="1">
      <c r="A61" s="145"/>
      <c r="B61" s="148">
        <v>11012</v>
      </c>
      <c r="C61" s="117" t="s">
        <v>151</v>
      </c>
      <c r="D61" s="69">
        <v>7702.3</v>
      </c>
    </row>
    <row r="62" spans="1:4" s="62" customFormat="1" ht="69">
      <c r="A62" s="146"/>
      <c r="B62" s="149"/>
      <c r="C62" s="118" t="s">
        <v>168</v>
      </c>
      <c r="D62" s="74"/>
    </row>
    <row r="63" spans="1:4" s="62" customFormat="1" ht="18.75" customHeight="1">
      <c r="A63" s="146"/>
      <c r="B63" s="149"/>
      <c r="C63" s="117" t="s">
        <v>152</v>
      </c>
      <c r="D63" s="74"/>
    </row>
    <row r="64" spans="1:4" s="62" customFormat="1" ht="69">
      <c r="A64" s="146"/>
      <c r="B64" s="149"/>
      <c r="C64" s="118" t="s">
        <v>153</v>
      </c>
      <c r="D64" s="74"/>
    </row>
    <row r="65" spans="1:4" s="62" customFormat="1" ht="18.600000000000001" customHeight="1">
      <c r="A65" s="146"/>
      <c r="B65" s="149"/>
      <c r="C65" s="117" t="s">
        <v>154</v>
      </c>
      <c r="D65" s="74"/>
    </row>
    <row r="66" spans="1:4" s="62" customFormat="1" ht="17.850000000000001" customHeight="1">
      <c r="A66" s="147"/>
      <c r="B66" s="150"/>
      <c r="C66" s="118" t="s">
        <v>111</v>
      </c>
      <c r="D66" s="75"/>
    </row>
    <row r="67" spans="1:4" s="62" customFormat="1" ht="17.25">
      <c r="A67" s="145"/>
      <c r="B67" s="151">
        <v>11013</v>
      </c>
      <c r="C67" s="117" t="s">
        <v>151</v>
      </c>
      <c r="D67" s="69">
        <v>7702.3</v>
      </c>
    </row>
    <row r="68" spans="1:4" s="62" customFormat="1" ht="69">
      <c r="A68" s="146"/>
      <c r="B68" s="152"/>
      <c r="C68" s="118" t="s">
        <v>169</v>
      </c>
      <c r="D68" s="74"/>
    </row>
    <row r="69" spans="1:4" s="62" customFormat="1" ht="17.25">
      <c r="A69" s="146"/>
      <c r="B69" s="152"/>
      <c r="C69" s="117" t="s">
        <v>152</v>
      </c>
      <c r="D69" s="74"/>
    </row>
    <row r="70" spans="1:4" s="62" customFormat="1" ht="69">
      <c r="A70" s="146"/>
      <c r="B70" s="152"/>
      <c r="C70" s="118" t="s">
        <v>153</v>
      </c>
      <c r="D70" s="74"/>
    </row>
    <row r="71" spans="1:4" s="62" customFormat="1" ht="17.25">
      <c r="A71" s="146"/>
      <c r="B71" s="152"/>
      <c r="C71" s="117" t="s">
        <v>154</v>
      </c>
      <c r="D71" s="74"/>
    </row>
    <row r="72" spans="1:4" s="62" customFormat="1" ht="17.25">
      <c r="A72" s="147"/>
      <c r="B72" s="153"/>
      <c r="C72" s="118" t="s">
        <v>111</v>
      </c>
      <c r="D72" s="75"/>
    </row>
    <row r="73" spans="1:4" s="62" customFormat="1" ht="20.100000000000001" customHeight="1">
      <c r="A73" s="145"/>
      <c r="B73" s="148">
        <v>11014</v>
      </c>
      <c r="C73" s="117" t="s">
        <v>151</v>
      </c>
      <c r="D73" s="69">
        <v>7702.3</v>
      </c>
    </row>
    <row r="74" spans="1:4" s="62" customFormat="1" ht="69">
      <c r="A74" s="146"/>
      <c r="B74" s="149"/>
      <c r="C74" s="118" t="s">
        <v>170</v>
      </c>
      <c r="D74" s="74"/>
    </row>
    <row r="75" spans="1:4" s="62" customFormat="1" ht="18.75" customHeight="1">
      <c r="A75" s="146"/>
      <c r="B75" s="149"/>
      <c r="C75" s="117" t="s">
        <v>152</v>
      </c>
      <c r="D75" s="74"/>
    </row>
    <row r="76" spans="1:4" s="62" customFormat="1" ht="69">
      <c r="A76" s="146"/>
      <c r="B76" s="149"/>
      <c r="C76" s="118" t="s">
        <v>153</v>
      </c>
      <c r="D76" s="74"/>
    </row>
    <row r="77" spans="1:4" s="62" customFormat="1" ht="18.600000000000001" customHeight="1">
      <c r="A77" s="146"/>
      <c r="B77" s="149"/>
      <c r="C77" s="117" t="s">
        <v>154</v>
      </c>
      <c r="D77" s="74"/>
    </row>
    <row r="78" spans="1:4" s="62" customFormat="1" ht="17.850000000000001" customHeight="1">
      <c r="A78" s="147"/>
      <c r="B78" s="150"/>
      <c r="C78" s="118" t="s">
        <v>111</v>
      </c>
      <c r="D78" s="75"/>
    </row>
    <row r="79" spans="1:4" s="62" customFormat="1" ht="17.25">
      <c r="A79" s="145"/>
      <c r="B79" s="151">
        <v>11015</v>
      </c>
      <c r="C79" s="117" t="s">
        <v>151</v>
      </c>
      <c r="D79" s="69">
        <v>7702.3</v>
      </c>
    </row>
    <row r="80" spans="1:4" s="62" customFormat="1" ht="69">
      <c r="A80" s="146"/>
      <c r="B80" s="152"/>
      <c r="C80" s="118" t="s">
        <v>171</v>
      </c>
      <c r="D80" s="74"/>
    </row>
    <row r="81" spans="1:4" s="62" customFormat="1" ht="17.25">
      <c r="A81" s="146"/>
      <c r="B81" s="152"/>
      <c r="C81" s="117" t="s">
        <v>152</v>
      </c>
      <c r="D81" s="74"/>
    </row>
    <row r="82" spans="1:4" s="62" customFormat="1" ht="69">
      <c r="A82" s="146"/>
      <c r="B82" s="152"/>
      <c r="C82" s="118" t="s">
        <v>153</v>
      </c>
      <c r="D82" s="74"/>
    </row>
    <row r="83" spans="1:4" s="62" customFormat="1" ht="17.25">
      <c r="A83" s="146"/>
      <c r="B83" s="152"/>
      <c r="C83" s="117" t="s">
        <v>154</v>
      </c>
      <c r="D83" s="74"/>
    </row>
    <row r="84" spans="1:4" s="62" customFormat="1" ht="17.25">
      <c r="A84" s="147"/>
      <c r="B84" s="153"/>
      <c r="C84" s="118" t="s">
        <v>111</v>
      </c>
      <c r="D84" s="75"/>
    </row>
    <row r="85" spans="1:4" s="62" customFormat="1" ht="20.100000000000001" customHeight="1">
      <c r="A85" s="145"/>
      <c r="B85" s="148">
        <v>11016</v>
      </c>
      <c r="C85" s="68" t="s">
        <v>151</v>
      </c>
      <c r="D85" s="69">
        <v>7702.3</v>
      </c>
    </row>
    <row r="86" spans="1:4" s="62" customFormat="1" ht="69">
      <c r="A86" s="146"/>
      <c r="B86" s="149"/>
      <c r="C86" s="70" t="s">
        <v>172</v>
      </c>
      <c r="D86" s="74"/>
    </row>
    <row r="87" spans="1:4" s="62" customFormat="1" ht="18.75" customHeight="1">
      <c r="A87" s="146"/>
      <c r="B87" s="149"/>
      <c r="C87" s="68" t="s">
        <v>152</v>
      </c>
      <c r="D87" s="74"/>
    </row>
    <row r="88" spans="1:4" s="62" customFormat="1" ht="69">
      <c r="A88" s="146"/>
      <c r="B88" s="149"/>
      <c r="C88" s="70" t="s">
        <v>153</v>
      </c>
      <c r="D88" s="74"/>
    </row>
    <row r="89" spans="1:4" s="62" customFormat="1" ht="18.600000000000001" customHeight="1">
      <c r="A89" s="146"/>
      <c r="B89" s="149"/>
      <c r="C89" s="68" t="s">
        <v>154</v>
      </c>
      <c r="D89" s="74"/>
    </row>
    <row r="90" spans="1:4" s="62" customFormat="1" ht="17.850000000000001" customHeight="1">
      <c r="A90" s="147"/>
      <c r="B90" s="150"/>
      <c r="C90" s="70" t="s">
        <v>111</v>
      </c>
      <c r="D90" s="75"/>
    </row>
    <row r="91" spans="1:4" ht="20.100000000000001" customHeight="1">
      <c r="A91" s="59"/>
      <c r="B91" s="59"/>
      <c r="C91" s="59"/>
      <c r="D91" s="60"/>
    </row>
    <row r="92" spans="1:4" ht="17.25">
      <c r="A92" s="59"/>
      <c r="B92" s="59"/>
      <c r="C92" s="59"/>
      <c r="D92" s="60"/>
    </row>
    <row r="93" spans="1:4" ht="18.75" customHeight="1">
      <c r="A93" s="59"/>
      <c r="B93" s="59"/>
      <c r="C93" s="59"/>
      <c r="D93" s="60"/>
    </row>
    <row r="94" spans="1:4" ht="17.25">
      <c r="A94" s="59"/>
      <c r="B94" s="59"/>
      <c r="C94" s="59"/>
      <c r="D94" s="60"/>
    </row>
    <row r="95" spans="1:4" ht="18.600000000000001" customHeight="1">
      <c r="A95" s="59"/>
      <c r="B95" s="59"/>
      <c r="C95" s="59"/>
      <c r="D95" s="60"/>
    </row>
    <row r="96" spans="1:4" ht="17.850000000000001" customHeight="1">
      <c r="A96" s="59"/>
      <c r="B96" s="59"/>
      <c r="C96" s="59"/>
      <c r="D96" s="60"/>
    </row>
    <row r="97" spans="1:4" ht="20.100000000000001" customHeight="1">
      <c r="A97" s="59"/>
      <c r="B97" s="59"/>
      <c r="C97" s="59"/>
      <c r="D97" s="60"/>
    </row>
    <row r="98" spans="1:4" ht="17.25">
      <c r="A98" s="59"/>
      <c r="B98" s="59"/>
      <c r="C98" s="59"/>
      <c r="D98" s="60"/>
    </row>
    <row r="99" spans="1:4" ht="18.75" customHeight="1">
      <c r="A99" s="59"/>
      <c r="B99" s="59"/>
      <c r="C99" s="59"/>
      <c r="D99" s="60"/>
    </row>
    <row r="100" spans="1:4" ht="17.25">
      <c r="A100" s="59"/>
      <c r="B100" s="59"/>
      <c r="C100" s="59"/>
      <c r="D100" s="60"/>
    </row>
    <row r="101" spans="1:4" ht="18.600000000000001" customHeight="1">
      <c r="A101" s="59"/>
      <c r="B101" s="59"/>
      <c r="C101" s="59"/>
      <c r="D101" s="60"/>
    </row>
    <row r="102" spans="1:4" ht="17.850000000000001" customHeight="1">
      <c r="A102" s="59"/>
      <c r="B102" s="59"/>
      <c r="C102" s="59"/>
      <c r="D102" s="60"/>
    </row>
    <row r="103" spans="1:4" ht="20.100000000000001" customHeight="1">
      <c r="A103" s="59"/>
      <c r="B103" s="59"/>
      <c r="C103" s="59"/>
      <c r="D103" s="60"/>
    </row>
    <row r="104" spans="1:4" ht="17.25">
      <c r="A104" s="59"/>
      <c r="B104" s="59"/>
      <c r="C104" s="59"/>
      <c r="D104" s="60"/>
    </row>
    <row r="105" spans="1:4" ht="18.75" customHeight="1">
      <c r="A105" s="59"/>
      <c r="B105" s="59"/>
      <c r="C105" s="59"/>
      <c r="D105" s="60"/>
    </row>
    <row r="106" spans="1:4" ht="17.25">
      <c r="A106" s="59"/>
      <c r="B106" s="59"/>
      <c r="C106" s="59"/>
      <c r="D106" s="60"/>
    </row>
    <row r="107" spans="1:4" ht="18.600000000000001" customHeight="1">
      <c r="A107" s="59"/>
      <c r="B107" s="59"/>
      <c r="C107" s="59"/>
      <c r="D107" s="60"/>
    </row>
    <row r="108" spans="1:4" ht="17.850000000000001" customHeight="1">
      <c r="A108" s="59"/>
      <c r="B108" s="59"/>
      <c r="C108" s="59"/>
      <c r="D108" s="60"/>
    </row>
    <row r="109" spans="1:4" ht="17.25">
      <c r="A109" s="59"/>
      <c r="B109" s="59"/>
      <c r="C109" s="59"/>
      <c r="D109" s="60"/>
    </row>
    <row r="110" spans="1:4" ht="17.25">
      <c r="A110" s="59"/>
      <c r="B110" s="59"/>
      <c r="C110" s="59"/>
      <c r="D110" s="60"/>
    </row>
    <row r="111" spans="1:4" ht="17.25">
      <c r="A111" s="59"/>
      <c r="B111" s="59"/>
      <c r="C111" s="59"/>
      <c r="D111" s="60"/>
    </row>
    <row r="112" spans="1:4" ht="17.25">
      <c r="A112" s="59"/>
      <c r="B112" s="59"/>
      <c r="C112" s="59"/>
      <c r="D112" s="60"/>
    </row>
    <row r="113" spans="1:4" ht="17.25">
      <c r="A113" s="59"/>
      <c r="B113" s="59"/>
      <c r="C113" s="59"/>
      <c r="D113" s="60"/>
    </row>
    <row r="114" spans="1:4" ht="17.25">
      <c r="A114" s="59"/>
      <c r="B114" s="59"/>
      <c r="C114" s="59"/>
      <c r="D114" s="60"/>
    </row>
    <row r="115" spans="1:4" ht="17.25">
      <c r="A115" s="59"/>
      <c r="B115" s="59"/>
      <c r="C115" s="59"/>
      <c r="D115" s="60"/>
    </row>
    <row r="116" spans="1:4" ht="17.25">
      <c r="A116" s="59"/>
      <c r="B116" s="59"/>
      <c r="C116" s="59"/>
      <c r="D116" s="60"/>
    </row>
    <row r="117" spans="1:4" ht="17.25">
      <c r="A117" s="59"/>
      <c r="B117" s="59"/>
      <c r="C117" s="59"/>
      <c r="D117" s="60"/>
    </row>
    <row r="118" spans="1:4" ht="17.25">
      <c r="A118" s="59"/>
      <c r="B118" s="59"/>
      <c r="C118" s="59"/>
      <c r="D118" s="60"/>
    </row>
    <row r="119" spans="1:4" ht="17.25">
      <c r="A119" s="59"/>
      <c r="B119" s="59"/>
      <c r="C119" s="59"/>
      <c r="D119" s="60"/>
    </row>
    <row r="120" spans="1:4" ht="17.25">
      <c r="A120" s="59"/>
      <c r="B120" s="59"/>
      <c r="C120" s="59"/>
      <c r="D120" s="60"/>
    </row>
    <row r="121" spans="1:4" ht="17.25">
      <c r="A121" s="59"/>
      <c r="B121" s="59"/>
      <c r="C121" s="59"/>
      <c r="D121" s="60"/>
    </row>
    <row r="122" spans="1:4" ht="17.25">
      <c r="A122" s="59"/>
      <c r="B122" s="59"/>
      <c r="C122" s="59"/>
      <c r="D122" s="60"/>
    </row>
    <row r="123" spans="1:4" ht="17.25">
      <c r="A123" s="59"/>
      <c r="B123" s="59"/>
      <c r="C123" s="59"/>
      <c r="D123" s="60"/>
    </row>
    <row r="124" spans="1:4" ht="17.25">
      <c r="A124" s="59"/>
      <c r="B124" s="59"/>
      <c r="C124" s="59"/>
      <c r="D124" s="60"/>
    </row>
    <row r="125" spans="1:4" ht="17.25">
      <c r="A125" s="59"/>
      <c r="B125" s="59"/>
      <c r="C125" s="59"/>
      <c r="D125" s="60"/>
    </row>
    <row r="126" spans="1:4" ht="17.25">
      <c r="A126" s="59"/>
      <c r="B126" s="59"/>
      <c r="C126" s="59"/>
      <c r="D126" s="60"/>
    </row>
    <row r="127" spans="1:4" ht="17.25">
      <c r="A127" s="59"/>
      <c r="B127" s="59"/>
      <c r="C127" s="59"/>
      <c r="D127" s="60"/>
    </row>
    <row r="128" spans="1:4" ht="17.25">
      <c r="A128" s="59"/>
      <c r="B128" s="59"/>
      <c r="C128" s="59"/>
      <c r="D128" s="60"/>
    </row>
    <row r="129" spans="1:4" ht="17.25">
      <c r="A129" s="59"/>
      <c r="B129" s="59"/>
      <c r="C129" s="59"/>
      <c r="D129" s="60"/>
    </row>
    <row r="130" spans="1:4" ht="17.25">
      <c r="A130" s="59"/>
      <c r="B130" s="59"/>
      <c r="C130" s="59"/>
      <c r="D130" s="60"/>
    </row>
    <row r="131" spans="1:4" ht="17.25">
      <c r="A131" s="59"/>
      <c r="B131" s="59"/>
      <c r="C131" s="59"/>
      <c r="D131" s="60"/>
    </row>
    <row r="132" spans="1:4" ht="17.25">
      <c r="A132" s="59"/>
      <c r="B132" s="59"/>
      <c r="C132" s="59"/>
      <c r="D132" s="60"/>
    </row>
    <row r="133" spans="1:4" ht="17.25">
      <c r="A133" s="59"/>
      <c r="B133" s="59"/>
      <c r="C133" s="59"/>
      <c r="D133" s="60"/>
    </row>
    <row r="134" spans="1:4" ht="17.25">
      <c r="A134" s="59"/>
      <c r="B134" s="59"/>
      <c r="C134" s="59"/>
      <c r="D134" s="60"/>
    </row>
    <row r="135" spans="1:4" ht="17.25">
      <c r="A135" s="59"/>
      <c r="B135" s="59"/>
      <c r="C135" s="59"/>
      <c r="D135" s="60"/>
    </row>
    <row r="136" spans="1:4" ht="17.25">
      <c r="A136" s="59"/>
      <c r="B136" s="59"/>
      <c r="C136" s="59"/>
      <c r="D136" s="60"/>
    </row>
    <row r="137" spans="1:4" ht="17.25">
      <c r="A137" s="59"/>
      <c r="B137" s="59"/>
      <c r="C137" s="59"/>
      <c r="D137" s="60"/>
    </row>
    <row r="138" spans="1:4" ht="17.25">
      <c r="A138" s="59"/>
      <c r="B138" s="59"/>
      <c r="C138" s="59"/>
      <c r="D138" s="60"/>
    </row>
    <row r="139" spans="1:4" ht="17.25">
      <c r="A139" s="59"/>
      <c r="B139" s="59"/>
      <c r="C139" s="59"/>
      <c r="D139" s="60"/>
    </row>
    <row r="140" spans="1:4" ht="17.25">
      <c r="A140" s="59"/>
      <c r="B140" s="59"/>
      <c r="C140" s="59"/>
      <c r="D140" s="60"/>
    </row>
    <row r="141" spans="1:4" ht="17.25">
      <c r="A141" s="59"/>
      <c r="B141" s="59"/>
      <c r="C141" s="59"/>
      <c r="D141" s="60"/>
    </row>
    <row r="142" spans="1:4" ht="17.25">
      <c r="A142" s="59"/>
      <c r="B142" s="59"/>
      <c r="C142" s="59"/>
      <c r="D142" s="60"/>
    </row>
    <row r="143" spans="1:4" ht="17.25">
      <c r="A143" s="59"/>
      <c r="B143" s="59"/>
      <c r="C143" s="59"/>
      <c r="D143" s="60"/>
    </row>
    <row r="144" spans="1:4" ht="17.25">
      <c r="A144" s="59"/>
      <c r="B144" s="59"/>
      <c r="C144" s="59"/>
      <c r="D144" s="60"/>
    </row>
    <row r="145" spans="1:4" ht="17.25">
      <c r="A145" s="59"/>
      <c r="B145" s="59"/>
      <c r="C145" s="59"/>
      <c r="D145" s="60"/>
    </row>
    <row r="146" spans="1:4" ht="17.25">
      <c r="A146" s="59"/>
      <c r="B146" s="59"/>
      <c r="C146" s="59"/>
      <c r="D146" s="60"/>
    </row>
    <row r="147" spans="1:4" ht="17.25">
      <c r="A147" s="59"/>
      <c r="B147" s="59"/>
      <c r="C147" s="59"/>
      <c r="D147" s="60"/>
    </row>
    <row r="148" spans="1:4" ht="17.25">
      <c r="A148" s="59"/>
      <c r="B148" s="59"/>
      <c r="C148" s="59"/>
      <c r="D148" s="60"/>
    </row>
    <row r="149" spans="1:4" ht="17.25">
      <c r="A149" s="59"/>
      <c r="B149" s="59"/>
      <c r="C149" s="59"/>
      <c r="D149" s="60"/>
    </row>
    <row r="150" spans="1:4" ht="17.25">
      <c r="A150" s="59"/>
      <c r="B150" s="59"/>
      <c r="C150" s="59"/>
      <c r="D150" s="60"/>
    </row>
    <row r="151" spans="1:4" ht="17.25">
      <c r="A151" s="59"/>
      <c r="B151" s="59"/>
      <c r="C151" s="59"/>
      <c r="D151" s="60"/>
    </row>
    <row r="152" spans="1:4" ht="17.25">
      <c r="A152" s="59"/>
      <c r="B152" s="59"/>
      <c r="C152" s="59"/>
      <c r="D152" s="60"/>
    </row>
    <row r="153" spans="1:4" ht="17.25">
      <c r="A153" s="59"/>
      <c r="B153" s="59"/>
      <c r="C153" s="59"/>
      <c r="D153" s="60"/>
    </row>
    <row r="154" spans="1:4" ht="17.25">
      <c r="A154" s="59"/>
      <c r="B154" s="59"/>
      <c r="C154" s="59"/>
      <c r="D154" s="60"/>
    </row>
    <row r="155" spans="1:4" ht="17.25">
      <c r="A155" s="59"/>
      <c r="B155" s="59"/>
      <c r="C155" s="59"/>
      <c r="D155" s="60"/>
    </row>
    <row r="156" spans="1:4" ht="17.25">
      <c r="A156" s="59"/>
      <c r="B156" s="59"/>
      <c r="C156" s="59"/>
      <c r="D156" s="60"/>
    </row>
    <row r="157" spans="1:4" ht="17.25">
      <c r="A157" s="59"/>
      <c r="B157" s="59"/>
      <c r="C157" s="59"/>
      <c r="D157" s="60"/>
    </row>
    <row r="158" spans="1:4" ht="17.25">
      <c r="A158" s="59"/>
      <c r="B158" s="59"/>
      <c r="C158" s="59"/>
      <c r="D158" s="60"/>
    </row>
    <row r="159" spans="1:4" ht="17.25">
      <c r="A159" s="59"/>
      <c r="B159" s="59"/>
      <c r="C159" s="59"/>
      <c r="D159" s="60"/>
    </row>
    <row r="160" spans="1:4" ht="17.25">
      <c r="A160" s="59"/>
      <c r="B160" s="59"/>
      <c r="C160" s="59"/>
      <c r="D160" s="60"/>
    </row>
    <row r="161" spans="1:4" ht="17.25">
      <c r="A161" s="59"/>
      <c r="B161" s="59"/>
      <c r="C161" s="59"/>
      <c r="D161" s="60"/>
    </row>
    <row r="162" spans="1:4" ht="17.25">
      <c r="A162" s="59"/>
      <c r="B162" s="59"/>
      <c r="C162" s="59"/>
      <c r="D162" s="60"/>
    </row>
    <row r="163" spans="1:4" ht="17.25">
      <c r="A163" s="59"/>
      <c r="B163" s="59"/>
      <c r="C163" s="59"/>
      <c r="D163" s="60"/>
    </row>
    <row r="164" spans="1:4" ht="17.25">
      <c r="A164" s="59"/>
      <c r="B164" s="59"/>
      <c r="C164" s="59"/>
      <c r="D164" s="60"/>
    </row>
    <row r="165" spans="1:4" ht="17.25">
      <c r="A165" s="59"/>
      <c r="B165" s="59"/>
      <c r="C165" s="59"/>
      <c r="D165" s="60"/>
    </row>
    <row r="166" spans="1:4" ht="17.25">
      <c r="A166" s="59"/>
      <c r="B166" s="59"/>
      <c r="C166" s="59"/>
      <c r="D166" s="60"/>
    </row>
    <row r="167" spans="1:4" ht="17.25">
      <c r="A167" s="59"/>
      <c r="B167" s="59"/>
      <c r="C167" s="59"/>
      <c r="D167" s="60"/>
    </row>
    <row r="168" spans="1:4" ht="17.25">
      <c r="A168" s="59"/>
      <c r="B168" s="59"/>
      <c r="C168" s="59"/>
      <c r="D168" s="60"/>
    </row>
    <row r="169" spans="1:4" ht="17.25">
      <c r="A169" s="59"/>
      <c r="B169" s="59"/>
      <c r="C169" s="59"/>
      <c r="D169" s="60"/>
    </row>
    <row r="170" spans="1:4" ht="17.25">
      <c r="A170" s="59"/>
      <c r="B170" s="59"/>
      <c r="C170" s="59"/>
      <c r="D170" s="60"/>
    </row>
    <row r="171" spans="1:4" ht="17.25">
      <c r="A171" s="59"/>
      <c r="B171" s="59"/>
      <c r="C171" s="59"/>
      <c r="D171" s="60"/>
    </row>
    <row r="172" spans="1:4" ht="17.25">
      <c r="A172" s="59"/>
      <c r="B172" s="59"/>
      <c r="C172" s="59"/>
      <c r="D172" s="60"/>
    </row>
    <row r="173" spans="1:4" ht="17.25">
      <c r="A173" s="59"/>
      <c r="B173" s="59"/>
      <c r="C173" s="59"/>
      <c r="D173" s="60"/>
    </row>
    <row r="174" spans="1:4" ht="17.25">
      <c r="A174" s="59"/>
      <c r="B174" s="59"/>
      <c r="C174" s="59"/>
      <c r="D174" s="60"/>
    </row>
    <row r="175" spans="1:4" ht="17.25">
      <c r="A175" s="59"/>
      <c r="B175" s="59"/>
      <c r="C175" s="59"/>
      <c r="D175" s="60"/>
    </row>
    <row r="176" spans="1:4" ht="17.25">
      <c r="A176" s="59"/>
      <c r="B176" s="59"/>
      <c r="C176" s="59"/>
      <c r="D176" s="60"/>
    </row>
    <row r="177" spans="1:4" ht="17.25">
      <c r="A177" s="59"/>
      <c r="B177" s="59"/>
      <c r="C177" s="59"/>
      <c r="D177" s="60"/>
    </row>
    <row r="178" spans="1:4" ht="17.25">
      <c r="A178" s="59"/>
      <c r="B178" s="59"/>
      <c r="C178" s="59"/>
      <c r="D178" s="60"/>
    </row>
    <row r="179" spans="1:4" ht="17.25">
      <c r="A179" s="59"/>
      <c r="B179" s="59"/>
      <c r="C179" s="59"/>
      <c r="D179" s="60"/>
    </row>
    <row r="180" spans="1:4" ht="17.25">
      <c r="A180" s="59"/>
      <c r="B180" s="59"/>
      <c r="C180" s="59"/>
      <c r="D180" s="60"/>
    </row>
    <row r="181" spans="1:4" ht="17.25">
      <c r="A181" s="59"/>
      <c r="B181" s="59"/>
      <c r="C181" s="59"/>
      <c r="D181" s="60"/>
    </row>
    <row r="182" spans="1:4" ht="17.25">
      <c r="A182" s="59"/>
      <c r="B182" s="59"/>
      <c r="C182" s="59"/>
      <c r="D182" s="60"/>
    </row>
    <row r="183" spans="1:4" ht="17.25">
      <c r="A183" s="59"/>
      <c r="B183" s="59"/>
      <c r="C183" s="59"/>
      <c r="D183" s="60"/>
    </row>
    <row r="184" spans="1:4" ht="17.25">
      <c r="A184" s="59"/>
      <c r="B184" s="59"/>
      <c r="C184" s="59"/>
      <c r="D184" s="60"/>
    </row>
    <row r="185" spans="1:4" ht="17.25">
      <c r="A185" s="59"/>
      <c r="B185" s="59"/>
      <c r="C185" s="59"/>
      <c r="D185" s="60"/>
    </row>
    <row r="186" spans="1:4" ht="17.25">
      <c r="A186" s="59"/>
      <c r="B186" s="59"/>
      <c r="C186" s="59"/>
      <c r="D186" s="60"/>
    </row>
  </sheetData>
  <mergeCells count="32">
    <mergeCell ref="A18:B18"/>
    <mergeCell ref="C18:D18"/>
    <mergeCell ref="A19:A24"/>
    <mergeCell ref="B19:B24"/>
    <mergeCell ref="A5:D5"/>
    <mergeCell ref="A8:B8"/>
    <mergeCell ref="C8:C9"/>
    <mergeCell ref="B10:C10"/>
    <mergeCell ref="A12:A17"/>
    <mergeCell ref="B12:B17"/>
    <mergeCell ref="A49:A54"/>
    <mergeCell ref="B49:B54"/>
    <mergeCell ref="A43:A48"/>
    <mergeCell ref="B43:B48"/>
    <mergeCell ref="A25:A30"/>
    <mergeCell ref="B25:B30"/>
    <mergeCell ref="A31:A36"/>
    <mergeCell ref="B31:B36"/>
    <mergeCell ref="A37:A42"/>
    <mergeCell ref="B37:B42"/>
    <mergeCell ref="A67:A72"/>
    <mergeCell ref="B67:B72"/>
    <mergeCell ref="A61:A66"/>
    <mergeCell ref="B61:B66"/>
    <mergeCell ref="A55:A60"/>
    <mergeCell ref="B55:B60"/>
    <mergeCell ref="A85:A90"/>
    <mergeCell ref="B85:B90"/>
    <mergeCell ref="A79:A84"/>
    <mergeCell ref="B79:B84"/>
    <mergeCell ref="A73:A78"/>
    <mergeCell ref="B73:B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zoomScaleNormal="100" zoomScaleSheetLayoutView="100" workbookViewId="0">
      <selection activeCell="F8" sqref="F8:F9"/>
    </sheetView>
  </sheetViews>
  <sheetFormatPr defaultRowHeight="12.75"/>
  <cols>
    <col min="1" max="1" width="6.83203125" style="16" customWidth="1"/>
    <col min="2" max="2" width="7.33203125" style="16" customWidth="1"/>
    <col min="3" max="3" width="8.83203125" style="16" customWidth="1"/>
    <col min="4" max="4" width="10.33203125" style="16" customWidth="1"/>
    <col min="5" max="5" width="9.83203125" style="16" customWidth="1"/>
    <col min="6" max="6" width="98.83203125" style="16" customWidth="1"/>
    <col min="7" max="7" width="27.83203125" style="21" customWidth="1"/>
    <col min="8" max="8" width="19.33203125" style="16" customWidth="1"/>
    <col min="9" max="9" width="16.1640625" style="16" bestFit="1" customWidth="1"/>
    <col min="10" max="10" width="15" style="16" bestFit="1" customWidth="1"/>
    <col min="11" max="12" width="14.33203125" style="16" bestFit="1" customWidth="1"/>
    <col min="13" max="13" width="10.5" style="16" bestFit="1" customWidth="1"/>
    <col min="14" max="14" width="9.33203125" style="16"/>
    <col min="15" max="15" width="12.6640625" style="16" bestFit="1" customWidth="1"/>
    <col min="16" max="16384" width="9.33203125" style="16"/>
  </cols>
  <sheetData>
    <row r="1" spans="1:9" ht="14.45" customHeight="1">
      <c r="A1" s="15"/>
      <c r="B1" s="15"/>
      <c r="C1" s="15"/>
      <c r="D1" s="15"/>
      <c r="E1" s="15"/>
      <c r="G1" s="18" t="s">
        <v>155</v>
      </c>
      <c r="H1" s="18"/>
    </row>
    <row r="2" spans="1:9" ht="14.45" customHeight="1">
      <c r="E2" s="15"/>
      <c r="G2" s="19" t="s">
        <v>60</v>
      </c>
      <c r="H2" s="20"/>
    </row>
    <row r="3" spans="1:9" ht="14.45" customHeight="1">
      <c r="E3" s="15"/>
      <c r="G3" s="19" t="s">
        <v>3</v>
      </c>
      <c r="H3" s="20"/>
    </row>
    <row r="4" spans="1:9" ht="14.45" customHeight="1">
      <c r="E4" s="15"/>
    </row>
    <row r="5" spans="1:9" ht="14.45" customHeight="1">
      <c r="A5" s="15"/>
      <c r="B5" s="15"/>
      <c r="C5" s="17"/>
      <c r="D5" s="17"/>
      <c r="E5" s="15"/>
    </row>
    <row r="6" spans="1:9" ht="35.25" customHeight="1">
      <c r="A6" s="167" t="s">
        <v>158</v>
      </c>
      <c r="B6" s="167"/>
      <c r="C6" s="167"/>
      <c r="D6" s="167"/>
      <c r="E6" s="167"/>
      <c r="F6" s="167"/>
      <c r="G6" s="167"/>
    </row>
    <row r="7" spans="1:9" ht="14.45" customHeight="1">
      <c r="A7" s="27"/>
      <c r="B7" s="27"/>
      <c r="C7" s="27"/>
      <c r="D7" s="27"/>
      <c r="E7" s="28"/>
      <c r="F7" s="28"/>
      <c r="G7" s="116" t="s">
        <v>62</v>
      </c>
    </row>
    <row r="8" spans="1:9" s="22" customFormat="1" ht="129" customHeight="1">
      <c r="A8" s="163" t="s">
        <v>19</v>
      </c>
      <c r="B8" s="164"/>
      <c r="C8" s="165"/>
      <c r="D8" s="166" t="s">
        <v>20</v>
      </c>
      <c r="E8" s="166"/>
      <c r="F8" s="166" t="s">
        <v>21</v>
      </c>
      <c r="G8" s="123" t="s">
        <v>89</v>
      </c>
    </row>
    <row r="9" spans="1:9" s="22" customFormat="1" ht="51.75">
      <c r="A9" s="29" t="s">
        <v>22</v>
      </c>
      <c r="B9" s="30" t="s">
        <v>23</v>
      </c>
      <c r="C9" s="29" t="s">
        <v>24</v>
      </c>
      <c r="D9" s="31" t="s">
        <v>25</v>
      </c>
      <c r="E9" s="31" t="s">
        <v>26</v>
      </c>
      <c r="F9" s="166"/>
      <c r="G9" s="32" t="s">
        <v>27</v>
      </c>
    </row>
    <row r="10" spans="1:9" s="22" customFormat="1" ht="17.25">
      <c r="A10" s="33"/>
      <c r="B10" s="34"/>
      <c r="C10" s="35"/>
      <c r="D10" s="34"/>
      <c r="E10" s="31"/>
      <c r="F10" s="36" t="s">
        <v>28</v>
      </c>
      <c r="G10" s="133">
        <f>+G11</f>
        <v>0</v>
      </c>
    </row>
    <row r="11" spans="1:9" s="3" customFormat="1" ht="34.5">
      <c r="A11" s="37" t="s">
        <v>30</v>
      </c>
      <c r="B11" s="30"/>
      <c r="C11" s="29"/>
      <c r="D11" s="30"/>
      <c r="E11" s="30"/>
      <c r="F11" s="38" t="s">
        <v>31</v>
      </c>
      <c r="G11" s="133">
        <f>G13</f>
        <v>0</v>
      </c>
      <c r="I11" s="4"/>
    </row>
    <row r="12" spans="1:9" s="23" customFormat="1" ht="14.25" customHeight="1">
      <c r="A12" s="39"/>
      <c r="B12" s="40"/>
      <c r="C12" s="41"/>
      <c r="D12" s="42"/>
      <c r="E12" s="41"/>
      <c r="F12" s="43" t="s">
        <v>29</v>
      </c>
      <c r="G12" s="130"/>
    </row>
    <row r="13" spans="1:9" s="3" customFormat="1" ht="17.25">
      <c r="A13" s="44"/>
      <c r="B13" s="45" t="s">
        <v>30</v>
      </c>
      <c r="C13" s="46"/>
      <c r="D13" s="47"/>
      <c r="E13" s="47"/>
      <c r="F13" s="48" t="s">
        <v>34</v>
      </c>
      <c r="G13" s="133">
        <f>+G15</f>
        <v>0</v>
      </c>
    </row>
    <row r="14" spans="1:9" s="3" customFormat="1" ht="17.25">
      <c r="A14" s="44"/>
      <c r="B14" s="49"/>
      <c r="C14" s="46"/>
      <c r="D14" s="47"/>
      <c r="E14" s="47"/>
      <c r="F14" s="50" t="s">
        <v>29</v>
      </c>
      <c r="G14" s="131"/>
    </row>
    <row r="15" spans="1:9" s="3" customFormat="1" ht="17.25">
      <c r="A15" s="44"/>
      <c r="B15" s="49"/>
      <c r="C15" s="45" t="s">
        <v>2</v>
      </c>
      <c r="D15" s="47"/>
      <c r="E15" s="47"/>
      <c r="F15" s="48" t="s">
        <v>35</v>
      </c>
      <c r="G15" s="133">
        <f>G17</f>
        <v>0</v>
      </c>
    </row>
    <row r="16" spans="1:9" s="3" customFormat="1" ht="17.25">
      <c r="A16" s="44"/>
      <c r="B16" s="49"/>
      <c r="C16" s="49"/>
      <c r="D16" s="47"/>
      <c r="E16" s="47"/>
      <c r="F16" s="50" t="s">
        <v>29</v>
      </c>
      <c r="G16" s="133"/>
    </row>
    <row r="17" spans="1:16" s="3" customFormat="1" ht="17.25">
      <c r="A17" s="44"/>
      <c r="B17" s="49"/>
      <c r="C17" s="49"/>
      <c r="D17" s="51"/>
      <c r="E17" s="47"/>
      <c r="F17" s="52" t="s">
        <v>59</v>
      </c>
      <c r="G17" s="133">
        <f>G19</f>
        <v>0</v>
      </c>
    </row>
    <row r="18" spans="1:16" s="3" customFormat="1" ht="17.25">
      <c r="A18" s="44"/>
      <c r="B18" s="49"/>
      <c r="C18" s="49"/>
      <c r="D18" s="47"/>
      <c r="E18" s="47"/>
      <c r="F18" s="50" t="s">
        <v>29</v>
      </c>
      <c r="G18" s="133"/>
    </row>
    <row r="19" spans="1:16" s="3" customFormat="1" ht="17.25">
      <c r="A19" s="78"/>
      <c r="B19" s="79"/>
      <c r="C19" s="79"/>
      <c r="D19" s="80">
        <v>1080</v>
      </c>
      <c r="E19" s="81"/>
      <c r="F19" s="38" t="s">
        <v>36</v>
      </c>
      <c r="G19" s="131">
        <f>G21+G37+G52+G67+G82+G97+G112+G127+G142+G157+G172+G187+G202</f>
        <v>0</v>
      </c>
    </row>
    <row r="20" spans="1:16" s="3" customFormat="1" ht="17.25">
      <c r="A20" s="44"/>
      <c r="B20" s="49"/>
      <c r="C20" s="49"/>
      <c r="D20" s="51"/>
      <c r="E20" s="81"/>
      <c r="F20" s="53" t="s">
        <v>1</v>
      </c>
      <c r="G20" s="131"/>
    </row>
    <row r="21" spans="1:16" s="3" customFormat="1" ht="69">
      <c r="A21" s="44"/>
      <c r="B21" s="49"/>
      <c r="C21" s="49"/>
      <c r="D21" s="51"/>
      <c r="E21" s="82" t="s">
        <v>37</v>
      </c>
      <c r="F21" s="38" t="s">
        <v>38</v>
      </c>
      <c r="G21" s="131">
        <f>G23</f>
        <v>-195518.7</v>
      </c>
      <c r="L21" s="4"/>
    </row>
    <row r="22" spans="1:16" s="3" customFormat="1" ht="17.25">
      <c r="A22" s="44"/>
      <c r="B22" s="49"/>
      <c r="C22" s="49"/>
      <c r="D22" s="51"/>
      <c r="E22" s="54"/>
      <c r="F22" s="53" t="s">
        <v>4</v>
      </c>
      <c r="G22" s="131"/>
      <c r="L22" s="4"/>
    </row>
    <row r="23" spans="1:16" s="3" customFormat="1" ht="17.25">
      <c r="A23" s="44"/>
      <c r="B23" s="49"/>
      <c r="C23" s="49"/>
      <c r="D23" s="51"/>
      <c r="E23" s="54"/>
      <c r="F23" s="53" t="s">
        <v>15</v>
      </c>
      <c r="G23" s="131">
        <f>G25</f>
        <v>-195518.7</v>
      </c>
      <c r="J23" s="4"/>
      <c r="K23" s="4"/>
      <c r="L23" s="4"/>
      <c r="N23" s="4"/>
    </row>
    <row r="24" spans="1:16" s="3" customFormat="1" ht="17.25">
      <c r="A24" s="44"/>
      <c r="B24" s="49"/>
      <c r="C24" s="49"/>
      <c r="D24" s="51"/>
      <c r="E24" s="54"/>
      <c r="F24" s="53" t="s">
        <v>6</v>
      </c>
      <c r="G24" s="131"/>
      <c r="J24" s="4"/>
      <c r="L24" s="4"/>
      <c r="N24" s="4"/>
    </row>
    <row r="25" spans="1:16" s="3" customFormat="1" ht="17.25">
      <c r="A25" s="44"/>
      <c r="B25" s="49"/>
      <c r="C25" s="49"/>
      <c r="D25" s="51"/>
      <c r="E25" s="54"/>
      <c r="F25" s="53" t="s">
        <v>7</v>
      </c>
      <c r="G25" s="131">
        <f>G26</f>
        <v>-195518.7</v>
      </c>
      <c r="J25" s="4"/>
      <c r="K25" s="4"/>
      <c r="L25" s="4"/>
      <c r="N25" s="4"/>
      <c r="O25" s="4"/>
      <c r="P25" s="4"/>
    </row>
    <row r="26" spans="1:16" s="3" customFormat="1" ht="17.25">
      <c r="A26" s="44"/>
      <c r="B26" s="49"/>
      <c r="C26" s="49"/>
      <c r="D26" s="51"/>
      <c r="E26" s="54"/>
      <c r="F26" s="53" t="s">
        <v>8</v>
      </c>
      <c r="G26" s="131">
        <f>+G27+G32</f>
        <v>-195518.7</v>
      </c>
      <c r="J26" s="4"/>
      <c r="L26" s="4"/>
      <c r="N26" s="4"/>
      <c r="O26" s="4"/>
      <c r="P26" s="4"/>
    </row>
    <row r="27" spans="1:16" s="3" customFormat="1" ht="17.25">
      <c r="A27" s="44"/>
      <c r="B27" s="49"/>
      <c r="C27" s="49"/>
      <c r="D27" s="51"/>
      <c r="E27" s="54"/>
      <c r="F27" s="53" t="s">
        <v>9</v>
      </c>
      <c r="G27" s="131">
        <f>G28</f>
        <v>-159118.5</v>
      </c>
      <c r="J27" s="4"/>
      <c r="L27" s="4"/>
      <c r="N27" s="4"/>
      <c r="O27" s="4"/>
      <c r="P27" s="4"/>
    </row>
    <row r="28" spans="1:16" s="3" customFormat="1" ht="17.25">
      <c r="A28" s="44"/>
      <c r="B28" s="49"/>
      <c r="C28" s="49"/>
      <c r="D28" s="51"/>
      <c r="E28" s="54"/>
      <c r="F28" s="53" t="s">
        <v>32</v>
      </c>
      <c r="G28" s="131">
        <f>G29+G30+G31</f>
        <v>-159118.5</v>
      </c>
      <c r="J28" s="4"/>
      <c r="L28" s="4"/>
      <c r="N28" s="4"/>
      <c r="O28" s="4"/>
      <c r="P28" s="4"/>
    </row>
    <row r="29" spans="1:16" s="3" customFormat="1" ht="17.25">
      <c r="A29" s="44"/>
      <c r="B29" s="49"/>
      <c r="C29" s="49"/>
      <c r="D29" s="51"/>
      <c r="E29" s="54"/>
      <c r="F29" s="53" t="s">
        <v>33</v>
      </c>
      <c r="G29" s="131">
        <v>-117709.4</v>
      </c>
      <c r="I29" s="83"/>
      <c r="J29" s="83"/>
      <c r="L29" s="4"/>
      <c r="N29" s="4"/>
      <c r="O29" s="4"/>
      <c r="P29" s="4"/>
    </row>
    <row r="30" spans="1:16" s="3" customFormat="1" ht="17.25">
      <c r="A30" s="44"/>
      <c r="B30" s="49"/>
      <c r="C30" s="49"/>
      <c r="D30" s="51"/>
      <c r="E30" s="54"/>
      <c r="F30" s="53" t="s">
        <v>40</v>
      </c>
      <c r="G30" s="131">
        <v>-26157.599999999999</v>
      </c>
      <c r="I30" s="84"/>
      <c r="J30" s="84"/>
      <c r="L30" s="4"/>
      <c r="N30" s="4"/>
      <c r="O30" s="4"/>
      <c r="P30" s="4"/>
    </row>
    <row r="31" spans="1:16" s="3" customFormat="1" ht="34.5">
      <c r="A31" s="44"/>
      <c r="B31" s="49"/>
      <c r="C31" s="49"/>
      <c r="D31" s="51"/>
      <c r="E31" s="54"/>
      <c r="F31" s="121" t="s">
        <v>173</v>
      </c>
      <c r="G31" s="132">
        <v>-15251.5</v>
      </c>
      <c r="I31" s="84"/>
      <c r="J31" s="84"/>
      <c r="L31" s="4"/>
      <c r="N31" s="4"/>
      <c r="O31" s="4"/>
      <c r="P31" s="4"/>
    </row>
    <row r="32" spans="1:16" s="3" customFormat="1" ht="17.25">
      <c r="A32" s="44"/>
      <c r="B32" s="49"/>
      <c r="C32" s="49"/>
      <c r="D32" s="51"/>
      <c r="E32" s="54"/>
      <c r="F32" s="53" t="s">
        <v>14</v>
      </c>
      <c r="G32" s="131">
        <f>G33</f>
        <v>-36400.199999999997</v>
      </c>
      <c r="J32" s="4"/>
      <c r="L32" s="4"/>
      <c r="N32" s="4"/>
      <c r="O32" s="4"/>
      <c r="P32" s="4"/>
    </row>
    <row r="33" spans="1:16" s="3" customFormat="1" ht="17.25">
      <c r="A33" s="44"/>
      <c r="B33" s="49"/>
      <c r="C33" s="49"/>
      <c r="D33" s="51"/>
      <c r="E33" s="54"/>
      <c r="F33" s="53" t="s">
        <v>41</v>
      </c>
      <c r="G33" s="131">
        <f>G34+G35+G36</f>
        <v>-36400.199999999997</v>
      </c>
      <c r="I33" s="83"/>
      <c r="J33" s="83"/>
      <c r="L33" s="4"/>
      <c r="N33" s="4"/>
      <c r="O33" s="4"/>
      <c r="P33" s="4"/>
    </row>
    <row r="34" spans="1:16" s="3" customFormat="1" ht="17.25">
      <c r="A34" s="44"/>
      <c r="B34" s="49"/>
      <c r="C34" s="49"/>
      <c r="D34" s="51"/>
      <c r="E34" s="54"/>
      <c r="F34" s="53" t="s">
        <v>42</v>
      </c>
      <c r="G34" s="131">
        <v>-3630</v>
      </c>
      <c r="I34" s="83"/>
      <c r="J34" s="83"/>
      <c r="L34" s="4"/>
      <c r="N34" s="4"/>
      <c r="O34" s="4"/>
      <c r="P34" s="4"/>
    </row>
    <row r="35" spans="1:16" s="3" customFormat="1" ht="17.25">
      <c r="A35" s="44"/>
      <c r="B35" s="49"/>
      <c r="C35" s="49"/>
      <c r="D35" s="51"/>
      <c r="E35" s="54"/>
      <c r="F35" s="53" t="s">
        <v>43</v>
      </c>
      <c r="G35" s="131">
        <v>-690</v>
      </c>
      <c r="I35" s="83"/>
      <c r="J35" s="83"/>
      <c r="L35" s="4"/>
      <c r="N35" s="4"/>
      <c r="O35" s="4"/>
      <c r="P35" s="4"/>
    </row>
    <row r="36" spans="1:16" s="3" customFormat="1" ht="17.25">
      <c r="A36" s="44"/>
      <c r="B36" s="49"/>
      <c r="C36" s="49"/>
      <c r="D36" s="51"/>
      <c r="E36" s="54"/>
      <c r="F36" s="53" t="s">
        <v>44</v>
      </c>
      <c r="G36" s="131">
        <v>-32080.2</v>
      </c>
      <c r="H36" s="4"/>
      <c r="I36" s="85"/>
      <c r="J36" s="4"/>
      <c r="L36" s="4"/>
      <c r="N36" s="4"/>
      <c r="O36" s="4"/>
      <c r="P36" s="4"/>
    </row>
    <row r="37" spans="1:16" s="3" customFormat="1" ht="69">
      <c r="A37" s="44"/>
      <c r="B37" s="49"/>
      <c r="C37" s="49"/>
      <c r="D37" s="51"/>
      <c r="E37" s="82" t="s">
        <v>37</v>
      </c>
      <c r="F37" s="38" t="s">
        <v>174</v>
      </c>
      <c r="G37" s="131">
        <f>G39</f>
        <v>28831.7</v>
      </c>
      <c r="L37" s="4"/>
    </row>
    <row r="38" spans="1:16" s="3" customFormat="1" ht="17.25">
      <c r="A38" s="44"/>
      <c r="B38" s="49"/>
      <c r="C38" s="49"/>
      <c r="D38" s="51"/>
      <c r="E38" s="54"/>
      <c r="F38" s="53" t="s">
        <v>0</v>
      </c>
      <c r="G38" s="131"/>
      <c r="L38" s="4"/>
    </row>
    <row r="39" spans="1:16" s="3" customFormat="1" ht="17.25">
      <c r="A39" s="44"/>
      <c r="B39" s="49"/>
      <c r="C39" s="49"/>
      <c r="D39" s="51"/>
      <c r="E39" s="54"/>
      <c r="F39" s="53" t="s">
        <v>63</v>
      </c>
      <c r="G39" s="131">
        <f>G41</f>
        <v>28831.7</v>
      </c>
      <c r="J39" s="4"/>
      <c r="L39" s="4"/>
      <c r="N39" s="4"/>
    </row>
    <row r="40" spans="1:16" s="3" customFormat="1" ht="34.5">
      <c r="A40" s="44"/>
      <c r="B40" s="49"/>
      <c r="C40" s="49"/>
      <c r="D40" s="51"/>
      <c r="E40" s="54"/>
      <c r="F40" s="77" t="s">
        <v>107</v>
      </c>
      <c r="G40" s="131"/>
      <c r="J40" s="4"/>
      <c r="L40" s="4"/>
      <c r="N40" s="4"/>
    </row>
    <row r="41" spans="1:16" s="3" customFormat="1" ht="17.25">
      <c r="A41" s="44"/>
      <c r="B41" s="49"/>
      <c r="C41" s="49"/>
      <c r="D41" s="51"/>
      <c r="E41" s="54"/>
      <c r="F41" s="53" t="s">
        <v>175</v>
      </c>
      <c r="G41" s="134">
        <f t="shared" ref="G41" si="0">+G42</f>
        <v>28831.7</v>
      </c>
      <c r="J41" s="4"/>
      <c r="L41" s="4"/>
      <c r="N41" s="4"/>
      <c r="O41" s="4"/>
      <c r="P41" s="4"/>
    </row>
    <row r="42" spans="1:16" s="3" customFormat="1" ht="17.25">
      <c r="A42" s="44"/>
      <c r="B42" s="49"/>
      <c r="C42" s="49"/>
      <c r="D42" s="51"/>
      <c r="E42" s="54"/>
      <c r="F42" s="53" t="s">
        <v>176</v>
      </c>
      <c r="G42" s="134">
        <f>+G43+G47</f>
        <v>28831.7</v>
      </c>
      <c r="J42" s="4"/>
      <c r="L42" s="4"/>
      <c r="N42" s="4"/>
      <c r="O42" s="4"/>
      <c r="P42" s="4"/>
    </row>
    <row r="43" spans="1:16" s="3" customFormat="1" ht="17.25">
      <c r="A43" s="44"/>
      <c r="B43" s="49"/>
      <c r="C43" s="49"/>
      <c r="D43" s="51"/>
      <c r="E43" s="54"/>
      <c r="F43" s="53" t="s">
        <v>177</v>
      </c>
      <c r="G43" s="135">
        <f t="shared" ref="G43" si="1">+G44</f>
        <v>16900</v>
      </c>
      <c r="J43" s="4"/>
      <c r="L43" s="4"/>
      <c r="N43" s="4"/>
      <c r="O43" s="4"/>
      <c r="P43" s="4"/>
    </row>
    <row r="44" spans="1:16" s="3" customFormat="1" ht="17.25">
      <c r="A44" s="44"/>
      <c r="B44" s="49"/>
      <c r="C44" s="49"/>
      <c r="D44" s="51"/>
      <c r="E44" s="54"/>
      <c r="F44" s="53" t="s">
        <v>178</v>
      </c>
      <c r="G44" s="135">
        <f>+G45+G46</f>
        <v>16900</v>
      </c>
      <c r="J44" s="4"/>
      <c r="L44" s="4"/>
      <c r="N44" s="4"/>
      <c r="O44" s="4"/>
      <c r="P44" s="4"/>
    </row>
    <row r="45" spans="1:16" s="3" customFormat="1" ht="17.25">
      <c r="A45" s="44"/>
      <c r="B45" s="49"/>
      <c r="C45" s="49"/>
      <c r="D45" s="51"/>
      <c r="E45" s="54"/>
      <c r="F45" s="53" t="s">
        <v>179</v>
      </c>
      <c r="G45" s="132">
        <v>13827.3</v>
      </c>
      <c r="J45" s="4"/>
      <c r="L45" s="4"/>
      <c r="N45" s="4"/>
      <c r="O45" s="4"/>
      <c r="P45" s="4"/>
    </row>
    <row r="46" spans="1:16" s="3" customFormat="1" ht="17.25">
      <c r="A46" s="44"/>
      <c r="B46" s="49"/>
      <c r="C46" s="49"/>
      <c r="D46" s="51"/>
      <c r="E46" s="54"/>
      <c r="F46" s="53" t="s">
        <v>40</v>
      </c>
      <c r="G46" s="132">
        <v>3072.7</v>
      </c>
      <c r="J46" s="4"/>
      <c r="L46" s="4"/>
      <c r="N46" s="4"/>
      <c r="O46" s="4"/>
      <c r="P46" s="4"/>
    </row>
    <row r="47" spans="1:16" s="3" customFormat="1" ht="17.25">
      <c r="A47" s="44"/>
      <c r="B47" s="49"/>
      <c r="C47" s="49"/>
      <c r="D47" s="51"/>
      <c r="E47" s="54"/>
      <c r="F47" s="53" t="s">
        <v>180</v>
      </c>
      <c r="G47" s="134">
        <f>+G48</f>
        <v>11931.7</v>
      </c>
      <c r="J47" s="4"/>
      <c r="L47" s="4"/>
      <c r="N47" s="4"/>
      <c r="O47" s="4"/>
      <c r="P47" s="4"/>
    </row>
    <row r="48" spans="1:16" s="3" customFormat="1" ht="17.25">
      <c r="A48" s="44"/>
      <c r="B48" s="49"/>
      <c r="C48" s="49"/>
      <c r="D48" s="51"/>
      <c r="E48" s="54"/>
      <c r="F48" s="53" t="s">
        <v>181</v>
      </c>
      <c r="G48" s="134">
        <f t="shared" ref="G48" si="2">+G49+G50+G51</f>
        <v>11931.7</v>
      </c>
      <c r="J48" s="4"/>
      <c r="L48" s="4"/>
      <c r="N48" s="4"/>
      <c r="O48" s="4"/>
      <c r="P48" s="4"/>
    </row>
    <row r="49" spans="1:16" s="3" customFormat="1" ht="17.25">
      <c r="A49" s="44"/>
      <c r="B49" s="49"/>
      <c r="C49" s="49"/>
      <c r="D49" s="51"/>
      <c r="E49" s="54"/>
      <c r="F49" s="53" t="s">
        <v>182</v>
      </c>
      <c r="G49" s="134">
        <v>10100.5</v>
      </c>
      <c r="J49" s="4"/>
      <c r="L49" s="4"/>
      <c r="N49" s="4"/>
      <c r="O49" s="4"/>
      <c r="P49" s="4"/>
    </row>
    <row r="50" spans="1:16" s="3" customFormat="1" ht="17.25">
      <c r="A50" s="44"/>
      <c r="B50" s="49"/>
      <c r="C50" s="49"/>
      <c r="D50" s="51"/>
      <c r="E50" s="54"/>
      <c r="F50" s="120" t="s">
        <v>183</v>
      </c>
      <c r="G50" s="134">
        <v>560</v>
      </c>
      <c r="J50" s="4"/>
      <c r="L50" s="4"/>
      <c r="N50" s="4"/>
      <c r="O50" s="4"/>
      <c r="P50" s="4"/>
    </row>
    <row r="51" spans="1:16" s="3" customFormat="1" ht="17.25">
      <c r="A51" s="44"/>
      <c r="B51" s="49"/>
      <c r="C51" s="49"/>
      <c r="D51" s="51"/>
      <c r="E51" s="54"/>
      <c r="F51" s="120" t="s">
        <v>184</v>
      </c>
      <c r="G51" s="134">
        <v>1271.2</v>
      </c>
      <c r="J51" s="4"/>
      <c r="L51" s="4"/>
      <c r="N51" s="4"/>
      <c r="O51" s="4"/>
      <c r="P51" s="4"/>
    </row>
    <row r="52" spans="1:16" s="3" customFormat="1" ht="51.75">
      <c r="A52" s="44"/>
      <c r="B52" s="49"/>
      <c r="C52" s="49"/>
      <c r="D52" s="51"/>
      <c r="E52" s="82">
        <v>11004</v>
      </c>
      <c r="F52" s="38" t="s">
        <v>162</v>
      </c>
      <c r="G52" s="131">
        <f>G54</f>
        <v>22916.9</v>
      </c>
      <c r="L52" s="4"/>
    </row>
    <row r="53" spans="1:16" s="3" customFormat="1" ht="17.25">
      <c r="A53" s="44"/>
      <c r="B53" s="49"/>
      <c r="C53" s="49"/>
      <c r="D53" s="51"/>
      <c r="E53" s="54"/>
      <c r="F53" s="53" t="s">
        <v>0</v>
      </c>
      <c r="G53" s="131"/>
      <c r="L53" s="4"/>
    </row>
    <row r="54" spans="1:16" s="3" customFormat="1" ht="17.25">
      <c r="A54" s="44"/>
      <c r="B54" s="49"/>
      <c r="C54" s="49"/>
      <c r="D54" s="51"/>
      <c r="E54" s="54"/>
      <c r="F54" s="53" t="s">
        <v>63</v>
      </c>
      <c r="G54" s="131">
        <f>G56</f>
        <v>22916.9</v>
      </c>
      <c r="J54" s="4"/>
      <c r="L54" s="4"/>
      <c r="N54" s="4"/>
    </row>
    <row r="55" spans="1:16" s="3" customFormat="1" ht="34.5">
      <c r="A55" s="44"/>
      <c r="B55" s="49"/>
      <c r="C55" s="49"/>
      <c r="D55" s="51"/>
      <c r="E55" s="54"/>
      <c r="F55" s="77" t="s">
        <v>107</v>
      </c>
      <c r="G55" s="131"/>
      <c r="J55" s="4"/>
      <c r="L55" s="4"/>
      <c r="N55" s="4"/>
    </row>
    <row r="56" spans="1:16" s="3" customFormat="1" ht="17.25">
      <c r="A56" s="44"/>
      <c r="B56" s="49"/>
      <c r="C56" s="49"/>
      <c r="D56" s="51"/>
      <c r="E56" s="54"/>
      <c r="F56" s="53" t="s">
        <v>175</v>
      </c>
      <c r="G56" s="132">
        <f t="shared" ref="G56" si="3">+G57</f>
        <v>22916.9</v>
      </c>
      <c r="J56" s="4"/>
      <c r="L56" s="4"/>
      <c r="N56" s="4"/>
      <c r="O56" s="4"/>
      <c r="P56" s="4"/>
    </row>
    <row r="57" spans="1:16" s="3" customFormat="1" ht="17.25">
      <c r="A57" s="44"/>
      <c r="B57" s="49"/>
      <c r="C57" s="49"/>
      <c r="D57" s="51"/>
      <c r="E57" s="54"/>
      <c r="F57" s="53" t="s">
        <v>176</v>
      </c>
      <c r="G57" s="132">
        <f>+G58+G62</f>
        <v>22916.9</v>
      </c>
      <c r="J57" s="4"/>
      <c r="L57" s="4"/>
      <c r="N57" s="4"/>
      <c r="O57" s="4"/>
      <c r="P57" s="4"/>
    </row>
    <row r="58" spans="1:16" s="3" customFormat="1" ht="17.25">
      <c r="A58" s="44"/>
      <c r="B58" s="49"/>
      <c r="C58" s="49"/>
      <c r="D58" s="51"/>
      <c r="E58" s="54"/>
      <c r="F58" s="53" t="s">
        <v>177</v>
      </c>
      <c r="G58" s="135">
        <f t="shared" ref="G58" si="4">+G59</f>
        <v>16958.900000000001</v>
      </c>
      <c r="J58" s="4"/>
      <c r="L58" s="4"/>
      <c r="N58" s="4"/>
      <c r="O58" s="4"/>
      <c r="P58" s="4"/>
    </row>
    <row r="59" spans="1:16" s="3" customFormat="1" ht="17.25">
      <c r="A59" s="44"/>
      <c r="B59" s="49"/>
      <c r="C59" s="49"/>
      <c r="D59" s="51"/>
      <c r="E59" s="54"/>
      <c r="F59" s="53" t="s">
        <v>178</v>
      </c>
      <c r="G59" s="135">
        <f>+G60+G61</f>
        <v>16958.900000000001</v>
      </c>
      <c r="J59" s="4"/>
      <c r="L59" s="4"/>
      <c r="N59" s="4"/>
      <c r="O59" s="4"/>
      <c r="P59" s="4"/>
    </row>
    <row r="60" spans="1:16" s="3" customFormat="1" ht="17.25">
      <c r="A60" s="44"/>
      <c r="B60" s="49"/>
      <c r="C60" s="49"/>
      <c r="D60" s="51"/>
      <c r="E60" s="54"/>
      <c r="F60" s="53" t="s">
        <v>179</v>
      </c>
      <c r="G60" s="132">
        <v>13875.5</v>
      </c>
      <c r="J60" s="4"/>
      <c r="L60" s="4"/>
      <c r="N60" s="4"/>
      <c r="O60" s="4"/>
      <c r="P60" s="4"/>
    </row>
    <row r="61" spans="1:16" s="3" customFormat="1" ht="17.25">
      <c r="A61" s="44"/>
      <c r="B61" s="49"/>
      <c r="C61" s="49"/>
      <c r="D61" s="51"/>
      <c r="E61" s="54"/>
      <c r="F61" s="53" t="s">
        <v>40</v>
      </c>
      <c r="G61" s="132">
        <v>3083.4</v>
      </c>
      <c r="J61" s="4"/>
      <c r="L61" s="4"/>
      <c r="N61" s="4"/>
      <c r="O61" s="4"/>
      <c r="P61" s="4"/>
    </row>
    <row r="62" spans="1:16" s="3" customFormat="1" ht="17.25">
      <c r="A62" s="44"/>
      <c r="B62" s="49"/>
      <c r="C62" s="49"/>
      <c r="D62" s="51"/>
      <c r="E62" s="54"/>
      <c r="F62" s="53" t="s">
        <v>180</v>
      </c>
      <c r="G62" s="132">
        <f t="shared" ref="G62" si="5">+G63</f>
        <v>5958</v>
      </c>
      <c r="J62" s="4"/>
      <c r="L62" s="4"/>
      <c r="N62" s="4"/>
      <c r="O62" s="4"/>
      <c r="P62" s="4"/>
    </row>
    <row r="63" spans="1:16" s="3" customFormat="1" ht="17.25">
      <c r="A63" s="44"/>
      <c r="B63" s="49"/>
      <c r="C63" s="49"/>
      <c r="D63" s="51"/>
      <c r="E63" s="54"/>
      <c r="F63" s="53" t="s">
        <v>185</v>
      </c>
      <c r="G63" s="132">
        <f>+G64+G65+G66</f>
        <v>5958</v>
      </c>
      <c r="J63" s="4"/>
      <c r="L63" s="4"/>
      <c r="N63" s="4"/>
      <c r="O63" s="4"/>
      <c r="P63" s="4"/>
    </row>
    <row r="64" spans="1:16" s="3" customFormat="1" ht="17.25">
      <c r="A64" s="44"/>
      <c r="B64" s="49"/>
      <c r="C64" s="49"/>
      <c r="D64" s="51"/>
      <c r="E64" s="54"/>
      <c r="F64" s="120" t="s">
        <v>186</v>
      </c>
      <c r="G64" s="132">
        <v>544.5</v>
      </c>
      <c r="J64" s="4"/>
      <c r="L64" s="4"/>
      <c r="N64" s="4"/>
      <c r="O64" s="4"/>
      <c r="P64" s="4"/>
    </row>
    <row r="65" spans="1:16" s="3" customFormat="1" ht="17.25">
      <c r="A65" s="44"/>
      <c r="B65" s="49"/>
      <c r="C65" s="49"/>
      <c r="D65" s="51"/>
      <c r="E65" s="54"/>
      <c r="F65" s="53" t="s">
        <v>187</v>
      </c>
      <c r="G65" s="134">
        <v>103.5</v>
      </c>
      <c r="J65" s="4"/>
      <c r="L65" s="4"/>
      <c r="N65" s="4"/>
      <c r="O65" s="4"/>
      <c r="P65" s="4"/>
    </row>
    <row r="66" spans="1:16" s="3" customFormat="1" ht="17.25">
      <c r="A66" s="44"/>
      <c r="B66" s="49"/>
      <c r="C66" s="49"/>
      <c r="D66" s="51"/>
      <c r="E66" s="54"/>
      <c r="F66" s="53" t="s">
        <v>188</v>
      </c>
      <c r="G66" s="132">
        <v>5310</v>
      </c>
      <c r="H66" s="4"/>
      <c r="J66" s="4"/>
      <c r="L66" s="4"/>
      <c r="N66" s="4"/>
      <c r="O66" s="4"/>
      <c r="P66" s="4"/>
    </row>
    <row r="67" spans="1:16" s="3" customFormat="1" ht="69">
      <c r="A67" s="44"/>
      <c r="B67" s="49"/>
      <c r="C67" s="49"/>
      <c r="D67" s="51"/>
      <c r="E67" s="82">
        <v>11007</v>
      </c>
      <c r="F67" s="38" t="s">
        <v>163</v>
      </c>
      <c r="G67" s="131">
        <f>G69</f>
        <v>74449.399999999994</v>
      </c>
      <c r="L67" s="4"/>
    </row>
    <row r="68" spans="1:16" s="3" customFormat="1" ht="17.25">
      <c r="A68" s="44"/>
      <c r="B68" s="49"/>
      <c r="C68" s="49"/>
      <c r="D68" s="51"/>
      <c r="E68" s="54"/>
      <c r="F68" s="53" t="s">
        <v>0</v>
      </c>
      <c r="G68" s="131"/>
      <c r="L68" s="4"/>
    </row>
    <row r="69" spans="1:16" s="3" customFormat="1" ht="17.25">
      <c r="A69" s="44"/>
      <c r="B69" s="49"/>
      <c r="C69" s="49"/>
      <c r="D69" s="51"/>
      <c r="E69" s="54"/>
      <c r="F69" s="53" t="s">
        <v>63</v>
      </c>
      <c r="G69" s="131">
        <f>G71</f>
        <v>74449.399999999994</v>
      </c>
      <c r="J69" s="4"/>
      <c r="L69" s="4"/>
      <c r="N69" s="4"/>
    </row>
    <row r="70" spans="1:16" s="3" customFormat="1" ht="34.5">
      <c r="A70" s="44"/>
      <c r="B70" s="49"/>
      <c r="C70" s="49"/>
      <c r="D70" s="51"/>
      <c r="E70" s="54"/>
      <c r="F70" s="77" t="s">
        <v>107</v>
      </c>
      <c r="G70" s="131"/>
      <c r="J70" s="4"/>
      <c r="L70" s="4"/>
      <c r="N70" s="4"/>
    </row>
    <row r="71" spans="1:16" s="3" customFormat="1" ht="17.25">
      <c r="A71" s="44"/>
      <c r="B71" s="49"/>
      <c r="C71" s="49"/>
      <c r="D71" s="51"/>
      <c r="E71" s="54"/>
      <c r="F71" s="53" t="s">
        <v>175</v>
      </c>
      <c r="G71" s="132">
        <f t="shared" ref="G71" si="6">+G72</f>
        <v>74449.399999999994</v>
      </c>
      <c r="J71" s="4"/>
      <c r="L71" s="4"/>
      <c r="N71" s="4"/>
      <c r="O71" s="4"/>
      <c r="P71" s="4"/>
    </row>
    <row r="72" spans="1:16" s="3" customFormat="1" ht="17.25">
      <c r="A72" s="44"/>
      <c r="B72" s="49"/>
      <c r="C72" s="49"/>
      <c r="D72" s="51"/>
      <c r="E72" s="54"/>
      <c r="F72" s="53" t="s">
        <v>176</v>
      </c>
      <c r="G72" s="132">
        <f>+G73+G77</f>
        <v>74449.399999999994</v>
      </c>
      <c r="J72" s="4"/>
      <c r="L72" s="4"/>
      <c r="N72" s="4"/>
      <c r="O72" s="4"/>
      <c r="P72" s="4"/>
    </row>
    <row r="73" spans="1:16" s="3" customFormat="1" ht="17.25">
      <c r="A73" s="44"/>
      <c r="B73" s="49"/>
      <c r="C73" s="49"/>
      <c r="D73" s="51"/>
      <c r="E73" s="54"/>
      <c r="F73" s="53" t="s">
        <v>177</v>
      </c>
      <c r="G73" s="135">
        <f t="shared" ref="G73" si="7">+G74</f>
        <v>58561.399999999994</v>
      </c>
      <c r="J73" s="4"/>
      <c r="L73" s="4"/>
      <c r="N73" s="4"/>
      <c r="O73" s="4"/>
      <c r="P73" s="4"/>
    </row>
    <row r="74" spans="1:16" s="3" customFormat="1" ht="17.25">
      <c r="A74" s="44"/>
      <c r="B74" s="49"/>
      <c r="C74" s="49"/>
      <c r="D74" s="51"/>
      <c r="E74" s="54"/>
      <c r="F74" s="53" t="s">
        <v>178</v>
      </c>
      <c r="G74" s="135">
        <f>+G75+G76</f>
        <v>58561.399999999994</v>
      </c>
      <c r="J74" s="4"/>
      <c r="L74" s="4"/>
      <c r="N74" s="4"/>
      <c r="O74" s="4"/>
      <c r="P74" s="4"/>
    </row>
    <row r="75" spans="1:16" s="3" customFormat="1" ht="17.25">
      <c r="A75" s="44"/>
      <c r="B75" s="49"/>
      <c r="C75" s="49"/>
      <c r="D75" s="51"/>
      <c r="E75" s="54"/>
      <c r="F75" s="53" t="s">
        <v>179</v>
      </c>
      <c r="G75" s="132">
        <v>47913.599999999991</v>
      </c>
      <c r="J75" s="4"/>
      <c r="L75" s="4"/>
      <c r="N75" s="4"/>
      <c r="O75" s="4"/>
      <c r="P75" s="4"/>
    </row>
    <row r="76" spans="1:16" s="3" customFormat="1" ht="17.25">
      <c r="A76" s="44"/>
      <c r="B76" s="49"/>
      <c r="C76" s="49"/>
      <c r="D76" s="51"/>
      <c r="E76" s="54"/>
      <c r="F76" s="53" t="s">
        <v>40</v>
      </c>
      <c r="G76" s="132">
        <v>10647.800000000003</v>
      </c>
      <c r="J76" s="4"/>
      <c r="L76" s="4"/>
      <c r="N76" s="4"/>
      <c r="O76" s="4"/>
      <c r="P76" s="4"/>
    </row>
    <row r="77" spans="1:16" s="3" customFormat="1" ht="17.25">
      <c r="A77" s="44"/>
      <c r="B77" s="49"/>
      <c r="C77" s="49"/>
      <c r="D77" s="51"/>
      <c r="E77" s="54"/>
      <c r="F77" s="53" t="s">
        <v>180</v>
      </c>
      <c r="G77" s="132">
        <f t="shared" ref="G77" si="8">+G78</f>
        <v>15888</v>
      </c>
      <c r="J77" s="4"/>
      <c r="L77" s="4"/>
      <c r="N77" s="4"/>
      <c r="O77" s="4"/>
      <c r="P77" s="4"/>
    </row>
    <row r="78" spans="1:16" s="3" customFormat="1" ht="17.25">
      <c r="A78" s="44"/>
      <c r="B78" s="49"/>
      <c r="C78" s="49"/>
      <c r="D78" s="51"/>
      <c r="E78" s="54"/>
      <c r="F78" s="120" t="s">
        <v>185</v>
      </c>
      <c r="G78" s="132">
        <f t="shared" ref="G78" si="9">+G79+G80+G81</f>
        <v>15888</v>
      </c>
      <c r="J78" s="4"/>
      <c r="L78" s="4"/>
      <c r="N78" s="4"/>
      <c r="O78" s="4"/>
      <c r="P78" s="4"/>
    </row>
    <row r="79" spans="1:16" s="3" customFormat="1" ht="17.25">
      <c r="A79" s="44"/>
      <c r="B79" s="49"/>
      <c r="C79" s="49"/>
      <c r="D79" s="51"/>
      <c r="E79" s="54"/>
      <c r="F79" s="53" t="s">
        <v>186</v>
      </c>
      <c r="G79" s="132">
        <v>1452</v>
      </c>
      <c r="J79" s="4"/>
      <c r="L79" s="4"/>
      <c r="N79" s="4"/>
      <c r="O79" s="4"/>
      <c r="P79" s="4"/>
    </row>
    <row r="80" spans="1:16" s="3" customFormat="1" ht="17.25">
      <c r="A80" s="44"/>
      <c r="B80" s="49"/>
      <c r="C80" s="49"/>
      <c r="D80" s="51"/>
      <c r="E80" s="54"/>
      <c r="F80" s="120" t="s">
        <v>187</v>
      </c>
      <c r="G80" s="132">
        <v>276</v>
      </c>
      <c r="J80" s="4"/>
      <c r="L80" s="4"/>
      <c r="N80" s="4"/>
      <c r="O80" s="4"/>
      <c r="P80" s="4"/>
    </row>
    <row r="81" spans="1:16" s="3" customFormat="1" ht="17.25">
      <c r="A81" s="44"/>
      <c r="B81" s="49"/>
      <c r="C81" s="49"/>
      <c r="D81" s="51"/>
      <c r="E81" s="54"/>
      <c r="F81" s="53" t="s">
        <v>188</v>
      </c>
      <c r="G81" s="132">
        <v>14160</v>
      </c>
      <c r="H81" s="4"/>
      <c r="J81" s="4"/>
      <c r="L81" s="4"/>
      <c r="N81" s="4"/>
      <c r="O81" s="4"/>
      <c r="P81" s="4"/>
    </row>
    <row r="82" spans="1:16" s="3" customFormat="1" ht="69">
      <c r="A82" s="44"/>
      <c r="B82" s="49"/>
      <c r="C82" s="49"/>
      <c r="D82" s="51"/>
      <c r="E82" s="82">
        <v>11008</v>
      </c>
      <c r="F82" s="38" t="s">
        <v>164</v>
      </c>
      <c r="G82" s="131">
        <f>G84</f>
        <v>7702.3</v>
      </c>
      <c r="L82" s="4"/>
    </row>
    <row r="83" spans="1:16" s="3" customFormat="1" ht="17.25">
      <c r="A83" s="44"/>
      <c r="B83" s="49"/>
      <c r="C83" s="49"/>
      <c r="D83" s="51"/>
      <c r="E83" s="54"/>
      <c r="F83" s="53" t="s">
        <v>0</v>
      </c>
      <c r="G83" s="131"/>
      <c r="L83" s="4"/>
    </row>
    <row r="84" spans="1:16" s="3" customFormat="1" ht="17.25">
      <c r="A84" s="44"/>
      <c r="B84" s="49"/>
      <c r="C84" s="49"/>
      <c r="D84" s="51"/>
      <c r="E84" s="54"/>
      <c r="F84" s="53" t="s">
        <v>63</v>
      </c>
      <c r="G84" s="131">
        <f>G86</f>
        <v>7702.3</v>
      </c>
      <c r="J84" s="4"/>
      <c r="L84" s="4"/>
      <c r="N84" s="4"/>
    </row>
    <row r="85" spans="1:16" s="3" customFormat="1" ht="34.5">
      <c r="A85" s="44"/>
      <c r="B85" s="49"/>
      <c r="C85" s="49"/>
      <c r="D85" s="51"/>
      <c r="E85" s="54"/>
      <c r="F85" s="77" t="s">
        <v>107</v>
      </c>
      <c r="G85" s="131"/>
      <c r="J85" s="4"/>
      <c r="L85" s="4"/>
      <c r="N85" s="4"/>
    </row>
    <row r="86" spans="1:16" s="3" customFormat="1" ht="17.25">
      <c r="A86" s="44"/>
      <c r="B86" s="49"/>
      <c r="C86" s="49"/>
      <c r="D86" s="51"/>
      <c r="E86" s="54"/>
      <c r="F86" s="53" t="s">
        <v>175</v>
      </c>
      <c r="G86" s="132">
        <f t="shared" ref="G86" si="10">+G87</f>
        <v>7702.3</v>
      </c>
      <c r="J86" s="4"/>
      <c r="L86" s="4"/>
      <c r="N86" s="4"/>
      <c r="O86" s="4"/>
      <c r="P86" s="4"/>
    </row>
    <row r="87" spans="1:16" s="3" customFormat="1" ht="17.25">
      <c r="A87" s="44"/>
      <c r="B87" s="49"/>
      <c r="C87" s="49"/>
      <c r="D87" s="51"/>
      <c r="E87" s="54"/>
      <c r="F87" s="53" t="s">
        <v>176</v>
      </c>
      <c r="G87" s="132">
        <f>+G88+G92</f>
        <v>7702.3</v>
      </c>
      <c r="J87" s="4"/>
      <c r="L87" s="4"/>
      <c r="N87" s="4"/>
      <c r="O87" s="4"/>
      <c r="P87" s="4"/>
    </row>
    <row r="88" spans="1:16" s="3" customFormat="1" ht="17.25">
      <c r="A88" s="44"/>
      <c r="B88" s="49"/>
      <c r="C88" s="49"/>
      <c r="D88" s="51"/>
      <c r="E88" s="54"/>
      <c r="F88" s="53" t="s">
        <v>177</v>
      </c>
      <c r="G88" s="135">
        <f t="shared" ref="G88" si="11">+G89</f>
        <v>5716.3</v>
      </c>
      <c r="J88" s="4"/>
      <c r="L88" s="4"/>
      <c r="N88" s="4"/>
      <c r="O88" s="4"/>
      <c r="P88" s="4"/>
    </row>
    <row r="89" spans="1:16" s="3" customFormat="1" ht="17.25">
      <c r="A89" s="44"/>
      <c r="B89" s="49"/>
      <c r="C89" s="49"/>
      <c r="D89" s="51"/>
      <c r="E89" s="54"/>
      <c r="F89" s="53" t="s">
        <v>178</v>
      </c>
      <c r="G89" s="135">
        <f>+G90+G91</f>
        <v>5716.3</v>
      </c>
      <c r="J89" s="4"/>
      <c r="L89" s="4"/>
      <c r="N89" s="4"/>
      <c r="O89" s="4"/>
      <c r="P89" s="4"/>
    </row>
    <row r="90" spans="1:16" s="3" customFormat="1" ht="17.25">
      <c r="A90" s="44"/>
      <c r="B90" s="49"/>
      <c r="C90" s="49"/>
      <c r="D90" s="51"/>
      <c r="E90" s="54"/>
      <c r="F90" s="53" t="s">
        <v>179</v>
      </c>
      <c r="G90" s="132">
        <v>4677</v>
      </c>
      <c r="J90" s="4"/>
      <c r="L90" s="4"/>
      <c r="N90" s="4"/>
      <c r="O90" s="4"/>
      <c r="P90" s="4"/>
    </row>
    <row r="91" spans="1:16" s="3" customFormat="1" ht="17.25">
      <c r="A91" s="44"/>
      <c r="B91" s="49"/>
      <c r="C91" s="49"/>
      <c r="D91" s="51"/>
      <c r="E91" s="54"/>
      <c r="F91" s="53" t="s">
        <v>40</v>
      </c>
      <c r="G91" s="132">
        <v>1039.3</v>
      </c>
      <c r="J91" s="4"/>
      <c r="L91" s="4"/>
      <c r="N91" s="4"/>
      <c r="O91" s="4"/>
      <c r="P91" s="4"/>
    </row>
    <row r="92" spans="1:16" s="3" customFormat="1" ht="17.25">
      <c r="A92" s="44"/>
      <c r="B92" s="49"/>
      <c r="C92" s="49"/>
      <c r="D92" s="51"/>
      <c r="E92" s="54"/>
      <c r="F92" s="53" t="s">
        <v>180</v>
      </c>
      <c r="G92" s="132">
        <f t="shared" ref="G92" si="12">+G93</f>
        <v>1986</v>
      </c>
      <c r="J92" s="4"/>
      <c r="L92" s="4"/>
      <c r="N92" s="4"/>
      <c r="O92" s="4"/>
      <c r="P92" s="4"/>
    </row>
    <row r="93" spans="1:16" s="3" customFormat="1" ht="17.25">
      <c r="A93" s="44"/>
      <c r="B93" s="49"/>
      <c r="C93" s="49"/>
      <c r="D93" s="51"/>
      <c r="E93" s="54"/>
      <c r="F93" s="53" t="s">
        <v>185</v>
      </c>
      <c r="G93" s="132">
        <f>SUM(G94:G96)</f>
        <v>1986</v>
      </c>
      <c r="J93" s="4"/>
      <c r="L93" s="4"/>
      <c r="N93" s="4"/>
      <c r="O93" s="4"/>
      <c r="P93" s="4"/>
    </row>
    <row r="94" spans="1:16" s="3" customFormat="1" ht="17.25">
      <c r="A94" s="44"/>
      <c r="B94" s="49"/>
      <c r="C94" s="49"/>
      <c r="D94" s="51"/>
      <c r="E94" s="54"/>
      <c r="F94" s="53" t="s">
        <v>186</v>
      </c>
      <c r="G94" s="132">
        <v>181.5</v>
      </c>
      <c r="J94" s="4"/>
      <c r="L94" s="4"/>
      <c r="N94" s="4"/>
      <c r="O94" s="4"/>
      <c r="P94" s="4"/>
    </row>
    <row r="95" spans="1:16" s="3" customFormat="1" ht="17.25">
      <c r="A95" s="44"/>
      <c r="B95" s="49"/>
      <c r="C95" s="49"/>
      <c r="D95" s="51"/>
      <c r="E95" s="54"/>
      <c r="F95" s="120" t="s">
        <v>187</v>
      </c>
      <c r="G95" s="132">
        <v>34.5</v>
      </c>
      <c r="J95" s="4"/>
      <c r="L95" s="4"/>
      <c r="N95" s="4"/>
      <c r="O95" s="4"/>
      <c r="P95" s="4"/>
    </row>
    <row r="96" spans="1:16" s="3" customFormat="1" ht="17.25">
      <c r="A96" s="44"/>
      <c r="B96" s="49"/>
      <c r="C96" s="49"/>
      <c r="D96" s="51"/>
      <c r="E96" s="54"/>
      <c r="F96" s="53" t="s">
        <v>188</v>
      </c>
      <c r="G96" s="132">
        <v>1770</v>
      </c>
      <c r="J96" s="4"/>
      <c r="L96" s="4"/>
      <c r="N96" s="4"/>
      <c r="O96" s="4"/>
      <c r="P96" s="4"/>
    </row>
    <row r="97" spans="1:16" s="3" customFormat="1" ht="69">
      <c r="A97" s="44"/>
      <c r="B97" s="49"/>
      <c r="C97" s="49"/>
      <c r="D97" s="51"/>
      <c r="E97" s="82">
        <v>11009</v>
      </c>
      <c r="F97" s="38" t="s">
        <v>165</v>
      </c>
      <c r="G97" s="131">
        <f>G99</f>
        <v>7702.3</v>
      </c>
      <c r="L97" s="4"/>
    </row>
    <row r="98" spans="1:16" s="3" customFormat="1" ht="17.25">
      <c r="A98" s="44"/>
      <c r="B98" s="49"/>
      <c r="C98" s="49"/>
      <c r="D98" s="51"/>
      <c r="E98" s="54"/>
      <c r="F98" s="53" t="s">
        <v>0</v>
      </c>
      <c r="G98" s="131"/>
      <c r="L98" s="4"/>
    </row>
    <row r="99" spans="1:16" s="3" customFormat="1" ht="17.25">
      <c r="A99" s="44"/>
      <c r="B99" s="49"/>
      <c r="C99" s="49"/>
      <c r="D99" s="51"/>
      <c r="E99" s="54"/>
      <c r="F99" s="53" t="s">
        <v>63</v>
      </c>
      <c r="G99" s="131">
        <f>G101</f>
        <v>7702.3</v>
      </c>
      <c r="J99" s="4"/>
      <c r="L99" s="4"/>
      <c r="N99" s="4"/>
    </row>
    <row r="100" spans="1:16" s="3" customFormat="1" ht="34.5">
      <c r="A100" s="44"/>
      <c r="B100" s="49"/>
      <c r="C100" s="49"/>
      <c r="D100" s="51"/>
      <c r="E100" s="54"/>
      <c r="F100" s="77" t="s">
        <v>107</v>
      </c>
      <c r="G100" s="131"/>
      <c r="J100" s="4"/>
      <c r="L100" s="4"/>
      <c r="N100" s="4"/>
    </row>
    <row r="101" spans="1:16" s="3" customFormat="1" ht="17.25">
      <c r="A101" s="44"/>
      <c r="B101" s="49"/>
      <c r="C101" s="49"/>
      <c r="D101" s="51"/>
      <c r="E101" s="54"/>
      <c r="F101" s="53" t="s">
        <v>175</v>
      </c>
      <c r="G101" s="132">
        <f t="shared" ref="G101" si="13">+G102</f>
        <v>7702.3</v>
      </c>
      <c r="J101" s="4"/>
      <c r="L101" s="4"/>
      <c r="N101" s="4"/>
      <c r="O101" s="4"/>
      <c r="P101" s="4"/>
    </row>
    <row r="102" spans="1:16" s="3" customFormat="1" ht="17.25">
      <c r="A102" s="44"/>
      <c r="B102" s="49"/>
      <c r="C102" s="49"/>
      <c r="D102" s="51"/>
      <c r="E102" s="54"/>
      <c r="F102" s="53" t="s">
        <v>176</v>
      </c>
      <c r="G102" s="132">
        <f>+G103+G107</f>
        <v>7702.3</v>
      </c>
      <c r="J102" s="4"/>
      <c r="L102" s="4"/>
      <c r="N102" s="4"/>
      <c r="O102" s="4"/>
      <c r="P102" s="4"/>
    </row>
    <row r="103" spans="1:16" s="3" customFormat="1" ht="17.25">
      <c r="A103" s="44"/>
      <c r="B103" s="49"/>
      <c r="C103" s="49"/>
      <c r="D103" s="51"/>
      <c r="E103" s="54"/>
      <c r="F103" s="53" t="s">
        <v>177</v>
      </c>
      <c r="G103" s="135">
        <f t="shared" ref="G103" si="14">+G104</f>
        <v>5716.3</v>
      </c>
      <c r="J103" s="4"/>
      <c r="L103" s="4"/>
      <c r="N103" s="4"/>
      <c r="O103" s="4"/>
      <c r="P103" s="4"/>
    </row>
    <row r="104" spans="1:16" s="3" customFormat="1" ht="17.25">
      <c r="A104" s="44"/>
      <c r="B104" s="49"/>
      <c r="C104" s="49"/>
      <c r="D104" s="51"/>
      <c r="E104" s="54"/>
      <c r="F104" s="53" t="s">
        <v>178</v>
      </c>
      <c r="G104" s="135">
        <f>+G105+G106</f>
        <v>5716.3</v>
      </c>
      <c r="J104" s="4"/>
      <c r="L104" s="4"/>
      <c r="N104" s="4"/>
      <c r="O104" s="4"/>
      <c r="P104" s="4"/>
    </row>
    <row r="105" spans="1:16" s="3" customFormat="1" ht="17.25">
      <c r="A105" s="44"/>
      <c r="B105" s="49"/>
      <c r="C105" s="49"/>
      <c r="D105" s="51"/>
      <c r="E105" s="54"/>
      <c r="F105" s="53" t="s">
        <v>179</v>
      </c>
      <c r="G105" s="132">
        <v>4677</v>
      </c>
      <c r="J105" s="4"/>
      <c r="L105" s="4"/>
      <c r="N105" s="4"/>
      <c r="O105" s="4"/>
      <c r="P105" s="4"/>
    </row>
    <row r="106" spans="1:16" s="3" customFormat="1" ht="17.25">
      <c r="A106" s="44"/>
      <c r="B106" s="49"/>
      <c r="C106" s="49"/>
      <c r="D106" s="51"/>
      <c r="E106" s="54"/>
      <c r="F106" s="53" t="s">
        <v>40</v>
      </c>
      <c r="G106" s="132">
        <v>1039.3</v>
      </c>
      <c r="J106" s="4"/>
      <c r="L106" s="4"/>
      <c r="N106" s="4"/>
      <c r="O106" s="4"/>
      <c r="P106" s="4"/>
    </row>
    <row r="107" spans="1:16" s="3" customFormat="1" ht="17.25">
      <c r="A107" s="44"/>
      <c r="B107" s="49"/>
      <c r="C107" s="49"/>
      <c r="D107" s="51"/>
      <c r="E107" s="54"/>
      <c r="F107" s="53" t="s">
        <v>180</v>
      </c>
      <c r="G107" s="132">
        <f t="shared" ref="G107" si="15">+G108</f>
        <v>1986</v>
      </c>
      <c r="J107" s="4"/>
      <c r="L107" s="4"/>
      <c r="N107" s="4"/>
      <c r="O107" s="4"/>
      <c r="P107" s="4"/>
    </row>
    <row r="108" spans="1:16" s="3" customFormat="1" ht="17.25">
      <c r="A108" s="44"/>
      <c r="B108" s="49"/>
      <c r="C108" s="49"/>
      <c r="D108" s="51"/>
      <c r="E108" s="54"/>
      <c r="F108" s="53" t="s">
        <v>185</v>
      </c>
      <c r="G108" s="132">
        <f>SUM(G109:G111)</f>
        <v>1986</v>
      </c>
      <c r="J108" s="4"/>
      <c r="L108" s="4"/>
      <c r="N108" s="4"/>
      <c r="O108" s="4"/>
      <c r="P108" s="4"/>
    </row>
    <row r="109" spans="1:16" s="3" customFormat="1" ht="17.25">
      <c r="A109" s="44"/>
      <c r="B109" s="49"/>
      <c r="C109" s="49"/>
      <c r="D109" s="51"/>
      <c r="E109" s="54"/>
      <c r="F109" s="53" t="s">
        <v>186</v>
      </c>
      <c r="G109" s="132">
        <v>181.5</v>
      </c>
      <c r="J109" s="4"/>
      <c r="L109" s="4"/>
      <c r="N109" s="4"/>
      <c r="O109" s="4"/>
      <c r="P109" s="4"/>
    </row>
    <row r="110" spans="1:16" s="3" customFormat="1" ht="17.25">
      <c r="A110" s="44"/>
      <c r="B110" s="49"/>
      <c r="C110" s="49"/>
      <c r="D110" s="51"/>
      <c r="E110" s="54"/>
      <c r="F110" s="120" t="s">
        <v>187</v>
      </c>
      <c r="G110" s="132">
        <v>34.5</v>
      </c>
      <c r="J110" s="4"/>
      <c r="L110" s="4"/>
      <c r="N110" s="4"/>
      <c r="O110" s="4"/>
      <c r="P110" s="4"/>
    </row>
    <row r="111" spans="1:16" s="3" customFormat="1" ht="17.25">
      <c r="A111" s="44"/>
      <c r="B111" s="49"/>
      <c r="C111" s="49"/>
      <c r="D111" s="51"/>
      <c r="E111" s="54"/>
      <c r="F111" s="53" t="s">
        <v>188</v>
      </c>
      <c r="G111" s="132">
        <v>1770</v>
      </c>
      <c r="J111" s="4"/>
      <c r="L111" s="4"/>
      <c r="N111" s="4"/>
      <c r="O111" s="4"/>
      <c r="P111" s="4"/>
    </row>
    <row r="112" spans="1:16" s="3" customFormat="1" ht="69">
      <c r="A112" s="44"/>
      <c r="B112" s="49"/>
      <c r="C112" s="49"/>
      <c r="D112" s="51"/>
      <c r="E112" s="82">
        <v>11010</v>
      </c>
      <c r="F112" s="38" t="s">
        <v>166</v>
      </c>
      <c r="G112" s="131">
        <f>G114</f>
        <v>7702.3</v>
      </c>
      <c r="L112" s="4"/>
    </row>
    <row r="113" spans="1:16" s="3" customFormat="1" ht="17.25">
      <c r="A113" s="44"/>
      <c r="B113" s="49"/>
      <c r="C113" s="49"/>
      <c r="D113" s="51"/>
      <c r="E113" s="54"/>
      <c r="F113" s="53" t="s">
        <v>0</v>
      </c>
      <c r="G113" s="131"/>
      <c r="L113" s="4"/>
    </row>
    <row r="114" spans="1:16" s="3" customFormat="1" ht="17.25">
      <c r="A114" s="44"/>
      <c r="B114" s="49"/>
      <c r="C114" s="49"/>
      <c r="D114" s="51"/>
      <c r="E114" s="54"/>
      <c r="F114" s="53" t="s">
        <v>63</v>
      </c>
      <c r="G114" s="131">
        <f>G116</f>
        <v>7702.3</v>
      </c>
      <c r="J114" s="4"/>
      <c r="L114" s="4"/>
      <c r="N114" s="4"/>
    </row>
    <row r="115" spans="1:16" s="3" customFormat="1" ht="34.5">
      <c r="A115" s="44"/>
      <c r="B115" s="49"/>
      <c r="C115" s="49"/>
      <c r="D115" s="51"/>
      <c r="E115" s="54"/>
      <c r="F115" s="77" t="s">
        <v>107</v>
      </c>
      <c r="G115" s="131"/>
      <c r="J115" s="4"/>
      <c r="L115" s="4"/>
      <c r="N115" s="4"/>
    </row>
    <row r="116" spans="1:16" s="3" customFormat="1" ht="17.25">
      <c r="A116" s="44"/>
      <c r="B116" s="49"/>
      <c r="C116" s="49"/>
      <c r="D116" s="51"/>
      <c r="E116" s="54"/>
      <c r="F116" s="53" t="s">
        <v>175</v>
      </c>
      <c r="G116" s="132">
        <f t="shared" ref="G116" si="16">+G117</f>
        <v>7702.3</v>
      </c>
      <c r="J116" s="4"/>
      <c r="L116" s="4"/>
      <c r="N116" s="4"/>
      <c r="O116" s="4"/>
      <c r="P116" s="4"/>
    </row>
    <row r="117" spans="1:16" s="3" customFormat="1" ht="17.25">
      <c r="A117" s="44"/>
      <c r="B117" s="49"/>
      <c r="C117" s="49"/>
      <c r="D117" s="51"/>
      <c r="E117" s="54"/>
      <c r="F117" s="53" t="s">
        <v>176</v>
      </c>
      <c r="G117" s="132">
        <f>+G118+G122</f>
        <v>7702.3</v>
      </c>
      <c r="J117" s="4"/>
      <c r="L117" s="4"/>
      <c r="N117" s="4"/>
      <c r="O117" s="4"/>
      <c r="P117" s="4"/>
    </row>
    <row r="118" spans="1:16" s="3" customFormat="1" ht="17.25">
      <c r="A118" s="44"/>
      <c r="B118" s="49"/>
      <c r="C118" s="49"/>
      <c r="D118" s="51"/>
      <c r="E118" s="54"/>
      <c r="F118" s="53" t="s">
        <v>177</v>
      </c>
      <c r="G118" s="135">
        <f t="shared" ref="G118" si="17">+G119</f>
        <v>5716.3</v>
      </c>
      <c r="J118" s="4"/>
      <c r="L118" s="4"/>
      <c r="N118" s="4"/>
      <c r="O118" s="4"/>
      <c r="P118" s="4"/>
    </row>
    <row r="119" spans="1:16" s="3" customFormat="1" ht="17.25">
      <c r="A119" s="44"/>
      <c r="B119" s="49"/>
      <c r="C119" s="49"/>
      <c r="D119" s="51"/>
      <c r="E119" s="54"/>
      <c r="F119" s="53" t="s">
        <v>178</v>
      </c>
      <c r="G119" s="135">
        <f>+G120+G121</f>
        <v>5716.3</v>
      </c>
      <c r="J119" s="4"/>
      <c r="L119" s="4"/>
      <c r="N119" s="4"/>
      <c r="O119" s="4"/>
      <c r="P119" s="4"/>
    </row>
    <row r="120" spans="1:16" s="3" customFormat="1" ht="17.25">
      <c r="A120" s="44"/>
      <c r="B120" s="49"/>
      <c r="C120" s="49"/>
      <c r="D120" s="51"/>
      <c r="E120" s="54"/>
      <c r="F120" s="53" t="s">
        <v>179</v>
      </c>
      <c r="G120" s="132">
        <v>4677</v>
      </c>
      <c r="J120" s="4"/>
      <c r="L120" s="4"/>
      <c r="N120" s="4"/>
      <c r="O120" s="4"/>
      <c r="P120" s="4"/>
    </row>
    <row r="121" spans="1:16" s="3" customFormat="1" ht="17.25">
      <c r="A121" s="44"/>
      <c r="B121" s="49"/>
      <c r="C121" s="49"/>
      <c r="D121" s="51"/>
      <c r="E121" s="54"/>
      <c r="F121" s="53" t="s">
        <v>40</v>
      </c>
      <c r="G121" s="132">
        <v>1039.3</v>
      </c>
      <c r="J121" s="4"/>
      <c r="L121" s="4"/>
      <c r="N121" s="4"/>
      <c r="O121" s="4"/>
      <c r="P121" s="4"/>
    </row>
    <row r="122" spans="1:16" s="3" customFormat="1" ht="17.25">
      <c r="A122" s="44"/>
      <c r="B122" s="49"/>
      <c r="C122" s="49"/>
      <c r="D122" s="51"/>
      <c r="E122" s="54"/>
      <c r="F122" s="53" t="s">
        <v>180</v>
      </c>
      <c r="G122" s="132">
        <f t="shared" ref="G122" si="18">+G123</f>
        <v>1986</v>
      </c>
      <c r="J122" s="4"/>
      <c r="L122" s="4"/>
      <c r="N122" s="4"/>
      <c r="O122" s="4"/>
      <c r="P122" s="4"/>
    </row>
    <row r="123" spans="1:16" s="3" customFormat="1" ht="17.25">
      <c r="A123" s="44"/>
      <c r="B123" s="49"/>
      <c r="C123" s="49"/>
      <c r="D123" s="51"/>
      <c r="E123" s="54"/>
      <c r="F123" s="53" t="s">
        <v>185</v>
      </c>
      <c r="G123" s="132">
        <f>SUM(G124:G126)</f>
        <v>1986</v>
      </c>
      <c r="J123" s="4"/>
      <c r="L123" s="4"/>
      <c r="N123" s="4"/>
      <c r="O123" s="4"/>
      <c r="P123" s="4"/>
    </row>
    <row r="124" spans="1:16" s="3" customFormat="1" ht="17.25">
      <c r="A124" s="44"/>
      <c r="B124" s="49"/>
      <c r="C124" s="49"/>
      <c r="D124" s="51"/>
      <c r="E124" s="54"/>
      <c r="F124" s="53" t="s">
        <v>186</v>
      </c>
      <c r="G124" s="132">
        <v>181.5</v>
      </c>
      <c r="J124" s="4"/>
      <c r="L124" s="4"/>
      <c r="N124" s="4"/>
      <c r="O124" s="4"/>
      <c r="P124" s="4"/>
    </row>
    <row r="125" spans="1:16" s="3" customFormat="1" ht="17.25">
      <c r="A125" s="44"/>
      <c r="B125" s="49"/>
      <c r="C125" s="49"/>
      <c r="D125" s="51"/>
      <c r="E125" s="54"/>
      <c r="F125" s="120" t="s">
        <v>187</v>
      </c>
      <c r="G125" s="132">
        <v>34.5</v>
      </c>
      <c r="J125" s="4"/>
      <c r="L125" s="4"/>
      <c r="N125" s="4"/>
      <c r="O125" s="4"/>
      <c r="P125" s="4"/>
    </row>
    <row r="126" spans="1:16" s="3" customFormat="1" ht="17.25">
      <c r="A126" s="44"/>
      <c r="B126" s="49"/>
      <c r="C126" s="49"/>
      <c r="D126" s="51"/>
      <c r="E126" s="54"/>
      <c r="F126" s="53" t="s">
        <v>188</v>
      </c>
      <c r="G126" s="132">
        <v>1770</v>
      </c>
      <c r="J126" s="4"/>
      <c r="L126" s="4"/>
      <c r="N126" s="4"/>
      <c r="O126" s="4"/>
      <c r="P126" s="4"/>
    </row>
    <row r="127" spans="1:16" s="3" customFormat="1" ht="69">
      <c r="A127" s="44"/>
      <c r="B127" s="49"/>
      <c r="C127" s="49"/>
      <c r="D127" s="51"/>
      <c r="E127" s="82">
        <v>11011</v>
      </c>
      <c r="F127" s="38" t="s">
        <v>167</v>
      </c>
      <c r="G127" s="131">
        <f>G129</f>
        <v>7702.3</v>
      </c>
      <c r="L127" s="4"/>
    </row>
    <row r="128" spans="1:16" s="3" customFormat="1" ht="17.25">
      <c r="A128" s="44"/>
      <c r="B128" s="49"/>
      <c r="C128" s="49"/>
      <c r="D128" s="51"/>
      <c r="E128" s="54"/>
      <c r="F128" s="53" t="s">
        <v>0</v>
      </c>
      <c r="G128" s="131"/>
      <c r="L128" s="4"/>
    </row>
    <row r="129" spans="1:16" s="3" customFormat="1" ht="17.25">
      <c r="A129" s="44"/>
      <c r="B129" s="49"/>
      <c r="C129" s="49"/>
      <c r="D129" s="51"/>
      <c r="E129" s="54"/>
      <c r="F129" s="53" t="s">
        <v>63</v>
      </c>
      <c r="G129" s="131">
        <f>G131</f>
        <v>7702.3</v>
      </c>
      <c r="J129" s="4"/>
      <c r="L129" s="4"/>
      <c r="N129" s="4"/>
    </row>
    <row r="130" spans="1:16" s="3" customFormat="1" ht="34.5">
      <c r="A130" s="44"/>
      <c r="B130" s="49"/>
      <c r="C130" s="49"/>
      <c r="D130" s="51"/>
      <c r="E130" s="54"/>
      <c r="F130" s="77" t="s">
        <v>107</v>
      </c>
      <c r="G130" s="131"/>
      <c r="J130" s="4"/>
      <c r="L130" s="4"/>
      <c r="N130" s="4"/>
    </row>
    <row r="131" spans="1:16" s="3" customFormat="1" ht="17.25">
      <c r="A131" s="44"/>
      <c r="B131" s="49"/>
      <c r="C131" s="49"/>
      <c r="D131" s="51"/>
      <c r="E131" s="54"/>
      <c r="F131" s="53" t="s">
        <v>175</v>
      </c>
      <c r="G131" s="132">
        <f t="shared" ref="G131" si="19">+G132</f>
        <v>7702.3</v>
      </c>
      <c r="J131" s="4"/>
      <c r="L131" s="4"/>
      <c r="N131" s="4"/>
      <c r="O131" s="4"/>
      <c r="P131" s="4"/>
    </row>
    <row r="132" spans="1:16" s="3" customFormat="1" ht="17.25">
      <c r="A132" s="44"/>
      <c r="B132" s="49"/>
      <c r="C132" s="49"/>
      <c r="D132" s="51"/>
      <c r="E132" s="54"/>
      <c r="F132" s="53" t="s">
        <v>176</v>
      </c>
      <c r="G132" s="132">
        <f>+G133+G137</f>
        <v>7702.3</v>
      </c>
      <c r="J132" s="4"/>
      <c r="L132" s="4"/>
      <c r="N132" s="4"/>
      <c r="O132" s="4"/>
      <c r="P132" s="4"/>
    </row>
    <row r="133" spans="1:16" s="3" customFormat="1" ht="17.25">
      <c r="A133" s="44"/>
      <c r="B133" s="49"/>
      <c r="C133" s="49"/>
      <c r="D133" s="51"/>
      <c r="E133" s="54"/>
      <c r="F133" s="53" t="s">
        <v>177</v>
      </c>
      <c r="G133" s="135">
        <f t="shared" ref="G133" si="20">+G134</f>
        <v>5716.3</v>
      </c>
      <c r="J133" s="4"/>
      <c r="L133" s="4"/>
      <c r="N133" s="4"/>
      <c r="O133" s="4"/>
      <c r="P133" s="4"/>
    </row>
    <row r="134" spans="1:16" s="3" customFormat="1" ht="17.25">
      <c r="A134" s="44"/>
      <c r="B134" s="49"/>
      <c r="C134" s="49"/>
      <c r="D134" s="51"/>
      <c r="E134" s="54"/>
      <c r="F134" s="53" t="s">
        <v>178</v>
      </c>
      <c r="G134" s="135">
        <f>+G135+G136</f>
        <v>5716.3</v>
      </c>
      <c r="J134" s="4"/>
      <c r="L134" s="4"/>
      <c r="N134" s="4"/>
      <c r="O134" s="4"/>
      <c r="P134" s="4"/>
    </row>
    <row r="135" spans="1:16" s="3" customFormat="1" ht="17.25">
      <c r="A135" s="44"/>
      <c r="B135" s="49"/>
      <c r="C135" s="49"/>
      <c r="D135" s="51"/>
      <c r="E135" s="54"/>
      <c r="F135" s="53" t="s">
        <v>179</v>
      </c>
      <c r="G135" s="132">
        <v>4677</v>
      </c>
      <c r="J135" s="4"/>
      <c r="L135" s="4"/>
      <c r="N135" s="4"/>
      <c r="O135" s="4"/>
      <c r="P135" s="4"/>
    </row>
    <row r="136" spans="1:16" s="3" customFormat="1" ht="17.25">
      <c r="A136" s="44"/>
      <c r="B136" s="49"/>
      <c r="C136" s="49"/>
      <c r="D136" s="51"/>
      <c r="E136" s="54"/>
      <c r="F136" s="53" t="s">
        <v>40</v>
      </c>
      <c r="G136" s="132">
        <v>1039.3</v>
      </c>
      <c r="J136" s="4"/>
      <c r="L136" s="4"/>
      <c r="N136" s="4"/>
      <c r="O136" s="4"/>
      <c r="P136" s="4"/>
    </row>
    <row r="137" spans="1:16" s="3" customFormat="1" ht="17.25">
      <c r="A137" s="44"/>
      <c r="B137" s="49"/>
      <c r="C137" s="49"/>
      <c r="D137" s="51"/>
      <c r="E137" s="54"/>
      <c r="F137" s="53" t="s">
        <v>180</v>
      </c>
      <c r="G137" s="132">
        <f t="shared" ref="G137" si="21">+G138</f>
        <v>1986</v>
      </c>
      <c r="J137" s="4"/>
      <c r="L137" s="4"/>
      <c r="N137" s="4"/>
      <c r="O137" s="4"/>
      <c r="P137" s="4"/>
    </row>
    <row r="138" spans="1:16" s="3" customFormat="1" ht="17.25">
      <c r="A138" s="44"/>
      <c r="B138" s="49"/>
      <c r="C138" s="49"/>
      <c r="D138" s="51"/>
      <c r="E138" s="54"/>
      <c r="F138" s="53" t="s">
        <v>185</v>
      </c>
      <c r="G138" s="132">
        <f>SUM(G139:G141)</f>
        <v>1986</v>
      </c>
      <c r="J138" s="4"/>
      <c r="L138" s="4"/>
      <c r="N138" s="4"/>
      <c r="O138" s="4"/>
      <c r="P138" s="4"/>
    </row>
    <row r="139" spans="1:16" s="3" customFormat="1" ht="17.25">
      <c r="A139" s="44"/>
      <c r="B139" s="49"/>
      <c r="C139" s="49"/>
      <c r="D139" s="51"/>
      <c r="E139" s="54"/>
      <c r="F139" s="53" t="s">
        <v>186</v>
      </c>
      <c r="G139" s="132">
        <v>181.5</v>
      </c>
      <c r="J139" s="4"/>
      <c r="L139" s="4"/>
      <c r="N139" s="4"/>
      <c r="O139" s="4"/>
      <c r="P139" s="4"/>
    </row>
    <row r="140" spans="1:16" s="3" customFormat="1" ht="17.25">
      <c r="A140" s="44"/>
      <c r="B140" s="49"/>
      <c r="C140" s="49"/>
      <c r="D140" s="51"/>
      <c r="E140" s="54"/>
      <c r="F140" s="120" t="s">
        <v>187</v>
      </c>
      <c r="G140" s="132">
        <v>34.5</v>
      </c>
      <c r="J140" s="4"/>
      <c r="L140" s="4"/>
      <c r="N140" s="4"/>
      <c r="O140" s="4"/>
      <c r="P140" s="4"/>
    </row>
    <row r="141" spans="1:16" s="3" customFormat="1" ht="17.25">
      <c r="A141" s="44"/>
      <c r="B141" s="49"/>
      <c r="C141" s="49"/>
      <c r="D141" s="51"/>
      <c r="E141" s="54"/>
      <c r="F141" s="53" t="s">
        <v>188</v>
      </c>
      <c r="G141" s="132">
        <v>1770</v>
      </c>
      <c r="J141" s="4"/>
      <c r="L141" s="4"/>
      <c r="N141" s="4"/>
      <c r="O141" s="4"/>
      <c r="P141" s="4"/>
    </row>
    <row r="142" spans="1:16" s="3" customFormat="1" ht="69">
      <c r="A142" s="44"/>
      <c r="B142" s="49"/>
      <c r="C142" s="49"/>
      <c r="D142" s="51"/>
      <c r="E142" s="82">
        <v>11012</v>
      </c>
      <c r="F142" s="38" t="s">
        <v>168</v>
      </c>
      <c r="G142" s="131">
        <f>G144</f>
        <v>7702.3</v>
      </c>
      <c r="L142" s="4"/>
    </row>
    <row r="143" spans="1:16" s="3" customFormat="1" ht="17.25">
      <c r="A143" s="44"/>
      <c r="B143" s="49"/>
      <c r="C143" s="49"/>
      <c r="D143" s="51"/>
      <c r="E143" s="54"/>
      <c r="F143" s="53" t="s">
        <v>0</v>
      </c>
      <c r="G143" s="131"/>
      <c r="L143" s="4"/>
    </row>
    <row r="144" spans="1:16" s="3" customFormat="1" ht="17.25">
      <c r="A144" s="44"/>
      <c r="B144" s="49"/>
      <c r="C144" s="49"/>
      <c r="D144" s="51"/>
      <c r="E144" s="54"/>
      <c r="F144" s="53" t="s">
        <v>63</v>
      </c>
      <c r="G144" s="131">
        <f>G146</f>
        <v>7702.3</v>
      </c>
      <c r="J144" s="4"/>
      <c r="L144" s="4"/>
      <c r="N144" s="4"/>
    </row>
    <row r="145" spans="1:16" s="3" customFormat="1" ht="34.5">
      <c r="A145" s="44"/>
      <c r="B145" s="49"/>
      <c r="C145" s="49"/>
      <c r="D145" s="51"/>
      <c r="E145" s="54"/>
      <c r="F145" s="77" t="s">
        <v>107</v>
      </c>
      <c r="G145" s="131"/>
      <c r="J145" s="4"/>
      <c r="L145" s="4"/>
      <c r="N145" s="4"/>
    </row>
    <row r="146" spans="1:16" s="3" customFormat="1" ht="17.25">
      <c r="A146" s="44"/>
      <c r="B146" s="49"/>
      <c r="C146" s="49"/>
      <c r="D146" s="51"/>
      <c r="E146" s="54"/>
      <c r="F146" s="53" t="s">
        <v>175</v>
      </c>
      <c r="G146" s="132">
        <f t="shared" ref="G146" si="22">+G147</f>
        <v>7702.3</v>
      </c>
      <c r="J146" s="4"/>
      <c r="L146" s="4"/>
      <c r="N146" s="4"/>
      <c r="O146" s="4"/>
      <c r="P146" s="4"/>
    </row>
    <row r="147" spans="1:16" s="3" customFormat="1" ht="17.25">
      <c r="A147" s="44"/>
      <c r="B147" s="49"/>
      <c r="C147" s="49"/>
      <c r="D147" s="51"/>
      <c r="E147" s="54"/>
      <c r="F147" s="53" t="s">
        <v>176</v>
      </c>
      <c r="G147" s="132">
        <f>+G148+G152</f>
        <v>7702.3</v>
      </c>
      <c r="J147" s="4"/>
      <c r="L147" s="4"/>
      <c r="N147" s="4"/>
      <c r="O147" s="4"/>
      <c r="P147" s="4"/>
    </row>
    <row r="148" spans="1:16" s="3" customFormat="1" ht="17.25">
      <c r="A148" s="44"/>
      <c r="B148" s="49"/>
      <c r="C148" s="49"/>
      <c r="D148" s="51"/>
      <c r="E148" s="54"/>
      <c r="F148" s="53" t="s">
        <v>177</v>
      </c>
      <c r="G148" s="135">
        <f t="shared" ref="G148" si="23">+G149</f>
        <v>5716.3</v>
      </c>
      <c r="J148" s="4"/>
      <c r="L148" s="4"/>
      <c r="N148" s="4"/>
      <c r="O148" s="4"/>
      <c r="P148" s="4"/>
    </row>
    <row r="149" spans="1:16" s="3" customFormat="1" ht="17.25">
      <c r="A149" s="44"/>
      <c r="B149" s="49"/>
      <c r="C149" s="49"/>
      <c r="D149" s="51"/>
      <c r="E149" s="54"/>
      <c r="F149" s="53" t="s">
        <v>178</v>
      </c>
      <c r="G149" s="135">
        <f>+G150+G151</f>
        <v>5716.3</v>
      </c>
      <c r="J149" s="4"/>
      <c r="L149" s="4"/>
      <c r="N149" s="4"/>
      <c r="O149" s="4"/>
      <c r="P149" s="4"/>
    </row>
    <row r="150" spans="1:16" s="3" customFormat="1" ht="17.25">
      <c r="A150" s="44"/>
      <c r="B150" s="49"/>
      <c r="C150" s="49"/>
      <c r="D150" s="51"/>
      <c r="E150" s="54"/>
      <c r="F150" s="53" t="s">
        <v>179</v>
      </c>
      <c r="G150" s="132">
        <v>4677</v>
      </c>
      <c r="J150" s="4"/>
      <c r="L150" s="4"/>
      <c r="N150" s="4"/>
      <c r="O150" s="4"/>
      <c r="P150" s="4"/>
    </row>
    <row r="151" spans="1:16" s="3" customFormat="1" ht="17.25">
      <c r="A151" s="44"/>
      <c r="B151" s="49"/>
      <c r="C151" s="49"/>
      <c r="D151" s="51"/>
      <c r="E151" s="54"/>
      <c r="F151" s="53" t="s">
        <v>40</v>
      </c>
      <c r="G151" s="132">
        <v>1039.3</v>
      </c>
      <c r="J151" s="4"/>
      <c r="L151" s="4"/>
      <c r="N151" s="4"/>
      <c r="O151" s="4"/>
      <c r="P151" s="4"/>
    </row>
    <row r="152" spans="1:16" s="3" customFormat="1" ht="17.25">
      <c r="A152" s="44"/>
      <c r="B152" s="49"/>
      <c r="C152" s="49"/>
      <c r="D152" s="51"/>
      <c r="E152" s="54"/>
      <c r="F152" s="53" t="s">
        <v>180</v>
      </c>
      <c r="G152" s="132">
        <f t="shared" ref="G152" si="24">+G153</f>
        <v>1986</v>
      </c>
      <c r="J152" s="4"/>
      <c r="L152" s="4"/>
      <c r="N152" s="4"/>
      <c r="O152" s="4"/>
      <c r="P152" s="4"/>
    </row>
    <row r="153" spans="1:16" s="3" customFormat="1" ht="17.25">
      <c r="A153" s="44"/>
      <c r="B153" s="49"/>
      <c r="C153" s="49"/>
      <c r="D153" s="51"/>
      <c r="E153" s="54"/>
      <c r="F153" s="53" t="s">
        <v>185</v>
      </c>
      <c r="G153" s="132">
        <f>SUM(G154:G156)</f>
        <v>1986</v>
      </c>
      <c r="J153" s="4"/>
      <c r="L153" s="4"/>
      <c r="N153" s="4"/>
      <c r="O153" s="4"/>
      <c r="P153" s="4"/>
    </row>
    <row r="154" spans="1:16" s="3" customFormat="1" ht="17.25">
      <c r="A154" s="44"/>
      <c r="B154" s="49"/>
      <c r="C154" s="49"/>
      <c r="D154" s="51"/>
      <c r="E154" s="54"/>
      <c r="F154" s="53" t="s">
        <v>186</v>
      </c>
      <c r="G154" s="132">
        <v>181.5</v>
      </c>
      <c r="J154" s="4"/>
      <c r="L154" s="4"/>
      <c r="N154" s="4"/>
      <c r="O154" s="4"/>
      <c r="P154" s="4"/>
    </row>
    <row r="155" spans="1:16" s="3" customFormat="1" ht="17.25">
      <c r="A155" s="44"/>
      <c r="B155" s="49"/>
      <c r="C155" s="49"/>
      <c r="D155" s="51"/>
      <c r="E155" s="54"/>
      <c r="F155" s="120" t="s">
        <v>187</v>
      </c>
      <c r="G155" s="132">
        <v>34.5</v>
      </c>
      <c r="J155" s="4"/>
      <c r="L155" s="4"/>
      <c r="N155" s="4"/>
      <c r="O155" s="4"/>
      <c r="P155" s="4"/>
    </row>
    <row r="156" spans="1:16" s="3" customFormat="1" ht="17.25">
      <c r="A156" s="44"/>
      <c r="B156" s="49"/>
      <c r="C156" s="49"/>
      <c r="D156" s="51"/>
      <c r="E156" s="54"/>
      <c r="F156" s="53" t="s">
        <v>188</v>
      </c>
      <c r="G156" s="132">
        <v>1770</v>
      </c>
      <c r="J156" s="4"/>
      <c r="L156" s="4"/>
      <c r="N156" s="4"/>
      <c r="O156" s="4"/>
      <c r="P156" s="4"/>
    </row>
    <row r="157" spans="1:16" s="3" customFormat="1" ht="69">
      <c r="A157" s="44"/>
      <c r="B157" s="49"/>
      <c r="C157" s="49"/>
      <c r="D157" s="51"/>
      <c r="E157" s="82">
        <v>11013</v>
      </c>
      <c r="F157" s="38" t="s">
        <v>169</v>
      </c>
      <c r="G157" s="131">
        <f>G159</f>
        <v>7702.3</v>
      </c>
      <c r="L157" s="4"/>
    </row>
    <row r="158" spans="1:16" s="3" customFormat="1" ht="17.25">
      <c r="A158" s="44"/>
      <c r="B158" s="49"/>
      <c r="C158" s="49"/>
      <c r="D158" s="51"/>
      <c r="E158" s="54"/>
      <c r="F158" s="53" t="s">
        <v>0</v>
      </c>
      <c r="G158" s="131"/>
      <c r="L158" s="4"/>
    </row>
    <row r="159" spans="1:16" s="3" customFormat="1" ht="17.25">
      <c r="A159" s="44"/>
      <c r="B159" s="49"/>
      <c r="C159" s="49"/>
      <c r="D159" s="51"/>
      <c r="E159" s="54"/>
      <c r="F159" s="53" t="s">
        <v>63</v>
      </c>
      <c r="G159" s="131">
        <f>G161</f>
        <v>7702.3</v>
      </c>
      <c r="J159" s="4"/>
      <c r="L159" s="4"/>
      <c r="N159" s="4"/>
    </row>
    <row r="160" spans="1:16" s="3" customFormat="1" ht="34.5">
      <c r="A160" s="44"/>
      <c r="B160" s="49"/>
      <c r="C160" s="49"/>
      <c r="D160" s="51"/>
      <c r="E160" s="54"/>
      <c r="F160" s="77" t="s">
        <v>107</v>
      </c>
      <c r="G160" s="131"/>
      <c r="J160" s="4"/>
      <c r="L160" s="4"/>
      <c r="N160" s="4"/>
    </row>
    <row r="161" spans="1:16" s="3" customFormat="1" ht="17.25">
      <c r="A161" s="44"/>
      <c r="B161" s="49"/>
      <c r="C161" s="49"/>
      <c r="D161" s="51"/>
      <c r="E161" s="54"/>
      <c r="F161" s="53" t="s">
        <v>175</v>
      </c>
      <c r="G161" s="132">
        <f t="shared" ref="G161" si="25">+G162</f>
        <v>7702.3</v>
      </c>
      <c r="J161" s="4"/>
      <c r="L161" s="4"/>
      <c r="N161" s="4"/>
      <c r="O161" s="4"/>
      <c r="P161" s="4"/>
    </row>
    <row r="162" spans="1:16" s="3" customFormat="1" ht="17.25">
      <c r="A162" s="44"/>
      <c r="B162" s="49"/>
      <c r="C162" s="49"/>
      <c r="D162" s="51"/>
      <c r="E162" s="54"/>
      <c r="F162" s="53" t="s">
        <v>176</v>
      </c>
      <c r="G162" s="132">
        <f>+G163+G167</f>
        <v>7702.3</v>
      </c>
      <c r="J162" s="4"/>
      <c r="L162" s="4"/>
      <c r="N162" s="4"/>
      <c r="O162" s="4"/>
      <c r="P162" s="4"/>
    </row>
    <row r="163" spans="1:16" s="3" customFormat="1" ht="17.25">
      <c r="A163" s="44"/>
      <c r="B163" s="49"/>
      <c r="C163" s="49"/>
      <c r="D163" s="51"/>
      <c r="E163" s="54"/>
      <c r="F163" s="53" t="s">
        <v>177</v>
      </c>
      <c r="G163" s="135">
        <f t="shared" ref="G163" si="26">+G164</f>
        <v>5716.3</v>
      </c>
      <c r="J163" s="4"/>
      <c r="L163" s="4"/>
      <c r="N163" s="4"/>
      <c r="O163" s="4"/>
      <c r="P163" s="4"/>
    </row>
    <row r="164" spans="1:16" s="3" customFormat="1" ht="17.25">
      <c r="A164" s="44"/>
      <c r="B164" s="49"/>
      <c r="C164" s="49"/>
      <c r="D164" s="51"/>
      <c r="E164" s="54"/>
      <c r="F164" s="53" t="s">
        <v>178</v>
      </c>
      <c r="G164" s="135">
        <f>+G165+G166</f>
        <v>5716.3</v>
      </c>
      <c r="J164" s="4"/>
      <c r="L164" s="4"/>
      <c r="N164" s="4"/>
      <c r="O164" s="4"/>
      <c r="P164" s="4"/>
    </row>
    <row r="165" spans="1:16" s="3" customFormat="1" ht="17.25">
      <c r="A165" s="44"/>
      <c r="B165" s="49"/>
      <c r="C165" s="49"/>
      <c r="D165" s="51"/>
      <c r="E165" s="54"/>
      <c r="F165" s="53" t="s">
        <v>179</v>
      </c>
      <c r="G165" s="132">
        <v>4677</v>
      </c>
      <c r="J165" s="4"/>
      <c r="L165" s="4"/>
      <c r="N165" s="4"/>
      <c r="O165" s="4"/>
      <c r="P165" s="4"/>
    </row>
    <row r="166" spans="1:16" s="3" customFormat="1" ht="17.25">
      <c r="A166" s="44"/>
      <c r="B166" s="49"/>
      <c r="C166" s="49"/>
      <c r="D166" s="51"/>
      <c r="E166" s="54"/>
      <c r="F166" s="53" t="s">
        <v>40</v>
      </c>
      <c r="G166" s="132">
        <v>1039.3</v>
      </c>
      <c r="J166" s="4"/>
      <c r="L166" s="4"/>
      <c r="N166" s="4"/>
      <c r="O166" s="4"/>
      <c r="P166" s="4"/>
    </row>
    <row r="167" spans="1:16" s="3" customFormat="1" ht="17.25">
      <c r="A167" s="44"/>
      <c r="B167" s="49"/>
      <c r="C167" s="49"/>
      <c r="D167" s="51"/>
      <c r="E167" s="54"/>
      <c r="F167" s="53" t="s">
        <v>180</v>
      </c>
      <c r="G167" s="132">
        <f t="shared" ref="G167" si="27">+G168</f>
        <v>1986</v>
      </c>
      <c r="J167" s="4"/>
      <c r="L167" s="4"/>
      <c r="N167" s="4"/>
      <c r="O167" s="4"/>
      <c r="P167" s="4"/>
    </row>
    <row r="168" spans="1:16" s="3" customFormat="1" ht="17.25">
      <c r="A168" s="44"/>
      <c r="B168" s="49"/>
      <c r="C168" s="49"/>
      <c r="D168" s="51"/>
      <c r="E168" s="54"/>
      <c r="F168" s="53" t="s">
        <v>185</v>
      </c>
      <c r="G168" s="132">
        <f>SUM(G169:G171)</f>
        <v>1986</v>
      </c>
      <c r="J168" s="4"/>
      <c r="L168" s="4"/>
      <c r="N168" s="4"/>
      <c r="O168" s="4"/>
      <c r="P168" s="4"/>
    </row>
    <row r="169" spans="1:16" s="3" customFormat="1" ht="17.25">
      <c r="A169" s="44"/>
      <c r="B169" s="49"/>
      <c r="C169" s="49"/>
      <c r="D169" s="51"/>
      <c r="E169" s="54"/>
      <c r="F169" s="53" t="s">
        <v>186</v>
      </c>
      <c r="G169" s="132">
        <v>181.5</v>
      </c>
      <c r="J169" s="4"/>
      <c r="L169" s="4"/>
      <c r="N169" s="4"/>
      <c r="O169" s="4"/>
      <c r="P169" s="4"/>
    </row>
    <row r="170" spans="1:16" s="3" customFormat="1" ht="17.25">
      <c r="A170" s="44"/>
      <c r="B170" s="49"/>
      <c r="C170" s="49"/>
      <c r="D170" s="51"/>
      <c r="E170" s="54"/>
      <c r="F170" s="120" t="s">
        <v>187</v>
      </c>
      <c r="G170" s="132">
        <v>34.5</v>
      </c>
      <c r="J170" s="4"/>
      <c r="L170" s="4"/>
      <c r="N170" s="4"/>
      <c r="O170" s="4"/>
      <c r="P170" s="4"/>
    </row>
    <row r="171" spans="1:16" s="3" customFormat="1" ht="17.25">
      <c r="A171" s="44"/>
      <c r="B171" s="49"/>
      <c r="C171" s="49"/>
      <c r="D171" s="51"/>
      <c r="E171" s="54"/>
      <c r="F171" s="53" t="s">
        <v>188</v>
      </c>
      <c r="G171" s="132">
        <v>1770</v>
      </c>
      <c r="J171" s="4"/>
      <c r="L171" s="4"/>
      <c r="N171" s="4"/>
      <c r="O171" s="4"/>
      <c r="P171" s="4"/>
    </row>
    <row r="172" spans="1:16" s="3" customFormat="1" ht="69">
      <c r="A172" s="44"/>
      <c r="B172" s="49"/>
      <c r="C172" s="49"/>
      <c r="D172" s="51"/>
      <c r="E172" s="82">
        <v>11014</v>
      </c>
      <c r="F172" s="38" t="s">
        <v>170</v>
      </c>
      <c r="G172" s="131">
        <f>G174</f>
        <v>7702.3</v>
      </c>
      <c r="L172" s="4"/>
    </row>
    <row r="173" spans="1:16" s="3" customFormat="1" ht="17.25">
      <c r="A173" s="44"/>
      <c r="B173" s="49"/>
      <c r="C173" s="49"/>
      <c r="D173" s="51"/>
      <c r="E173" s="54"/>
      <c r="F173" s="53" t="s">
        <v>0</v>
      </c>
      <c r="G173" s="131"/>
      <c r="L173" s="4"/>
    </row>
    <row r="174" spans="1:16" s="3" customFormat="1" ht="17.25">
      <c r="A174" s="44"/>
      <c r="B174" s="49"/>
      <c r="C174" s="49"/>
      <c r="D174" s="51"/>
      <c r="E174" s="54"/>
      <c r="F174" s="53" t="s">
        <v>63</v>
      </c>
      <c r="G174" s="131">
        <f>G176</f>
        <v>7702.3</v>
      </c>
      <c r="J174" s="4"/>
      <c r="L174" s="4"/>
      <c r="N174" s="4"/>
    </row>
    <row r="175" spans="1:16" s="3" customFormat="1" ht="34.5">
      <c r="A175" s="44"/>
      <c r="B175" s="49"/>
      <c r="C175" s="49"/>
      <c r="D175" s="51"/>
      <c r="E175" s="54"/>
      <c r="F175" s="77" t="s">
        <v>107</v>
      </c>
      <c r="G175" s="131"/>
      <c r="J175" s="4"/>
      <c r="L175" s="4"/>
      <c r="N175" s="4"/>
    </row>
    <row r="176" spans="1:16" s="3" customFormat="1" ht="17.25">
      <c r="A176" s="44"/>
      <c r="B176" s="49"/>
      <c r="C176" s="49"/>
      <c r="D176" s="51"/>
      <c r="E176" s="54"/>
      <c r="F176" s="53" t="s">
        <v>175</v>
      </c>
      <c r="G176" s="132">
        <f t="shared" ref="G176" si="28">+G177</f>
        <v>7702.3</v>
      </c>
      <c r="J176" s="4"/>
      <c r="L176" s="4"/>
      <c r="N176" s="4"/>
      <c r="O176" s="4"/>
      <c r="P176" s="4"/>
    </row>
    <row r="177" spans="1:16" s="3" customFormat="1" ht="17.25">
      <c r="A177" s="44"/>
      <c r="B177" s="49"/>
      <c r="C177" s="49"/>
      <c r="D177" s="51"/>
      <c r="E177" s="54"/>
      <c r="F177" s="53" t="s">
        <v>176</v>
      </c>
      <c r="G177" s="132">
        <f>+G178+G182</f>
        <v>7702.3</v>
      </c>
      <c r="J177" s="4"/>
      <c r="L177" s="4"/>
      <c r="N177" s="4"/>
      <c r="O177" s="4"/>
      <c r="P177" s="4"/>
    </row>
    <row r="178" spans="1:16" s="3" customFormat="1" ht="17.25">
      <c r="A178" s="44"/>
      <c r="B178" s="49"/>
      <c r="C178" s="49"/>
      <c r="D178" s="51"/>
      <c r="E178" s="54"/>
      <c r="F178" s="53" t="s">
        <v>177</v>
      </c>
      <c r="G178" s="135">
        <f t="shared" ref="G178" si="29">+G179</f>
        <v>5716.3</v>
      </c>
      <c r="J178" s="4"/>
      <c r="L178" s="4"/>
      <c r="N178" s="4"/>
      <c r="O178" s="4"/>
      <c r="P178" s="4"/>
    </row>
    <row r="179" spans="1:16" s="3" customFormat="1" ht="17.25">
      <c r="A179" s="44"/>
      <c r="B179" s="49"/>
      <c r="C179" s="49"/>
      <c r="D179" s="51"/>
      <c r="E179" s="54"/>
      <c r="F179" s="53" t="s">
        <v>178</v>
      </c>
      <c r="G179" s="135">
        <f>+G180+G181</f>
        <v>5716.3</v>
      </c>
      <c r="J179" s="4"/>
      <c r="L179" s="4"/>
      <c r="N179" s="4"/>
      <c r="O179" s="4"/>
      <c r="P179" s="4"/>
    </row>
    <row r="180" spans="1:16" s="3" customFormat="1" ht="17.25">
      <c r="A180" s="44"/>
      <c r="B180" s="49"/>
      <c r="C180" s="49"/>
      <c r="D180" s="51"/>
      <c r="E180" s="54"/>
      <c r="F180" s="53" t="s">
        <v>179</v>
      </c>
      <c r="G180" s="132">
        <v>4677</v>
      </c>
      <c r="J180" s="4"/>
      <c r="L180" s="4"/>
      <c r="N180" s="4"/>
      <c r="O180" s="4"/>
      <c r="P180" s="4"/>
    </row>
    <row r="181" spans="1:16" s="3" customFormat="1" ht="17.25">
      <c r="A181" s="44"/>
      <c r="B181" s="49"/>
      <c r="C181" s="49"/>
      <c r="D181" s="51"/>
      <c r="E181" s="54"/>
      <c r="F181" s="53" t="s">
        <v>40</v>
      </c>
      <c r="G181" s="132">
        <v>1039.3</v>
      </c>
      <c r="J181" s="4"/>
      <c r="L181" s="4"/>
      <c r="N181" s="4"/>
      <c r="O181" s="4"/>
      <c r="P181" s="4"/>
    </row>
    <row r="182" spans="1:16" s="3" customFormat="1" ht="17.25">
      <c r="A182" s="44"/>
      <c r="B182" s="49"/>
      <c r="C182" s="49"/>
      <c r="D182" s="51"/>
      <c r="E182" s="54"/>
      <c r="F182" s="53" t="s">
        <v>180</v>
      </c>
      <c r="G182" s="132">
        <f t="shared" ref="G182" si="30">+G183</f>
        <v>1986</v>
      </c>
      <c r="J182" s="4"/>
      <c r="L182" s="4"/>
      <c r="N182" s="4"/>
      <c r="O182" s="4"/>
      <c r="P182" s="4"/>
    </row>
    <row r="183" spans="1:16" s="3" customFormat="1" ht="17.25">
      <c r="A183" s="44"/>
      <c r="B183" s="49"/>
      <c r="C183" s="49"/>
      <c r="D183" s="51"/>
      <c r="E183" s="54"/>
      <c r="F183" s="53" t="s">
        <v>185</v>
      </c>
      <c r="G183" s="132">
        <f>SUM(G184:G186)</f>
        <v>1986</v>
      </c>
      <c r="J183" s="4"/>
      <c r="L183" s="4"/>
      <c r="N183" s="4"/>
      <c r="O183" s="4"/>
      <c r="P183" s="4"/>
    </row>
    <row r="184" spans="1:16" s="3" customFormat="1" ht="17.25">
      <c r="A184" s="44"/>
      <c r="B184" s="49"/>
      <c r="C184" s="49"/>
      <c r="D184" s="51"/>
      <c r="E184" s="54"/>
      <c r="F184" s="53" t="s">
        <v>186</v>
      </c>
      <c r="G184" s="132">
        <v>181.5</v>
      </c>
      <c r="J184" s="4"/>
      <c r="L184" s="4"/>
      <c r="N184" s="4"/>
      <c r="O184" s="4"/>
      <c r="P184" s="4"/>
    </row>
    <row r="185" spans="1:16" s="3" customFormat="1" ht="17.25">
      <c r="A185" s="44"/>
      <c r="B185" s="49"/>
      <c r="C185" s="49"/>
      <c r="D185" s="51"/>
      <c r="E185" s="54"/>
      <c r="F185" s="120" t="s">
        <v>187</v>
      </c>
      <c r="G185" s="132">
        <v>34.5</v>
      </c>
      <c r="J185" s="4"/>
      <c r="L185" s="4"/>
      <c r="N185" s="4"/>
      <c r="O185" s="4"/>
      <c r="P185" s="4"/>
    </row>
    <row r="186" spans="1:16" s="3" customFormat="1" ht="17.25">
      <c r="A186" s="44"/>
      <c r="B186" s="49"/>
      <c r="C186" s="49"/>
      <c r="D186" s="51"/>
      <c r="E186" s="54"/>
      <c r="F186" s="53" t="s">
        <v>188</v>
      </c>
      <c r="G186" s="132">
        <v>1770</v>
      </c>
      <c r="J186" s="4"/>
      <c r="L186" s="4"/>
      <c r="N186" s="4"/>
      <c r="O186" s="4"/>
      <c r="P186" s="4"/>
    </row>
    <row r="187" spans="1:16" s="3" customFormat="1" ht="69">
      <c r="A187" s="44"/>
      <c r="B187" s="49"/>
      <c r="C187" s="49"/>
      <c r="D187" s="51"/>
      <c r="E187" s="82">
        <v>11015</v>
      </c>
      <c r="F187" s="38" t="s">
        <v>171</v>
      </c>
      <c r="G187" s="131">
        <f>G189</f>
        <v>7702.3</v>
      </c>
      <c r="L187" s="4"/>
    </row>
    <row r="188" spans="1:16" s="3" customFormat="1" ht="17.25">
      <c r="A188" s="44"/>
      <c r="B188" s="49"/>
      <c r="C188" s="49"/>
      <c r="D188" s="51"/>
      <c r="E188" s="54"/>
      <c r="F188" s="53" t="s">
        <v>0</v>
      </c>
      <c r="G188" s="131"/>
      <c r="L188" s="4"/>
    </row>
    <row r="189" spans="1:16" s="3" customFormat="1" ht="17.25">
      <c r="A189" s="44"/>
      <c r="B189" s="49"/>
      <c r="C189" s="49"/>
      <c r="D189" s="51"/>
      <c r="E189" s="54"/>
      <c r="F189" s="53" t="s">
        <v>63</v>
      </c>
      <c r="G189" s="131">
        <f>G191</f>
        <v>7702.3</v>
      </c>
      <c r="J189" s="4"/>
      <c r="L189" s="4"/>
      <c r="N189" s="4"/>
    </row>
    <row r="190" spans="1:16" s="3" customFormat="1" ht="34.5">
      <c r="A190" s="44"/>
      <c r="B190" s="49"/>
      <c r="C190" s="49"/>
      <c r="D190" s="51"/>
      <c r="E190" s="54"/>
      <c r="F190" s="77" t="s">
        <v>107</v>
      </c>
      <c r="G190" s="131"/>
      <c r="J190" s="4"/>
      <c r="L190" s="4"/>
      <c r="N190" s="4"/>
    </row>
    <row r="191" spans="1:16" s="3" customFormat="1" ht="17.25">
      <c r="A191" s="44"/>
      <c r="B191" s="49"/>
      <c r="C191" s="49"/>
      <c r="D191" s="51"/>
      <c r="E191" s="54"/>
      <c r="F191" s="53" t="s">
        <v>175</v>
      </c>
      <c r="G191" s="132">
        <f t="shared" ref="G191" si="31">+G192</f>
        <v>7702.3</v>
      </c>
      <c r="J191" s="4"/>
      <c r="L191" s="4"/>
      <c r="N191" s="4"/>
      <c r="O191" s="4"/>
      <c r="P191" s="4"/>
    </row>
    <row r="192" spans="1:16" s="3" customFormat="1" ht="17.25">
      <c r="A192" s="44"/>
      <c r="B192" s="49"/>
      <c r="C192" s="49"/>
      <c r="D192" s="51"/>
      <c r="E192" s="54"/>
      <c r="F192" s="53" t="s">
        <v>176</v>
      </c>
      <c r="G192" s="132">
        <f>+G193+G197</f>
        <v>7702.3</v>
      </c>
      <c r="J192" s="4"/>
      <c r="L192" s="4"/>
      <c r="N192" s="4"/>
      <c r="O192" s="4"/>
      <c r="P192" s="4"/>
    </row>
    <row r="193" spans="1:16" s="3" customFormat="1" ht="17.25">
      <c r="A193" s="44"/>
      <c r="B193" s="49"/>
      <c r="C193" s="49"/>
      <c r="D193" s="51"/>
      <c r="E193" s="54"/>
      <c r="F193" s="53" t="s">
        <v>177</v>
      </c>
      <c r="G193" s="135">
        <f t="shared" ref="G193" si="32">+G194</f>
        <v>5716.3</v>
      </c>
      <c r="J193" s="4"/>
      <c r="L193" s="4"/>
      <c r="N193" s="4"/>
      <c r="O193" s="4"/>
      <c r="P193" s="4"/>
    </row>
    <row r="194" spans="1:16" s="3" customFormat="1" ht="17.25">
      <c r="A194" s="44"/>
      <c r="B194" s="49"/>
      <c r="C194" s="49"/>
      <c r="D194" s="51"/>
      <c r="E194" s="54"/>
      <c r="F194" s="53" t="s">
        <v>178</v>
      </c>
      <c r="G194" s="135">
        <f>+G195+G196</f>
        <v>5716.3</v>
      </c>
      <c r="J194" s="4"/>
      <c r="L194" s="4"/>
      <c r="N194" s="4"/>
      <c r="O194" s="4"/>
      <c r="P194" s="4"/>
    </row>
    <row r="195" spans="1:16" s="3" customFormat="1" ht="17.25">
      <c r="A195" s="44"/>
      <c r="B195" s="49"/>
      <c r="C195" s="49"/>
      <c r="D195" s="51"/>
      <c r="E195" s="54"/>
      <c r="F195" s="53" t="s">
        <v>179</v>
      </c>
      <c r="G195" s="132">
        <v>4677</v>
      </c>
      <c r="J195" s="4"/>
      <c r="L195" s="4"/>
      <c r="N195" s="4"/>
      <c r="O195" s="4"/>
      <c r="P195" s="4"/>
    </row>
    <row r="196" spans="1:16" s="3" customFormat="1" ht="17.25">
      <c r="A196" s="44"/>
      <c r="B196" s="49"/>
      <c r="C196" s="49"/>
      <c r="D196" s="51"/>
      <c r="E196" s="54"/>
      <c r="F196" s="53" t="s">
        <v>40</v>
      </c>
      <c r="G196" s="132">
        <v>1039.3</v>
      </c>
      <c r="J196" s="4"/>
      <c r="L196" s="4"/>
      <c r="N196" s="4"/>
      <c r="O196" s="4"/>
      <c r="P196" s="4"/>
    </row>
    <row r="197" spans="1:16" s="3" customFormat="1" ht="17.25">
      <c r="A197" s="44"/>
      <c r="B197" s="49"/>
      <c r="C197" s="49"/>
      <c r="D197" s="51"/>
      <c r="E197" s="54"/>
      <c r="F197" s="53" t="s">
        <v>180</v>
      </c>
      <c r="G197" s="132">
        <f t="shared" ref="G197" si="33">+G198</f>
        <v>1986</v>
      </c>
      <c r="J197" s="4"/>
      <c r="L197" s="4"/>
      <c r="N197" s="4"/>
      <c r="O197" s="4"/>
      <c r="P197" s="4"/>
    </row>
    <row r="198" spans="1:16" s="3" customFormat="1" ht="17.25">
      <c r="A198" s="44"/>
      <c r="B198" s="49"/>
      <c r="C198" s="49"/>
      <c r="D198" s="51"/>
      <c r="E198" s="54"/>
      <c r="F198" s="53" t="s">
        <v>185</v>
      </c>
      <c r="G198" s="132">
        <f>SUM(G199:G201)</f>
        <v>1986</v>
      </c>
      <c r="J198" s="4"/>
      <c r="L198" s="4"/>
      <c r="N198" s="4"/>
      <c r="O198" s="4"/>
      <c r="P198" s="4"/>
    </row>
    <row r="199" spans="1:16" s="3" customFormat="1" ht="17.25">
      <c r="A199" s="44"/>
      <c r="B199" s="49"/>
      <c r="C199" s="49"/>
      <c r="D199" s="51"/>
      <c r="E199" s="54"/>
      <c r="F199" s="53" t="s">
        <v>186</v>
      </c>
      <c r="G199" s="132">
        <v>181.5</v>
      </c>
      <c r="J199" s="4"/>
      <c r="L199" s="4"/>
      <c r="N199" s="4"/>
      <c r="O199" s="4"/>
      <c r="P199" s="4"/>
    </row>
    <row r="200" spans="1:16" s="3" customFormat="1" ht="17.25">
      <c r="A200" s="44"/>
      <c r="B200" s="49"/>
      <c r="C200" s="49"/>
      <c r="D200" s="51"/>
      <c r="E200" s="54"/>
      <c r="F200" s="120" t="s">
        <v>187</v>
      </c>
      <c r="G200" s="132">
        <v>34.5</v>
      </c>
      <c r="J200" s="4"/>
      <c r="L200" s="4"/>
      <c r="N200" s="4"/>
      <c r="O200" s="4"/>
      <c r="P200" s="4"/>
    </row>
    <row r="201" spans="1:16" s="3" customFormat="1" ht="17.25">
      <c r="A201" s="44"/>
      <c r="B201" s="49"/>
      <c r="C201" s="49"/>
      <c r="D201" s="51"/>
      <c r="E201" s="54"/>
      <c r="F201" s="53" t="s">
        <v>188</v>
      </c>
      <c r="G201" s="132">
        <v>1770</v>
      </c>
      <c r="J201" s="4"/>
      <c r="L201" s="4"/>
      <c r="N201" s="4"/>
      <c r="O201" s="4"/>
      <c r="P201" s="4"/>
    </row>
    <row r="202" spans="1:16" s="3" customFormat="1" ht="69">
      <c r="A202" s="44"/>
      <c r="B202" s="49"/>
      <c r="C202" s="49"/>
      <c r="D202" s="51"/>
      <c r="E202" s="82">
        <v>11016</v>
      </c>
      <c r="F202" s="122" t="s">
        <v>172</v>
      </c>
      <c r="G202" s="132">
        <f>G204</f>
        <v>7702.3</v>
      </c>
      <c r="L202" s="4"/>
    </row>
    <row r="203" spans="1:16" s="3" customFormat="1" ht="17.25">
      <c r="A203" s="44"/>
      <c r="B203" s="49"/>
      <c r="C203" s="49"/>
      <c r="D203" s="51"/>
      <c r="E203" s="54"/>
      <c r="F203" s="120" t="s">
        <v>0</v>
      </c>
      <c r="G203" s="132"/>
      <c r="L203" s="4"/>
    </row>
    <row r="204" spans="1:16" s="3" customFormat="1" ht="17.25">
      <c r="A204" s="44"/>
      <c r="B204" s="49"/>
      <c r="C204" s="49"/>
      <c r="D204" s="51"/>
      <c r="E204" s="54"/>
      <c r="F204" s="120" t="s">
        <v>63</v>
      </c>
      <c r="G204" s="132">
        <f>G206</f>
        <v>7702.3</v>
      </c>
      <c r="J204" s="4"/>
      <c r="L204" s="4"/>
      <c r="N204" s="4"/>
    </row>
    <row r="205" spans="1:16" s="3" customFormat="1" ht="34.5">
      <c r="A205" s="44"/>
      <c r="B205" s="49"/>
      <c r="C205" s="49"/>
      <c r="D205" s="51"/>
      <c r="E205" s="54"/>
      <c r="F205" s="121" t="s">
        <v>107</v>
      </c>
      <c r="G205" s="132"/>
      <c r="J205" s="4"/>
      <c r="L205" s="4"/>
      <c r="N205" s="4"/>
    </row>
    <row r="206" spans="1:16" s="3" customFormat="1" ht="17.25">
      <c r="A206" s="44"/>
      <c r="B206" s="49"/>
      <c r="C206" s="49"/>
      <c r="D206" s="51"/>
      <c r="E206" s="54"/>
      <c r="F206" s="120" t="s">
        <v>175</v>
      </c>
      <c r="G206" s="132">
        <f t="shared" ref="G206" si="34">+G207</f>
        <v>7702.3</v>
      </c>
      <c r="J206" s="4"/>
      <c r="L206" s="4"/>
      <c r="N206" s="4"/>
      <c r="O206" s="4"/>
      <c r="P206" s="4"/>
    </row>
    <row r="207" spans="1:16" s="3" customFormat="1" ht="17.25">
      <c r="A207" s="44"/>
      <c r="B207" s="49"/>
      <c r="C207" s="49"/>
      <c r="D207" s="51"/>
      <c r="E207" s="54"/>
      <c r="F207" s="120" t="s">
        <v>176</v>
      </c>
      <c r="G207" s="132">
        <f>+G208+G212</f>
        <v>7702.3</v>
      </c>
      <c r="J207" s="4"/>
      <c r="L207" s="4"/>
      <c r="N207" s="4"/>
      <c r="O207" s="4"/>
      <c r="P207" s="4"/>
    </row>
    <row r="208" spans="1:16" s="3" customFormat="1" ht="17.25">
      <c r="A208" s="44"/>
      <c r="B208" s="49"/>
      <c r="C208" s="49"/>
      <c r="D208" s="51"/>
      <c r="E208" s="54"/>
      <c r="F208" s="120" t="s">
        <v>177</v>
      </c>
      <c r="G208" s="135">
        <f t="shared" ref="G208" si="35">+G209</f>
        <v>5716.3</v>
      </c>
      <c r="J208" s="4"/>
      <c r="L208" s="4"/>
      <c r="N208" s="4"/>
      <c r="O208" s="4"/>
      <c r="P208" s="4"/>
    </row>
    <row r="209" spans="1:16" s="3" customFormat="1" ht="17.25">
      <c r="A209" s="44"/>
      <c r="B209" s="49"/>
      <c r="C209" s="49"/>
      <c r="D209" s="51"/>
      <c r="E209" s="54"/>
      <c r="F209" s="120" t="s">
        <v>178</v>
      </c>
      <c r="G209" s="135">
        <f>+G210+G211</f>
        <v>5716.3</v>
      </c>
      <c r="J209" s="4"/>
      <c r="L209" s="4"/>
      <c r="N209" s="4"/>
      <c r="O209" s="4"/>
      <c r="P209" s="4"/>
    </row>
    <row r="210" spans="1:16" s="3" customFormat="1" ht="17.25">
      <c r="A210" s="44"/>
      <c r="B210" s="49"/>
      <c r="C210" s="49"/>
      <c r="D210" s="51"/>
      <c r="E210" s="54"/>
      <c r="F210" s="120" t="s">
        <v>179</v>
      </c>
      <c r="G210" s="132">
        <v>4677</v>
      </c>
      <c r="J210" s="4"/>
      <c r="L210" s="4"/>
      <c r="N210" s="4"/>
      <c r="O210" s="4"/>
      <c r="P210" s="4"/>
    </row>
    <row r="211" spans="1:16" s="3" customFormat="1" ht="17.25">
      <c r="A211" s="44"/>
      <c r="B211" s="49"/>
      <c r="C211" s="49"/>
      <c r="D211" s="51"/>
      <c r="E211" s="54"/>
      <c r="F211" s="120" t="s">
        <v>40</v>
      </c>
      <c r="G211" s="132">
        <v>1039.3</v>
      </c>
      <c r="J211" s="4"/>
      <c r="L211" s="4"/>
      <c r="N211" s="4"/>
      <c r="O211" s="4"/>
      <c r="P211" s="4"/>
    </row>
    <row r="212" spans="1:16" s="3" customFormat="1" ht="17.25">
      <c r="A212" s="44"/>
      <c r="B212" s="49"/>
      <c r="C212" s="49"/>
      <c r="D212" s="51"/>
      <c r="E212" s="54"/>
      <c r="F212" s="120" t="s">
        <v>180</v>
      </c>
      <c r="G212" s="132">
        <f t="shared" ref="G212" si="36">+G213</f>
        <v>1986</v>
      </c>
      <c r="J212" s="4"/>
      <c r="L212" s="4"/>
      <c r="N212" s="4"/>
      <c r="O212" s="4"/>
      <c r="P212" s="4"/>
    </row>
    <row r="213" spans="1:16" s="3" customFormat="1" ht="17.25">
      <c r="A213" s="44"/>
      <c r="B213" s="49"/>
      <c r="C213" s="49"/>
      <c r="D213" s="51"/>
      <c r="E213" s="54"/>
      <c r="F213" s="120" t="s">
        <v>185</v>
      </c>
      <c r="G213" s="132">
        <f>SUM(G214:G216)</f>
        <v>1986</v>
      </c>
      <c r="J213" s="4"/>
      <c r="L213" s="4"/>
      <c r="N213" s="4"/>
      <c r="O213" s="4"/>
      <c r="P213" s="4"/>
    </row>
    <row r="214" spans="1:16" s="3" customFormat="1" ht="17.25">
      <c r="A214" s="44"/>
      <c r="B214" s="49"/>
      <c r="C214" s="49"/>
      <c r="D214" s="51"/>
      <c r="E214" s="54"/>
      <c r="F214" s="120" t="s">
        <v>186</v>
      </c>
      <c r="G214" s="132">
        <v>181.5</v>
      </c>
      <c r="J214" s="4"/>
      <c r="L214" s="4"/>
      <c r="N214" s="4"/>
      <c r="O214" s="4"/>
      <c r="P214" s="4"/>
    </row>
    <row r="215" spans="1:16" s="3" customFormat="1" ht="17.25">
      <c r="A215" s="44"/>
      <c r="B215" s="49"/>
      <c r="C215" s="49"/>
      <c r="D215" s="51"/>
      <c r="E215" s="54"/>
      <c r="F215" s="120" t="s">
        <v>187</v>
      </c>
      <c r="G215" s="132">
        <v>34.5</v>
      </c>
      <c r="J215" s="4"/>
      <c r="L215" s="4"/>
      <c r="N215" s="4"/>
      <c r="O215" s="4"/>
      <c r="P215" s="4"/>
    </row>
    <row r="216" spans="1:16" s="3" customFormat="1" ht="17.25">
      <c r="A216" s="55"/>
      <c r="B216" s="46"/>
      <c r="C216" s="46"/>
      <c r="D216" s="47"/>
      <c r="E216" s="56"/>
      <c r="F216" s="120" t="s">
        <v>188</v>
      </c>
      <c r="G216" s="132">
        <v>1770</v>
      </c>
      <c r="J216" s="4"/>
      <c r="L216" s="4"/>
      <c r="N216" s="4"/>
      <c r="O216" s="4"/>
      <c r="P216" s="4"/>
    </row>
  </sheetData>
  <mergeCells count="4">
    <mergeCell ref="A8:C8"/>
    <mergeCell ref="D8:E8"/>
    <mergeCell ref="A6:G6"/>
    <mergeCell ref="F8:F9"/>
  </mergeCells>
  <pageMargins left="0.39370078740157499" right="0.23622047244094499" top="0.47244094488188998" bottom="0.511811023622047" header="0.31496062992126" footer="0.31496062992126"/>
  <pageSetup paperSize="9" scale="78" firstPageNumber="1233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6"/>
  <sheetViews>
    <sheetView workbookViewId="0">
      <selection activeCell="A8" sqref="A8:C146"/>
    </sheetView>
  </sheetViews>
  <sheetFormatPr defaultColWidth="10.6640625" defaultRowHeight="13.5"/>
  <cols>
    <col min="1" max="1" width="48.83203125" style="2" customWidth="1"/>
    <col min="2" max="2" width="78.6640625" style="2" customWidth="1"/>
    <col min="3" max="3" width="40.1640625" style="2" customWidth="1"/>
    <col min="4" max="4" width="15.1640625" style="2" bestFit="1" customWidth="1"/>
    <col min="5" max="5" width="26.83203125" style="2" customWidth="1"/>
    <col min="6" max="7" width="18.1640625" style="2" customWidth="1"/>
    <col min="8" max="8" width="21.6640625" style="2" customWidth="1"/>
    <col min="9" max="16384" width="10.6640625" style="2"/>
  </cols>
  <sheetData>
    <row r="2" spans="1:3">
      <c r="C2" s="25" t="s">
        <v>92</v>
      </c>
    </row>
    <row r="3" spans="1:3">
      <c r="C3" s="20" t="s">
        <v>60</v>
      </c>
    </row>
    <row r="4" spans="1:3">
      <c r="C4" s="20" t="s">
        <v>3</v>
      </c>
    </row>
    <row r="8" spans="1:3" ht="42" customHeight="1">
      <c r="A8" s="167" t="s">
        <v>159</v>
      </c>
      <c r="B8" s="167"/>
      <c r="C8" s="167"/>
    </row>
    <row r="9" spans="1:3" ht="27.75" customHeight="1">
      <c r="A9" s="140"/>
      <c r="B9" s="140"/>
      <c r="C9" s="26"/>
    </row>
    <row r="10" spans="1:3" ht="17.25">
      <c r="A10" s="171" t="s">
        <v>108</v>
      </c>
      <c r="B10" s="171"/>
      <c r="C10" s="171"/>
    </row>
    <row r="11" spans="1:3" ht="17.25">
      <c r="A11" s="144"/>
      <c r="B11" s="144"/>
      <c r="C11" s="144"/>
    </row>
    <row r="12" spans="1:3" s="26" customFormat="1" ht="17.25">
      <c r="A12" s="172" t="s">
        <v>61</v>
      </c>
      <c r="B12" s="172"/>
    </row>
    <row r="13" spans="1:3" ht="17.25">
      <c r="A13" s="26"/>
      <c r="B13" s="26"/>
      <c r="C13" s="26"/>
    </row>
    <row r="14" spans="1:3" ht="17.25">
      <c r="A14" s="26"/>
      <c r="B14" s="26"/>
      <c r="C14" s="26"/>
    </row>
    <row r="15" spans="1:3" ht="17.25">
      <c r="A15" s="142" t="s">
        <v>46</v>
      </c>
      <c r="B15" s="170" t="s">
        <v>47</v>
      </c>
      <c r="C15" s="170"/>
    </row>
    <row r="16" spans="1:3" ht="34.5">
      <c r="A16" s="86" t="s">
        <v>16</v>
      </c>
      <c r="B16" s="87" t="s">
        <v>17</v>
      </c>
      <c r="C16" s="88"/>
    </row>
    <row r="17" spans="1:6" ht="17.25">
      <c r="A17" s="89"/>
      <c r="B17" s="89"/>
      <c r="C17" s="89"/>
    </row>
    <row r="18" spans="1:6" ht="17.25">
      <c r="A18" s="170" t="s">
        <v>48</v>
      </c>
      <c r="B18" s="170"/>
      <c r="C18" s="170"/>
    </row>
    <row r="19" spans="1:6" ht="54.75" customHeight="1">
      <c r="A19" s="141" t="s">
        <v>49</v>
      </c>
      <c r="B19" s="86" t="s">
        <v>16</v>
      </c>
      <c r="C19" s="81" t="s">
        <v>90</v>
      </c>
      <c r="F19" s="124"/>
    </row>
    <row r="20" spans="1:6" ht="17.25">
      <c r="A20" s="141" t="s">
        <v>50</v>
      </c>
      <c r="B20" s="86" t="s">
        <v>54</v>
      </c>
      <c r="C20" s="143" t="s">
        <v>27</v>
      </c>
    </row>
    <row r="21" spans="1:6" ht="69">
      <c r="A21" s="141" t="s">
        <v>51</v>
      </c>
      <c r="B21" s="86" t="s">
        <v>55</v>
      </c>
      <c r="C21" s="141"/>
    </row>
    <row r="22" spans="1:6" ht="103.5">
      <c r="A22" s="141" t="s">
        <v>52</v>
      </c>
      <c r="B22" s="86" t="s">
        <v>56</v>
      </c>
      <c r="C22" s="141"/>
    </row>
    <row r="23" spans="1:6" ht="17.25">
      <c r="A23" s="141" t="s">
        <v>53</v>
      </c>
      <c r="B23" s="86" t="s">
        <v>11</v>
      </c>
      <c r="C23" s="141"/>
    </row>
    <row r="24" spans="1:6" ht="34.5">
      <c r="A24" s="141" t="s">
        <v>57</v>
      </c>
      <c r="B24" s="86" t="s">
        <v>58</v>
      </c>
      <c r="C24" s="141"/>
    </row>
    <row r="25" spans="1:6" ht="17.25">
      <c r="A25" s="168" t="s">
        <v>12</v>
      </c>
      <c r="B25" s="168"/>
      <c r="C25" s="141"/>
    </row>
    <row r="26" spans="1:6" ht="17.25">
      <c r="A26" s="91"/>
      <c r="B26" s="91"/>
      <c r="C26" s="92"/>
    </row>
    <row r="27" spans="1:6" ht="17.25">
      <c r="A27" s="169" t="s">
        <v>13</v>
      </c>
      <c r="B27" s="169"/>
      <c r="C27" s="90">
        <v>-166687</v>
      </c>
    </row>
    <row r="28" spans="1:6" ht="17.25">
      <c r="A28" s="89"/>
      <c r="B28" s="89"/>
      <c r="C28" s="89"/>
    </row>
    <row r="29" spans="1:6" ht="17.25">
      <c r="A29" s="170" t="s">
        <v>48</v>
      </c>
      <c r="B29" s="170"/>
      <c r="C29" s="170"/>
    </row>
    <row r="30" spans="1:6" ht="75" customHeight="1">
      <c r="A30" s="141" t="s">
        <v>49</v>
      </c>
      <c r="B30" s="86" t="s">
        <v>109</v>
      </c>
      <c r="C30" s="81" t="s">
        <v>18</v>
      </c>
      <c r="E30" s="95"/>
      <c r="F30" s="95"/>
    </row>
    <row r="31" spans="1:6" ht="17.25">
      <c r="A31" s="141" t="s">
        <v>50</v>
      </c>
      <c r="B31" s="86" t="s">
        <v>189</v>
      </c>
      <c r="C31" s="143" t="s">
        <v>27</v>
      </c>
    </row>
    <row r="32" spans="1:6" ht="69">
      <c r="A32" s="141" t="s">
        <v>51</v>
      </c>
      <c r="B32" s="86" t="s">
        <v>162</v>
      </c>
      <c r="C32" s="141"/>
    </row>
    <row r="33" spans="1:3" ht="69">
      <c r="A33" s="141" t="s">
        <v>52</v>
      </c>
      <c r="B33" s="86" t="s">
        <v>110</v>
      </c>
      <c r="C33" s="141"/>
    </row>
    <row r="34" spans="1:3" ht="17.25">
      <c r="A34" s="141" t="s">
        <v>53</v>
      </c>
      <c r="B34" s="86" t="s">
        <v>111</v>
      </c>
      <c r="C34" s="141"/>
    </row>
    <row r="35" spans="1:3" ht="34.5">
      <c r="A35" s="141" t="s">
        <v>57</v>
      </c>
      <c r="B35" s="86" t="s">
        <v>190</v>
      </c>
      <c r="C35" s="141"/>
    </row>
    <row r="36" spans="1:3" ht="17.25">
      <c r="A36" s="168" t="s">
        <v>12</v>
      </c>
      <c r="B36" s="168"/>
      <c r="C36" s="141"/>
    </row>
    <row r="37" spans="1:3" ht="17.25">
      <c r="A37" s="169" t="s">
        <v>13</v>
      </c>
      <c r="B37" s="169"/>
      <c r="C37" s="90">
        <v>22916.9</v>
      </c>
    </row>
    <row r="38" spans="1:3" ht="17.25">
      <c r="A38" s="93"/>
      <c r="B38" s="93"/>
      <c r="C38" s="94"/>
    </row>
    <row r="39" spans="1:3" ht="17.25">
      <c r="A39" s="89"/>
      <c r="B39" s="89"/>
      <c r="C39" s="89"/>
    </row>
    <row r="40" spans="1:3" ht="17.25">
      <c r="A40" s="170" t="s">
        <v>48</v>
      </c>
      <c r="B40" s="170"/>
      <c r="C40" s="170"/>
    </row>
    <row r="41" spans="1:3" ht="70.5" customHeight="1">
      <c r="A41" s="141" t="s">
        <v>49</v>
      </c>
      <c r="B41" s="86" t="s">
        <v>109</v>
      </c>
      <c r="C41" s="81" t="s">
        <v>18</v>
      </c>
    </row>
    <row r="42" spans="1:3" ht="17.25">
      <c r="A42" s="141" t="s">
        <v>50</v>
      </c>
      <c r="B42" s="86">
        <v>11007</v>
      </c>
      <c r="C42" s="143" t="s">
        <v>27</v>
      </c>
    </row>
    <row r="43" spans="1:3" ht="86.25">
      <c r="A43" s="141" t="s">
        <v>51</v>
      </c>
      <c r="B43" s="86" t="s">
        <v>191</v>
      </c>
      <c r="C43" s="141"/>
    </row>
    <row r="44" spans="1:3" ht="86.25">
      <c r="A44" s="141" t="s">
        <v>52</v>
      </c>
      <c r="B44" s="86" t="s">
        <v>192</v>
      </c>
      <c r="C44" s="141"/>
    </row>
    <row r="45" spans="1:3" ht="17.25">
      <c r="A45" s="141" t="s">
        <v>53</v>
      </c>
      <c r="B45" s="86" t="s">
        <v>111</v>
      </c>
      <c r="C45" s="141"/>
    </row>
    <row r="46" spans="1:3" ht="34.5">
      <c r="A46" s="141" t="s">
        <v>57</v>
      </c>
      <c r="B46" s="86" t="s">
        <v>193</v>
      </c>
      <c r="C46" s="141"/>
    </row>
    <row r="47" spans="1:3" ht="17.25">
      <c r="A47" s="168" t="s">
        <v>12</v>
      </c>
      <c r="B47" s="168"/>
      <c r="C47" s="141"/>
    </row>
    <row r="48" spans="1:3" ht="17.25">
      <c r="A48" s="169" t="s">
        <v>13</v>
      </c>
      <c r="B48" s="169"/>
      <c r="C48" s="90">
        <v>74449.399999999994</v>
      </c>
    </row>
    <row r="49" spans="1:3" ht="17.25">
      <c r="A49" s="26"/>
      <c r="B49" s="26"/>
      <c r="C49" s="26"/>
    </row>
    <row r="50" spans="1:3" ht="17.25">
      <c r="A50" s="26"/>
      <c r="B50" s="26"/>
      <c r="C50" s="26"/>
    </row>
    <row r="51" spans="1:3" ht="17.25">
      <c r="A51" s="89"/>
      <c r="B51" s="89"/>
      <c r="C51" s="89"/>
    </row>
    <row r="52" spans="1:3" ht="17.25">
      <c r="A52" s="170" t="s">
        <v>48</v>
      </c>
      <c r="B52" s="170"/>
      <c r="C52" s="170"/>
    </row>
    <row r="53" spans="1:3" ht="73.5" customHeight="1">
      <c r="A53" s="141" t="s">
        <v>49</v>
      </c>
      <c r="B53" s="86" t="s">
        <v>109</v>
      </c>
      <c r="C53" s="81" t="s">
        <v>18</v>
      </c>
    </row>
    <row r="54" spans="1:3" ht="17.25">
      <c r="A54" s="141" t="s">
        <v>50</v>
      </c>
      <c r="B54" s="86">
        <v>11008</v>
      </c>
      <c r="C54" s="143" t="s">
        <v>27</v>
      </c>
    </row>
    <row r="55" spans="1:3" ht="86.25">
      <c r="A55" s="141" t="s">
        <v>51</v>
      </c>
      <c r="B55" s="86" t="s">
        <v>194</v>
      </c>
      <c r="C55" s="141"/>
    </row>
    <row r="56" spans="1:3" ht="86.25">
      <c r="A56" s="141" t="s">
        <v>52</v>
      </c>
      <c r="B56" s="86" t="s">
        <v>192</v>
      </c>
      <c r="C56" s="141"/>
    </row>
    <row r="57" spans="1:3" ht="17.25">
      <c r="A57" s="141" t="s">
        <v>53</v>
      </c>
      <c r="B57" s="86" t="s">
        <v>111</v>
      </c>
      <c r="C57" s="141"/>
    </row>
    <row r="58" spans="1:3" ht="34.5">
      <c r="A58" s="141" t="s">
        <v>57</v>
      </c>
      <c r="B58" s="86" t="s">
        <v>195</v>
      </c>
      <c r="C58" s="141"/>
    </row>
    <row r="59" spans="1:3" ht="17.25">
      <c r="A59" s="168" t="s">
        <v>12</v>
      </c>
      <c r="B59" s="168"/>
      <c r="C59" s="141"/>
    </row>
    <row r="60" spans="1:3" ht="17.25">
      <c r="A60" s="169" t="s">
        <v>13</v>
      </c>
      <c r="B60" s="169"/>
      <c r="C60" s="90">
        <v>7702.3</v>
      </c>
    </row>
    <row r="61" spans="1:3" ht="17.25">
      <c r="A61" s="26"/>
      <c r="B61" s="26"/>
      <c r="C61" s="26"/>
    </row>
    <row r="62" spans="1:3" ht="17.25">
      <c r="A62" s="170" t="s">
        <v>48</v>
      </c>
      <c r="B62" s="170"/>
      <c r="C62" s="170"/>
    </row>
    <row r="63" spans="1:3" ht="73.5" customHeight="1">
      <c r="A63" s="141" t="s">
        <v>49</v>
      </c>
      <c r="B63" s="86" t="s">
        <v>109</v>
      </c>
      <c r="C63" s="81" t="s">
        <v>18</v>
      </c>
    </row>
    <row r="64" spans="1:3" ht="17.25">
      <c r="A64" s="141" t="s">
        <v>50</v>
      </c>
      <c r="B64" s="86">
        <v>11009</v>
      </c>
      <c r="C64" s="143" t="s">
        <v>27</v>
      </c>
    </row>
    <row r="65" spans="1:3" ht="86.25">
      <c r="A65" s="141" t="s">
        <v>51</v>
      </c>
      <c r="B65" s="86" t="s">
        <v>196</v>
      </c>
      <c r="C65" s="141"/>
    </row>
    <row r="66" spans="1:3" ht="86.25">
      <c r="A66" s="141" t="s">
        <v>52</v>
      </c>
      <c r="B66" s="86" t="s">
        <v>192</v>
      </c>
      <c r="C66" s="141"/>
    </row>
    <row r="67" spans="1:3" ht="17.25">
      <c r="A67" s="141" t="s">
        <v>53</v>
      </c>
      <c r="B67" s="86" t="s">
        <v>111</v>
      </c>
      <c r="C67" s="141"/>
    </row>
    <row r="68" spans="1:3" ht="34.5">
      <c r="A68" s="141" t="s">
        <v>57</v>
      </c>
      <c r="B68" s="86" t="s">
        <v>197</v>
      </c>
      <c r="C68" s="141"/>
    </row>
    <row r="69" spans="1:3" ht="17.25">
      <c r="A69" s="168" t="s">
        <v>12</v>
      </c>
      <c r="B69" s="168"/>
      <c r="C69" s="141"/>
    </row>
    <row r="70" spans="1:3" ht="17.25">
      <c r="A70" s="169" t="s">
        <v>13</v>
      </c>
      <c r="B70" s="169"/>
      <c r="C70" s="90">
        <v>7702.3</v>
      </c>
    </row>
    <row r="71" spans="1:3" ht="17.25">
      <c r="A71" s="26"/>
      <c r="B71" s="26"/>
      <c r="C71" s="26"/>
    </row>
    <row r="72" spans="1:3" ht="17.25">
      <c r="A72" s="26"/>
      <c r="B72" s="26"/>
      <c r="C72" s="26"/>
    </row>
    <row r="73" spans="1:3" ht="17.25">
      <c r="A73" s="170" t="s">
        <v>48</v>
      </c>
      <c r="B73" s="170"/>
      <c r="C73" s="170"/>
    </row>
    <row r="74" spans="1:3" ht="73.5" customHeight="1">
      <c r="A74" s="141" t="s">
        <v>49</v>
      </c>
      <c r="B74" s="86" t="s">
        <v>109</v>
      </c>
      <c r="C74" s="81" t="s">
        <v>18</v>
      </c>
    </row>
    <row r="75" spans="1:3" ht="17.25">
      <c r="A75" s="141" t="s">
        <v>50</v>
      </c>
      <c r="B75" s="86">
        <v>11010</v>
      </c>
      <c r="C75" s="143" t="s">
        <v>27</v>
      </c>
    </row>
    <row r="76" spans="1:3" ht="86.25">
      <c r="A76" s="141" t="s">
        <v>51</v>
      </c>
      <c r="B76" s="86" t="s">
        <v>198</v>
      </c>
      <c r="C76" s="141"/>
    </row>
    <row r="77" spans="1:3" ht="86.25">
      <c r="A77" s="141" t="s">
        <v>52</v>
      </c>
      <c r="B77" s="86" t="s">
        <v>192</v>
      </c>
      <c r="C77" s="141"/>
    </row>
    <row r="78" spans="1:3" ht="17.25">
      <c r="A78" s="141" t="s">
        <v>53</v>
      </c>
      <c r="B78" s="86" t="s">
        <v>111</v>
      </c>
      <c r="C78" s="141"/>
    </row>
    <row r="79" spans="1:3" ht="34.5">
      <c r="A79" s="141" t="s">
        <v>57</v>
      </c>
      <c r="B79" s="86" t="s">
        <v>199</v>
      </c>
      <c r="C79" s="141"/>
    </row>
    <row r="80" spans="1:3" ht="17.25">
      <c r="A80" s="168" t="s">
        <v>12</v>
      </c>
      <c r="B80" s="168"/>
      <c r="C80" s="141"/>
    </row>
    <row r="81" spans="1:3" ht="17.25">
      <c r="A81" s="169" t="s">
        <v>13</v>
      </c>
      <c r="B81" s="169"/>
      <c r="C81" s="90">
        <v>7702.3</v>
      </c>
    </row>
    <row r="82" spans="1:3" ht="17.25">
      <c r="A82" s="26"/>
      <c r="B82" s="26"/>
      <c r="C82" s="26"/>
    </row>
    <row r="83" spans="1:3" ht="17.25">
      <c r="A83" s="26"/>
      <c r="B83" s="26"/>
      <c r="C83" s="26"/>
    </row>
    <row r="84" spans="1:3" ht="17.25">
      <c r="A84" s="170" t="s">
        <v>48</v>
      </c>
      <c r="B84" s="170"/>
      <c r="C84" s="170"/>
    </row>
    <row r="85" spans="1:3" ht="73.5" customHeight="1">
      <c r="A85" s="141" t="s">
        <v>49</v>
      </c>
      <c r="B85" s="86" t="s">
        <v>109</v>
      </c>
      <c r="C85" s="81" t="s">
        <v>18</v>
      </c>
    </row>
    <row r="86" spans="1:3" ht="17.25">
      <c r="A86" s="141" t="s">
        <v>50</v>
      </c>
      <c r="B86" s="86">
        <v>11011</v>
      </c>
      <c r="C86" s="143" t="s">
        <v>27</v>
      </c>
    </row>
    <row r="87" spans="1:3" ht="86.25">
      <c r="A87" s="141" t="s">
        <v>51</v>
      </c>
      <c r="B87" s="86" t="s">
        <v>200</v>
      </c>
      <c r="C87" s="141"/>
    </row>
    <row r="88" spans="1:3" ht="86.25">
      <c r="A88" s="141" t="s">
        <v>52</v>
      </c>
      <c r="B88" s="86" t="s">
        <v>192</v>
      </c>
      <c r="C88" s="141"/>
    </row>
    <row r="89" spans="1:3" ht="17.25">
      <c r="A89" s="141" t="s">
        <v>53</v>
      </c>
      <c r="B89" s="86" t="s">
        <v>111</v>
      </c>
      <c r="C89" s="141"/>
    </row>
    <row r="90" spans="1:3" ht="34.5">
      <c r="A90" s="141" t="s">
        <v>57</v>
      </c>
      <c r="B90" s="86" t="s">
        <v>201</v>
      </c>
      <c r="C90" s="141"/>
    </row>
    <row r="91" spans="1:3" ht="17.25">
      <c r="A91" s="168" t="s">
        <v>12</v>
      </c>
      <c r="B91" s="168"/>
      <c r="C91" s="141"/>
    </row>
    <row r="92" spans="1:3" ht="17.25">
      <c r="A92" s="169" t="s">
        <v>13</v>
      </c>
      <c r="B92" s="169"/>
      <c r="C92" s="90">
        <v>7702.3</v>
      </c>
    </row>
    <row r="93" spans="1:3" ht="17.25">
      <c r="A93" s="26"/>
      <c r="B93" s="26"/>
      <c r="C93" s="26"/>
    </row>
    <row r="94" spans="1:3" ht="17.25">
      <c r="A94" s="170" t="s">
        <v>48</v>
      </c>
      <c r="B94" s="170"/>
      <c r="C94" s="170"/>
    </row>
    <row r="95" spans="1:3" ht="73.5" customHeight="1">
      <c r="A95" s="141" t="s">
        <v>49</v>
      </c>
      <c r="B95" s="86" t="s">
        <v>109</v>
      </c>
      <c r="C95" s="81" t="s">
        <v>18</v>
      </c>
    </row>
    <row r="96" spans="1:3" ht="17.25">
      <c r="A96" s="141" t="s">
        <v>50</v>
      </c>
      <c r="B96" s="86">
        <v>11012</v>
      </c>
      <c r="C96" s="143" t="s">
        <v>27</v>
      </c>
    </row>
    <row r="97" spans="1:3" ht="86.25">
      <c r="A97" s="141" t="s">
        <v>51</v>
      </c>
      <c r="B97" s="86" t="s">
        <v>202</v>
      </c>
      <c r="C97" s="141"/>
    </row>
    <row r="98" spans="1:3" ht="86.25">
      <c r="A98" s="141" t="s">
        <v>52</v>
      </c>
      <c r="B98" s="86" t="s">
        <v>192</v>
      </c>
      <c r="C98" s="141"/>
    </row>
    <row r="99" spans="1:3" ht="17.25">
      <c r="A99" s="141" t="s">
        <v>53</v>
      </c>
      <c r="B99" s="86" t="s">
        <v>111</v>
      </c>
      <c r="C99" s="141"/>
    </row>
    <row r="100" spans="1:3" ht="34.5">
      <c r="A100" s="141" t="s">
        <v>57</v>
      </c>
      <c r="B100" s="86" t="s">
        <v>203</v>
      </c>
      <c r="C100" s="141"/>
    </row>
    <row r="101" spans="1:3" ht="17.25">
      <c r="A101" s="168" t="s">
        <v>12</v>
      </c>
      <c r="B101" s="168"/>
      <c r="C101" s="141"/>
    </row>
    <row r="102" spans="1:3" ht="17.25">
      <c r="A102" s="169" t="s">
        <v>13</v>
      </c>
      <c r="B102" s="169"/>
      <c r="C102" s="90">
        <v>7702.3</v>
      </c>
    </row>
    <row r="103" spans="1:3" ht="17.25">
      <c r="A103" s="26"/>
      <c r="B103" s="26"/>
      <c r="C103" s="26"/>
    </row>
    <row r="104" spans="1:3" ht="17.25">
      <c r="A104" s="170" t="s">
        <v>48</v>
      </c>
      <c r="B104" s="170"/>
      <c r="C104" s="170"/>
    </row>
    <row r="105" spans="1:3" ht="73.5" customHeight="1">
      <c r="A105" s="141" t="s">
        <v>49</v>
      </c>
      <c r="B105" s="86" t="s">
        <v>109</v>
      </c>
      <c r="C105" s="81" t="s">
        <v>18</v>
      </c>
    </row>
    <row r="106" spans="1:3" ht="17.25">
      <c r="A106" s="141" t="s">
        <v>50</v>
      </c>
      <c r="B106" s="86">
        <v>11013</v>
      </c>
      <c r="C106" s="143" t="s">
        <v>27</v>
      </c>
    </row>
    <row r="107" spans="1:3" ht="86.25">
      <c r="A107" s="141" t="s">
        <v>51</v>
      </c>
      <c r="B107" s="86" t="s">
        <v>204</v>
      </c>
      <c r="C107" s="141"/>
    </row>
    <row r="108" spans="1:3" ht="86.25">
      <c r="A108" s="141" t="s">
        <v>52</v>
      </c>
      <c r="B108" s="86" t="s">
        <v>192</v>
      </c>
      <c r="C108" s="141"/>
    </row>
    <row r="109" spans="1:3" ht="17.25">
      <c r="A109" s="141" t="s">
        <v>53</v>
      </c>
      <c r="B109" s="86" t="s">
        <v>111</v>
      </c>
      <c r="C109" s="141"/>
    </row>
    <row r="110" spans="1:3" ht="34.5">
      <c r="A110" s="141" t="s">
        <v>57</v>
      </c>
      <c r="B110" s="86" t="s">
        <v>205</v>
      </c>
      <c r="C110" s="141"/>
    </row>
    <row r="111" spans="1:3" ht="17.25">
      <c r="A111" s="168" t="s">
        <v>12</v>
      </c>
      <c r="B111" s="168"/>
      <c r="C111" s="141"/>
    </row>
    <row r="112" spans="1:3" ht="17.25">
      <c r="A112" s="169" t="s">
        <v>13</v>
      </c>
      <c r="B112" s="169"/>
      <c r="C112" s="90">
        <v>7702.3</v>
      </c>
    </row>
    <row r="113" spans="1:3" ht="17.25">
      <c r="A113" s="26"/>
      <c r="B113" s="26"/>
      <c r="C113" s="26"/>
    </row>
    <row r="114" spans="1:3" ht="17.25">
      <c r="A114" s="170" t="s">
        <v>48</v>
      </c>
      <c r="B114" s="170"/>
      <c r="C114" s="170"/>
    </row>
    <row r="115" spans="1:3" ht="73.5" customHeight="1">
      <c r="A115" s="141" t="s">
        <v>49</v>
      </c>
      <c r="B115" s="86" t="s">
        <v>109</v>
      </c>
      <c r="C115" s="81" t="s">
        <v>18</v>
      </c>
    </row>
    <row r="116" spans="1:3" ht="17.25">
      <c r="A116" s="141" t="s">
        <v>50</v>
      </c>
      <c r="B116" s="86">
        <v>11014</v>
      </c>
      <c r="C116" s="143" t="s">
        <v>27</v>
      </c>
    </row>
    <row r="117" spans="1:3" ht="86.25">
      <c r="A117" s="141" t="s">
        <v>51</v>
      </c>
      <c r="B117" s="86" t="s">
        <v>206</v>
      </c>
      <c r="C117" s="141"/>
    </row>
    <row r="118" spans="1:3" ht="86.25">
      <c r="A118" s="141" t="s">
        <v>52</v>
      </c>
      <c r="B118" s="86" t="s">
        <v>192</v>
      </c>
      <c r="C118" s="141"/>
    </row>
    <row r="119" spans="1:3" ht="17.25">
      <c r="A119" s="141" t="s">
        <v>53</v>
      </c>
      <c r="B119" s="86" t="s">
        <v>111</v>
      </c>
      <c r="C119" s="141"/>
    </row>
    <row r="120" spans="1:3" ht="34.5">
      <c r="A120" s="141" t="s">
        <v>57</v>
      </c>
      <c r="B120" s="86" t="s">
        <v>207</v>
      </c>
      <c r="C120" s="141"/>
    </row>
    <row r="121" spans="1:3" ht="17.25">
      <c r="A121" s="168" t="s">
        <v>12</v>
      </c>
      <c r="B121" s="168"/>
      <c r="C121" s="141"/>
    </row>
    <row r="122" spans="1:3" ht="17.25">
      <c r="A122" s="169" t="s">
        <v>13</v>
      </c>
      <c r="B122" s="169"/>
      <c r="C122" s="90">
        <v>7702.3</v>
      </c>
    </row>
    <row r="123" spans="1:3" ht="17.25">
      <c r="A123" s="26"/>
      <c r="B123" s="26"/>
      <c r="C123" s="26"/>
    </row>
    <row r="124" spans="1:3" ht="17.25">
      <c r="A124" s="26"/>
      <c r="B124" s="26"/>
      <c r="C124" s="26"/>
    </row>
    <row r="125" spans="1:3" ht="17.25">
      <c r="A125" s="170" t="s">
        <v>48</v>
      </c>
      <c r="B125" s="170"/>
      <c r="C125" s="170"/>
    </row>
    <row r="126" spans="1:3" ht="73.5" customHeight="1">
      <c r="A126" s="141" t="s">
        <v>49</v>
      </c>
      <c r="B126" s="86" t="s">
        <v>109</v>
      </c>
      <c r="C126" s="81" t="s">
        <v>18</v>
      </c>
    </row>
    <row r="127" spans="1:3" ht="17.25">
      <c r="A127" s="141" t="s">
        <v>50</v>
      </c>
      <c r="B127" s="86">
        <v>11015</v>
      </c>
      <c r="C127" s="143" t="s">
        <v>27</v>
      </c>
    </row>
    <row r="128" spans="1:3" ht="86.25">
      <c r="A128" s="141" t="s">
        <v>51</v>
      </c>
      <c r="B128" s="86" t="s">
        <v>208</v>
      </c>
      <c r="C128" s="141"/>
    </row>
    <row r="129" spans="1:3" ht="86.25">
      <c r="A129" s="141" t="s">
        <v>52</v>
      </c>
      <c r="B129" s="86" t="s">
        <v>192</v>
      </c>
      <c r="C129" s="141"/>
    </row>
    <row r="130" spans="1:3" ht="17.25">
      <c r="A130" s="141" t="s">
        <v>53</v>
      </c>
      <c r="B130" s="86" t="s">
        <v>111</v>
      </c>
      <c r="C130" s="141"/>
    </row>
    <row r="131" spans="1:3" ht="34.5">
      <c r="A131" s="141" t="s">
        <v>57</v>
      </c>
      <c r="B131" s="86" t="s">
        <v>209</v>
      </c>
      <c r="C131" s="141"/>
    </row>
    <row r="132" spans="1:3" ht="17.25">
      <c r="A132" s="168" t="s">
        <v>12</v>
      </c>
      <c r="B132" s="168"/>
      <c r="C132" s="141"/>
    </row>
    <row r="133" spans="1:3" ht="17.25">
      <c r="A133" s="169" t="s">
        <v>13</v>
      </c>
      <c r="B133" s="169"/>
      <c r="C133" s="90">
        <v>7702.3</v>
      </c>
    </row>
    <row r="134" spans="1:3" ht="17.25">
      <c r="A134" s="26"/>
      <c r="B134" s="26"/>
      <c r="C134" s="26"/>
    </row>
    <row r="135" spans="1:3" ht="17.25">
      <c r="A135" s="170" t="s">
        <v>48</v>
      </c>
      <c r="B135" s="170"/>
      <c r="C135" s="170"/>
    </row>
    <row r="136" spans="1:3" ht="73.5" customHeight="1">
      <c r="A136" s="141" t="s">
        <v>49</v>
      </c>
      <c r="B136" s="86" t="s">
        <v>109</v>
      </c>
      <c r="C136" s="81" t="s">
        <v>18</v>
      </c>
    </row>
    <row r="137" spans="1:3" ht="17.25">
      <c r="A137" s="141" t="s">
        <v>50</v>
      </c>
      <c r="B137" s="86">
        <v>11016</v>
      </c>
      <c r="C137" s="143" t="s">
        <v>27</v>
      </c>
    </row>
    <row r="138" spans="1:3" ht="86.25">
      <c r="A138" s="141" t="s">
        <v>51</v>
      </c>
      <c r="B138" s="86" t="s">
        <v>210</v>
      </c>
      <c r="C138" s="141"/>
    </row>
    <row r="139" spans="1:3" ht="86.25">
      <c r="A139" s="141" t="s">
        <v>52</v>
      </c>
      <c r="B139" s="86" t="s">
        <v>192</v>
      </c>
      <c r="C139" s="141"/>
    </row>
    <row r="140" spans="1:3" ht="17.25">
      <c r="A140" s="141" t="s">
        <v>53</v>
      </c>
      <c r="B140" s="86" t="s">
        <v>111</v>
      </c>
      <c r="C140" s="141"/>
    </row>
    <row r="141" spans="1:3" ht="34.5">
      <c r="A141" s="141" t="s">
        <v>57</v>
      </c>
      <c r="B141" s="86" t="s">
        <v>211</v>
      </c>
      <c r="C141" s="141"/>
    </row>
    <row r="142" spans="1:3" ht="17.25">
      <c r="A142" s="168" t="s">
        <v>12</v>
      </c>
      <c r="B142" s="168"/>
      <c r="C142" s="141"/>
    </row>
    <row r="143" spans="1:3" ht="17.25">
      <c r="A143" s="169" t="s">
        <v>13</v>
      </c>
      <c r="B143" s="169"/>
      <c r="C143" s="90">
        <v>7702.3</v>
      </c>
    </row>
    <row r="144" spans="1:3" ht="17.25">
      <c r="A144" s="26"/>
      <c r="B144" s="26"/>
      <c r="C144" s="26"/>
    </row>
    <row r="145" spans="1:3" ht="17.25">
      <c r="A145" s="26"/>
      <c r="B145" s="26"/>
      <c r="C145" s="26"/>
    </row>
    <row r="146" spans="1:3" ht="17.25">
      <c r="A146" s="26"/>
      <c r="B146" s="26"/>
      <c r="C146" s="26"/>
    </row>
  </sheetData>
  <mergeCells count="40">
    <mergeCell ref="A133:B133"/>
    <mergeCell ref="A135:C135"/>
    <mergeCell ref="A142:B142"/>
    <mergeCell ref="A143:B143"/>
    <mergeCell ref="A114:C114"/>
    <mergeCell ref="A121:B121"/>
    <mergeCell ref="A122:B122"/>
    <mergeCell ref="A125:C125"/>
    <mergeCell ref="A132:B132"/>
    <mergeCell ref="A101:B101"/>
    <mergeCell ref="A102:B102"/>
    <mergeCell ref="A104:C104"/>
    <mergeCell ref="A111:B111"/>
    <mergeCell ref="A112:B112"/>
    <mergeCell ref="A81:B81"/>
    <mergeCell ref="A84:C84"/>
    <mergeCell ref="A91:B91"/>
    <mergeCell ref="A92:B92"/>
    <mergeCell ref="A94:C94"/>
    <mergeCell ref="A62:C62"/>
    <mergeCell ref="A69:B69"/>
    <mergeCell ref="A70:B70"/>
    <mergeCell ref="A73:C73"/>
    <mergeCell ref="A80:B80"/>
    <mergeCell ref="A10:C10"/>
    <mergeCell ref="A8:C8"/>
    <mergeCell ref="A12:B12"/>
    <mergeCell ref="B15:C15"/>
    <mergeCell ref="A18:C18"/>
    <mergeCell ref="A25:B25"/>
    <mergeCell ref="A27:B27"/>
    <mergeCell ref="A60:B60"/>
    <mergeCell ref="A29:C29"/>
    <mergeCell ref="A36:B36"/>
    <mergeCell ref="A37:B37"/>
    <mergeCell ref="A52:C52"/>
    <mergeCell ref="A59:B59"/>
    <mergeCell ref="A40:C40"/>
    <mergeCell ref="A47:B47"/>
    <mergeCell ref="A48:B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zoomScaleNormal="100" zoomScaleSheetLayoutView="100" workbookViewId="0">
      <selection activeCell="A8" sqref="A8:C159"/>
    </sheetView>
  </sheetViews>
  <sheetFormatPr defaultColWidth="10.6640625" defaultRowHeight="13.5"/>
  <cols>
    <col min="1" max="1" width="48.83203125" style="2" customWidth="1"/>
    <col min="2" max="2" width="74.1640625" style="2" customWidth="1"/>
    <col min="3" max="3" width="32.83203125" style="2" customWidth="1"/>
    <col min="4" max="4" width="15.1640625" style="2" bestFit="1" customWidth="1"/>
    <col min="5" max="5" width="26.83203125" style="2" customWidth="1"/>
    <col min="6" max="7" width="18.1640625" style="2" customWidth="1"/>
    <col min="8" max="8" width="21.6640625" style="2" customWidth="1"/>
    <col min="9" max="16384" width="10.6640625" style="2"/>
  </cols>
  <sheetData>
    <row r="1" spans="1:4" ht="17.25">
      <c r="A1" s="26"/>
      <c r="D1" s="26"/>
    </row>
    <row r="2" spans="1:4" ht="17.25">
      <c r="A2" s="26"/>
      <c r="C2" s="115" t="s">
        <v>156</v>
      </c>
      <c r="D2" s="26"/>
    </row>
    <row r="3" spans="1:4" ht="17.25">
      <c r="A3" s="26"/>
      <c r="C3" s="24" t="s">
        <v>60</v>
      </c>
      <c r="D3" s="26"/>
    </row>
    <row r="4" spans="1:4" ht="17.25">
      <c r="A4" s="26"/>
      <c r="C4" s="24" t="s">
        <v>3</v>
      </c>
      <c r="D4" s="26"/>
    </row>
    <row r="5" spans="1:4" ht="17.25">
      <c r="A5" s="26"/>
      <c r="D5" s="26"/>
    </row>
    <row r="6" spans="1:4" ht="17.25">
      <c r="A6" s="26"/>
      <c r="B6" s="26"/>
      <c r="C6" s="26"/>
      <c r="D6" s="26"/>
    </row>
    <row r="7" spans="1:4" ht="17.25">
      <c r="A7" s="26"/>
      <c r="B7" s="26"/>
      <c r="C7" s="26"/>
      <c r="D7" s="26"/>
    </row>
    <row r="8" spans="1:4" ht="42" customHeight="1">
      <c r="A8" s="167" t="s">
        <v>160</v>
      </c>
      <c r="B8" s="167"/>
      <c r="C8" s="167"/>
      <c r="D8" s="26"/>
    </row>
    <row r="9" spans="1:4" ht="12.75" customHeight="1">
      <c r="A9" s="140"/>
      <c r="B9" s="140"/>
      <c r="C9" s="26"/>
      <c r="D9" s="26"/>
    </row>
    <row r="10" spans="1:4" s="26" customFormat="1" ht="17.25">
      <c r="A10" s="173" t="s">
        <v>10</v>
      </c>
      <c r="B10" s="173"/>
    </row>
    <row r="11" spans="1:4" s="26" customFormat="1" ht="17.25"/>
    <row r="12" spans="1:4" s="26" customFormat="1" ht="17.25">
      <c r="A12" s="172" t="s">
        <v>61</v>
      </c>
      <c r="B12" s="172"/>
    </row>
    <row r="13" spans="1:4" s="26" customFormat="1" ht="17.25">
      <c r="A13" s="96"/>
      <c r="B13" s="96"/>
    </row>
    <row r="14" spans="1:4" ht="17.25">
      <c r="A14" s="142" t="s">
        <v>46</v>
      </c>
      <c r="B14" s="170" t="s">
        <v>47</v>
      </c>
      <c r="C14" s="170"/>
      <c r="D14" s="26"/>
    </row>
    <row r="15" spans="1:4" ht="36" customHeight="1">
      <c r="A15" s="86" t="s">
        <v>16</v>
      </c>
      <c r="B15" s="87" t="s">
        <v>17</v>
      </c>
      <c r="C15" s="88"/>
      <c r="D15" s="26"/>
    </row>
    <row r="16" spans="1:4" ht="17.25">
      <c r="A16" s="89"/>
      <c r="B16" s="89"/>
      <c r="C16" s="89"/>
      <c r="D16" s="26"/>
    </row>
    <row r="17" spans="1:5" ht="17.25">
      <c r="A17" s="170" t="s">
        <v>48</v>
      </c>
      <c r="B17" s="170"/>
      <c r="C17" s="170"/>
      <c r="D17" s="26"/>
    </row>
    <row r="18" spans="1:5" ht="72" customHeight="1">
      <c r="A18" s="141" t="s">
        <v>49</v>
      </c>
      <c r="B18" s="86" t="s">
        <v>16</v>
      </c>
      <c r="C18" s="81" t="s">
        <v>90</v>
      </c>
      <c r="D18" s="26"/>
    </row>
    <row r="19" spans="1:5" ht="17.25">
      <c r="A19" s="141" t="s">
        <v>50</v>
      </c>
      <c r="B19" s="86" t="s">
        <v>54</v>
      </c>
      <c r="C19" s="143" t="s">
        <v>27</v>
      </c>
      <c r="D19" s="26"/>
    </row>
    <row r="20" spans="1:5" ht="86.25">
      <c r="A20" s="141" t="s">
        <v>51</v>
      </c>
      <c r="B20" s="86" t="s">
        <v>55</v>
      </c>
      <c r="C20" s="141"/>
      <c r="D20" s="26"/>
    </row>
    <row r="21" spans="1:5" ht="103.5">
      <c r="A21" s="141" t="s">
        <v>52</v>
      </c>
      <c r="B21" s="86" t="s">
        <v>56</v>
      </c>
      <c r="C21" s="141"/>
      <c r="D21" s="26"/>
    </row>
    <row r="22" spans="1:5" ht="17.25">
      <c r="A22" s="141" t="s">
        <v>53</v>
      </c>
      <c r="B22" s="86" t="s">
        <v>11</v>
      </c>
      <c r="C22" s="141"/>
      <c r="D22" s="26"/>
    </row>
    <row r="23" spans="1:5" ht="34.5">
      <c r="A23" s="141" t="s">
        <v>57</v>
      </c>
      <c r="B23" s="86" t="s">
        <v>58</v>
      </c>
      <c r="C23" s="141"/>
      <c r="D23" s="26"/>
    </row>
    <row r="24" spans="1:5" ht="17.25">
      <c r="A24" s="168" t="s">
        <v>12</v>
      </c>
      <c r="B24" s="168"/>
      <c r="C24" s="141"/>
      <c r="D24" s="26"/>
    </row>
    <row r="25" spans="1:5" ht="17.25">
      <c r="A25" s="169" t="s">
        <v>13</v>
      </c>
      <c r="B25" s="169"/>
      <c r="C25" s="90">
        <f>'2'!G21</f>
        <v>-195518.7</v>
      </c>
      <c r="D25" s="26"/>
      <c r="E25" s="124"/>
    </row>
    <row r="26" spans="1:5" ht="17.25">
      <c r="A26" s="93"/>
      <c r="B26" s="93"/>
      <c r="C26" s="94"/>
      <c r="D26" s="26"/>
    </row>
    <row r="27" spans="1:5" ht="17.25">
      <c r="A27" s="171" t="s">
        <v>39</v>
      </c>
      <c r="B27" s="171"/>
      <c r="C27" s="171"/>
      <c r="D27" s="26"/>
    </row>
    <row r="28" spans="1:5" ht="17.25">
      <c r="A28" s="144"/>
      <c r="B28" s="144"/>
      <c r="C28" s="144"/>
      <c r="D28" s="26"/>
    </row>
    <row r="29" spans="1:5" s="26" customFormat="1" ht="17.25">
      <c r="A29" s="172" t="s">
        <v>61</v>
      </c>
      <c r="B29" s="172"/>
    </row>
    <row r="30" spans="1:5" ht="17.25">
      <c r="A30" s="26"/>
      <c r="B30" s="26"/>
      <c r="C30" s="26"/>
      <c r="D30" s="26"/>
    </row>
    <row r="31" spans="1:5" ht="17.25">
      <c r="A31" s="26"/>
      <c r="B31" s="26"/>
      <c r="C31" s="26"/>
      <c r="D31" s="26"/>
    </row>
    <row r="32" spans="1:5" ht="17.25">
      <c r="A32" s="142" t="s">
        <v>46</v>
      </c>
      <c r="B32" s="170" t="s">
        <v>47</v>
      </c>
      <c r="C32" s="170"/>
      <c r="D32" s="26"/>
    </row>
    <row r="33" spans="1:6" ht="48" customHeight="1">
      <c r="A33" s="86" t="s">
        <v>16</v>
      </c>
      <c r="B33" s="87" t="s">
        <v>17</v>
      </c>
      <c r="C33" s="88"/>
      <c r="D33" s="26"/>
    </row>
    <row r="34" spans="1:6" ht="17.25">
      <c r="A34" s="89"/>
      <c r="B34" s="89"/>
      <c r="C34" s="89"/>
      <c r="D34" s="26"/>
    </row>
    <row r="35" spans="1:6" ht="17.25">
      <c r="A35" s="170" t="s">
        <v>48</v>
      </c>
      <c r="B35" s="170"/>
      <c r="C35" s="170"/>
      <c r="D35" s="26"/>
    </row>
    <row r="36" spans="1:6" ht="70.5" customHeight="1">
      <c r="A36" s="141" t="s">
        <v>49</v>
      </c>
      <c r="B36" s="86" t="s">
        <v>16</v>
      </c>
      <c r="C36" s="81" t="s">
        <v>18</v>
      </c>
      <c r="D36" s="26"/>
    </row>
    <row r="37" spans="1:6" ht="17.25">
      <c r="A37" s="141" t="s">
        <v>50</v>
      </c>
      <c r="B37" s="86" t="s">
        <v>54</v>
      </c>
      <c r="C37" s="143" t="s">
        <v>27</v>
      </c>
      <c r="D37" s="26"/>
    </row>
    <row r="38" spans="1:6" ht="86.25">
      <c r="A38" s="141" t="s">
        <v>51</v>
      </c>
      <c r="B38" s="86" t="s">
        <v>55</v>
      </c>
      <c r="C38" s="141"/>
      <c r="D38" s="26"/>
    </row>
    <row r="39" spans="1:6" ht="103.5">
      <c r="A39" s="141" t="s">
        <v>52</v>
      </c>
      <c r="B39" s="86" t="s">
        <v>56</v>
      </c>
      <c r="C39" s="141"/>
      <c r="D39" s="26"/>
    </row>
    <row r="40" spans="1:6" ht="17.25">
      <c r="A40" s="141" t="s">
        <v>53</v>
      </c>
      <c r="B40" s="86" t="s">
        <v>11</v>
      </c>
      <c r="C40" s="141"/>
      <c r="D40" s="26"/>
    </row>
    <row r="41" spans="1:6" ht="34.5">
      <c r="A41" s="141" t="s">
        <v>57</v>
      </c>
      <c r="B41" s="86" t="s">
        <v>58</v>
      </c>
      <c r="C41" s="141"/>
      <c r="D41" s="26"/>
    </row>
    <row r="42" spans="1:6" ht="17.25">
      <c r="A42" s="168" t="s">
        <v>12</v>
      </c>
      <c r="B42" s="168"/>
      <c r="C42" s="141"/>
      <c r="D42" s="26"/>
    </row>
    <row r="43" spans="1:6" ht="17.25">
      <c r="A43" s="169" t="s">
        <v>13</v>
      </c>
      <c r="B43" s="169"/>
      <c r="C43" s="90">
        <f>'2'!G37</f>
        <v>28831.7</v>
      </c>
      <c r="D43" s="26"/>
    </row>
    <row r="44" spans="1:6" ht="12.75" customHeight="1">
      <c r="A44" s="89"/>
      <c r="B44" s="89"/>
      <c r="C44" s="89"/>
      <c r="D44" s="26"/>
    </row>
    <row r="45" spans="1:6" ht="17.25">
      <c r="A45" s="170" t="s">
        <v>48</v>
      </c>
      <c r="B45" s="170"/>
      <c r="C45" s="170"/>
    </row>
    <row r="46" spans="1:6" ht="75" customHeight="1">
      <c r="A46" s="141" t="s">
        <v>49</v>
      </c>
      <c r="B46" s="86" t="s">
        <v>109</v>
      </c>
      <c r="C46" s="81" t="s">
        <v>18</v>
      </c>
      <c r="E46" s="95"/>
      <c r="F46" s="95"/>
    </row>
    <row r="47" spans="1:6" ht="17.25">
      <c r="A47" s="141" t="s">
        <v>50</v>
      </c>
      <c r="B47" s="86" t="s">
        <v>189</v>
      </c>
      <c r="C47" s="143" t="s">
        <v>27</v>
      </c>
    </row>
    <row r="48" spans="1:6" ht="69">
      <c r="A48" s="141" t="s">
        <v>51</v>
      </c>
      <c r="B48" s="86" t="s">
        <v>162</v>
      </c>
      <c r="C48" s="141"/>
    </row>
    <row r="49" spans="1:3" ht="69">
      <c r="A49" s="141" t="s">
        <v>52</v>
      </c>
      <c r="B49" s="86" t="s">
        <v>110</v>
      </c>
      <c r="C49" s="141"/>
    </row>
    <row r="50" spans="1:3" ht="17.25">
      <c r="A50" s="141" t="s">
        <v>53</v>
      </c>
      <c r="B50" s="86" t="s">
        <v>111</v>
      </c>
      <c r="C50" s="141"/>
    </row>
    <row r="51" spans="1:3" ht="34.5">
      <c r="A51" s="141" t="s">
        <v>57</v>
      </c>
      <c r="B51" s="86" t="s">
        <v>190</v>
      </c>
      <c r="C51" s="141"/>
    </row>
    <row r="52" spans="1:3" ht="17.25">
      <c r="A52" s="168" t="s">
        <v>12</v>
      </c>
      <c r="B52" s="168"/>
      <c r="C52" s="141"/>
    </row>
    <row r="53" spans="1:3" ht="17.25">
      <c r="A53" s="169" t="s">
        <v>13</v>
      </c>
      <c r="B53" s="169"/>
      <c r="C53" s="90">
        <v>22916.9</v>
      </c>
    </row>
    <row r="54" spans="1:3" ht="17.25">
      <c r="A54" s="93"/>
      <c r="B54" s="93"/>
      <c r="C54" s="94"/>
    </row>
    <row r="55" spans="1:3" ht="17.25">
      <c r="A55" s="89"/>
      <c r="B55" s="89"/>
      <c r="C55" s="89"/>
    </row>
    <row r="56" spans="1:3" ht="17.25">
      <c r="A56" s="170" t="s">
        <v>48</v>
      </c>
      <c r="B56" s="170"/>
      <c r="C56" s="170"/>
    </row>
    <row r="57" spans="1:3" ht="70.5" customHeight="1">
      <c r="A57" s="141" t="s">
        <v>49</v>
      </c>
      <c r="B57" s="86" t="s">
        <v>109</v>
      </c>
      <c r="C57" s="81" t="s">
        <v>18</v>
      </c>
    </row>
    <row r="58" spans="1:3" ht="17.25">
      <c r="A58" s="141" t="s">
        <v>50</v>
      </c>
      <c r="B58" s="86">
        <v>11007</v>
      </c>
      <c r="C58" s="143" t="s">
        <v>27</v>
      </c>
    </row>
    <row r="59" spans="1:3" ht="86.25">
      <c r="A59" s="141" t="s">
        <v>51</v>
      </c>
      <c r="B59" s="86" t="s">
        <v>191</v>
      </c>
      <c r="C59" s="141"/>
    </row>
    <row r="60" spans="1:3" ht="86.25">
      <c r="A60" s="141" t="s">
        <v>52</v>
      </c>
      <c r="B60" s="86" t="s">
        <v>192</v>
      </c>
      <c r="C60" s="141"/>
    </row>
    <row r="61" spans="1:3" ht="17.25">
      <c r="A61" s="141" t="s">
        <v>53</v>
      </c>
      <c r="B61" s="86" t="s">
        <v>111</v>
      </c>
      <c r="C61" s="141"/>
    </row>
    <row r="62" spans="1:3" ht="34.5">
      <c r="A62" s="141" t="s">
        <v>57</v>
      </c>
      <c r="B62" s="86" t="s">
        <v>193</v>
      </c>
      <c r="C62" s="141"/>
    </row>
    <row r="63" spans="1:3" ht="17.25">
      <c r="A63" s="168" t="s">
        <v>12</v>
      </c>
      <c r="B63" s="168"/>
      <c r="C63" s="141"/>
    </row>
    <row r="64" spans="1:3" ht="17.25">
      <c r="A64" s="169" t="s">
        <v>13</v>
      </c>
      <c r="B64" s="169"/>
      <c r="C64" s="90">
        <v>74449.399999999994</v>
      </c>
    </row>
    <row r="65" spans="1:3" ht="17.25">
      <c r="A65" s="26"/>
      <c r="B65" s="26"/>
      <c r="C65" s="26"/>
    </row>
    <row r="66" spans="1:3" ht="17.25">
      <c r="A66" s="26"/>
      <c r="B66" s="26"/>
      <c r="C66" s="26"/>
    </row>
    <row r="67" spans="1:3" ht="17.25">
      <c r="A67" s="89"/>
      <c r="B67" s="89"/>
      <c r="C67" s="89"/>
    </row>
    <row r="68" spans="1:3" ht="17.25">
      <c r="A68" s="170" t="s">
        <v>48</v>
      </c>
      <c r="B68" s="170"/>
      <c r="C68" s="170"/>
    </row>
    <row r="69" spans="1:3" ht="73.5" customHeight="1">
      <c r="A69" s="141" t="s">
        <v>49</v>
      </c>
      <c r="B69" s="86" t="s">
        <v>109</v>
      </c>
      <c r="C69" s="81" t="s">
        <v>18</v>
      </c>
    </row>
    <row r="70" spans="1:3" ht="17.25">
      <c r="A70" s="141" t="s">
        <v>50</v>
      </c>
      <c r="B70" s="86">
        <v>11008</v>
      </c>
      <c r="C70" s="143" t="s">
        <v>27</v>
      </c>
    </row>
    <row r="71" spans="1:3" ht="86.25">
      <c r="A71" s="141" t="s">
        <v>51</v>
      </c>
      <c r="B71" s="86" t="s">
        <v>194</v>
      </c>
      <c r="C71" s="141"/>
    </row>
    <row r="72" spans="1:3" ht="86.25">
      <c r="A72" s="141" t="s">
        <v>52</v>
      </c>
      <c r="B72" s="86" t="s">
        <v>192</v>
      </c>
      <c r="C72" s="141"/>
    </row>
    <row r="73" spans="1:3" ht="17.25">
      <c r="A73" s="141" t="s">
        <v>53</v>
      </c>
      <c r="B73" s="86" t="s">
        <v>111</v>
      </c>
      <c r="C73" s="141"/>
    </row>
    <row r="74" spans="1:3" ht="34.5">
      <c r="A74" s="141" t="s">
        <v>57</v>
      </c>
      <c r="B74" s="86" t="s">
        <v>195</v>
      </c>
      <c r="C74" s="141"/>
    </row>
    <row r="75" spans="1:3" ht="17.25">
      <c r="A75" s="168" t="s">
        <v>12</v>
      </c>
      <c r="B75" s="168"/>
      <c r="C75" s="141"/>
    </row>
    <row r="76" spans="1:3" ht="17.25">
      <c r="A76" s="169" t="s">
        <v>13</v>
      </c>
      <c r="B76" s="169"/>
      <c r="C76" s="90">
        <v>7702.3</v>
      </c>
    </row>
    <row r="77" spans="1:3" ht="17.25">
      <c r="A77" s="26"/>
      <c r="B77" s="26"/>
      <c r="C77" s="26"/>
    </row>
    <row r="78" spans="1:3" ht="17.25">
      <c r="A78" s="170" t="s">
        <v>48</v>
      </c>
      <c r="B78" s="170"/>
      <c r="C78" s="170"/>
    </row>
    <row r="79" spans="1:3" ht="73.5" customHeight="1">
      <c r="A79" s="141" t="s">
        <v>49</v>
      </c>
      <c r="B79" s="86" t="s">
        <v>109</v>
      </c>
      <c r="C79" s="81" t="s">
        <v>18</v>
      </c>
    </row>
    <row r="80" spans="1:3" ht="17.25">
      <c r="A80" s="141" t="s">
        <v>50</v>
      </c>
      <c r="B80" s="86">
        <v>11009</v>
      </c>
      <c r="C80" s="143" t="s">
        <v>27</v>
      </c>
    </row>
    <row r="81" spans="1:3" ht="103.5">
      <c r="A81" s="141" t="s">
        <v>51</v>
      </c>
      <c r="B81" s="86" t="s">
        <v>196</v>
      </c>
      <c r="C81" s="141"/>
    </row>
    <row r="82" spans="1:3" ht="86.25">
      <c r="A82" s="141" t="s">
        <v>52</v>
      </c>
      <c r="B82" s="86" t="s">
        <v>192</v>
      </c>
      <c r="C82" s="141"/>
    </row>
    <row r="83" spans="1:3" ht="17.25">
      <c r="A83" s="141" t="s">
        <v>53</v>
      </c>
      <c r="B83" s="86" t="s">
        <v>111</v>
      </c>
      <c r="C83" s="141"/>
    </row>
    <row r="84" spans="1:3" ht="34.5">
      <c r="A84" s="141" t="s">
        <v>57</v>
      </c>
      <c r="B84" s="86" t="s">
        <v>197</v>
      </c>
      <c r="C84" s="141"/>
    </row>
    <row r="85" spans="1:3" ht="17.25">
      <c r="A85" s="168" t="s">
        <v>12</v>
      </c>
      <c r="B85" s="168"/>
      <c r="C85" s="141"/>
    </row>
    <row r="86" spans="1:3" ht="17.25">
      <c r="A86" s="169" t="s">
        <v>13</v>
      </c>
      <c r="B86" s="169"/>
      <c r="C86" s="90">
        <v>7702.3</v>
      </c>
    </row>
    <row r="87" spans="1:3" ht="17.25">
      <c r="A87" s="26"/>
      <c r="B87" s="26"/>
      <c r="C87" s="26"/>
    </row>
    <row r="88" spans="1:3" ht="17.25">
      <c r="A88" s="26"/>
      <c r="B88" s="26"/>
      <c r="C88" s="26"/>
    </row>
    <row r="89" spans="1:3" ht="17.25">
      <c r="A89" s="170" t="s">
        <v>48</v>
      </c>
      <c r="B89" s="170"/>
      <c r="C89" s="170"/>
    </row>
    <row r="90" spans="1:3" ht="73.5" customHeight="1">
      <c r="A90" s="141" t="s">
        <v>49</v>
      </c>
      <c r="B90" s="86" t="s">
        <v>109</v>
      </c>
      <c r="C90" s="81" t="s">
        <v>18</v>
      </c>
    </row>
    <row r="91" spans="1:3" ht="17.25">
      <c r="A91" s="141" t="s">
        <v>50</v>
      </c>
      <c r="B91" s="86">
        <v>11010</v>
      </c>
      <c r="C91" s="143" t="s">
        <v>27</v>
      </c>
    </row>
    <row r="92" spans="1:3" ht="86.25">
      <c r="A92" s="141" t="s">
        <v>51</v>
      </c>
      <c r="B92" s="86" t="s">
        <v>198</v>
      </c>
      <c r="C92" s="141"/>
    </row>
    <row r="93" spans="1:3" ht="86.25">
      <c r="A93" s="141" t="s">
        <v>52</v>
      </c>
      <c r="B93" s="86" t="s">
        <v>192</v>
      </c>
      <c r="C93" s="141"/>
    </row>
    <row r="94" spans="1:3" ht="17.25">
      <c r="A94" s="141" t="s">
        <v>53</v>
      </c>
      <c r="B94" s="86" t="s">
        <v>111</v>
      </c>
      <c r="C94" s="141"/>
    </row>
    <row r="95" spans="1:3" ht="34.5">
      <c r="A95" s="141" t="s">
        <v>57</v>
      </c>
      <c r="B95" s="86" t="s">
        <v>199</v>
      </c>
      <c r="C95" s="141"/>
    </row>
    <row r="96" spans="1:3" ht="17.25">
      <c r="A96" s="168" t="s">
        <v>12</v>
      </c>
      <c r="B96" s="168"/>
      <c r="C96" s="141"/>
    </row>
    <row r="97" spans="1:3" ht="17.25">
      <c r="A97" s="169" t="s">
        <v>13</v>
      </c>
      <c r="B97" s="169"/>
      <c r="C97" s="90">
        <v>7702.3</v>
      </c>
    </row>
    <row r="98" spans="1:3" ht="17.25">
      <c r="A98" s="26"/>
      <c r="B98" s="26"/>
      <c r="C98" s="26"/>
    </row>
    <row r="99" spans="1:3" ht="17.25">
      <c r="A99" s="26"/>
      <c r="B99" s="26"/>
      <c r="C99" s="26"/>
    </row>
    <row r="100" spans="1:3" ht="17.25">
      <c r="A100" s="170" t="s">
        <v>48</v>
      </c>
      <c r="B100" s="170"/>
      <c r="C100" s="170"/>
    </row>
    <row r="101" spans="1:3" ht="73.5" customHeight="1">
      <c r="A101" s="141" t="s">
        <v>49</v>
      </c>
      <c r="B101" s="86" t="s">
        <v>109</v>
      </c>
      <c r="C101" s="81" t="s">
        <v>18</v>
      </c>
    </row>
    <row r="102" spans="1:3" ht="17.25">
      <c r="A102" s="141" t="s">
        <v>50</v>
      </c>
      <c r="B102" s="86">
        <v>11011</v>
      </c>
      <c r="C102" s="143" t="s">
        <v>27</v>
      </c>
    </row>
    <row r="103" spans="1:3" ht="86.25">
      <c r="A103" s="141" t="s">
        <v>51</v>
      </c>
      <c r="B103" s="86" t="s">
        <v>200</v>
      </c>
      <c r="C103" s="141"/>
    </row>
    <row r="104" spans="1:3" ht="86.25">
      <c r="A104" s="141" t="s">
        <v>52</v>
      </c>
      <c r="B104" s="86" t="s">
        <v>192</v>
      </c>
      <c r="C104" s="141"/>
    </row>
    <row r="105" spans="1:3" ht="17.25">
      <c r="A105" s="141" t="s">
        <v>53</v>
      </c>
      <c r="B105" s="86" t="s">
        <v>111</v>
      </c>
      <c r="C105" s="141"/>
    </row>
    <row r="106" spans="1:3" ht="34.5">
      <c r="A106" s="141" t="s">
        <v>57</v>
      </c>
      <c r="B106" s="86" t="s">
        <v>201</v>
      </c>
      <c r="C106" s="141"/>
    </row>
    <row r="107" spans="1:3" ht="17.25">
      <c r="A107" s="168" t="s">
        <v>12</v>
      </c>
      <c r="B107" s="168"/>
      <c r="C107" s="141"/>
    </row>
    <row r="108" spans="1:3" ht="17.25">
      <c r="A108" s="169" t="s">
        <v>13</v>
      </c>
      <c r="B108" s="169"/>
      <c r="C108" s="90">
        <v>7702.3</v>
      </c>
    </row>
    <row r="109" spans="1:3" ht="17.25">
      <c r="A109" s="26"/>
      <c r="B109" s="26"/>
      <c r="C109" s="26"/>
    </row>
    <row r="110" spans="1:3" ht="17.25">
      <c r="A110" s="170" t="s">
        <v>48</v>
      </c>
      <c r="B110" s="170"/>
      <c r="C110" s="170"/>
    </row>
    <row r="111" spans="1:3" ht="73.5" customHeight="1">
      <c r="A111" s="141" t="s">
        <v>49</v>
      </c>
      <c r="B111" s="86" t="s">
        <v>109</v>
      </c>
      <c r="C111" s="81" t="s">
        <v>18</v>
      </c>
    </row>
    <row r="112" spans="1:3" ht="17.25">
      <c r="A112" s="141" t="s">
        <v>50</v>
      </c>
      <c r="B112" s="86">
        <v>11012</v>
      </c>
      <c r="C112" s="143" t="s">
        <v>27</v>
      </c>
    </row>
    <row r="113" spans="1:3" ht="86.25">
      <c r="A113" s="141" t="s">
        <v>51</v>
      </c>
      <c r="B113" s="86" t="s">
        <v>202</v>
      </c>
      <c r="C113" s="141"/>
    </row>
    <row r="114" spans="1:3" ht="86.25">
      <c r="A114" s="141" t="s">
        <v>52</v>
      </c>
      <c r="B114" s="86" t="s">
        <v>192</v>
      </c>
      <c r="C114" s="141"/>
    </row>
    <row r="115" spans="1:3" ht="17.25">
      <c r="A115" s="141" t="s">
        <v>53</v>
      </c>
      <c r="B115" s="86" t="s">
        <v>111</v>
      </c>
      <c r="C115" s="141"/>
    </row>
    <row r="116" spans="1:3" ht="34.5">
      <c r="A116" s="141" t="s">
        <v>57</v>
      </c>
      <c r="B116" s="86" t="s">
        <v>203</v>
      </c>
      <c r="C116" s="141"/>
    </row>
    <row r="117" spans="1:3" ht="17.25">
      <c r="A117" s="168" t="s">
        <v>12</v>
      </c>
      <c r="B117" s="168"/>
      <c r="C117" s="141"/>
    </row>
    <row r="118" spans="1:3" ht="17.25">
      <c r="A118" s="169" t="s">
        <v>13</v>
      </c>
      <c r="B118" s="169"/>
      <c r="C118" s="90">
        <v>7702.3</v>
      </c>
    </row>
    <row r="119" spans="1:3" ht="17.25">
      <c r="A119" s="26"/>
      <c r="B119" s="26"/>
      <c r="C119" s="26"/>
    </row>
    <row r="120" spans="1:3" ht="17.25">
      <c r="A120" s="170" t="s">
        <v>48</v>
      </c>
      <c r="B120" s="170"/>
      <c r="C120" s="170"/>
    </row>
    <row r="121" spans="1:3" ht="73.5" customHeight="1">
      <c r="A121" s="141" t="s">
        <v>49</v>
      </c>
      <c r="B121" s="86" t="s">
        <v>109</v>
      </c>
      <c r="C121" s="81" t="s">
        <v>18</v>
      </c>
    </row>
    <row r="122" spans="1:3" ht="17.25">
      <c r="A122" s="141" t="s">
        <v>50</v>
      </c>
      <c r="B122" s="86">
        <v>11013</v>
      </c>
      <c r="C122" s="143" t="s">
        <v>27</v>
      </c>
    </row>
    <row r="123" spans="1:3" ht="86.25">
      <c r="A123" s="141" t="s">
        <v>51</v>
      </c>
      <c r="B123" s="86" t="s">
        <v>204</v>
      </c>
      <c r="C123" s="141"/>
    </row>
    <row r="124" spans="1:3" ht="86.25">
      <c r="A124" s="141" t="s">
        <v>52</v>
      </c>
      <c r="B124" s="86" t="s">
        <v>192</v>
      </c>
      <c r="C124" s="141"/>
    </row>
    <row r="125" spans="1:3" ht="17.25">
      <c r="A125" s="141" t="s">
        <v>53</v>
      </c>
      <c r="B125" s="86" t="s">
        <v>111</v>
      </c>
      <c r="C125" s="141"/>
    </row>
    <row r="126" spans="1:3" ht="34.5">
      <c r="A126" s="141" t="s">
        <v>57</v>
      </c>
      <c r="B126" s="86" t="s">
        <v>205</v>
      </c>
      <c r="C126" s="141"/>
    </row>
    <row r="127" spans="1:3" ht="17.25">
      <c r="A127" s="168" t="s">
        <v>12</v>
      </c>
      <c r="B127" s="168"/>
      <c r="C127" s="141"/>
    </row>
    <row r="128" spans="1:3" ht="17.25">
      <c r="A128" s="169" t="s">
        <v>13</v>
      </c>
      <c r="B128" s="169"/>
      <c r="C128" s="90">
        <v>7702.3</v>
      </c>
    </row>
    <row r="129" spans="1:3" ht="17.25">
      <c r="A129" s="26"/>
      <c r="B129" s="26"/>
      <c r="C129" s="26"/>
    </row>
    <row r="130" spans="1:3" ht="17.25">
      <c r="A130" s="170" t="s">
        <v>48</v>
      </c>
      <c r="B130" s="170"/>
      <c r="C130" s="170"/>
    </row>
    <row r="131" spans="1:3" ht="73.5" customHeight="1">
      <c r="A131" s="141" t="s">
        <v>49</v>
      </c>
      <c r="B131" s="86" t="s">
        <v>109</v>
      </c>
      <c r="C131" s="81" t="s">
        <v>18</v>
      </c>
    </row>
    <row r="132" spans="1:3" ht="17.25">
      <c r="A132" s="141" t="s">
        <v>50</v>
      </c>
      <c r="B132" s="86">
        <v>11014</v>
      </c>
      <c r="C132" s="143" t="s">
        <v>27</v>
      </c>
    </row>
    <row r="133" spans="1:3" ht="86.25">
      <c r="A133" s="141" t="s">
        <v>51</v>
      </c>
      <c r="B133" s="86" t="s">
        <v>206</v>
      </c>
      <c r="C133" s="141"/>
    </row>
    <row r="134" spans="1:3" ht="86.25">
      <c r="A134" s="141" t="s">
        <v>52</v>
      </c>
      <c r="B134" s="86" t="s">
        <v>192</v>
      </c>
      <c r="C134" s="141"/>
    </row>
    <row r="135" spans="1:3" ht="17.25">
      <c r="A135" s="141" t="s">
        <v>53</v>
      </c>
      <c r="B135" s="86" t="s">
        <v>111</v>
      </c>
      <c r="C135" s="141"/>
    </row>
    <row r="136" spans="1:3" ht="34.5">
      <c r="A136" s="141" t="s">
        <v>57</v>
      </c>
      <c r="B136" s="86" t="s">
        <v>207</v>
      </c>
      <c r="C136" s="141"/>
    </row>
    <row r="137" spans="1:3" ht="17.25">
      <c r="A137" s="168" t="s">
        <v>12</v>
      </c>
      <c r="B137" s="168"/>
      <c r="C137" s="141"/>
    </row>
    <row r="138" spans="1:3" ht="17.25">
      <c r="A138" s="169" t="s">
        <v>13</v>
      </c>
      <c r="B138" s="169"/>
      <c r="C138" s="90">
        <v>7702.3</v>
      </c>
    </row>
    <row r="139" spans="1:3" ht="17.25">
      <c r="A139" s="26"/>
      <c r="B139" s="26"/>
      <c r="C139" s="26"/>
    </row>
    <row r="140" spans="1:3" ht="17.25">
      <c r="A140" s="26"/>
      <c r="B140" s="26"/>
      <c r="C140" s="26"/>
    </row>
    <row r="141" spans="1:3" ht="17.25">
      <c r="A141" s="170" t="s">
        <v>48</v>
      </c>
      <c r="B141" s="170"/>
      <c r="C141" s="170"/>
    </row>
    <row r="142" spans="1:3" ht="73.5" customHeight="1">
      <c r="A142" s="141" t="s">
        <v>49</v>
      </c>
      <c r="B142" s="86" t="s">
        <v>109</v>
      </c>
      <c r="C142" s="81" t="s">
        <v>18</v>
      </c>
    </row>
    <row r="143" spans="1:3" ht="17.25">
      <c r="A143" s="141" t="s">
        <v>50</v>
      </c>
      <c r="B143" s="86">
        <v>11015</v>
      </c>
      <c r="C143" s="143" t="s">
        <v>27</v>
      </c>
    </row>
    <row r="144" spans="1:3" ht="86.25">
      <c r="A144" s="141" t="s">
        <v>51</v>
      </c>
      <c r="B144" s="86" t="s">
        <v>208</v>
      </c>
      <c r="C144" s="141"/>
    </row>
    <row r="145" spans="1:3" ht="86.25">
      <c r="A145" s="141" t="s">
        <v>52</v>
      </c>
      <c r="B145" s="86" t="s">
        <v>192</v>
      </c>
      <c r="C145" s="141"/>
    </row>
    <row r="146" spans="1:3" ht="17.25">
      <c r="A146" s="141" t="s">
        <v>53</v>
      </c>
      <c r="B146" s="86" t="s">
        <v>111</v>
      </c>
      <c r="C146" s="141"/>
    </row>
    <row r="147" spans="1:3" ht="34.5">
      <c r="A147" s="141" t="s">
        <v>57</v>
      </c>
      <c r="B147" s="86" t="s">
        <v>209</v>
      </c>
      <c r="C147" s="141"/>
    </row>
    <row r="148" spans="1:3" ht="17.25">
      <c r="A148" s="168" t="s">
        <v>12</v>
      </c>
      <c r="B148" s="168"/>
      <c r="C148" s="141"/>
    </row>
    <row r="149" spans="1:3" ht="17.25">
      <c r="A149" s="169" t="s">
        <v>13</v>
      </c>
      <c r="B149" s="169"/>
      <c r="C149" s="90">
        <v>7702.3</v>
      </c>
    </row>
    <row r="150" spans="1:3" ht="17.25">
      <c r="A150" s="26"/>
      <c r="B150" s="26"/>
      <c r="C150" s="26"/>
    </row>
    <row r="151" spans="1:3" ht="17.25">
      <c r="A151" s="170" t="s">
        <v>48</v>
      </c>
      <c r="B151" s="170"/>
      <c r="C151" s="170"/>
    </row>
    <row r="152" spans="1:3" ht="73.5" customHeight="1">
      <c r="A152" s="141" t="s">
        <v>49</v>
      </c>
      <c r="B152" s="86" t="s">
        <v>109</v>
      </c>
      <c r="C152" s="81" t="s">
        <v>18</v>
      </c>
    </row>
    <row r="153" spans="1:3" ht="17.25">
      <c r="A153" s="141" t="s">
        <v>50</v>
      </c>
      <c r="B153" s="86">
        <v>11016</v>
      </c>
      <c r="C153" s="143" t="s">
        <v>27</v>
      </c>
    </row>
    <row r="154" spans="1:3" ht="86.25">
      <c r="A154" s="141" t="s">
        <v>51</v>
      </c>
      <c r="B154" s="86" t="s">
        <v>210</v>
      </c>
      <c r="C154" s="141"/>
    </row>
    <row r="155" spans="1:3" ht="86.25">
      <c r="A155" s="141" t="s">
        <v>52</v>
      </c>
      <c r="B155" s="86" t="s">
        <v>192</v>
      </c>
      <c r="C155" s="141"/>
    </row>
    <row r="156" spans="1:3" ht="17.25">
      <c r="A156" s="141" t="s">
        <v>53</v>
      </c>
      <c r="B156" s="86" t="s">
        <v>111</v>
      </c>
      <c r="C156" s="141"/>
    </row>
    <row r="157" spans="1:3" ht="34.5">
      <c r="A157" s="141" t="s">
        <v>57</v>
      </c>
      <c r="B157" s="86" t="s">
        <v>211</v>
      </c>
      <c r="C157" s="141"/>
    </row>
    <row r="158" spans="1:3" ht="17.25">
      <c r="A158" s="168" t="s">
        <v>12</v>
      </c>
      <c r="B158" s="168"/>
      <c r="C158" s="141"/>
    </row>
    <row r="159" spans="1:3" ht="17.25">
      <c r="A159" s="169" t="s">
        <v>13</v>
      </c>
      <c r="B159" s="169"/>
      <c r="C159" s="90">
        <v>7702.3</v>
      </c>
    </row>
  </sheetData>
  <mergeCells count="46">
    <mergeCell ref="A159:B159"/>
    <mergeCell ref="A141:C141"/>
    <mergeCell ref="A148:B148"/>
    <mergeCell ref="A149:B149"/>
    <mergeCell ref="A151:C151"/>
    <mergeCell ref="A158:B158"/>
    <mergeCell ref="A127:B127"/>
    <mergeCell ref="A128:B128"/>
    <mergeCell ref="A130:C130"/>
    <mergeCell ref="A137:B137"/>
    <mergeCell ref="A138:B138"/>
    <mergeCell ref="A108:B108"/>
    <mergeCell ref="A110:C110"/>
    <mergeCell ref="A117:B117"/>
    <mergeCell ref="A118:B118"/>
    <mergeCell ref="A120:C120"/>
    <mergeCell ref="A89:C89"/>
    <mergeCell ref="A96:B96"/>
    <mergeCell ref="A97:B97"/>
    <mergeCell ref="A100:C100"/>
    <mergeCell ref="A107:B107"/>
    <mergeCell ref="A75:B75"/>
    <mergeCell ref="A76:B76"/>
    <mergeCell ref="A78:C78"/>
    <mergeCell ref="A85:B85"/>
    <mergeCell ref="A86:B86"/>
    <mergeCell ref="A63:B63"/>
    <mergeCell ref="A64:B64"/>
    <mergeCell ref="A68:C68"/>
    <mergeCell ref="A45:C45"/>
    <mergeCell ref="A52:B52"/>
    <mergeCell ref="A53:B53"/>
    <mergeCell ref="A56:C56"/>
    <mergeCell ref="A43:B43"/>
    <mergeCell ref="A24:B24"/>
    <mergeCell ref="A25:B25"/>
    <mergeCell ref="A27:C27"/>
    <mergeCell ref="B32:C32"/>
    <mergeCell ref="A35:C35"/>
    <mergeCell ref="A29:B29"/>
    <mergeCell ref="A42:B42"/>
    <mergeCell ref="A10:B10"/>
    <mergeCell ref="A8:C8"/>
    <mergeCell ref="A12:B12"/>
    <mergeCell ref="B14:C14"/>
    <mergeCell ref="A17:C17"/>
  </mergeCells>
  <pageMargins left="0.393700787" right="0" top="0.47244094488188998" bottom="0.511811023622047" header="0.31496062992126" footer="0.31496062992126"/>
  <pageSetup paperSize="9" scale="78" firstPageNumber="1233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13" workbookViewId="0">
      <selection activeCell="B14" sqref="B14"/>
    </sheetView>
  </sheetViews>
  <sheetFormatPr defaultRowHeight="13.5"/>
  <cols>
    <col min="1" max="1" width="19.5" style="5" customWidth="1"/>
    <col min="2" max="2" width="46.83203125" style="6" customWidth="1"/>
    <col min="3" max="3" width="11.1640625" style="9" customWidth="1"/>
    <col min="4" max="4" width="12.83203125" style="10" customWidth="1"/>
    <col min="5" max="5" width="25.6640625" style="10" customWidth="1"/>
    <col min="6" max="6" width="15.6640625" style="9" customWidth="1"/>
    <col min="7" max="7" width="25.5" style="9" customWidth="1"/>
    <col min="8" max="8" width="6.33203125" style="5" customWidth="1"/>
    <col min="9" max="9" width="9.83203125" style="5" customWidth="1"/>
    <col min="10" max="10" width="12.6640625" style="5" bestFit="1" customWidth="1"/>
    <col min="11" max="12" width="9.33203125" style="5"/>
    <col min="13" max="13" width="12.83203125" style="5" bestFit="1" customWidth="1"/>
    <col min="14" max="16384" width="9.33203125" style="5"/>
  </cols>
  <sheetData>
    <row r="1" spans="1:7" ht="14.25">
      <c r="C1" s="7"/>
      <c r="D1" s="7"/>
      <c r="E1" s="186" t="s">
        <v>157</v>
      </c>
      <c r="F1" s="186"/>
      <c r="G1" s="186"/>
    </row>
    <row r="2" spans="1:7" ht="15.75" customHeight="1">
      <c r="B2" s="8"/>
      <c r="C2" s="8"/>
      <c r="D2" s="8"/>
      <c r="E2" s="187" t="s">
        <v>64</v>
      </c>
      <c r="F2" s="187"/>
      <c r="G2" s="187"/>
    </row>
    <row r="3" spans="1:7" ht="15.75" customHeight="1">
      <c r="B3" s="8"/>
      <c r="C3" s="8"/>
      <c r="D3" s="8"/>
      <c r="E3" s="187" t="s">
        <v>88</v>
      </c>
      <c r="F3" s="187"/>
      <c r="G3" s="187"/>
    </row>
    <row r="4" spans="1:7" ht="15.75" customHeight="1">
      <c r="E4" s="187" t="s">
        <v>65</v>
      </c>
      <c r="F4" s="187"/>
      <c r="G4" s="187"/>
    </row>
    <row r="5" spans="1:7" ht="58.5" customHeight="1">
      <c r="A5" s="188" t="s">
        <v>161</v>
      </c>
      <c r="B5" s="188"/>
      <c r="C5" s="188"/>
      <c r="D5" s="188"/>
      <c r="E5" s="188"/>
      <c r="F5" s="188"/>
      <c r="G5" s="188"/>
    </row>
    <row r="6" spans="1:7" ht="18.75" customHeight="1">
      <c r="A6" s="11"/>
      <c r="B6" s="12"/>
      <c r="C6" s="13"/>
      <c r="D6" s="13"/>
      <c r="E6" s="13"/>
      <c r="F6" s="13"/>
      <c r="G6" s="14"/>
    </row>
    <row r="7" spans="1:7" ht="85.5" customHeight="1">
      <c r="A7" s="195" t="s">
        <v>66</v>
      </c>
      <c r="B7" s="196" t="s">
        <v>67</v>
      </c>
      <c r="C7" s="196" t="s">
        <v>68</v>
      </c>
      <c r="D7" s="196" t="s">
        <v>69</v>
      </c>
      <c r="E7" s="196" t="s">
        <v>70</v>
      </c>
      <c r="F7" s="197" t="s">
        <v>71</v>
      </c>
      <c r="G7" s="198"/>
    </row>
    <row r="8" spans="1:7" ht="55.5" customHeight="1">
      <c r="A8" s="199"/>
      <c r="B8" s="200"/>
      <c r="C8" s="200"/>
      <c r="D8" s="200"/>
      <c r="E8" s="200"/>
      <c r="F8" s="201" t="s">
        <v>72</v>
      </c>
      <c r="G8" s="201" t="s">
        <v>73</v>
      </c>
    </row>
    <row r="9" spans="1:7" ht="18" customHeight="1">
      <c r="A9" s="202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</row>
    <row r="10" spans="1:7" ht="18" customHeight="1">
      <c r="A10" s="192" t="s">
        <v>5</v>
      </c>
      <c r="B10" s="193"/>
      <c r="C10" s="193"/>
      <c r="D10" s="193"/>
      <c r="E10" s="194"/>
      <c r="F10" s="100"/>
      <c r="G10" s="137">
        <f>G12</f>
        <v>-36400.199999999997</v>
      </c>
    </row>
    <row r="11" spans="1:7" ht="18" customHeight="1">
      <c r="A11" s="189" t="s">
        <v>75</v>
      </c>
      <c r="B11" s="190"/>
      <c r="C11" s="190"/>
      <c r="D11" s="190"/>
      <c r="E11" s="190"/>
      <c r="F11" s="191"/>
      <c r="G11" s="138"/>
    </row>
    <row r="12" spans="1:7" ht="99" customHeight="1">
      <c r="A12" s="101" t="s">
        <v>146</v>
      </c>
      <c r="B12" s="183" t="s">
        <v>147</v>
      </c>
      <c r="C12" s="184"/>
      <c r="D12" s="184"/>
      <c r="E12" s="184"/>
      <c r="F12" s="185"/>
      <c r="G12" s="139">
        <f>G13</f>
        <v>-36400.199999999997</v>
      </c>
    </row>
    <row r="13" spans="1:7" ht="17.25">
      <c r="A13" s="102" t="s">
        <v>77</v>
      </c>
      <c r="B13" s="103" t="s">
        <v>76</v>
      </c>
      <c r="C13" s="104"/>
      <c r="D13" s="105"/>
      <c r="E13" s="106"/>
      <c r="F13" s="106"/>
      <c r="G13" s="139">
        <f>SUM(G14:G17)</f>
        <v>-36400.199999999997</v>
      </c>
    </row>
    <row r="14" spans="1:7" ht="24" customHeight="1">
      <c r="A14" s="102" t="s">
        <v>80</v>
      </c>
      <c r="B14" s="103" t="s">
        <v>81</v>
      </c>
      <c r="C14" s="104" t="s">
        <v>84</v>
      </c>
      <c r="D14" s="105" t="s">
        <v>85</v>
      </c>
      <c r="E14" s="106"/>
      <c r="F14" s="106"/>
      <c r="G14" s="107">
        <v>-690</v>
      </c>
    </row>
    <row r="15" spans="1:7" ht="18.75" customHeight="1">
      <c r="A15" s="102" t="s">
        <v>82</v>
      </c>
      <c r="B15" s="103" t="s">
        <v>83</v>
      </c>
      <c r="C15" s="104" t="s">
        <v>84</v>
      </c>
      <c r="D15" s="105" t="s">
        <v>85</v>
      </c>
      <c r="E15" s="106"/>
      <c r="F15" s="106"/>
      <c r="G15" s="136">
        <v>-3630</v>
      </c>
    </row>
    <row r="16" spans="1:7" ht="18.75" customHeight="1">
      <c r="A16" s="92" t="s">
        <v>212</v>
      </c>
      <c r="B16" s="125" t="s">
        <v>213</v>
      </c>
      <c r="C16" s="104" t="s">
        <v>79</v>
      </c>
      <c r="D16" s="105" t="s">
        <v>85</v>
      </c>
      <c r="E16" s="106">
        <v>30800000</v>
      </c>
      <c r="F16" s="106">
        <v>-1</v>
      </c>
      <c r="G16" s="136">
        <f>E16*F16/1000</f>
        <v>-30800</v>
      </c>
    </row>
    <row r="17" spans="1:13" ht="21.75" customHeight="1">
      <c r="A17" s="102" t="s">
        <v>86</v>
      </c>
      <c r="B17" s="103" t="s">
        <v>87</v>
      </c>
      <c r="C17" s="104" t="s">
        <v>84</v>
      </c>
      <c r="D17" s="105" t="s">
        <v>85</v>
      </c>
      <c r="E17" s="106"/>
      <c r="F17" s="106"/>
      <c r="G17" s="107">
        <v>-1280.2</v>
      </c>
    </row>
    <row r="18" spans="1:13" ht="16.5" customHeight="1">
      <c r="A18" s="177" t="s">
        <v>63</v>
      </c>
      <c r="B18" s="178"/>
      <c r="C18" s="178"/>
      <c r="D18" s="178"/>
      <c r="E18" s="178"/>
      <c r="F18" s="179"/>
      <c r="G18" s="128">
        <f>G20+G37+G42+G47+G52+G57+G62+G67+G72+G77+G82+G87</f>
        <v>51651.675000000003</v>
      </c>
      <c r="M18" s="126"/>
    </row>
    <row r="19" spans="1:13" ht="18" customHeight="1">
      <c r="A19" s="180" t="s">
        <v>75</v>
      </c>
      <c r="B19" s="181"/>
      <c r="C19" s="181"/>
      <c r="D19" s="181"/>
      <c r="E19" s="181"/>
      <c r="F19" s="182"/>
      <c r="G19" s="108"/>
    </row>
    <row r="20" spans="1:13" s="97" customFormat="1" ht="51" customHeight="1">
      <c r="A20" s="101" t="s">
        <v>146</v>
      </c>
      <c r="B20" s="174" t="s">
        <v>147</v>
      </c>
      <c r="C20" s="175"/>
      <c r="D20" s="175"/>
      <c r="E20" s="175"/>
      <c r="F20" s="176"/>
      <c r="G20" s="127">
        <f>+G21</f>
        <v>11931.674999999999</v>
      </c>
    </row>
    <row r="21" spans="1:13" s="97" customFormat="1" ht="15.75" customHeight="1">
      <c r="A21" s="110"/>
      <c r="B21" s="111" t="s">
        <v>112</v>
      </c>
      <c r="C21" s="112"/>
      <c r="D21" s="112"/>
      <c r="E21" s="109"/>
      <c r="F21" s="109"/>
      <c r="G21" s="127">
        <f>SUM(G22:G36)</f>
        <v>11931.674999999999</v>
      </c>
    </row>
    <row r="22" spans="1:13" s="97" customFormat="1" ht="17.25">
      <c r="A22" s="110" t="s">
        <v>113</v>
      </c>
      <c r="B22" s="113" t="s">
        <v>114</v>
      </c>
      <c r="C22" s="104" t="s">
        <v>115</v>
      </c>
      <c r="D22" s="105" t="s">
        <v>74</v>
      </c>
      <c r="E22" s="106">
        <v>23000</v>
      </c>
      <c r="F22" s="106">
        <v>20</v>
      </c>
      <c r="G22" s="107">
        <f>+E22*F22/1000</f>
        <v>460</v>
      </c>
    </row>
    <row r="23" spans="1:13" s="97" customFormat="1" ht="17.25">
      <c r="A23" s="110">
        <v>35821100</v>
      </c>
      <c r="B23" s="113" t="s">
        <v>116</v>
      </c>
      <c r="C23" s="104" t="s">
        <v>115</v>
      </c>
      <c r="D23" s="105" t="s">
        <v>74</v>
      </c>
      <c r="E23" s="106">
        <v>36000</v>
      </c>
      <c r="F23" s="106">
        <v>20</v>
      </c>
      <c r="G23" s="107">
        <f>+E23*F23/1000</f>
        <v>720</v>
      </c>
    </row>
    <row r="24" spans="1:13" s="97" customFormat="1" ht="17.25">
      <c r="A24" s="110">
        <v>30192150</v>
      </c>
      <c r="B24" s="113" t="s">
        <v>214</v>
      </c>
      <c r="C24" s="104" t="s">
        <v>115</v>
      </c>
      <c r="D24" s="105" t="s">
        <v>74</v>
      </c>
      <c r="E24" s="106">
        <v>3620</v>
      </c>
      <c r="F24" s="106">
        <v>20</v>
      </c>
      <c r="G24" s="107">
        <f t="shared" ref="G24:G35" si="0">+E24*F24/1000</f>
        <v>72.400000000000006</v>
      </c>
    </row>
    <row r="25" spans="1:13" s="97" customFormat="1" ht="17.25">
      <c r="A25" s="110">
        <v>30192157</v>
      </c>
      <c r="B25" s="113" t="s">
        <v>215</v>
      </c>
      <c r="C25" s="104" t="s">
        <v>115</v>
      </c>
      <c r="D25" s="105" t="s">
        <v>74</v>
      </c>
      <c r="E25" s="106">
        <v>940</v>
      </c>
      <c r="F25" s="106">
        <v>20</v>
      </c>
      <c r="G25" s="107">
        <f t="shared" si="0"/>
        <v>18.8</v>
      </c>
    </row>
    <row r="26" spans="1:13" s="97" customFormat="1" ht="17.25">
      <c r="A26" s="110" t="s">
        <v>117</v>
      </c>
      <c r="B26" s="113" t="s">
        <v>118</v>
      </c>
      <c r="C26" s="104" t="s">
        <v>115</v>
      </c>
      <c r="D26" s="105" t="s">
        <v>74</v>
      </c>
      <c r="E26" s="106">
        <v>83</v>
      </c>
      <c r="F26" s="106">
        <v>135</v>
      </c>
      <c r="G26" s="107">
        <f t="shared" si="0"/>
        <v>11.205</v>
      </c>
    </row>
    <row r="27" spans="1:13" s="97" customFormat="1" ht="17.25">
      <c r="A27" s="110" t="s">
        <v>119</v>
      </c>
      <c r="B27" s="114" t="s">
        <v>120</v>
      </c>
      <c r="C27" s="104" t="s">
        <v>115</v>
      </c>
      <c r="D27" s="105" t="s">
        <v>121</v>
      </c>
      <c r="E27" s="106">
        <v>218</v>
      </c>
      <c r="F27" s="106">
        <v>114</v>
      </c>
      <c r="G27" s="107">
        <f t="shared" si="0"/>
        <v>24.852</v>
      </c>
    </row>
    <row r="28" spans="1:13" s="97" customFormat="1" ht="17.25">
      <c r="A28" s="110" t="s">
        <v>122</v>
      </c>
      <c r="B28" s="114" t="s">
        <v>123</v>
      </c>
      <c r="C28" s="104" t="s">
        <v>115</v>
      </c>
      <c r="D28" s="105" t="s">
        <v>124</v>
      </c>
      <c r="E28" s="106">
        <v>88</v>
      </c>
      <c r="F28" s="106">
        <v>28</v>
      </c>
      <c r="G28" s="107">
        <f t="shared" si="0"/>
        <v>2.464</v>
      </c>
    </row>
    <row r="29" spans="1:13" s="97" customFormat="1" ht="14.25" customHeight="1">
      <c r="A29" s="110" t="s">
        <v>125</v>
      </c>
      <c r="B29" s="114" t="s">
        <v>126</v>
      </c>
      <c r="C29" s="104" t="s">
        <v>115</v>
      </c>
      <c r="D29" s="105" t="s">
        <v>74</v>
      </c>
      <c r="E29" s="106">
        <v>145</v>
      </c>
      <c r="F29" s="106">
        <v>42</v>
      </c>
      <c r="G29" s="107">
        <f t="shared" si="0"/>
        <v>6.09</v>
      </c>
    </row>
    <row r="30" spans="1:13" s="97" customFormat="1" ht="14.25" customHeight="1">
      <c r="A30" s="110" t="s">
        <v>127</v>
      </c>
      <c r="B30" s="114" t="s">
        <v>128</v>
      </c>
      <c r="C30" s="104" t="s">
        <v>115</v>
      </c>
      <c r="D30" s="105" t="s">
        <v>121</v>
      </c>
      <c r="E30" s="106">
        <v>1200</v>
      </c>
      <c r="F30" s="106">
        <v>59</v>
      </c>
      <c r="G30" s="107">
        <f t="shared" si="0"/>
        <v>70.8</v>
      </c>
    </row>
    <row r="31" spans="1:13" s="97" customFormat="1" ht="17.25">
      <c r="A31" s="110" t="s">
        <v>129</v>
      </c>
      <c r="B31" s="114" t="s">
        <v>130</v>
      </c>
      <c r="C31" s="104" t="s">
        <v>115</v>
      </c>
      <c r="D31" s="105" t="s">
        <v>74</v>
      </c>
      <c r="E31" s="106">
        <v>84</v>
      </c>
      <c r="F31" s="106">
        <v>1400</v>
      </c>
      <c r="G31" s="107">
        <f t="shared" si="0"/>
        <v>117.6</v>
      </c>
    </row>
    <row r="32" spans="1:13" s="97" customFormat="1" ht="17.25">
      <c r="A32" s="110" t="s">
        <v>131</v>
      </c>
      <c r="B32" s="114" t="s">
        <v>132</v>
      </c>
      <c r="C32" s="104" t="s">
        <v>115</v>
      </c>
      <c r="D32" s="105" t="s">
        <v>74</v>
      </c>
      <c r="E32" s="106">
        <v>850</v>
      </c>
      <c r="F32" s="106">
        <v>199</v>
      </c>
      <c r="G32" s="107">
        <f t="shared" si="0"/>
        <v>169.15</v>
      </c>
    </row>
    <row r="33" spans="1:7" s="97" customFormat="1" ht="17.25">
      <c r="A33" s="110" t="s">
        <v>133</v>
      </c>
      <c r="B33" s="114" t="s">
        <v>134</v>
      </c>
      <c r="C33" s="104" t="s">
        <v>115</v>
      </c>
      <c r="D33" s="105" t="s">
        <v>74</v>
      </c>
      <c r="E33" s="106">
        <v>267</v>
      </c>
      <c r="F33" s="106">
        <v>398</v>
      </c>
      <c r="G33" s="107">
        <f t="shared" si="0"/>
        <v>106.26600000000001</v>
      </c>
    </row>
    <row r="34" spans="1:7" s="97" customFormat="1" ht="17.25">
      <c r="A34" s="110" t="s">
        <v>135</v>
      </c>
      <c r="B34" s="114" t="s">
        <v>136</v>
      </c>
      <c r="C34" s="104" t="s">
        <v>115</v>
      </c>
      <c r="D34" s="105" t="s">
        <v>121</v>
      </c>
      <c r="E34" s="106">
        <v>2344</v>
      </c>
      <c r="F34" s="106">
        <v>22</v>
      </c>
      <c r="G34" s="107">
        <f t="shared" si="0"/>
        <v>51.567999999999998</v>
      </c>
    </row>
    <row r="35" spans="1:7" s="97" customFormat="1" ht="17.25">
      <c r="A35" s="110" t="s">
        <v>137</v>
      </c>
      <c r="B35" s="114" t="s">
        <v>138</v>
      </c>
      <c r="C35" s="104" t="s">
        <v>115</v>
      </c>
      <c r="D35" s="105" t="s">
        <v>124</v>
      </c>
      <c r="E35" s="106">
        <v>640</v>
      </c>
      <c r="F35" s="106">
        <v>13532</v>
      </c>
      <c r="G35" s="136">
        <f t="shared" si="0"/>
        <v>8660.48</v>
      </c>
    </row>
    <row r="36" spans="1:7" s="97" customFormat="1" ht="17.25">
      <c r="A36" s="110" t="s">
        <v>139</v>
      </c>
      <c r="B36" s="114" t="s">
        <v>78</v>
      </c>
      <c r="C36" s="104" t="s">
        <v>115</v>
      </c>
      <c r="D36" s="105" t="s">
        <v>74</v>
      </c>
      <c r="E36" s="106">
        <v>72000</v>
      </c>
      <c r="F36" s="106">
        <v>20</v>
      </c>
      <c r="G36" s="136">
        <f>+E36*F36/1000</f>
        <v>1440</v>
      </c>
    </row>
    <row r="37" spans="1:7" s="99" customFormat="1" ht="41.25" customHeight="1">
      <c r="A37" s="101" t="s">
        <v>216</v>
      </c>
      <c r="B37" s="174" t="s">
        <v>217</v>
      </c>
      <c r="C37" s="175"/>
      <c r="D37" s="175"/>
      <c r="E37" s="175"/>
      <c r="F37" s="176"/>
      <c r="G37" s="127">
        <f>+G38</f>
        <v>5958</v>
      </c>
    </row>
    <row r="38" spans="1:7" s="99" customFormat="1" ht="17.25">
      <c r="A38" s="110"/>
      <c r="B38" s="111" t="s">
        <v>140</v>
      </c>
      <c r="C38" s="112"/>
      <c r="D38" s="112"/>
      <c r="E38" s="109"/>
      <c r="F38" s="109"/>
      <c r="G38" s="127">
        <f>SUM(G39:G41)</f>
        <v>5958</v>
      </c>
    </row>
    <row r="39" spans="1:7" s="98" customFormat="1" ht="35.25" customHeight="1">
      <c r="A39" s="110">
        <v>65311100</v>
      </c>
      <c r="B39" s="113" t="s">
        <v>141</v>
      </c>
      <c r="C39" s="104" t="s">
        <v>142</v>
      </c>
      <c r="D39" s="105" t="s">
        <v>143</v>
      </c>
      <c r="E39" s="106">
        <v>544500</v>
      </c>
      <c r="F39" s="106">
        <v>1</v>
      </c>
      <c r="G39" s="107">
        <f t="shared" ref="G39:G41" si="1">+E39*F39/1000</f>
        <v>544.5</v>
      </c>
    </row>
    <row r="40" spans="1:7" s="98" customFormat="1" ht="16.5" customHeight="1">
      <c r="A40" s="110">
        <v>65111100</v>
      </c>
      <c r="B40" s="113" t="s">
        <v>144</v>
      </c>
      <c r="C40" s="104" t="s">
        <v>142</v>
      </c>
      <c r="D40" s="105" t="s">
        <v>143</v>
      </c>
      <c r="E40" s="106">
        <v>103500</v>
      </c>
      <c r="F40" s="106">
        <v>1</v>
      </c>
      <c r="G40" s="107">
        <f>+E40*F40/1000</f>
        <v>103.5</v>
      </c>
    </row>
    <row r="41" spans="1:7" s="98" customFormat="1" ht="50.25" customHeight="1">
      <c r="A41" s="110">
        <v>79571100</v>
      </c>
      <c r="B41" s="113" t="s">
        <v>145</v>
      </c>
      <c r="C41" s="104" t="s">
        <v>142</v>
      </c>
      <c r="D41" s="105" t="s">
        <v>143</v>
      </c>
      <c r="E41" s="106">
        <v>5310000</v>
      </c>
      <c r="F41" s="106">
        <v>1</v>
      </c>
      <c r="G41" s="136">
        <f t="shared" si="1"/>
        <v>5310</v>
      </c>
    </row>
    <row r="42" spans="1:7" s="99" customFormat="1" ht="56.25" customHeight="1">
      <c r="A42" s="101" t="s">
        <v>218</v>
      </c>
      <c r="B42" s="174" t="s">
        <v>219</v>
      </c>
      <c r="C42" s="175"/>
      <c r="D42" s="175"/>
      <c r="E42" s="175"/>
      <c r="F42" s="176"/>
      <c r="G42" s="127">
        <f>+G43</f>
        <v>15888</v>
      </c>
    </row>
    <row r="43" spans="1:7" s="99" customFormat="1" ht="17.25">
      <c r="A43" s="110"/>
      <c r="B43" s="111" t="s">
        <v>140</v>
      </c>
      <c r="C43" s="112"/>
      <c r="D43" s="112"/>
      <c r="E43" s="109"/>
      <c r="F43" s="109"/>
      <c r="G43" s="127">
        <f>SUM(G44:G46)</f>
        <v>15888</v>
      </c>
    </row>
    <row r="44" spans="1:7" s="98" customFormat="1" ht="23.25" customHeight="1">
      <c r="A44" s="110">
        <v>65311100</v>
      </c>
      <c r="B44" s="113" t="s">
        <v>141</v>
      </c>
      <c r="C44" s="104" t="s">
        <v>142</v>
      </c>
      <c r="D44" s="105" t="s">
        <v>143</v>
      </c>
      <c r="E44" s="106">
        <v>1452000</v>
      </c>
      <c r="F44" s="106">
        <v>1</v>
      </c>
      <c r="G44" s="136">
        <f t="shared" ref="G44" si="2">+E44*F44/1000</f>
        <v>1452</v>
      </c>
    </row>
    <row r="45" spans="1:7" s="98" customFormat="1" ht="16.5" customHeight="1">
      <c r="A45" s="110">
        <v>65111100</v>
      </c>
      <c r="B45" s="113" t="s">
        <v>144</v>
      </c>
      <c r="C45" s="104" t="s">
        <v>142</v>
      </c>
      <c r="D45" s="105" t="s">
        <v>143</v>
      </c>
      <c r="E45" s="106">
        <v>276000</v>
      </c>
      <c r="F45" s="106">
        <v>1</v>
      </c>
      <c r="G45" s="136">
        <f>+E45*F45/1000</f>
        <v>276</v>
      </c>
    </row>
    <row r="46" spans="1:7" s="98" customFormat="1" ht="34.5" customHeight="1">
      <c r="A46" s="110">
        <v>79571100</v>
      </c>
      <c r="B46" s="113" t="s">
        <v>145</v>
      </c>
      <c r="C46" s="104" t="s">
        <v>142</v>
      </c>
      <c r="D46" s="105" t="s">
        <v>143</v>
      </c>
      <c r="E46" s="106">
        <v>14160000</v>
      </c>
      <c r="F46" s="106">
        <v>1</v>
      </c>
      <c r="G46" s="136">
        <f t="shared" ref="G46" si="3">+E46*F46/1000</f>
        <v>14160</v>
      </c>
    </row>
    <row r="47" spans="1:7" s="99" customFormat="1" ht="55.5" customHeight="1">
      <c r="A47" s="101" t="s">
        <v>220</v>
      </c>
      <c r="B47" s="174" t="s">
        <v>221</v>
      </c>
      <c r="C47" s="175"/>
      <c r="D47" s="175"/>
      <c r="E47" s="175"/>
      <c r="F47" s="176"/>
      <c r="G47" s="127">
        <f>+G48</f>
        <v>1986</v>
      </c>
    </row>
    <row r="48" spans="1:7" s="99" customFormat="1" ht="17.25">
      <c r="A48" s="110"/>
      <c r="B48" s="111" t="s">
        <v>140</v>
      </c>
      <c r="C48" s="112"/>
      <c r="D48" s="112"/>
      <c r="E48" s="109"/>
      <c r="F48" s="109"/>
      <c r="G48" s="127">
        <f>SUM(G49:G51)</f>
        <v>1986</v>
      </c>
    </row>
    <row r="49" spans="1:7" s="98" customFormat="1" ht="20.25" customHeight="1">
      <c r="A49" s="110">
        <v>65311100</v>
      </c>
      <c r="B49" s="113" t="s">
        <v>141</v>
      </c>
      <c r="C49" s="104" t="s">
        <v>142</v>
      </c>
      <c r="D49" s="105" t="s">
        <v>143</v>
      </c>
      <c r="E49" s="106">
        <v>181500</v>
      </c>
      <c r="F49" s="106">
        <v>1</v>
      </c>
      <c r="G49" s="107">
        <f t="shared" ref="G49" si="4">+E49*F49/1000</f>
        <v>181.5</v>
      </c>
    </row>
    <row r="50" spans="1:7" s="98" customFormat="1" ht="16.5" customHeight="1">
      <c r="A50" s="110">
        <v>65111100</v>
      </c>
      <c r="B50" s="113" t="s">
        <v>144</v>
      </c>
      <c r="C50" s="104" t="s">
        <v>142</v>
      </c>
      <c r="D50" s="105" t="s">
        <v>143</v>
      </c>
      <c r="E50" s="106">
        <v>34500</v>
      </c>
      <c r="F50" s="106">
        <v>1</v>
      </c>
      <c r="G50" s="107">
        <f>+E50*F50/1000</f>
        <v>34.5</v>
      </c>
    </row>
    <row r="51" spans="1:7" s="98" customFormat="1" ht="30.75" customHeight="1">
      <c r="A51" s="110">
        <v>79571100</v>
      </c>
      <c r="B51" s="113" t="s">
        <v>145</v>
      </c>
      <c r="C51" s="104" t="s">
        <v>142</v>
      </c>
      <c r="D51" s="105" t="s">
        <v>143</v>
      </c>
      <c r="E51" s="106">
        <v>1770000</v>
      </c>
      <c r="F51" s="106">
        <v>1</v>
      </c>
      <c r="G51" s="136">
        <f t="shared" ref="G51" si="5">+E51*F51/1000</f>
        <v>1770</v>
      </c>
    </row>
    <row r="52" spans="1:7" s="99" customFormat="1" ht="67.5" customHeight="1">
      <c r="A52" s="101" t="s">
        <v>222</v>
      </c>
      <c r="B52" s="174" t="s">
        <v>223</v>
      </c>
      <c r="C52" s="175"/>
      <c r="D52" s="175"/>
      <c r="E52" s="175"/>
      <c r="F52" s="176"/>
      <c r="G52" s="127">
        <f>+G53</f>
        <v>1986</v>
      </c>
    </row>
    <row r="53" spans="1:7" s="99" customFormat="1" ht="17.25">
      <c r="A53" s="110"/>
      <c r="B53" s="111" t="s">
        <v>140</v>
      </c>
      <c r="C53" s="112"/>
      <c r="D53" s="112"/>
      <c r="E53" s="109"/>
      <c r="F53" s="109"/>
      <c r="G53" s="127">
        <f>SUM(G54:G56)</f>
        <v>1986</v>
      </c>
    </row>
    <row r="54" spans="1:7" s="98" customFormat="1" ht="20.25" customHeight="1">
      <c r="A54" s="110">
        <v>65311100</v>
      </c>
      <c r="B54" s="113" t="s">
        <v>141</v>
      </c>
      <c r="C54" s="104" t="s">
        <v>142</v>
      </c>
      <c r="D54" s="105" t="s">
        <v>143</v>
      </c>
      <c r="E54" s="106">
        <v>181500</v>
      </c>
      <c r="F54" s="106">
        <v>1</v>
      </c>
      <c r="G54" s="107">
        <f t="shared" ref="G54" si="6">+E54*F54/1000</f>
        <v>181.5</v>
      </c>
    </row>
    <row r="55" spans="1:7" s="98" customFormat="1" ht="16.5" customHeight="1">
      <c r="A55" s="110">
        <v>65111100</v>
      </c>
      <c r="B55" s="113" t="s">
        <v>144</v>
      </c>
      <c r="C55" s="104" t="s">
        <v>142</v>
      </c>
      <c r="D55" s="105" t="s">
        <v>143</v>
      </c>
      <c r="E55" s="106">
        <v>34500</v>
      </c>
      <c r="F55" s="106">
        <v>1</v>
      </c>
      <c r="G55" s="107">
        <f>+E55*F55/1000</f>
        <v>34.5</v>
      </c>
    </row>
    <row r="56" spans="1:7" s="98" customFormat="1" ht="35.25" customHeight="1">
      <c r="A56" s="110">
        <v>79571100</v>
      </c>
      <c r="B56" s="113" t="s">
        <v>145</v>
      </c>
      <c r="C56" s="104" t="s">
        <v>142</v>
      </c>
      <c r="D56" s="105" t="s">
        <v>143</v>
      </c>
      <c r="E56" s="106">
        <v>1770000</v>
      </c>
      <c r="F56" s="106">
        <v>1</v>
      </c>
      <c r="G56" s="136">
        <f t="shared" ref="G56" si="7">+E56*F56/1000</f>
        <v>1770</v>
      </c>
    </row>
    <row r="57" spans="1:7" s="99" customFormat="1" ht="58.5" customHeight="1">
      <c r="A57" s="101" t="s">
        <v>224</v>
      </c>
      <c r="B57" s="174" t="s">
        <v>225</v>
      </c>
      <c r="C57" s="175"/>
      <c r="D57" s="175"/>
      <c r="E57" s="175"/>
      <c r="F57" s="176"/>
      <c r="G57" s="127">
        <f>+G58</f>
        <v>1986</v>
      </c>
    </row>
    <row r="58" spans="1:7" s="99" customFormat="1" ht="17.25">
      <c r="A58" s="110"/>
      <c r="B58" s="111" t="s">
        <v>140</v>
      </c>
      <c r="C58" s="112"/>
      <c r="D58" s="112"/>
      <c r="E58" s="109"/>
      <c r="F58" s="109"/>
      <c r="G58" s="127">
        <f>SUM(G59:G61)</f>
        <v>1986</v>
      </c>
    </row>
    <row r="59" spans="1:7" s="98" customFormat="1" ht="20.25" customHeight="1">
      <c r="A59" s="110">
        <v>65311100</v>
      </c>
      <c r="B59" s="113" t="s">
        <v>141</v>
      </c>
      <c r="C59" s="104" t="s">
        <v>142</v>
      </c>
      <c r="D59" s="105" t="s">
        <v>143</v>
      </c>
      <c r="E59" s="106">
        <v>181500</v>
      </c>
      <c r="F59" s="106">
        <v>1</v>
      </c>
      <c r="G59" s="107">
        <f t="shared" ref="G59" si="8">+E59*F59/1000</f>
        <v>181.5</v>
      </c>
    </row>
    <row r="60" spans="1:7" s="98" customFormat="1" ht="16.5" customHeight="1">
      <c r="A60" s="110">
        <v>65111100</v>
      </c>
      <c r="B60" s="113" t="s">
        <v>144</v>
      </c>
      <c r="C60" s="104" t="s">
        <v>142</v>
      </c>
      <c r="D60" s="105" t="s">
        <v>143</v>
      </c>
      <c r="E60" s="106">
        <v>34500</v>
      </c>
      <c r="F60" s="106">
        <v>1</v>
      </c>
      <c r="G60" s="107">
        <f>+E60*F60/1000</f>
        <v>34.5</v>
      </c>
    </row>
    <row r="61" spans="1:7" s="98" customFormat="1" ht="23.25" customHeight="1">
      <c r="A61" s="110">
        <v>79571100</v>
      </c>
      <c r="B61" s="113" t="s">
        <v>145</v>
      </c>
      <c r="C61" s="104" t="s">
        <v>142</v>
      </c>
      <c r="D61" s="105" t="s">
        <v>143</v>
      </c>
      <c r="E61" s="106">
        <v>1770000</v>
      </c>
      <c r="F61" s="106">
        <v>1</v>
      </c>
      <c r="G61" s="136">
        <f t="shared" ref="G61" si="9">+E61*F61/1000</f>
        <v>1770</v>
      </c>
    </row>
    <row r="62" spans="1:7" s="99" customFormat="1" ht="54.75" customHeight="1">
      <c r="A62" s="101" t="s">
        <v>226</v>
      </c>
      <c r="B62" s="174" t="s">
        <v>227</v>
      </c>
      <c r="C62" s="175"/>
      <c r="D62" s="175"/>
      <c r="E62" s="175"/>
      <c r="F62" s="176"/>
      <c r="G62" s="127">
        <f>+G63</f>
        <v>1986</v>
      </c>
    </row>
    <row r="63" spans="1:7" s="99" customFormat="1" ht="17.25">
      <c r="A63" s="110"/>
      <c r="B63" s="111" t="s">
        <v>140</v>
      </c>
      <c r="C63" s="112"/>
      <c r="D63" s="112"/>
      <c r="E63" s="109"/>
      <c r="F63" s="109"/>
      <c r="G63" s="127">
        <f>SUM(G64:G66)</f>
        <v>1986</v>
      </c>
    </row>
    <row r="64" spans="1:7" s="98" customFormat="1" ht="20.25" customHeight="1">
      <c r="A64" s="110">
        <v>65311100</v>
      </c>
      <c r="B64" s="113" t="s">
        <v>141</v>
      </c>
      <c r="C64" s="104" t="s">
        <v>142</v>
      </c>
      <c r="D64" s="105" t="s">
        <v>143</v>
      </c>
      <c r="E64" s="106">
        <v>181500</v>
      </c>
      <c r="F64" s="106">
        <v>1</v>
      </c>
      <c r="G64" s="107">
        <f t="shared" ref="G64" si="10">+E64*F64/1000</f>
        <v>181.5</v>
      </c>
    </row>
    <row r="65" spans="1:7" s="98" customFormat="1" ht="16.5" customHeight="1">
      <c r="A65" s="110">
        <v>65111100</v>
      </c>
      <c r="B65" s="113" t="s">
        <v>144</v>
      </c>
      <c r="C65" s="104" t="s">
        <v>142</v>
      </c>
      <c r="D65" s="105" t="s">
        <v>143</v>
      </c>
      <c r="E65" s="106">
        <v>34500</v>
      </c>
      <c r="F65" s="106">
        <v>1</v>
      </c>
      <c r="G65" s="107">
        <f>+E65*F65/1000</f>
        <v>34.5</v>
      </c>
    </row>
    <row r="66" spans="1:7" s="98" customFormat="1" ht="34.5" customHeight="1">
      <c r="A66" s="110">
        <v>79571100</v>
      </c>
      <c r="B66" s="113" t="s">
        <v>145</v>
      </c>
      <c r="C66" s="104" t="s">
        <v>142</v>
      </c>
      <c r="D66" s="105" t="s">
        <v>143</v>
      </c>
      <c r="E66" s="106">
        <v>1770000</v>
      </c>
      <c r="F66" s="106">
        <v>1</v>
      </c>
      <c r="G66" s="136">
        <f t="shared" ref="G66" si="11">+E66*F66/1000</f>
        <v>1770</v>
      </c>
    </row>
    <row r="67" spans="1:7" s="99" customFormat="1" ht="66.75" customHeight="1">
      <c r="A67" s="101" t="s">
        <v>228</v>
      </c>
      <c r="B67" s="174" t="s">
        <v>229</v>
      </c>
      <c r="C67" s="175"/>
      <c r="D67" s="175"/>
      <c r="E67" s="175"/>
      <c r="F67" s="176"/>
      <c r="G67" s="127">
        <f>+G68</f>
        <v>1986</v>
      </c>
    </row>
    <row r="68" spans="1:7" s="99" customFormat="1" ht="17.25">
      <c r="A68" s="110"/>
      <c r="B68" s="111" t="s">
        <v>140</v>
      </c>
      <c r="C68" s="112"/>
      <c r="D68" s="112"/>
      <c r="E68" s="109"/>
      <c r="F68" s="109"/>
      <c r="G68" s="127">
        <f>SUM(G69:G71)</f>
        <v>1986</v>
      </c>
    </row>
    <row r="69" spans="1:7" s="98" customFormat="1" ht="20.25" customHeight="1">
      <c r="A69" s="110">
        <v>65311100</v>
      </c>
      <c r="B69" s="113" t="s">
        <v>141</v>
      </c>
      <c r="C69" s="104" t="s">
        <v>142</v>
      </c>
      <c r="D69" s="105" t="s">
        <v>143</v>
      </c>
      <c r="E69" s="106">
        <v>181500</v>
      </c>
      <c r="F69" s="106">
        <v>1</v>
      </c>
      <c r="G69" s="107">
        <f t="shared" ref="G69" si="12">+E69*F69/1000</f>
        <v>181.5</v>
      </c>
    </row>
    <row r="70" spans="1:7" s="98" customFormat="1" ht="16.5" customHeight="1">
      <c r="A70" s="110">
        <v>65111100</v>
      </c>
      <c r="B70" s="113" t="s">
        <v>144</v>
      </c>
      <c r="C70" s="104" t="s">
        <v>142</v>
      </c>
      <c r="D70" s="105" t="s">
        <v>143</v>
      </c>
      <c r="E70" s="106">
        <v>34500</v>
      </c>
      <c r="F70" s="106">
        <v>1</v>
      </c>
      <c r="G70" s="107">
        <f>+E70*F70/1000</f>
        <v>34.5</v>
      </c>
    </row>
    <row r="71" spans="1:7" s="98" customFormat="1" ht="23.25" customHeight="1">
      <c r="A71" s="110">
        <v>79571100</v>
      </c>
      <c r="B71" s="113" t="s">
        <v>145</v>
      </c>
      <c r="C71" s="104" t="s">
        <v>142</v>
      </c>
      <c r="D71" s="105" t="s">
        <v>143</v>
      </c>
      <c r="E71" s="106">
        <v>1770000</v>
      </c>
      <c r="F71" s="106">
        <v>1</v>
      </c>
      <c r="G71" s="136">
        <f t="shared" ref="G71" si="13">+E71*F71/1000</f>
        <v>1770</v>
      </c>
    </row>
    <row r="72" spans="1:7" s="99" customFormat="1" ht="61.5" customHeight="1">
      <c r="A72" s="101" t="s">
        <v>230</v>
      </c>
      <c r="B72" s="174" t="s">
        <v>231</v>
      </c>
      <c r="C72" s="175"/>
      <c r="D72" s="175"/>
      <c r="E72" s="175"/>
      <c r="F72" s="176"/>
      <c r="G72" s="127">
        <f>+G73</f>
        <v>1986</v>
      </c>
    </row>
    <row r="73" spans="1:7" s="99" customFormat="1" ht="17.25">
      <c r="A73" s="110"/>
      <c r="B73" s="111" t="s">
        <v>140</v>
      </c>
      <c r="C73" s="112"/>
      <c r="D73" s="112"/>
      <c r="E73" s="109"/>
      <c r="F73" s="109"/>
      <c r="G73" s="127">
        <f>SUM(G74:G76)</f>
        <v>1986</v>
      </c>
    </row>
    <row r="74" spans="1:7" s="98" customFormat="1" ht="20.25" customHeight="1">
      <c r="A74" s="110">
        <v>65311100</v>
      </c>
      <c r="B74" s="113" t="s">
        <v>141</v>
      </c>
      <c r="C74" s="104" t="s">
        <v>142</v>
      </c>
      <c r="D74" s="105" t="s">
        <v>143</v>
      </c>
      <c r="E74" s="106">
        <v>181500</v>
      </c>
      <c r="F74" s="106">
        <v>1</v>
      </c>
      <c r="G74" s="107">
        <f t="shared" ref="G74" si="14">+E74*F74/1000</f>
        <v>181.5</v>
      </c>
    </row>
    <row r="75" spans="1:7" s="98" customFormat="1" ht="16.5" customHeight="1">
      <c r="A75" s="110">
        <v>65111100</v>
      </c>
      <c r="B75" s="113" t="s">
        <v>144</v>
      </c>
      <c r="C75" s="104" t="s">
        <v>142</v>
      </c>
      <c r="D75" s="105" t="s">
        <v>143</v>
      </c>
      <c r="E75" s="106">
        <v>34500</v>
      </c>
      <c r="F75" s="106">
        <v>1</v>
      </c>
      <c r="G75" s="107">
        <f>+E75*F75/1000</f>
        <v>34.5</v>
      </c>
    </row>
    <row r="76" spans="1:7" s="98" customFormat="1" ht="33.75" customHeight="1">
      <c r="A76" s="110">
        <v>79571100</v>
      </c>
      <c r="B76" s="113" t="s">
        <v>145</v>
      </c>
      <c r="C76" s="104" t="s">
        <v>142</v>
      </c>
      <c r="D76" s="105" t="s">
        <v>143</v>
      </c>
      <c r="E76" s="106">
        <v>1770000</v>
      </c>
      <c r="F76" s="106">
        <v>1</v>
      </c>
      <c r="G76" s="136">
        <f t="shared" ref="G76" si="15">+E76*F76/1000</f>
        <v>1770</v>
      </c>
    </row>
    <row r="77" spans="1:7" s="99" customFormat="1" ht="67.5" customHeight="1">
      <c r="A77" s="101" t="s">
        <v>232</v>
      </c>
      <c r="B77" s="174" t="s">
        <v>233</v>
      </c>
      <c r="C77" s="175"/>
      <c r="D77" s="175"/>
      <c r="E77" s="175"/>
      <c r="F77" s="176"/>
      <c r="G77" s="127">
        <f>+G78</f>
        <v>1986</v>
      </c>
    </row>
    <row r="78" spans="1:7" s="99" customFormat="1" ht="17.25">
      <c r="A78" s="110"/>
      <c r="B78" s="111" t="s">
        <v>140</v>
      </c>
      <c r="C78" s="112"/>
      <c r="D78" s="112"/>
      <c r="E78" s="109"/>
      <c r="F78" s="109"/>
      <c r="G78" s="127">
        <f>SUM(G79:G81)</f>
        <v>1986</v>
      </c>
    </row>
    <row r="79" spans="1:7" s="98" customFormat="1" ht="20.25" customHeight="1">
      <c r="A79" s="110">
        <v>65311100</v>
      </c>
      <c r="B79" s="113" t="s">
        <v>141</v>
      </c>
      <c r="C79" s="104" t="s">
        <v>142</v>
      </c>
      <c r="D79" s="105" t="s">
        <v>143</v>
      </c>
      <c r="E79" s="106">
        <v>181500</v>
      </c>
      <c r="F79" s="106">
        <v>1</v>
      </c>
      <c r="G79" s="107">
        <f t="shared" ref="G79" si="16">+E79*F79/1000</f>
        <v>181.5</v>
      </c>
    </row>
    <row r="80" spans="1:7" s="98" customFormat="1" ht="16.5" customHeight="1">
      <c r="A80" s="110">
        <v>65111100</v>
      </c>
      <c r="B80" s="113" t="s">
        <v>144</v>
      </c>
      <c r="C80" s="104" t="s">
        <v>142</v>
      </c>
      <c r="D80" s="105" t="s">
        <v>143</v>
      </c>
      <c r="E80" s="106">
        <v>34500</v>
      </c>
      <c r="F80" s="106">
        <v>1</v>
      </c>
      <c r="G80" s="107">
        <f>+E80*F80/1000</f>
        <v>34.5</v>
      </c>
    </row>
    <row r="81" spans="1:7" s="98" customFormat="1" ht="35.25" customHeight="1">
      <c r="A81" s="110">
        <v>79571100</v>
      </c>
      <c r="B81" s="113" t="s">
        <v>145</v>
      </c>
      <c r="C81" s="104" t="s">
        <v>142</v>
      </c>
      <c r="D81" s="105" t="s">
        <v>143</v>
      </c>
      <c r="E81" s="106">
        <v>1770000</v>
      </c>
      <c r="F81" s="106">
        <v>1</v>
      </c>
      <c r="G81" s="136">
        <f t="shared" ref="G81" si="17">+E81*F81/1000</f>
        <v>1770</v>
      </c>
    </row>
    <row r="82" spans="1:7" s="99" customFormat="1" ht="59.25" customHeight="1">
      <c r="A82" s="101" t="s">
        <v>234</v>
      </c>
      <c r="B82" s="174" t="s">
        <v>235</v>
      </c>
      <c r="C82" s="175"/>
      <c r="D82" s="175"/>
      <c r="E82" s="175"/>
      <c r="F82" s="176"/>
      <c r="G82" s="127">
        <f>+G83</f>
        <v>1986</v>
      </c>
    </row>
    <row r="83" spans="1:7" s="99" customFormat="1" ht="17.25">
      <c r="A83" s="110"/>
      <c r="B83" s="111" t="s">
        <v>140</v>
      </c>
      <c r="C83" s="112"/>
      <c r="D83" s="112"/>
      <c r="E83" s="109"/>
      <c r="F83" s="109"/>
      <c r="G83" s="127">
        <f>SUM(G84:G86)</f>
        <v>1986</v>
      </c>
    </row>
    <row r="84" spans="1:7" s="98" customFormat="1" ht="20.25" customHeight="1">
      <c r="A84" s="110">
        <v>65311100</v>
      </c>
      <c r="B84" s="113" t="s">
        <v>141</v>
      </c>
      <c r="C84" s="104" t="s">
        <v>142</v>
      </c>
      <c r="D84" s="105" t="s">
        <v>143</v>
      </c>
      <c r="E84" s="106">
        <v>181500</v>
      </c>
      <c r="F84" s="106">
        <v>1</v>
      </c>
      <c r="G84" s="107">
        <f t="shared" ref="G84" si="18">+E84*F84/1000</f>
        <v>181.5</v>
      </c>
    </row>
    <row r="85" spans="1:7" s="98" customFormat="1" ht="16.5" customHeight="1">
      <c r="A85" s="110">
        <v>65111100</v>
      </c>
      <c r="B85" s="113" t="s">
        <v>144</v>
      </c>
      <c r="C85" s="104" t="s">
        <v>142</v>
      </c>
      <c r="D85" s="105" t="s">
        <v>143</v>
      </c>
      <c r="E85" s="106">
        <v>34500</v>
      </c>
      <c r="F85" s="106">
        <v>1</v>
      </c>
      <c r="G85" s="107">
        <f>+E85*F85/1000</f>
        <v>34.5</v>
      </c>
    </row>
    <row r="86" spans="1:7" s="98" customFormat="1" ht="33" customHeight="1">
      <c r="A86" s="110">
        <v>79571100</v>
      </c>
      <c r="B86" s="113" t="s">
        <v>145</v>
      </c>
      <c r="C86" s="104" t="s">
        <v>142</v>
      </c>
      <c r="D86" s="105" t="s">
        <v>143</v>
      </c>
      <c r="E86" s="106">
        <v>1770000</v>
      </c>
      <c r="F86" s="106">
        <v>1</v>
      </c>
      <c r="G86" s="136">
        <f t="shared" ref="G86" si="19">+E86*F86/1000</f>
        <v>1770</v>
      </c>
    </row>
    <row r="87" spans="1:7" s="99" customFormat="1" ht="63.75" customHeight="1">
      <c r="A87" s="101" t="s">
        <v>236</v>
      </c>
      <c r="B87" s="174" t="s">
        <v>237</v>
      </c>
      <c r="C87" s="175"/>
      <c r="D87" s="175"/>
      <c r="E87" s="175"/>
      <c r="F87" s="176"/>
      <c r="G87" s="127">
        <f>+G88</f>
        <v>1986</v>
      </c>
    </row>
    <row r="88" spans="1:7" s="99" customFormat="1" ht="17.25">
      <c r="A88" s="110"/>
      <c r="B88" s="111" t="s">
        <v>140</v>
      </c>
      <c r="C88" s="112"/>
      <c r="D88" s="112"/>
      <c r="E88" s="109"/>
      <c r="F88" s="109"/>
      <c r="G88" s="127">
        <f>SUM(G89:G91)</f>
        <v>1986</v>
      </c>
    </row>
    <row r="89" spans="1:7" s="98" customFormat="1" ht="20.25" customHeight="1">
      <c r="A89" s="110">
        <v>65311100</v>
      </c>
      <c r="B89" s="113" t="s">
        <v>141</v>
      </c>
      <c r="C89" s="104" t="s">
        <v>142</v>
      </c>
      <c r="D89" s="105" t="s">
        <v>143</v>
      </c>
      <c r="E89" s="106">
        <v>181500</v>
      </c>
      <c r="F89" s="106">
        <v>1</v>
      </c>
      <c r="G89" s="107">
        <f t="shared" ref="G89" si="20">+E89*F89/1000</f>
        <v>181.5</v>
      </c>
    </row>
    <row r="90" spans="1:7" s="98" customFormat="1" ht="16.5" customHeight="1">
      <c r="A90" s="110">
        <v>65111100</v>
      </c>
      <c r="B90" s="113" t="s">
        <v>144</v>
      </c>
      <c r="C90" s="104" t="s">
        <v>142</v>
      </c>
      <c r="D90" s="105" t="s">
        <v>143</v>
      </c>
      <c r="E90" s="106">
        <v>34500</v>
      </c>
      <c r="F90" s="106">
        <v>1</v>
      </c>
      <c r="G90" s="107">
        <f>+E90*F90/1000</f>
        <v>34.5</v>
      </c>
    </row>
    <row r="91" spans="1:7" s="98" customFormat="1" ht="42" customHeight="1">
      <c r="A91" s="110">
        <v>79571100</v>
      </c>
      <c r="B91" s="113" t="s">
        <v>145</v>
      </c>
      <c r="C91" s="104" t="s">
        <v>142</v>
      </c>
      <c r="D91" s="105" t="s">
        <v>143</v>
      </c>
      <c r="E91" s="106">
        <v>1770000</v>
      </c>
      <c r="F91" s="106">
        <v>1</v>
      </c>
      <c r="G91" s="136">
        <f t="shared" ref="G91" si="21">+E91*F91/1000</f>
        <v>1770</v>
      </c>
    </row>
  </sheetData>
  <mergeCells count="28">
    <mergeCell ref="B72:F72"/>
    <mergeCell ref="B77:F77"/>
    <mergeCell ref="B82:F82"/>
    <mergeCell ref="B87:F87"/>
    <mergeCell ref="B47:F47"/>
    <mergeCell ref="B52:F52"/>
    <mergeCell ref="B57:F57"/>
    <mergeCell ref="B62:F62"/>
    <mergeCell ref="B67:F67"/>
    <mergeCell ref="B12:F12"/>
    <mergeCell ref="E1:G1"/>
    <mergeCell ref="E2:G2"/>
    <mergeCell ref="E3:G3"/>
    <mergeCell ref="E4:G4"/>
    <mergeCell ref="A5:G5"/>
    <mergeCell ref="F7:G7"/>
    <mergeCell ref="A11:F11"/>
    <mergeCell ref="A7:A8"/>
    <mergeCell ref="B7:B8"/>
    <mergeCell ref="C7:C8"/>
    <mergeCell ref="A10:E10"/>
    <mergeCell ref="D7:D8"/>
    <mergeCell ref="E7:E8"/>
    <mergeCell ref="B20:F20"/>
    <mergeCell ref="B37:F37"/>
    <mergeCell ref="A18:F18"/>
    <mergeCell ref="A19:F19"/>
    <mergeCell ref="B42:F4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keywords>https:/mul2.gov.am/tasks/425823/oneclick/havelvacner.xlsx?token=8d942cfed472bd79c2fcdb1389c17ba8</cp:keywords>
  <cp:lastModifiedBy>Zara Margaryan</cp:lastModifiedBy>
  <cp:lastPrinted>2021-01-14T18:57:38Z</cp:lastPrinted>
  <dcterms:created xsi:type="dcterms:W3CDTF">2018-09-30T11:43:43Z</dcterms:created>
  <dcterms:modified xsi:type="dcterms:W3CDTF">2021-07-07T08:58:37Z</dcterms:modified>
</cp:coreProperties>
</file>