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 firstSheet="1" activeTab="7"/>
  </bookViews>
  <sheets>
    <sheet name="Havelvats 1+" sheetId="20" r:id="rId1"/>
    <sheet name="Havelvats 2+" sheetId="5" r:id="rId2"/>
    <sheet name="Havelvats 3+" sheetId="1" r:id="rId3"/>
    <sheet name="Havelvats 4+" sheetId="22" r:id="rId4"/>
    <sheet name="Havelvats 5+" sheetId="23" r:id="rId5"/>
    <sheet name="Havelvats 6+" sheetId="24" r:id="rId6"/>
    <sheet name="Havelvats 7+" sheetId="18" r:id="rId7"/>
    <sheet name="Havelvats 8+" sheetId="25" r:id="rId8"/>
  </sheets>
  <externalReferences>
    <externalReference r:id="rId9"/>
    <externalReference r:id="rId10"/>
    <externalReference r:id="rId11"/>
    <externalReference r:id="rId12"/>
  </externalReferences>
  <definedNames>
    <definedName name="\A">#REF!</definedName>
    <definedName name="Armata">#REF!</definedName>
    <definedName name="BOP">#REF!</definedName>
    <definedName name="BOPfoot">#REF!</definedName>
    <definedName name="DebtCG">'[1]Fis-Debt'!#REF!</definedName>
    <definedName name="DebtGG">#REF!</definedName>
    <definedName name="MonExo">#REF!</definedName>
    <definedName name="MonGrow">[2]BM!#REF!</definedName>
    <definedName name="_xlnm.Print_Area" localSheetId="1">'Havelvats 2+'!$A$1:$H$62</definedName>
    <definedName name="_xlnm.Print_Titles">[3]BP!$C:$C,[3]BP!$1:$3</definedName>
    <definedName name="RealExo">#REF!</definedName>
    <definedName name="RealPercent">#REF!</definedName>
    <definedName name="Table_2._Turkey__Exogenous_assumptions">#REF!</definedName>
    <definedName name="Z_248BE2BA_E445_11D3_BFE0_00003960F508_.wvu.Cols" hidden="1">[3]Finprog!$D:$AJ,[3]Finprog!#REF!</definedName>
    <definedName name="Z_695446A2_A8C9_11D3_8A18_0004AC53A12A_.wvu.Rows" hidden="1">[3]Cashflow!$32:$33,[3]Cashflow!$38:$38</definedName>
    <definedName name="է">[2]BM!#REF!</definedName>
    <definedName name="ՀՀՀՀՀ">#REF!</definedName>
    <definedName name="շախմատիստ" localSheetId="3">#REF!</definedName>
    <definedName name="շախմատիստ">#REF!</definedName>
  </definedNames>
  <calcPr calcId="145621"/>
</workbook>
</file>

<file path=xl/calcChain.xml><?xml version="1.0" encoding="utf-8"?>
<calcChain xmlns="http://schemas.openxmlformats.org/spreadsheetml/2006/main">
  <c r="I12" i="18" l="1"/>
  <c r="H19" i="5" l="1"/>
  <c r="G19" i="5"/>
  <c r="D14" i="20"/>
  <c r="D12" i="20"/>
  <c r="H12" i="20"/>
  <c r="H14" i="20"/>
  <c r="F9" i="1" l="1"/>
  <c r="F7" i="1" s="1"/>
  <c r="G9" i="1"/>
  <c r="G7" i="1" s="1"/>
  <c r="I11" i="18"/>
  <c r="I9" i="18" s="1"/>
  <c r="I7" i="18" s="1"/>
  <c r="H46" i="5"/>
  <c r="H45" i="5" s="1"/>
  <c r="H44" i="5" s="1"/>
  <c r="H43" i="5" s="1"/>
  <c r="G46" i="5"/>
  <c r="G45" i="5" s="1"/>
  <c r="G44" i="5" s="1"/>
  <c r="G43" i="5" s="1"/>
  <c r="H41" i="5"/>
  <c r="H40" i="5" s="1"/>
  <c r="H39" i="5" s="1"/>
  <c r="G41" i="5"/>
  <c r="G40" i="5"/>
  <c r="G39" i="5" s="1"/>
  <c r="H18" i="5"/>
  <c r="H17" i="5" s="1"/>
  <c r="H16" i="5" s="1"/>
  <c r="H14" i="5" s="1"/>
  <c r="H12" i="5" s="1"/>
  <c r="G18" i="5"/>
  <c r="G17" i="5" s="1"/>
  <c r="G16" i="5" s="1"/>
  <c r="G14" i="5" s="1"/>
  <c r="G12" i="5" s="1"/>
  <c r="G38" i="5" l="1"/>
  <c r="G36" i="5" s="1"/>
  <c r="G34" i="5" s="1"/>
  <c r="G60" i="5" s="1"/>
  <c r="G59" i="5" s="1"/>
  <c r="G58" i="5" s="1"/>
  <c r="G57" i="5" s="1"/>
  <c r="G56" i="5" s="1"/>
  <c r="G54" i="5" s="1"/>
  <c r="G52" i="5" s="1"/>
  <c r="G51" i="5" s="1"/>
  <c r="G50" i="5" s="1"/>
  <c r="G49" i="5" s="1"/>
  <c r="G48" i="5" s="1"/>
  <c r="G47" i="5" s="1"/>
  <c r="H38" i="5"/>
  <c r="H36" i="5" s="1"/>
  <c r="H34" i="5" s="1"/>
  <c r="G27" i="5"/>
  <c r="G26" i="5" s="1"/>
  <c r="G25" i="5" s="1"/>
  <c r="G24" i="5" s="1"/>
  <c r="G22" i="5" s="1"/>
  <c r="G20" i="5" s="1"/>
  <c r="G11" i="5" s="1"/>
  <c r="G9" i="5" s="1"/>
  <c r="G8" i="5" s="1"/>
  <c r="G7" i="5" s="1"/>
  <c r="H27" i="5"/>
  <c r="H26" i="5" s="1"/>
  <c r="H25" i="5" s="1"/>
  <c r="H24" i="5" s="1"/>
  <c r="H22" i="5" s="1"/>
  <c r="H20" i="5" s="1"/>
  <c r="H11" i="5" s="1"/>
  <c r="H9" i="5" s="1"/>
  <c r="H8" i="5" s="1"/>
  <c r="H7" i="5" s="1"/>
  <c r="G33" i="5" l="1"/>
  <c r="G32" i="5" s="1"/>
  <c r="G31" i="5" s="1"/>
  <c r="G30" i="5" s="1"/>
  <c r="G29" i="5" s="1"/>
  <c r="G28" i="5" s="1"/>
  <c r="H60" i="5"/>
  <c r="H59" i="5" s="1"/>
  <c r="H58" i="5" s="1"/>
  <c r="H57" i="5" s="1"/>
  <c r="H56" i="5" s="1"/>
  <c r="H54" i="5" s="1"/>
  <c r="H52" i="5" s="1"/>
  <c r="H51" i="5" s="1"/>
  <c r="H50" i="5" s="1"/>
  <c r="H49" i="5" s="1"/>
  <c r="H48" i="5" s="1"/>
  <c r="H47" i="5" s="1"/>
  <c r="H33" i="5"/>
  <c r="H32" i="5" s="1"/>
  <c r="H31" i="5" s="1"/>
  <c r="H30" i="5" s="1"/>
  <c r="H29" i="5" s="1"/>
  <c r="H28" i="5" s="1"/>
  <c r="D16" i="20" l="1"/>
  <c r="C53" i="25" l="1"/>
  <c r="C52" i="25"/>
  <c r="C51" i="25"/>
  <c r="C50" i="25"/>
  <c r="C49" i="25"/>
  <c r="C48" i="25"/>
  <c r="C46" i="25"/>
  <c r="C45" i="25"/>
  <c r="C44" i="25"/>
  <c r="C43" i="25"/>
  <c r="C42" i="25"/>
  <c r="C41" i="25"/>
  <c r="E8" i="25"/>
  <c r="E7" i="25" l="1"/>
  <c r="D7" i="25"/>
  <c r="D8" i="25" l="1"/>
  <c r="D48" i="25" l="1"/>
  <c r="D41" i="25" s="1"/>
  <c r="D35" i="25"/>
  <c r="D28" i="25" s="1"/>
  <c r="E35" i="25"/>
  <c r="E28" i="25" s="1"/>
  <c r="D27" i="25" l="1"/>
  <c r="D6" i="25" s="1"/>
  <c r="G12" i="22"/>
  <c r="G11" i="22" s="1"/>
  <c r="E48" i="25"/>
  <c r="E41" i="25" l="1"/>
  <c r="E27" i="25" s="1"/>
  <c r="E6" i="25" s="1"/>
  <c r="D76" i="24"/>
  <c r="G10" i="22"/>
  <c r="G9" i="22" s="1"/>
  <c r="G8" i="22" s="1"/>
  <c r="G7" i="22" s="1"/>
  <c r="D72" i="23"/>
</calcChain>
</file>

<file path=xl/sharedStrings.xml><?xml version="1.0" encoding="utf-8"?>
<sst xmlns="http://schemas.openxmlformats.org/spreadsheetml/2006/main" count="438" uniqueCount="209">
  <si>
    <t>Անտառվերականգնման և անտառապատման աշխատանքներ</t>
  </si>
  <si>
    <t>Տարի</t>
  </si>
  <si>
    <t>Միջոցառում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</si>
  <si>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</si>
  <si>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</si>
  <si>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</si>
  <si>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ՈՉ ՖԻՆԱՆՍԱԿԱՆ ԱԿՏԻՎՆԵՐԻ ԳԾՈՎ ԾԱԽՍԵՐ</t>
  </si>
  <si>
    <t xml:space="preserve"> ՀԻՄՆԱԿԱՆ ՄԻՋՈՑՆԵՐ</t>
  </si>
  <si>
    <t xml:space="preserve"> Անտառվերականգնման և անտառապատման աշխատանքներ</t>
  </si>
  <si>
    <t xml:space="preserve"> - Աճեցվող ակտիվներ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</si>
  <si>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</si>
  <si>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</si>
  <si>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Ծրագիր</t>
  </si>
  <si>
    <t>ՀՀ շրջակա միջավայրի նախարարության անտառային կոմիտե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</si>
  <si>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</si>
  <si>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</si>
  <si>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Անտառների կառավարում</t>
  </si>
  <si>
    <t>«Հայանտառ» ՊՈԱԿ</t>
  </si>
  <si>
    <t>ՀՀ շրջակա միջավայրի նախարարություն</t>
  </si>
  <si>
    <t>ԸՆԹԱՑԻԿ ԾԱԽՍԵՐ</t>
  </si>
  <si>
    <t>ԴՐԱՄԱՇՆՈՐՀՆԵՐ</t>
  </si>
  <si>
    <t>Կապիտալ դրամաշնորհներ պետական հատվածի այլ մակարդակներին</t>
  </si>
  <si>
    <t>Այլ հիմնական միջոցներ</t>
  </si>
  <si>
    <t>Ինն ամիս</t>
  </si>
  <si>
    <t>(հազար  դրամ)</t>
  </si>
  <si>
    <t>Ծրագրային դասիչը</t>
  </si>
  <si>
    <t>ծրագիրը</t>
  </si>
  <si>
    <t>միջոցառումը</t>
  </si>
  <si>
    <t xml:space="preserve">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</si>
  <si>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</si>
  <si>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</si>
  <si>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</si>
  <si>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</si>
  <si>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</si>
  <si>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</si>
  <si>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դրամներով)</t>
  </si>
  <si>
    <t>Բաժին N 04</t>
  </si>
  <si>
    <t>Խումբ N 02</t>
  </si>
  <si>
    <t>Դաս N 02</t>
  </si>
  <si>
    <t>Անտառային տնտեսություն</t>
  </si>
  <si>
    <t>1173  32001</t>
  </si>
  <si>
    <t>ՄԱՍ III. ԾԱՌԱՅՈՒԹՅՈՒՆՆԵՐ</t>
  </si>
  <si>
    <t>77231200-1</t>
  </si>
  <si>
    <t>ԲՄ</t>
  </si>
  <si>
    <t>դրամ</t>
  </si>
  <si>
    <t xml:space="preserve"> ԸՆԹԱՑԻԿ ԾԱԽՍԵՐ</t>
  </si>
  <si>
    <t xml:space="preserve"> ԱՅԼ  ԾԱԽՍԵՐ</t>
  </si>
  <si>
    <t>Բյուջետային գլխավոր կարգադրիչների, ծրագրերի, միջոցառումների և ուղղությունների անվանումները</t>
  </si>
  <si>
    <t>Ընդամենը</t>
  </si>
  <si>
    <t>այդ թվում՝</t>
  </si>
  <si>
    <t>ծրագիր</t>
  </si>
  <si>
    <t>միջոցառում</t>
  </si>
  <si>
    <t xml:space="preserve">ԸՆԴԱՄԵՆԸ՝ </t>
  </si>
  <si>
    <t xml:space="preserve">այդ թվում՝ </t>
  </si>
  <si>
    <t>ՀՀ  ՇՐՋԱԿԱ ՄԻՋԱՎԱՅՐԻ  ՆԱԽԱՐԱՐՈՒԹՅՈՒՆ</t>
  </si>
  <si>
    <t>այդ թվում`</t>
  </si>
  <si>
    <t>Կառուցման աշխատանքներ</t>
  </si>
  <si>
    <t>Վերակառուցման,վերանորոգման և վերականգնման աշխատանքներ</t>
  </si>
  <si>
    <t>Նախագծահետազոտական, գեոդեզիաքարտեզագրական աշխատանքներ</t>
  </si>
  <si>
    <t>Ոչ ֆինանսական այլ ակտիվների ձեռքբերում</t>
  </si>
  <si>
    <t>Հավելված 1
ՀՀ կառավարության
2021 թվականի____________ի  N _____-Ն որոշման</t>
  </si>
  <si>
    <t>ՀԱՅԱՍՏԱՆԻ ՀԱՆՐԱՊԵՏՈՒԹՅԱՆ ԿԱՌԱՎԱՐՈՒԹՅԱՆ   2020   ԹՎԱԿԱՆԻ  ԴԵԿՏԵՄԲԵՐԻ  30-Ի   N 2215-Ն  ՈՐՈՇՄԱՆ  NN3 ԵՎ 4 ՀԱՎԵԼՎԱԾՆԵՐՈՒՄ ԿԱՏԱՐՎՈՂ ՓՈՓՈԽՈՒԹՅՈՒՆՆԵՐԸ</t>
  </si>
  <si>
    <t>Բաժին</t>
  </si>
  <si>
    <t>Խումբ</t>
  </si>
  <si>
    <t>Դաս</t>
  </si>
  <si>
    <t>04</t>
  </si>
  <si>
    <t>02</t>
  </si>
  <si>
    <t>-Այլ կապիտալ դրամաշնորհներ</t>
  </si>
  <si>
    <t xml:space="preserve">Հավելված 2
ՀՀ կառավարության
2021 թվականի____________ի  N _____-Ն որոշման </t>
  </si>
  <si>
    <t>Հավելված 3
ՀՀ կառավարության
2021 թվականի____________ի  N _____-Ն որոշման</t>
  </si>
  <si>
    <t>Հավելված 4
ՀՀ կառավարության
2021 թվականի____________ի  N _____-Ն որոշման</t>
  </si>
  <si>
    <t>այդ թվում՝ ըստ կատարողների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</si>
  <si>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</si>
  <si>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</si>
  <si>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</si>
  <si>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</si>
  <si>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</si>
  <si>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</si>
  <si>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</si>
  <si>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</si>
  <si>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</si>
  <si>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</si>
  <si>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</si>
  <si>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</si>
  <si>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</si>
  <si>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</si>
  <si>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 xml:space="preserve"> Աղյուսակ 9.13 </t>
  </si>
  <si>
    <t xml:space="preserve"> ՀՀ շրջակա միջավայրի նախարարություն </t>
  </si>
  <si>
    <t xml:space="preserve"> 1173 </t>
  </si>
  <si>
    <t xml:space="preserve"> 32001 </t>
  </si>
  <si>
    <t xml:space="preserve"> Անտառվերականգնման և անտառապատման աշխատանքներ </t>
  </si>
  <si>
    <t xml:space="preserve"> Անտառվերականգնման և անտառապատման աշխատանքների իրականացում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</si>
  <si>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</si>
  <si>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Շրջակա միջավայրի  նախարարության Անտառային կոմիտե </t>
  </si>
  <si>
    <t xml:space="preserve"> Անտառվերականգնման տարածքներ, հա </t>
  </si>
  <si>
    <t xml:space="preserve">  </t>
  </si>
  <si>
    <t xml:space="preserve"> 32002 </t>
  </si>
  <si>
    <t xml:space="preserve"> Անտառկառավարման պլանների կազմում </t>
  </si>
  <si>
    <t xml:space="preserve"> Անտառկառավարման պլանների կազմման աշխատանքների իրականացում </t>
  </si>
  <si>
    <t xml:space="preserve"> Շրջակա միջավայրի նախարարության Անտառային կոմիտե </t>
  </si>
  <si>
    <t xml:space="preserve"> Անտառկառավարման պլաններ ունեցող անտառտնտեսությունների տարածքները, հա </t>
  </si>
  <si>
    <t>ՀԱՅԱՍՏԱՆԻ ՀԱՆՐԱՊԵՏՈՒԹՅԱՆ ԿԱՌԱՎԱՐՈՒԹՅԱՆ 2020 ԹՎԱԿԱՆԻ ԴԵԿՏԵՄԲԵՐԻ 30-Ի N 2215-Ն ՈՐՈՇՄԱՆ N 9  ՀԱՎԵԼՎԱԾԻ N9.13 ԱՂՅՈՒՍԱԿՈՒՄ ԿԱՏԱՐՎՈՂ ՓՈՓՈԽՈՒԹՅՈՒՆՆԵՐԸ ԵՎ ԼՐԱՑՈՒՄՆԵՐԸ</t>
  </si>
  <si>
    <t>Հավելված 6
ՀՀ կառավարության
2021 թվականի____________ի  N _____-Ն որոշման</t>
  </si>
  <si>
    <t xml:space="preserve"> ՀՀ շրջակա միջավայրի նախարարության անտառային կոմիտե </t>
  </si>
  <si>
    <t xml:space="preserve"> Աղյուսակ 9.1.46 </t>
  </si>
  <si>
    <t>ՀԱՅԱՍՏԱՆԻ ՀԱՆՐԱՊԵՏՈՒԹՅԱՆ ԿԱՌԱՎԱՐՈՒԹՅԱՆ 2020 ԹՎԱԿԱՆԻ ԴԵԿՏԵՄԲԵՐԻ 30-Ի N 2215-Ն ՈՐՈՇՄԱՆ N 9.1  ՀԱՎԵԼՎԱԾԻ N9.1.46 ԱՂՅՈՒՍԱԿՈՒՄ ԿԱՏԱՐՎՈՂ ՓՈՓՈԽՈՒԹՅՈՒՆՆԵՐԸ ԵՎ ԼՐԱՑՈՒՄՆԵՐԸ</t>
  </si>
  <si>
    <t>Հավելված 7
ՀՀ կառավարության
2021 թվականի____________ի  N _____-Ն որոշման</t>
  </si>
  <si>
    <t>77231300-1</t>
  </si>
  <si>
    <t>1173  32002</t>
  </si>
  <si>
    <t>Անտառկառավարման պլանների կազմում</t>
  </si>
  <si>
    <t xml:space="preserve">Անտառկառավարման պլաններ ունեցող տարածքների մասնաբաժինը կառավարվող անտառային տարածքներում, տոկոս </t>
  </si>
  <si>
    <t xml:space="preserve"> 11004</t>
  </si>
  <si>
    <t xml:space="preserve"> Հիդրոօդերևութաբանություն, շրջակա միջավայրի մոնիթորինգ և տեղեկատվության ապահովում</t>
  </si>
  <si>
    <t xml:space="preserve"> ՀՀ շրջակա միջավայրի նախարարություն</t>
  </si>
  <si>
    <t xml:space="preserve"> ԴՐԱՄԱՇՆՈՐՀՆԵՐ</t>
  </si>
  <si>
    <t xml:space="preserve"> ՇՐՋԱԿԱ  ՄԻՋԱՎԱՅՐԻ ՊԱՇՏՊԱՆՈՒԹՅՈՒՆ  
այդ թվում`</t>
  </si>
  <si>
    <t xml:space="preserve"> Շրջակա միջավայրի պաշտպանություն  (այլ դասերին չպատկանող) 
այդ թվում`</t>
  </si>
  <si>
    <t xml:space="preserve"> ՀՀ շրջակա միջավայրի նախարարություն  
այդ թվում`</t>
  </si>
  <si>
    <t xml:space="preserve"> Շրջակա միջավայրի վրա ազդեցության գնահատում և մոնիթորինգ
այդ թվում`</t>
  </si>
  <si>
    <t xml:space="preserve"> Անտառային տնտեսություն
այդ թվում`</t>
  </si>
  <si>
    <t>ՏՆՏԵՍԱԿԱՆ ՀԱՐԱԲԵՐՈՒԹՅՈՒՆՆԵՐ 
այդ թվում`</t>
  </si>
  <si>
    <t>ԸՆԴԱՄԵՆԸ
այդ թվում`</t>
  </si>
  <si>
    <t>Շրջակա միջավայրի վրա ազդեցության գնահատում և մոնիթորինգ</t>
  </si>
  <si>
    <t>«Հիդրոօդերևութաբանության և մոնիթորինգի կենտրոն» ՊՈԱԿ</t>
  </si>
  <si>
    <t>(Հազ.դրամ)</t>
  </si>
  <si>
    <t xml:space="preserve"> 1016 </t>
  </si>
  <si>
    <t xml:space="preserve"> 11004 </t>
  </si>
  <si>
    <t xml:space="preserve"> Հիդրոօդերևութաբանություն, շրջակա միջավայրի մոնիթորինգ և տեղեկատվության ապահովում </t>
  </si>
  <si>
    <t xml:space="preserve"> Հիդրոօդերևութաբանություն, շրջակա միջավայրի մոնիթորինգի տեղեկատվության տրամադրման  աշխատանքներ </t>
  </si>
  <si>
    <t xml:space="preserve"> Ծառայությունների մատուցում </t>
  </si>
  <si>
    <t xml:space="preserve"> Միջոցառումն իրականացնողի անվանումը՛ </t>
  </si>
  <si>
    <t xml:space="preserve"> Մասնագիտացված կազմակերպություններ </t>
  </si>
  <si>
    <t>Ջրերի ռադիոակտիվ աղտոտվածությոն դոզաչափ քանակ, հատ</t>
  </si>
  <si>
    <t>Մթնոլորտային օդում կամ հողային ծածկույթի ռադիոակտիվ աղտոտվածության շարժական դոզաչափ քանակ, հատ</t>
  </si>
  <si>
    <t>Ջրի որակի ուսումնական թեստերի (rapid test) հավաքածու  քանակ, հատ</t>
  </si>
  <si>
    <t xml:space="preserve"> ՄԱՍ 1. ՊԵՏԱԿԱՆ ՄԱՐՄՆԻ ԳԾՈՎ ԱՐԴՅՈՒՆՔԱՅԻՆ (ԿԱՏԱՐՈՂԱԿԱՆ) ՑՈՒՑԱՆԻՇՆԵՐԸ </t>
  </si>
  <si>
    <t>ՀԱՅԱՍՏԱՆԻ ՀԱՆՐԱՊԵՏՈՒԹՅԱՆ ԿԱՌԱՎԱՐՈՒԹՅԱՆ  2020 ԹՎԱԿԱՆԻ ԴԵԿՏԵՄԲԵՐԻ 30-Ի N 2215-Ն ՈՐՈՇՄԱՆ N 9.1 ՀԱՎԵԼՎԱԾԻ N 9.1.13 ԱՂՅՈՒՍԱԿՈՒՄ ԿԱՏԱՐՎՈՂ ՓՈՓՈԽՈՒԹՅՈՒՆԸ  ԵՎ ԼՐԱՑՈՒՄԸ</t>
  </si>
  <si>
    <t>-Կապիտալ դրամաշնորհներ պետական և համայնքային ոչ առևտրային կազմակերպություններին</t>
  </si>
  <si>
    <t>«ՀԱՅԱՍՏԱՆԻ ՀԱՆՐԱՊԵՏՈՒԹՅԱՆ 2021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</t>
  </si>
  <si>
    <t>Բյուջետային հատկացումների գլխավոր կարգադրիչների, ծրագրերի և միջոցառումների</t>
  </si>
  <si>
    <t>անվանումները</t>
  </si>
  <si>
    <t xml:space="preserve"> Ինն ամիս</t>
  </si>
  <si>
    <t xml:space="preserve"> Տարի</t>
  </si>
  <si>
    <t>ՀՀ կառավարություն</t>
  </si>
  <si>
    <t>Ծրագրի անվանումը</t>
  </si>
  <si>
    <t xml:space="preserve">ՀՀ կառավարության պահուստային ֆոնդ </t>
  </si>
  <si>
    <t>Ծրագրի նպատակը</t>
  </si>
  <si>
    <t xml:space="preserve">Պետական բյուջեում չկանխատեսված, ինչպես նաեւ բյուջետային երաշխիքների ապահովման ծախսերի ֆինանսավորման ապահովում
</t>
  </si>
  <si>
    <t>Վերջնական արդյունքի նկարագրությունը</t>
  </si>
  <si>
    <t>Պահուստային ֆոնդի կառավարման արդյունավետություն և թափանցիկություն</t>
  </si>
  <si>
    <t>Ծրագրի միջոցառումներ</t>
  </si>
  <si>
    <t>Միջոցառման անվանումը</t>
  </si>
  <si>
    <t xml:space="preserve">ՀՀ կառավարության պահուստային ֆոնդ                             </t>
  </si>
  <si>
    <t>Միջոցառման նկարագրությունը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</si>
  <si>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</si>
  <si>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Միջոցառման տեսակը</t>
  </si>
  <si>
    <t>Ծառայությունների մատուցում</t>
  </si>
  <si>
    <t>ՀՀ պետական բյուջեում նախատեսված ելքերի լրացուցիչ ֆինանսավորման,պետական բյուջեում չկանխատեսված ելքերի, ինչպես նաև բյուջետային երաշխիքների ապահովման ելքերի ֆինանսավորման ապահովում</t>
  </si>
  <si>
    <t xml:space="preserve"> ՀՀ  Շրջակա միջավայրի  նախարարություն</t>
  </si>
  <si>
    <t xml:space="preserve"> 1173</t>
  </si>
  <si>
    <t xml:space="preserve"> Ծրագրի անվանումը`</t>
  </si>
  <si>
    <t xml:space="preserve"> Անտառների կառավարում</t>
  </si>
  <si>
    <t xml:space="preserve"> Ծրագրի նպատակը`</t>
  </si>
  <si>
    <t xml:space="preserve"> Անտառային տարածքների կայուն կառավարում</t>
  </si>
  <si>
    <t xml:space="preserve"> Վերջնական արդյունքի նկարագրությունը`</t>
  </si>
  <si>
    <t xml:space="preserve"> Կայուն կառավարվող անտառային տարածքների աճ</t>
  </si>
  <si>
    <t xml:space="preserve"> Ծրագրի միջոցառումներ</t>
  </si>
  <si>
    <t xml:space="preserve"> 32001</t>
  </si>
  <si>
    <t xml:space="preserve"> Միջոցառման անվանումը`</t>
  </si>
  <si>
    <t xml:space="preserve"> Միջոցառման նկարագրությունը`</t>
  </si>
  <si>
    <t xml:space="preserve"> Անտառվերականգնման և անտառապատման աշխատանքների իրականացում</t>
  </si>
  <si>
    <t xml:space="preserve"> Միջոցառման տեսակը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</si>
  <si>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</si>
  <si>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Հավելված 8
ՀՀ կառավարության
2021 թվականի____________ի  N _____-Ն որոշման </t>
  </si>
  <si>
    <t xml:space="preserve"> ՀՀ կառավարություն </t>
  </si>
  <si>
    <t>ՀԱՅԱՍՏԱՆԻ ՀԱՆՐԱՊԵՏՈՒԹՅԱՆ  ԿԱՌԱՎԱՐՈՒԹՅԱՆ  2020   ԹՎԱԿԱՆԻ ԴԵԿՏԵՄԲԵՐԻ  30-Ի N 2215-Ն  ՈՐՈՇՄԱՆ   N 9  ՀԱՎԵԼՎԱԾԻ N 9.47 ԱՂՅՈՒՍԱԿՈՒՄ ԿԱՏԱՐՎՈՂ ՓՈՓՈԽՈՒԹՅՈՒՆՆԵՐԸ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</si>
  <si>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</si>
  <si>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</si>
  <si>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</si>
  <si>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</si>
  <si>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</si>
  <si>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11</t>
  </si>
  <si>
    <t>01</t>
  </si>
  <si>
    <t xml:space="preserve"> ՀՀ կառավարություն</t>
  </si>
  <si>
    <t xml:space="preserve"> 1139</t>
  </si>
  <si>
    <t xml:space="preserve"> ՀՀ կառավարության պահուստային ֆոնդ  
այդ թվում`</t>
  </si>
  <si>
    <t xml:space="preserve"> 11001</t>
  </si>
  <si>
    <t xml:space="preserve"> ՀՀ կառավարության պահուստային ֆոնդ</t>
  </si>
  <si>
    <t xml:space="preserve"> -Պահուստային միջոցներ</t>
  </si>
  <si>
    <t>հազար  դրամներով</t>
  </si>
  <si>
    <t>05</t>
  </si>
  <si>
    <t>06</t>
  </si>
  <si>
    <t>«ՀԱՅԱՍՏԱՆԻ ՀԱՆՐԱՊԵՏՈՒԹՅԱՆ 2021 ԹՎԱԿԱՆԻ ՊԵՏԱԿԱՆ ԲՅՈՒՋԵԻ ՄԱՍԻՆ» ՀԱՅԱՍՏԱՆԻ ՀԱՆՐԱՊԵՏՈՒԹՅԱՆ ՕՐԵՆՔԻ N 1 ՀԱՎԵԼՎԱԾԻ N 3 ԱՂՅՈՒՍԱԿՈՒՄ ԿԱՏԱՐՎՈՂ ՓՈՓՈԽՈՒԹՅՈՒՆԸ</t>
  </si>
  <si>
    <t xml:space="preserve"> ՀԱՅԱՍՏԱՆԻ ՀԱՆՐԱՊԵՏՈՒԹՅԱՆ ԿԱՌԱՎԱՐՈՒԹՅԱՆ 2020 ԹՎԱԿԱՆԻ ԴԵԿՏԵՄԲԵՐԻ 30-Ի N 2215-Ն ՈՐՈՇՄԱՆ N5  ՀԱՎԵԼՎԱԾԻ  N2  ԱՂՅՈՒՍԱԿՈՒՄ ԿԱՏԱՐՎՈՂ ՓՈՓՈԽՈՒԹՅՈՒՆՆԵՐԸ</t>
  </si>
  <si>
    <t xml:space="preserve"> ՀԱՅԱՍՏԱՆԻ ՀԱՆՐԱՊԵՏՈՒԹՅԱՆ ԿԱՌԱՎԱՐՈՒԹՅԱՆ 2020 ԹՎԱԿԱՆԻ ԴԵԿՏԵՄԲԵՐԻ 30-Ի N 2215-Ն ՈՐՈՇՄԱՆ N5  ՀԱՎԵԼՎԱԾԻ  N7  ԱՂՅՈՒՍԱԿՈՒՄ ԿԱՏԱՐՎՈՂ ԼՐԱՑՈՒՄՆԵՐԸ</t>
  </si>
  <si>
    <t>ՀԱՅԱՍՏԱՆԻ ՀԱՆՐԱՊԵՏՈՒԹՅԱՆ ԿԱՌԱՎԱՐՈՒԹՅԱՆ 2020 ԹՎԱԿԱՆԻ ԴԵԿՏԵՄԲԵՐԻ30-Ի N 2215-Ն ՈՐՈՇՄԱՆ N 10 ՀԱՎԵԼՎԱԾՈՒՄ ԿԱՏԱՐՎՈՂ ՓՈՓՈԽՈՒԹՅՈՒՆՆԵՐԸ</t>
  </si>
  <si>
    <t>Ցուցանիշների փոփոխությունը (նվազեցումները նշված են փակագծերում)</t>
  </si>
  <si>
    <t>Ցուցանիշների փոփոխությունը (ավելացումները նշված են դրական նշանով, իսկ նվազեցումները՝ փակագծերում)</t>
  </si>
  <si>
    <t>Ցուցանիշների փոփոխությունը (ավելացումները նշված են դրական նշանով)</t>
  </si>
  <si>
    <r>
      <t xml:space="preserve"> ՀԻՄՆԱԿԱՆ ԲԱԺԻՆՆԵՐԻՆ ՉԴԱՍՎՈՂ ՊԱՀՈՒՍՏԱՅԻՆ ՖՈՆԴԵՐ
</t>
    </r>
    <r>
      <rPr>
        <sz val="12"/>
        <rFont val="GHEA Grapalat"/>
        <family val="3"/>
      </rPr>
      <t>այդ թվում`</t>
    </r>
  </si>
  <si>
    <r>
      <t xml:space="preserve"> ՀՀ կառավարության և համայնքների պահուստային ֆոնդ 
</t>
    </r>
    <r>
      <rPr>
        <sz val="12"/>
        <rFont val="GHEA Grapalat"/>
        <family val="3"/>
      </rPr>
      <t>այդ թվում`</t>
    </r>
  </si>
  <si>
    <r>
      <t xml:space="preserve"> ՀՀ կառավարության պահուստային ֆոնդ  
</t>
    </r>
    <r>
      <rPr>
        <sz val="12"/>
        <rFont val="GHEA Grapalat"/>
        <family val="3"/>
      </rPr>
      <t>այդ թվում`</t>
    </r>
  </si>
  <si>
    <r>
      <t xml:space="preserve">Գյուղատնտեսություն, անտառային տնտեսություն, ձկնորսություն և որսորդություն`
</t>
    </r>
    <r>
      <rPr>
        <sz val="12"/>
        <color theme="1"/>
        <rFont val="GHEA Grapalat"/>
        <family val="3"/>
      </rPr>
      <t>այդ թվում`</t>
    </r>
  </si>
  <si>
    <r>
      <t xml:space="preserve">Շրջակա միջավայրի նախարարություն 
</t>
    </r>
    <r>
      <rPr>
        <sz val="12"/>
        <color theme="1"/>
        <rFont val="GHEA Grapalat"/>
        <family val="3"/>
      </rPr>
      <t>այդ թվում`</t>
    </r>
  </si>
  <si>
    <r>
      <t xml:space="preserve"> Անտառների կառավարում  
</t>
    </r>
    <r>
      <rPr>
        <sz val="12"/>
        <rFont val="GHEA Grapalat"/>
        <family val="3"/>
      </rPr>
      <t>այդ թվում`</t>
    </r>
  </si>
  <si>
    <r>
      <t xml:space="preserve">Շրջակա միջավայրի նախարարություն
</t>
    </r>
    <r>
      <rPr>
        <sz val="12"/>
        <rFont val="GHEA Grapalat"/>
        <family val="3"/>
      </rPr>
      <t>այդ թվում`</t>
    </r>
  </si>
  <si>
    <t xml:space="preserve">Նախորդ տարի մշակումը սկսած անտառկառավարման պլանների քանակը, հատ </t>
  </si>
  <si>
    <t xml:space="preserve">Անտառկառավարման պլաններ ունեցող անտառտնտեսությունների տարածքները, հա </t>
  </si>
  <si>
    <t>ՀԱՅԱՍՏԱՆԻ ՀԱՆՐԱՊԵՏՈՒԹՅԱՆ  ԿԱՌԱՎԱՐՈՒԹՅԱՆ  2020   ԹՎԱԿԱՆԻ ԴԵԿՏԵՄԲԵՐԻ  30-Ի N 2215-Ն  ՈՐՈՇՄԱՆ   N 9.1  ՀԱՎԵԼՎԱԾԻ N 9.1.58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</si>
</sst>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դ_ր_._-;\-* #,##0.00\ _դ_ր_._-;_-* &quot;-&quot;??\ _դ_ր_._-;_-@_-"/>
    <numFmt numFmtId="166" formatCode="_-* #,##0\ _₽_-;\-* #,##0\ _₽_-;_-* &quot;-&quot;\ _₽_-;_-@_-"/>
    <numFmt numFmtId="167" formatCode="_-* #,##0.00\ _₽_-;\-* #,##0.00\ _₽_-;_-* &quot;-&quot;??\ _₽_-;_-@_-"/>
    <numFmt numFmtId="168" formatCode="#,##0.0_);\(#,##0.0\)"/>
    <numFmt numFmtId="169" formatCode="##,##0.0;\(##,##0.0\);\-"/>
    <numFmt numFmtId="170" formatCode="_-* #,##0.00_р_._-;\-* #,##0.00_р_._-;_-* &quot;-&quot;??_р_._-;_-@_-"/>
    <numFmt numFmtId="171" formatCode="General_)"/>
    <numFmt numFmtId="172" formatCode="_([$€-2]* #,##0.00_);_([$€-2]* \(#,##0.00\);_([$€-2]* &quot;-&quot;??_)"/>
    <numFmt numFmtId="173" formatCode="#,##0.0"/>
    <numFmt numFmtId="174" formatCode="0.0"/>
    <numFmt numFmtId="175" formatCode="0.0_);\(0.0\)"/>
    <numFmt numFmtId="176" formatCode="_(* #,##0.0_);_(* \(#,##0.0\);_(* &quot;-&quot;?_);_(@_)"/>
    <numFmt numFmtId="177" formatCode="##,##0;\(##,##0\);\-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b/>
      <sz val="11"/>
      <color theme="1"/>
      <name val="GHEA Grapalat"/>
      <family val="3"/>
    </font>
    <font>
      <i/>
      <sz val="8"/>
      <name val="GHEA Grapalat"/>
      <family val="2"/>
    </font>
    <font>
      <sz val="8"/>
      <name val="GHEA Grapalat"/>
      <family val="2"/>
    </font>
    <font>
      <sz val="11"/>
      <color theme="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theme="10"/>
      <name val="Arial"/>
      <family val="2"/>
    </font>
    <font>
      <sz val="11"/>
      <color indexed="63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0"/>
      <name val="Arial LatArm"/>
      <family val="2"/>
    </font>
    <font>
      <sz val="10"/>
      <name val="Arial Cyr"/>
      <charset val="204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b/>
      <sz val="11"/>
      <color indexed="63"/>
      <name val="Calibri"/>
      <family val="2"/>
      <charset val="204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2"/>
      <color theme="1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0"/>
      <color rgb="FF000000"/>
      <name val="Times New Roman"/>
      <family val="1"/>
    </font>
    <font>
      <sz val="10"/>
      <color theme="1"/>
      <name val="Arial Narrow"/>
      <family val="2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name val="GHEA Grapalat"/>
      <family val="3"/>
    </font>
    <font>
      <u/>
      <sz val="12"/>
      <color theme="1"/>
      <name val="GHEA Grapalat"/>
      <family val="3"/>
    </font>
    <font>
      <i/>
      <sz val="12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2"/>
      <color indexed="8"/>
      <name val="GHEA Grapalat"/>
      <family val="3"/>
    </font>
    <font>
      <b/>
      <i/>
      <sz val="12"/>
      <name val="GHEA Grapalat"/>
      <family val="3"/>
    </font>
    <font>
      <i/>
      <sz val="12"/>
      <color rgb="FFFF0000"/>
      <name val="GHEA Grapalat"/>
      <family val="3"/>
    </font>
    <font>
      <i/>
      <sz val="12"/>
      <color theme="1"/>
      <name val="GHEA Grapalat"/>
      <family val="3"/>
    </font>
    <font>
      <sz val="12"/>
      <name val="GHEA Grapalat"/>
      <family val="2"/>
    </font>
    <font>
      <b/>
      <sz val="12"/>
      <color rgb="FFFF0000"/>
      <name val="GHEA Grapalat"/>
      <family val="3"/>
    </font>
  </fonts>
  <fills count="7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9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3" fillId="0" borderId="0"/>
    <xf numFmtId="0" fontId="8" fillId="2" borderId="0" applyNumberFormat="0" applyBorder="0" applyAlignment="0" applyProtection="0"/>
    <xf numFmtId="0" fontId="5" fillId="0" borderId="0"/>
    <xf numFmtId="0" fontId="6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1" fontId="26" fillId="0" borderId="0"/>
    <xf numFmtId="1" fontId="26" fillId="0" borderId="0"/>
    <xf numFmtId="1" fontId="26" fillId="0" borderId="0"/>
    <xf numFmtId="0" fontId="2" fillId="0" borderId="0"/>
    <xf numFmtId="0" fontId="6" fillId="0" borderId="0"/>
    <xf numFmtId="0" fontId="6" fillId="0" borderId="0"/>
    <xf numFmtId="0" fontId="3" fillId="24" borderId="9" applyNumberFormat="0" applyFont="0" applyAlignment="0" applyProtection="0"/>
    <xf numFmtId="0" fontId="21" fillId="21" borderId="10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1" fontId="26" fillId="0" borderId="0"/>
    <xf numFmtId="0" fontId="27" fillId="0" borderId="0"/>
    <xf numFmtId="0" fontId="6" fillId="0" borderId="0"/>
    <xf numFmtId="169" fontId="30" fillId="0" borderId="0" applyFill="0" applyBorder="0" applyProtection="0">
      <alignment horizontal="right" vertical="top"/>
    </xf>
    <xf numFmtId="169" fontId="29" fillId="0" borderId="0" applyFill="0" applyBorder="0" applyProtection="0">
      <alignment horizontal="right" vertical="top"/>
    </xf>
    <xf numFmtId="0" fontId="30" fillId="0" borderId="0">
      <alignment horizontal="left" vertical="top" wrapText="1"/>
    </xf>
    <xf numFmtId="43" fontId="30" fillId="0" borderId="0" applyFont="0" applyFill="0" applyBorder="0" applyAlignment="0" applyProtection="0">
      <alignment horizontal="left" vertical="top" wrapText="1"/>
    </xf>
    <xf numFmtId="43" fontId="30" fillId="0" borderId="0" applyFont="0" applyFill="0" applyBorder="0" applyAlignment="0" applyProtection="0">
      <alignment horizontal="left" vertical="top" wrapText="1"/>
    </xf>
    <xf numFmtId="0" fontId="4" fillId="0" borderId="0"/>
    <xf numFmtId="0" fontId="6" fillId="0" borderId="0"/>
    <xf numFmtId="0" fontId="3" fillId="0" borderId="0"/>
    <xf numFmtId="0" fontId="6" fillId="0" borderId="0"/>
    <xf numFmtId="0" fontId="11" fillId="21" borderId="12" applyNumberFormat="0" applyAlignment="0" applyProtection="0"/>
    <xf numFmtId="0" fontId="18" fillId="11" borderId="12" applyNumberFormat="0" applyAlignment="0" applyProtection="0"/>
    <xf numFmtId="0" fontId="3" fillId="24" borderId="13" applyNumberFormat="0" applyFont="0" applyAlignment="0" applyProtection="0"/>
    <xf numFmtId="0" fontId="21" fillId="21" borderId="14" applyNumberFormat="0" applyAlignment="0" applyProtection="0"/>
    <xf numFmtId="0" fontId="23" fillId="0" borderId="15" applyNumberFormat="0" applyFill="0" applyAlignment="0" applyProtection="0"/>
    <xf numFmtId="0" fontId="7" fillId="0" borderId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56" borderId="28" applyNumberFormat="0" applyFon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56" borderId="28" applyNumberFormat="0" applyFont="0" applyAlignment="0" applyProtection="0"/>
    <xf numFmtId="0" fontId="21" fillId="21" borderId="29" applyNumberFormat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0" fillId="0" borderId="0" applyFont="0" applyFill="0" applyBorder="0" applyAlignment="0" applyProtection="0">
      <alignment horizontal="left" vertical="top" wrapText="1"/>
    </xf>
    <xf numFmtId="167" fontId="30" fillId="0" borderId="0" applyFont="0" applyFill="0" applyBorder="0" applyAlignment="0" applyProtection="0">
      <alignment horizontal="left" vertical="top" wrapText="1"/>
    </xf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0" borderId="0"/>
    <xf numFmtId="0" fontId="2" fillId="3" borderId="0" applyNumberFormat="0" applyBorder="0" applyAlignment="0" applyProtection="0"/>
    <xf numFmtId="0" fontId="45" fillId="12" borderId="0" applyNumberFormat="0" applyBorder="0" applyAlignment="0" applyProtection="0"/>
    <xf numFmtId="0" fontId="2" fillId="4" borderId="0" applyNumberFormat="0" applyBorder="0" applyAlignment="0" applyProtection="0"/>
    <xf numFmtId="0" fontId="45" fillId="13" borderId="0" applyNumberFormat="0" applyBorder="0" applyAlignment="0" applyProtection="0"/>
    <xf numFmtId="0" fontId="2" fillId="5" borderId="0" applyNumberFormat="0" applyBorder="0" applyAlignment="0" applyProtection="0"/>
    <xf numFmtId="0" fontId="45" fillId="24" borderId="0" applyNumberFormat="0" applyBorder="0" applyAlignment="0" applyProtection="0"/>
    <xf numFmtId="0" fontId="2" fillId="6" borderId="0" applyNumberFormat="0" applyBorder="0" applyAlignment="0" applyProtection="0"/>
    <xf numFmtId="0" fontId="45" fillId="11" borderId="0" applyNumberFormat="0" applyBorder="0" applyAlignment="0" applyProtection="0"/>
    <xf numFmtId="0" fontId="2" fillId="39" borderId="0" applyNumberFormat="0" applyBorder="0" applyAlignment="0" applyProtection="0"/>
    <xf numFmtId="0" fontId="45" fillId="10" borderId="0" applyNumberFormat="0" applyBorder="0" applyAlignment="0" applyProtection="0"/>
    <xf numFmtId="0" fontId="2" fillId="43" borderId="0" applyNumberFormat="0" applyBorder="0" applyAlignment="0" applyProtection="0"/>
    <xf numFmtId="0" fontId="45" fillId="24" borderId="0" applyNumberFormat="0" applyBorder="0" applyAlignment="0" applyProtection="0"/>
    <xf numFmtId="0" fontId="2" fillId="30" borderId="0" applyNumberFormat="0" applyBorder="0" applyAlignment="0" applyProtection="0"/>
    <xf numFmtId="0" fontId="45" fillId="10" borderId="0" applyNumberFormat="0" applyBorder="0" applyAlignment="0" applyProtection="0"/>
    <xf numFmtId="0" fontId="2" fillId="33" borderId="0" applyNumberFormat="0" applyBorder="0" applyAlignment="0" applyProtection="0"/>
    <xf numFmtId="0" fontId="45" fillId="13" borderId="0" applyNumberFormat="0" applyBorder="0" applyAlignment="0" applyProtection="0"/>
    <xf numFmtId="0" fontId="2" fillId="7" borderId="0" applyNumberFormat="0" applyBorder="0" applyAlignment="0" applyProtection="0"/>
    <xf numFmtId="0" fontId="45" fillId="23" borderId="0" applyNumberFormat="0" applyBorder="0" applyAlignment="0" applyProtection="0"/>
    <xf numFmtId="0" fontId="2" fillId="37" borderId="0" applyNumberFormat="0" applyBorder="0" applyAlignment="0" applyProtection="0"/>
    <xf numFmtId="0" fontId="45" fillId="4" borderId="0" applyNumberFormat="0" applyBorder="0" applyAlignment="0" applyProtection="0"/>
    <xf numFmtId="0" fontId="2" fillId="40" borderId="0" applyNumberFormat="0" applyBorder="0" applyAlignment="0" applyProtection="0"/>
    <xf numFmtId="0" fontId="45" fillId="10" borderId="0" applyNumberFormat="0" applyBorder="0" applyAlignment="0" applyProtection="0"/>
    <xf numFmtId="0" fontId="2" fillId="44" borderId="0" applyNumberFormat="0" applyBorder="0" applyAlignment="0" applyProtection="0"/>
    <xf numFmtId="0" fontId="45" fillId="24" borderId="0" applyNumberFormat="0" applyBorder="0" applyAlignment="0" applyProtection="0"/>
    <xf numFmtId="0" fontId="42" fillId="31" borderId="0" applyNumberFormat="0" applyBorder="0" applyAlignment="0" applyProtection="0"/>
    <xf numFmtId="0" fontId="46" fillId="10" borderId="0" applyNumberFormat="0" applyBorder="0" applyAlignment="0" applyProtection="0"/>
    <xf numFmtId="0" fontId="42" fillId="34" borderId="0" applyNumberFormat="0" applyBorder="0" applyAlignment="0" applyProtection="0"/>
    <xf numFmtId="0" fontId="46" fillId="20" borderId="0" applyNumberFormat="0" applyBorder="0" applyAlignment="0" applyProtection="0"/>
    <xf numFmtId="0" fontId="42" fillId="7" borderId="0" applyNumberFormat="0" applyBorder="0" applyAlignment="0" applyProtection="0"/>
    <xf numFmtId="0" fontId="46" fillId="14" borderId="0" applyNumberFormat="0" applyBorder="0" applyAlignment="0" applyProtection="0"/>
    <xf numFmtId="0" fontId="42" fillId="8" borderId="0" applyNumberFormat="0" applyBorder="0" applyAlignment="0" applyProtection="0"/>
    <xf numFmtId="0" fontId="46" fillId="4" borderId="0" applyNumberFormat="0" applyBorder="0" applyAlignment="0" applyProtection="0"/>
    <xf numFmtId="0" fontId="42" fillId="41" borderId="0" applyNumberFormat="0" applyBorder="0" applyAlignment="0" applyProtection="0"/>
    <xf numFmtId="0" fontId="46" fillId="10" borderId="0" applyNumberFormat="0" applyBorder="0" applyAlignment="0" applyProtection="0"/>
    <xf numFmtId="0" fontId="42" fillId="9" borderId="0" applyNumberFormat="0" applyBorder="0" applyAlignment="0" applyProtection="0"/>
    <xf numFmtId="0" fontId="46" fillId="13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2" fillId="2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2" fillId="3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2" fillId="3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2" fillId="36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45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2" fillId="38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45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2" fillId="42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6" fontId="44" fillId="0" borderId="0" applyFont="0" applyFill="0" applyBorder="0" applyAlignment="0" applyProtection="0"/>
    <xf numFmtId="0" fontId="36" fillId="26" borderId="0" applyNumberFormat="0" applyBorder="0" applyAlignment="0" applyProtection="0"/>
    <xf numFmtId="0" fontId="49" fillId="56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59" borderId="12" applyNumberFormat="0" applyAlignment="0" applyProtection="0"/>
    <xf numFmtId="0" fontId="39" fillId="27" borderId="20" applyNumberFormat="0" applyAlignment="0" applyProtection="0"/>
    <xf numFmtId="0" fontId="52" fillId="50" borderId="4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8" fontId="6" fillId="0" borderId="0" applyFont="0" applyFill="0" applyProtection="0"/>
    <xf numFmtId="167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172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59" fillId="63" borderId="0" applyNumberFormat="0" applyBorder="0" applyAlignment="0" applyProtection="0"/>
    <xf numFmtId="0" fontId="32" fillId="0" borderId="16" applyNumberFormat="0" applyFill="0" applyAlignment="0" applyProtection="0"/>
    <xf numFmtId="0" fontId="60" fillId="0" borderId="22" applyNumberFormat="0" applyFill="0" applyAlignment="0" applyProtection="0"/>
    <xf numFmtId="0" fontId="33" fillId="0" borderId="17" applyNumberFormat="0" applyFill="0" applyAlignment="0" applyProtection="0"/>
    <xf numFmtId="0" fontId="61" fillId="0" borderId="23" applyNumberFormat="0" applyFill="0" applyAlignment="0" applyProtection="0"/>
    <xf numFmtId="0" fontId="34" fillId="0" borderId="18" applyNumberFormat="0" applyFill="0" applyAlignment="0" applyProtection="0"/>
    <xf numFmtId="0" fontId="62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4" fillId="57" borderId="12" applyNumberFormat="0" applyAlignment="0" applyProtection="0"/>
    <xf numFmtId="38" fontId="65" fillId="0" borderId="0"/>
    <xf numFmtId="38" fontId="66" fillId="0" borderId="0"/>
    <xf numFmtId="38" fontId="67" fillId="0" borderId="0"/>
    <xf numFmtId="38" fontId="68" fillId="0" borderId="0"/>
    <xf numFmtId="0" fontId="69" fillId="0" borderId="0"/>
    <xf numFmtId="0" fontId="69" fillId="0" borderId="0"/>
    <xf numFmtId="0" fontId="70" fillId="0" borderId="0"/>
    <xf numFmtId="0" fontId="38" fillId="0" borderId="19" applyNumberFormat="0" applyFill="0" applyAlignment="0" applyProtection="0"/>
    <xf numFmtId="0" fontId="71" fillId="0" borderId="25" applyNumberFormat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2" borderId="0" applyNumberFormat="0" applyBorder="0" applyAlignment="0" applyProtection="0"/>
    <xf numFmtId="0" fontId="71" fillId="57" borderId="0" applyNumberFormat="0" applyBorder="0" applyAlignment="0" applyProtection="0"/>
    <xf numFmtId="37" fontId="72" fillId="0" borderId="0"/>
    <xf numFmtId="0" fontId="56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75" fillId="0" borderId="0"/>
    <xf numFmtId="0" fontId="6" fillId="0" borderId="0"/>
    <xf numFmtId="0" fontId="3" fillId="0" borderId="0"/>
    <xf numFmtId="0" fontId="6" fillId="0" borderId="0"/>
    <xf numFmtId="0" fontId="76" fillId="0" borderId="0"/>
    <xf numFmtId="0" fontId="6" fillId="0" borderId="0"/>
    <xf numFmtId="0" fontId="5" fillId="0" borderId="0"/>
    <xf numFmtId="0" fontId="54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4" fillId="0" borderId="0"/>
    <xf numFmtId="0" fontId="7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5" fillId="0" borderId="0"/>
    <xf numFmtId="0" fontId="53" fillId="0" borderId="0"/>
    <xf numFmtId="0" fontId="54" fillId="0" borderId="0"/>
    <xf numFmtId="0" fontId="75" fillId="0" borderId="0"/>
    <xf numFmtId="0" fontId="54" fillId="0" borderId="0"/>
    <xf numFmtId="0" fontId="3" fillId="0" borderId="0"/>
    <xf numFmtId="0" fontId="7" fillId="0" borderId="0"/>
    <xf numFmtId="0" fontId="3" fillId="0" borderId="0"/>
    <xf numFmtId="0" fontId="45" fillId="0" borderId="0"/>
    <xf numFmtId="0" fontId="7" fillId="0" borderId="0"/>
    <xf numFmtId="0" fontId="6" fillId="0" borderId="0"/>
    <xf numFmtId="0" fontId="45" fillId="0" borderId="0"/>
    <xf numFmtId="0" fontId="74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24" borderId="13" applyNumberFormat="0" applyFont="0" applyAlignment="0" applyProtection="0"/>
    <xf numFmtId="0" fontId="3" fillId="56" borderId="13" applyNumberFormat="0" applyFont="0" applyAlignment="0" applyProtection="0"/>
    <xf numFmtId="0" fontId="4" fillId="28" borderId="21" applyNumberFormat="0" applyFont="0" applyAlignment="0" applyProtection="0"/>
    <xf numFmtId="0" fontId="3" fillId="56" borderId="13" applyNumberFormat="0" applyFont="0" applyAlignment="0" applyProtection="0"/>
    <xf numFmtId="0" fontId="77" fillId="59" borderId="14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6" fillId="0" borderId="0"/>
    <xf numFmtId="0" fontId="25" fillId="0" borderId="0"/>
    <xf numFmtId="0" fontId="81" fillId="0" borderId="0"/>
    <xf numFmtId="6" fontId="44" fillId="0" borderId="0" applyFont="0" applyFill="0" applyBorder="0" applyAlignment="0" applyProtection="0"/>
    <xf numFmtId="0" fontId="57" fillId="0" borderId="26" applyNumberFormat="0" applyFill="0" applyAlignment="0" applyProtection="0"/>
    <xf numFmtId="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1" fontId="83" fillId="0" borderId="27">
      <protection locked="0"/>
    </xf>
    <xf numFmtId="171" fontId="84" fillId="64" borderId="27"/>
    <xf numFmtId="0" fontId="2" fillId="0" borderId="0"/>
    <xf numFmtId="0" fontId="6" fillId="0" borderId="0"/>
    <xf numFmtId="0" fontId="25" fillId="0" borderId="0"/>
    <xf numFmtId="0" fontId="81" fillId="0" borderId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56" borderId="13" applyNumberFormat="0" applyFont="0" applyAlignment="0" applyProtection="0"/>
    <xf numFmtId="0" fontId="21" fillId="21" borderId="14" applyNumberFormat="0" applyAlignment="0" applyProtection="0"/>
    <xf numFmtId="0" fontId="11" fillId="21" borderId="12" applyNumberFormat="0" applyAlignment="0" applyProtection="0"/>
    <xf numFmtId="0" fontId="3" fillId="56" borderId="13" applyNumberFormat="0" applyFont="0" applyAlignment="0" applyProtection="0"/>
    <xf numFmtId="0" fontId="23" fillId="0" borderId="15" applyNumberFormat="0" applyFill="0" applyAlignment="0" applyProtection="0"/>
    <xf numFmtId="0" fontId="11" fillId="21" borderId="12" applyNumberFormat="0" applyAlignment="0" applyProtection="0"/>
    <xf numFmtId="0" fontId="23" fillId="0" borderId="15" applyNumberFormat="0" applyFill="0" applyAlignment="0" applyProtection="0"/>
    <xf numFmtId="0" fontId="57" fillId="0" borderId="26" applyNumberFormat="0" applyFill="0" applyAlignment="0" applyProtection="0"/>
    <xf numFmtId="0" fontId="77" fillId="59" borderId="14" applyNumberFormat="0" applyAlignment="0" applyProtection="0"/>
    <xf numFmtId="0" fontId="18" fillId="11" borderId="12" applyNumberForma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21" fillId="21" borderId="14" applyNumberFormat="0" applyAlignment="0" applyProtection="0"/>
    <xf numFmtId="0" fontId="51" fillId="59" borderId="12" applyNumberFormat="0" applyAlignment="0" applyProtection="0"/>
    <xf numFmtId="0" fontId="18" fillId="11" borderId="12" applyNumberFormat="0" applyAlignment="0" applyProtection="0"/>
    <xf numFmtId="0" fontId="4" fillId="24" borderId="13" applyNumberFormat="0" applyFont="0" applyAlignment="0" applyProtection="0"/>
    <xf numFmtId="0" fontId="64" fillId="57" borderId="12" applyNumberFormat="0" applyAlignment="0" applyProtection="0"/>
    <xf numFmtId="0" fontId="11" fillId="21" borderId="31" applyNumberFormat="0" applyAlignment="0" applyProtection="0"/>
    <xf numFmtId="0" fontId="4" fillId="24" borderId="28" applyNumberFormat="0" applyFont="0" applyAlignment="0" applyProtection="0"/>
    <xf numFmtId="0" fontId="3" fillId="24" borderId="28" applyNumberFormat="0" applyFont="0" applyAlignment="0" applyProtection="0"/>
    <xf numFmtId="0" fontId="3" fillId="24" borderId="28" applyNumberFormat="0" applyFont="0" applyAlignment="0" applyProtection="0"/>
    <xf numFmtId="0" fontId="57" fillId="0" borderId="32" applyNumberFormat="0" applyFill="0" applyAlignment="0" applyProtection="0"/>
    <xf numFmtId="0" fontId="77" fillId="59" borderId="29" applyNumberFormat="0" applyAlignment="0" applyProtection="0"/>
    <xf numFmtId="0" fontId="3" fillId="56" borderId="28" applyNumberFormat="0" applyFont="0" applyAlignment="0" applyProtection="0"/>
    <xf numFmtId="0" fontId="3" fillId="56" borderId="28" applyNumberFormat="0" applyFont="0" applyAlignment="0" applyProtection="0"/>
    <xf numFmtId="0" fontId="4" fillId="24" borderId="28" applyNumberFormat="0" applyFont="0" applyAlignment="0" applyProtection="0"/>
    <xf numFmtId="0" fontId="64" fillId="57" borderId="31" applyNumberFormat="0" applyAlignment="0" applyProtection="0"/>
    <xf numFmtId="0" fontId="51" fillId="59" borderId="31" applyNumberFormat="0" applyAlignment="0" applyProtection="0"/>
    <xf numFmtId="0" fontId="23" fillId="0" borderId="30" applyNumberFormat="0" applyFill="0" applyAlignment="0" applyProtection="0"/>
    <xf numFmtId="0" fontId="3" fillId="24" borderId="28" applyNumberFormat="0" applyFont="0" applyAlignment="0" applyProtection="0"/>
    <xf numFmtId="0" fontId="18" fillId="11" borderId="31" applyNumberFormat="0" applyAlignment="0" applyProtection="0"/>
    <xf numFmtId="0" fontId="21" fillId="21" borderId="29" applyNumberFormat="0" applyAlignment="0" applyProtection="0"/>
    <xf numFmtId="0" fontId="23" fillId="0" borderId="30" applyNumberFormat="0" applyFill="0" applyAlignment="0" applyProtection="0"/>
    <xf numFmtId="0" fontId="3" fillId="24" borderId="28" applyNumberFormat="0" applyFont="0" applyAlignment="0" applyProtection="0"/>
    <xf numFmtId="0" fontId="30" fillId="0" borderId="0">
      <alignment horizontal="left" vertical="top" wrapText="1"/>
    </xf>
    <xf numFmtId="0" fontId="6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90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90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90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90" fillId="7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90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90" fillId="3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90" fillId="7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0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90" fillId="44" borderId="0" applyNumberFormat="0" applyBorder="0" applyAlignment="0" applyProtection="0"/>
    <xf numFmtId="0" fontId="91" fillId="31" borderId="0" applyNumberFormat="0" applyBorder="0" applyAlignment="0" applyProtection="0"/>
    <xf numFmtId="0" fontId="91" fillId="34" borderId="0" applyNumberFormat="0" applyBorder="0" applyAlignment="0" applyProtection="0"/>
    <xf numFmtId="0" fontId="91" fillId="74" borderId="0" applyNumberFormat="0" applyBorder="0" applyAlignment="0" applyProtection="0"/>
    <xf numFmtId="0" fontId="91" fillId="76" borderId="0" applyNumberFormat="0" applyBorder="0" applyAlignment="0" applyProtection="0"/>
    <xf numFmtId="0" fontId="91" fillId="41" borderId="0" applyNumberFormat="0" applyBorder="0" applyAlignment="0" applyProtection="0"/>
    <xf numFmtId="0" fontId="91" fillId="77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2" fillId="26" borderId="0" applyNumberFormat="0" applyBorder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51" fillId="59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11" fillId="21" borderId="63" applyNumberFormat="0" applyAlignment="0" applyProtection="0"/>
    <xf numFmtId="0" fontId="93" fillId="69" borderId="58" applyNumberFormat="0" applyAlignment="0" applyProtection="0"/>
    <xf numFmtId="0" fontId="94" fillId="27" borderId="20" applyNumberFormat="0" applyAlignment="0" applyProtection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5" borderId="0" applyNumberFormat="0" applyBorder="0" applyAlignment="0" applyProtection="0"/>
    <xf numFmtId="0" fontId="97" fillId="0" borderId="16" applyNumberFormat="0" applyFill="0" applyAlignment="0" applyProtection="0"/>
    <xf numFmtId="0" fontId="98" fillId="0" borderId="17" applyNumberFormat="0" applyFill="0" applyAlignment="0" applyProtection="0"/>
    <xf numFmtId="0" fontId="99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64" fillId="57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8" fillId="11" borderId="63" applyNumberFormat="0" applyAlignment="0" applyProtection="0"/>
    <xf numFmtId="0" fontId="100" fillId="68" borderId="58" applyNumberFormat="0" applyAlignment="0" applyProtection="0"/>
    <xf numFmtId="0" fontId="101" fillId="0" borderId="19" applyNumberFormat="0" applyFill="0" applyAlignment="0" applyProtection="0"/>
    <xf numFmtId="0" fontId="102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3" fillId="0" borderId="0"/>
    <xf numFmtId="0" fontId="90" fillId="0" borderId="0"/>
    <xf numFmtId="0" fontId="6" fillId="0" borderId="0"/>
    <xf numFmtId="0" fontId="2" fillId="0" borderId="0"/>
    <xf numFmtId="0" fontId="30" fillId="0" borderId="0">
      <alignment horizontal="left" vertical="top" wrapText="1"/>
    </xf>
    <xf numFmtId="0" fontId="3" fillId="0" borderId="0"/>
    <xf numFmtId="0" fontId="30" fillId="0" borderId="0">
      <alignment horizontal="left" vertical="top" wrapText="1"/>
    </xf>
    <xf numFmtId="0" fontId="30" fillId="0" borderId="0">
      <alignment horizontal="left" vertical="top"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0" fillId="0" borderId="0">
      <alignment horizontal="left" vertical="top" wrapText="1"/>
    </xf>
    <xf numFmtId="0" fontId="104" fillId="0" borderId="0"/>
    <xf numFmtId="0" fontId="2" fillId="0" borderId="0"/>
    <xf numFmtId="0" fontId="2" fillId="0" borderId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4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24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3" fillId="56" borderId="64" applyNumberFormat="0" applyFont="0" applyAlignment="0" applyProtection="0"/>
    <xf numFmtId="0" fontId="90" fillId="28" borderId="21" applyNumberFormat="0" applyFon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77" fillId="59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21" fillId="21" borderId="65" applyNumberFormat="0" applyAlignment="0" applyProtection="0"/>
    <xf numFmtId="0" fontId="105" fillId="69" borderId="59" applyNumberFormat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57" fillId="0" borderId="67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23" fillId="0" borderId="66" applyNumberFormat="0" applyFill="0" applyAlignment="0" applyProtection="0"/>
    <xf numFmtId="0" fontId="107" fillId="0" borderId="60" applyNumberFormat="0" applyFill="0" applyAlignment="0" applyProtection="0"/>
    <xf numFmtId="0" fontId="10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70">
    <xf numFmtId="0" fontId="0" fillId="0" borderId="0" xfId="0"/>
    <xf numFmtId="0" fontId="31" fillId="0" borderId="0" xfId="0" applyFont="1"/>
    <xf numFmtId="0" fontId="85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174" fontId="31" fillId="0" borderId="0" xfId="0" applyNumberFormat="1" applyFont="1"/>
    <xf numFmtId="0" fontId="86" fillId="0" borderId="0" xfId="0" applyFont="1" applyAlignment="1">
      <alignment horizontal="center" vertical="top"/>
    </xf>
    <xf numFmtId="0" fontId="85" fillId="0" borderId="0" xfId="0" applyFont="1"/>
    <xf numFmtId="0" fontId="85" fillId="0" borderId="2" xfId="0" applyFont="1" applyBorder="1" applyAlignment="1">
      <alignment horizontal="center" vertical="center" textRotation="90" wrapText="1"/>
    </xf>
    <xf numFmtId="0" fontId="85" fillId="0" borderId="2" xfId="0" applyFont="1" applyBorder="1" applyAlignment="1">
      <alignment horizontal="center" vertical="center" wrapText="1"/>
    </xf>
    <xf numFmtId="169" fontId="109" fillId="0" borderId="2" xfId="71" applyNumberFormat="1" applyFont="1" applyBorder="1" applyAlignment="1">
      <alignment vertical="center"/>
    </xf>
    <xf numFmtId="168" fontId="85" fillId="0" borderId="2" xfId="0" applyNumberFormat="1" applyFont="1" applyBorder="1" applyAlignment="1">
      <alignment horizontal="center" vertical="center" wrapText="1"/>
    </xf>
    <xf numFmtId="168" fontId="85" fillId="0" borderId="2" xfId="0" applyNumberFormat="1" applyFont="1" applyBorder="1" applyAlignment="1">
      <alignment vertical="center" wrapText="1"/>
    </xf>
    <xf numFmtId="0" fontId="110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vertical="center" wrapText="1"/>
    </xf>
    <xf numFmtId="0" fontId="85" fillId="0" borderId="2" xfId="0" applyFont="1" applyFill="1" applyBorder="1" applyAlignment="1">
      <alignment horizontal="center" vertical="center" wrapText="1"/>
    </xf>
    <xf numFmtId="169" fontId="109" fillId="0" borderId="2" xfId="71" applyNumberFormat="1" applyFont="1" applyFill="1" applyBorder="1" applyAlignment="1">
      <alignment horizontal="right" vertic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left" vertical="top" wrapText="1"/>
    </xf>
    <xf numFmtId="0" fontId="86" fillId="0" borderId="0" xfId="0" applyFont="1" applyAlignment="1">
      <alignment vertical="top" wrapText="1"/>
    </xf>
    <xf numFmtId="0" fontId="86" fillId="0" borderId="0" xfId="0" applyFont="1" applyAlignment="1">
      <alignment horizontal="center" vertical="center" wrapText="1"/>
    </xf>
    <xf numFmtId="0" fontId="109" fillId="0" borderId="0" xfId="0" applyFont="1" applyBorder="1" applyAlignment="1">
      <alignment vertical="center" wrapText="1"/>
    </xf>
    <xf numFmtId="0" fontId="109" fillId="0" borderId="49" xfId="0" applyFont="1" applyBorder="1" applyAlignment="1">
      <alignment horizontal="center" vertical="center" wrapText="1"/>
    </xf>
    <xf numFmtId="0" fontId="109" fillId="0" borderId="55" xfId="0" applyFont="1" applyBorder="1" applyAlignment="1">
      <alignment horizontal="center" vertical="center" wrapText="1"/>
    </xf>
    <xf numFmtId="0" fontId="86" fillId="0" borderId="38" xfId="0" applyFont="1" applyBorder="1" applyAlignment="1">
      <alignment horizontal="left" vertical="top" wrapText="1"/>
    </xf>
    <xf numFmtId="168" fontId="86" fillId="0" borderId="38" xfId="0" applyNumberFormat="1" applyFont="1" applyBorder="1" applyAlignment="1">
      <alignment horizontal="right" vertical="top" wrapText="1"/>
    </xf>
    <xf numFmtId="168" fontId="88" fillId="0" borderId="39" xfId="0" applyNumberFormat="1" applyFont="1" applyBorder="1" applyAlignment="1">
      <alignment horizontal="right" vertical="top"/>
    </xf>
    <xf numFmtId="0" fontId="86" fillId="0" borderId="49" xfId="0" applyFont="1" applyBorder="1" applyAlignment="1">
      <alignment horizontal="left" vertical="top" wrapText="1"/>
    </xf>
    <xf numFmtId="0" fontId="88" fillId="0" borderId="49" xfId="0" applyFont="1" applyBorder="1" applyAlignment="1">
      <alignment horizontal="center" vertical="top" wrapText="1"/>
    </xf>
    <xf numFmtId="0" fontId="109" fillId="0" borderId="49" xfId="0" applyFont="1" applyBorder="1" applyAlignment="1">
      <alignment horizontal="left" vertical="top" wrapText="1"/>
    </xf>
    <xf numFmtId="0" fontId="85" fillId="0" borderId="49" xfId="0" applyFont="1" applyBorder="1" applyAlignment="1">
      <alignment horizontal="left" vertical="top" wrapText="1"/>
    </xf>
    <xf numFmtId="0" fontId="111" fillId="0" borderId="49" xfId="0" applyFont="1" applyBorder="1" applyAlignment="1">
      <alignment horizontal="left" vertical="top" wrapText="1"/>
    </xf>
    <xf numFmtId="0" fontId="85" fillId="0" borderId="43" xfId="0" applyFont="1" applyBorder="1" applyAlignment="1">
      <alignment horizontal="left" vertical="top" wrapText="1"/>
    </xf>
    <xf numFmtId="49" fontId="85" fillId="0" borderId="38" xfId="0" applyNumberFormat="1" applyFont="1" applyBorder="1" applyAlignment="1">
      <alignment vertical="center" wrapText="1"/>
    </xf>
    <xf numFmtId="0" fontId="88" fillId="0" borderId="38" xfId="0" applyFont="1" applyBorder="1" applyAlignment="1">
      <alignment vertical="center" wrapText="1"/>
    </xf>
    <xf numFmtId="169" fontId="109" fillId="0" borderId="38" xfId="0" applyNumberFormat="1" applyFont="1" applyBorder="1" applyAlignment="1">
      <alignment horizontal="right" vertical="center" wrapText="1"/>
    </xf>
    <xf numFmtId="169" fontId="109" fillId="0" borderId="39" xfId="0" applyNumberFormat="1" applyFont="1" applyBorder="1" applyAlignment="1">
      <alignment horizontal="right" vertical="center" wrapText="1"/>
    </xf>
    <xf numFmtId="49" fontId="85" fillId="0" borderId="49" xfId="0" applyNumberFormat="1" applyFont="1" applyBorder="1" applyAlignment="1">
      <alignment vertical="center" wrapText="1"/>
    </xf>
    <xf numFmtId="0" fontId="88" fillId="0" borderId="49" xfId="0" applyFont="1" applyBorder="1" applyAlignment="1">
      <alignment vertical="center" wrapText="1"/>
    </xf>
    <xf numFmtId="0" fontId="109" fillId="0" borderId="49" xfId="0" applyFont="1" applyBorder="1" applyAlignment="1">
      <alignment vertical="center" wrapText="1"/>
    </xf>
    <xf numFmtId="0" fontId="85" fillId="0" borderId="49" xfId="0" applyFont="1" applyBorder="1" applyAlignment="1">
      <alignment horizontal="center" vertical="top" wrapText="1"/>
    </xf>
    <xf numFmtId="0" fontId="85" fillId="0" borderId="49" xfId="0" applyFont="1" applyBorder="1" applyAlignment="1">
      <alignment vertical="top" wrapText="1"/>
    </xf>
    <xf numFmtId="0" fontId="86" fillId="0" borderId="49" xfId="0" applyFont="1" applyBorder="1" applyAlignment="1">
      <alignment horizontal="center" vertical="top" wrapText="1"/>
    </xf>
    <xf numFmtId="49" fontId="109" fillId="0" borderId="49" xfId="0" applyNumberFormat="1" applyFont="1" applyBorder="1" applyAlignment="1">
      <alignment horizontal="left" vertical="top" wrapText="1"/>
    </xf>
    <xf numFmtId="0" fontId="85" fillId="0" borderId="71" xfId="0" applyFont="1" applyBorder="1" applyAlignment="1">
      <alignment vertical="top" wrapText="1"/>
    </xf>
    <xf numFmtId="0" fontId="86" fillId="0" borderId="71" xfId="0" applyFont="1" applyBorder="1" applyAlignment="1">
      <alignment horizontal="left" vertical="top" wrapText="1"/>
    </xf>
    <xf numFmtId="49" fontId="88" fillId="0" borderId="49" xfId="0" applyNumberFormat="1" applyFont="1" applyBorder="1" applyAlignment="1"/>
    <xf numFmtId="49" fontId="85" fillId="0" borderId="49" xfId="0" applyNumberFormat="1" applyFont="1" applyBorder="1" applyAlignment="1"/>
    <xf numFmtId="49" fontId="85" fillId="0" borderId="49" xfId="0" applyNumberFormat="1" applyFont="1" applyBorder="1" applyAlignment="1">
      <alignment vertical="top" wrapText="1"/>
    </xf>
    <xf numFmtId="49" fontId="109" fillId="0" borderId="74" xfId="0" applyNumberFormat="1" applyFont="1" applyBorder="1" applyAlignment="1">
      <alignment horizontal="left" vertical="top" wrapText="1"/>
    </xf>
    <xf numFmtId="169" fontId="85" fillId="0" borderId="74" xfId="0" applyNumberFormat="1" applyFont="1" applyBorder="1" applyAlignment="1">
      <alignment horizontal="right" vertical="top" wrapText="1"/>
    </xf>
    <xf numFmtId="169" fontId="85" fillId="0" borderId="75" xfId="0" applyNumberFormat="1" applyFont="1" applyBorder="1" applyAlignment="1">
      <alignment horizontal="right" vertical="top" wrapText="1"/>
    </xf>
    <xf numFmtId="168" fontId="86" fillId="0" borderId="0" xfId="0" applyNumberFormat="1" applyFont="1" applyFill="1" applyAlignment="1">
      <alignment vertical="center" wrapText="1"/>
    </xf>
    <xf numFmtId="0" fontId="112" fillId="0" borderId="61" xfId="0" applyFont="1" applyBorder="1" applyAlignment="1">
      <alignment horizontal="center" vertical="center" wrapText="1"/>
    </xf>
    <xf numFmtId="0" fontId="112" fillId="0" borderId="52" xfId="0" applyFont="1" applyBorder="1" applyAlignment="1">
      <alignment horizontal="center" vertical="center" wrapText="1"/>
    </xf>
    <xf numFmtId="0" fontId="86" fillId="0" borderId="52" xfId="0" applyFont="1" applyBorder="1" applyAlignment="1">
      <alignment horizontal="center" vertical="center" wrapText="1"/>
    </xf>
    <xf numFmtId="0" fontId="86" fillId="0" borderId="62" xfId="0" applyFont="1" applyBorder="1" applyAlignment="1">
      <alignment horizontal="center" vertical="center" wrapText="1"/>
    </xf>
    <xf numFmtId="0" fontId="113" fillId="0" borderId="40" xfId="0" applyFont="1" applyBorder="1" applyAlignment="1">
      <alignment horizontal="center" vertical="center" wrapText="1"/>
    </xf>
    <xf numFmtId="0" fontId="113" fillId="0" borderId="38" xfId="0" applyFont="1" applyBorder="1" applyAlignment="1">
      <alignment horizontal="center" vertical="center" wrapText="1"/>
    </xf>
    <xf numFmtId="169" fontId="109" fillId="0" borderId="39" xfId="71" applyNumberFormat="1" applyFont="1" applyBorder="1" applyAlignment="1">
      <alignment horizontal="right" vertical="center"/>
    </xf>
    <xf numFmtId="0" fontId="113" fillId="0" borderId="41" xfId="0" applyFont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 wrapText="1"/>
    </xf>
    <xf numFmtId="0" fontId="85" fillId="0" borderId="2" xfId="0" applyFont="1" applyBorder="1"/>
    <xf numFmtId="169" fontId="109" fillId="0" borderId="2" xfId="71" applyNumberFormat="1" applyFont="1" applyBorder="1" applyAlignment="1">
      <alignment horizontal="right" vertical="center"/>
    </xf>
    <xf numFmtId="0" fontId="109" fillId="0" borderId="1" xfId="0" applyFont="1" applyBorder="1" applyAlignment="1">
      <alignment horizontal="right" vertical="center" wrapText="1"/>
    </xf>
    <xf numFmtId="0" fontId="112" fillId="0" borderId="2" xfId="0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4" fontId="112" fillId="0" borderId="34" xfId="0" applyNumberFormat="1" applyFont="1" applyBorder="1" applyAlignment="1">
      <alignment horizontal="right" vertical="center"/>
    </xf>
    <xf numFmtId="0" fontId="112" fillId="0" borderId="2" xfId="0" applyFont="1" applyBorder="1" applyAlignment="1">
      <alignment horizontal="center" vertical="center"/>
    </xf>
    <xf numFmtId="169" fontId="86" fillId="0" borderId="2" xfId="71" applyNumberFormat="1" applyFont="1" applyBorder="1" applyAlignment="1">
      <alignment horizontal="right" vertical="center"/>
    </xf>
    <xf numFmtId="0" fontId="88" fillId="0" borderId="2" xfId="0" applyFont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/>
    </xf>
    <xf numFmtId="0" fontId="113" fillId="0" borderId="2" xfId="0" applyFont="1" applyBorder="1" applyAlignment="1">
      <alignment vertical="center" wrapText="1"/>
    </xf>
    <xf numFmtId="0" fontId="111" fillId="66" borderId="2" xfId="0" applyFont="1" applyFill="1" applyBorder="1" applyAlignment="1">
      <alignment horizontal="left" vertical="center" wrapText="1"/>
    </xf>
    <xf numFmtId="0" fontId="86" fillId="66" borderId="2" xfId="0" applyFont="1" applyFill="1" applyBorder="1" applyAlignment="1">
      <alignment horizontal="center" vertical="center"/>
    </xf>
    <xf numFmtId="173" fontId="86" fillId="66" borderId="2" xfId="0" applyNumberFormat="1" applyFont="1" applyFill="1" applyBorder="1" applyAlignment="1">
      <alignment horizontal="right" vertical="center"/>
    </xf>
    <xf numFmtId="173" fontId="109" fillId="66" borderId="2" xfId="0" applyNumberFormat="1" applyFont="1" applyFill="1" applyBorder="1" applyAlignment="1">
      <alignment horizontal="right" vertical="center"/>
    </xf>
    <xf numFmtId="0" fontId="86" fillId="66" borderId="2" xfId="0" applyFont="1" applyFill="1" applyBorder="1" applyAlignment="1">
      <alignment horizontal="center" vertical="center" wrapText="1"/>
    </xf>
    <xf numFmtId="0" fontId="86" fillId="0" borderId="0" xfId="1" applyFont="1" applyFill="1" applyAlignment="1">
      <alignment vertical="top"/>
    </xf>
    <xf numFmtId="0" fontId="86" fillId="0" borderId="0" xfId="1" applyFont="1" applyFill="1" applyAlignment="1">
      <alignment vertical="top" wrapText="1"/>
    </xf>
    <xf numFmtId="0" fontId="114" fillId="0" borderId="0" xfId="1" applyFont="1" applyFill="1"/>
    <xf numFmtId="0" fontId="114" fillId="0" borderId="0" xfId="1" applyFont="1" applyFill="1" applyAlignment="1">
      <alignment horizontal="center"/>
    </xf>
    <xf numFmtId="0" fontId="85" fillId="0" borderId="2" xfId="0" applyFont="1" applyFill="1" applyBorder="1" applyAlignment="1">
      <alignment horizontal="left" vertical="top" wrapText="1"/>
    </xf>
    <xf numFmtId="0" fontId="111" fillId="0" borderId="2" xfId="0" applyFont="1" applyFill="1" applyBorder="1" applyAlignment="1">
      <alignment horizontal="left" vertical="top" wrapText="1"/>
    </xf>
    <xf numFmtId="0" fontId="85" fillId="0" borderId="2" xfId="0" applyFont="1" applyFill="1" applyBorder="1" applyAlignment="1">
      <alignment horizontal="center" vertical="top" wrapText="1"/>
    </xf>
    <xf numFmtId="169" fontId="86" fillId="0" borderId="2" xfId="71" applyNumberFormat="1" applyFont="1" applyFill="1" applyBorder="1" applyAlignment="1">
      <alignment horizontal="right" vertical="center"/>
    </xf>
    <xf numFmtId="0" fontId="86" fillId="0" borderId="0" xfId="0" applyFont="1" applyAlignment="1">
      <alignment vertical="top"/>
    </xf>
    <xf numFmtId="0" fontId="109" fillId="0" borderId="0" xfId="0" applyFont="1" applyAlignment="1">
      <alignment horizontal="left" vertical="top" wrapText="1"/>
    </xf>
    <xf numFmtId="0" fontId="109" fillId="0" borderId="0" xfId="0" applyFont="1" applyBorder="1" applyAlignment="1">
      <alignment horizontal="left" vertical="top" wrapText="1"/>
    </xf>
    <xf numFmtId="0" fontId="109" fillId="0" borderId="0" xfId="0" applyFont="1" applyFill="1" applyBorder="1" applyAlignment="1">
      <alignment horizontal="left" vertical="top" wrapText="1"/>
    </xf>
    <xf numFmtId="0" fontId="86" fillId="0" borderId="49" xfId="0" applyFont="1" applyFill="1" applyBorder="1" applyAlignment="1">
      <alignment horizontal="left" vertical="top" wrapText="1"/>
    </xf>
    <xf numFmtId="0" fontId="86" fillId="0" borderId="49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0" fontId="111" fillId="0" borderId="49" xfId="0" applyFont="1" applyFill="1" applyBorder="1" applyAlignment="1">
      <alignment horizontal="left" vertical="top" wrapText="1"/>
    </xf>
    <xf numFmtId="0" fontId="111" fillId="0" borderId="49" xfId="0" applyFont="1" applyFill="1" applyBorder="1" applyAlignment="1">
      <alignment vertical="top" wrapText="1"/>
    </xf>
    <xf numFmtId="0" fontId="111" fillId="0" borderId="0" xfId="0" applyFont="1" applyFill="1" applyBorder="1" applyAlignment="1">
      <alignment vertical="top" wrapText="1"/>
    </xf>
    <xf numFmtId="0" fontId="111" fillId="0" borderId="0" xfId="0" applyFont="1" applyBorder="1" applyAlignment="1">
      <alignment vertical="top" wrapText="1"/>
    </xf>
    <xf numFmtId="0" fontId="109" fillId="0" borderId="49" xfId="0" applyFont="1" applyFill="1" applyBorder="1" applyAlignment="1">
      <alignment horizontal="left" vertical="top" wrapText="1"/>
    </xf>
    <xf numFmtId="0" fontId="85" fillId="0" borderId="49" xfId="0" applyNumberFormat="1" applyFont="1" applyBorder="1" applyAlignment="1">
      <alignment horizontal="center" vertical="center" wrapText="1"/>
    </xf>
    <xf numFmtId="0" fontId="86" fillId="0" borderId="0" xfId="0" applyFont="1" applyAlignment="1">
      <alignment horizontal="left" vertical="top" wrapText="1"/>
    </xf>
    <xf numFmtId="0" fontId="86" fillId="0" borderId="0" xfId="0" applyFont="1" applyBorder="1" applyAlignment="1">
      <alignment horizontal="left" vertical="top" wrapText="1"/>
    </xf>
    <xf numFmtId="175" fontId="115" fillId="0" borderId="0" xfId="0" applyNumberFormat="1" applyFont="1" applyBorder="1" applyAlignment="1">
      <alignment horizontal="right" vertical="top" wrapText="1"/>
    </xf>
    <xf numFmtId="0" fontId="109" fillId="0" borderId="49" xfId="523" applyFont="1" applyBorder="1" applyAlignment="1">
      <alignment horizontal="center" vertical="top" wrapText="1"/>
    </xf>
    <xf numFmtId="169" fontId="86" fillId="0" borderId="49" xfId="71" applyNumberFormat="1" applyFont="1" applyBorder="1" applyAlignment="1">
      <alignment horizontal="right" vertical="center"/>
    </xf>
    <xf numFmtId="0" fontId="86" fillId="0" borderId="0" xfId="0" applyFont="1" applyFill="1" applyBorder="1" applyAlignment="1">
      <alignment horizontal="left" vertical="center" wrapText="1"/>
    </xf>
    <xf numFmtId="169" fontId="86" fillId="0" borderId="0" xfId="71" applyNumberFormat="1" applyFont="1" applyBorder="1" applyAlignment="1">
      <alignment horizontal="right" vertical="center"/>
    </xf>
    <xf numFmtId="0" fontId="87" fillId="0" borderId="2" xfId="1" applyFont="1" applyFill="1" applyBorder="1" applyAlignment="1">
      <alignment vertical="top" wrapText="1"/>
    </xf>
    <xf numFmtId="0" fontId="111" fillId="0" borderId="2" xfId="1" applyFont="1" applyFill="1" applyBorder="1" applyAlignment="1">
      <alignment horizontal="left" vertical="top" wrapText="1"/>
    </xf>
    <xf numFmtId="0" fontId="111" fillId="0" borderId="2" xfId="1" applyFont="1" applyFill="1" applyBorder="1" applyAlignment="1">
      <alignment vertical="top"/>
    </xf>
    <xf numFmtId="0" fontId="85" fillId="0" borderId="0" xfId="1" applyFont="1" applyFill="1" applyAlignment="1">
      <alignment horizontal="left" vertical="top" wrapText="1"/>
    </xf>
    <xf numFmtId="0" fontId="117" fillId="0" borderId="2" xfId="0" applyFont="1" applyBorder="1" applyAlignment="1">
      <alignment vertical="center"/>
    </xf>
    <xf numFmtId="0" fontId="117" fillId="0" borderId="0" xfId="0" applyFont="1" applyAlignment="1">
      <alignment vertical="center"/>
    </xf>
    <xf numFmtId="0" fontId="87" fillId="0" borderId="0" xfId="1" applyFont="1" applyFill="1" applyAlignment="1">
      <alignment vertical="top" wrapText="1"/>
    </xf>
    <xf numFmtId="0" fontId="85" fillId="0" borderId="0" xfId="0" applyFont="1" applyAlignment="1">
      <alignment horizontal="left" vertical="top" wrapText="1"/>
    </xf>
    <xf numFmtId="0" fontId="85" fillId="0" borderId="0" xfId="0" applyFont="1" applyAlignment="1">
      <alignment vertical="center"/>
    </xf>
    <xf numFmtId="0" fontId="86" fillId="0" borderId="0" xfId="0" applyFont="1" applyAlignment="1">
      <alignment horizontal="center" vertical="center"/>
    </xf>
    <xf numFmtId="0" fontId="85" fillId="0" borderId="2" xfId="0" applyFont="1" applyFill="1" applyBorder="1" applyAlignment="1">
      <alignment vertical="top" wrapText="1"/>
    </xf>
    <xf numFmtId="0" fontId="85" fillId="0" borderId="76" xfId="0" applyFont="1" applyBorder="1" applyAlignment="1">
      <alignment vertical="center" wrapText="1"/>
    </xf>
    <xf numFmtId="0" fontId="85" fillId="0" borderId="76" xfId="0" applyFont="1" applyBorder="1" applyAlignment="1">
      <alignment horizontal="center" vertical="center" wrapText="1"/>
    </xf>
    <xf numFmtId="168" fontId="85" fillId="0" borderId="2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indent="15"/>
    </xf>
    <xf numFmtId="0" fontId="85" fillId="0" borderId="0" xfId="0" applyFont="1" applyAlignment="1">
      <alignment horizontal="center" vertical="center"/>
    </xf>
    <xf numFmtId="0" fontId="85" fillId="0" borderId="0" xfId="0" applyNumberFormat="1" applyFont="1"/>
    <xf numFmtId="0" fontId="85" fillId="0" borderId="0" xfId="0" applyNumberFormat="1" applyFont="1" applyAlignment="1">
      <alignment horizontal="center" vertical="center"/>
    </xf>
    <xf numFmtId="0" fontId="85" fillId="0" borderId="0" xfId="0" applyNumberFormat="1" applyFont="1" applyAlignment="1">
      <alignment vertical="center" wrapText="1"/>
    </xf>
    <xf numFmtId="0" fontId="88" fillId="0" borderId="47" xfId="0" applyFont="1" applyBorder="1" applyAlignment="1">
      <alignment vertical="top" wrapText="1"/>
    </xf>
    <xf numFmtId="0" fontId="85" fillId="0" borderId="45" xfId="0" applyFont="1" applyBorder="1" applyAlignment="1">
      <alignment vertical="top" wrapText="1"/>
    </xf>
    <xf numFmtId="0" fontId="85" fillId="0" borderId="50" xfId="0" applyFont="1" applyBorder="1" applyAlignment="1">
      <alignment vertical="top" wrapText="1"/>
    </xf>
    <xf numFmtId="168" fontId="111" fillId="0" borderId="37" xfId="0" applyNumberFormat="1" applyFont="1" applyFill="1" applyBorder="1" applyAlignment="1">
      <alignment horizontal="right" vertical="center" wrapText="1"/>
    </xf>
    <xf numFmtId="0" fontId="118" fillId="0" borderId="37" xfId="0" applyFont="1" applyBorder="1" applyAlignment="1">
      <alignment vertical="top" wrapText="1"/>
    </xf>
    <xf numFmtId="0" fontId="86" fillId="0" borderId="53" xfId="0" applyNumberFormat="1" applyFont="1" applyFill="1" applyBorder="1" applyAlignment="1">
      <alignment horizontal="center" vertical="top" wrapText="1"/>
    </xf>
    <xf numFmtId="0" fontId="86" fillId="0" borderId="53" xfId="0" applyNumberFormat="1" applyFont="1" applyFill="1" applyBorder="1" applyAlignment="1">
      <alignment horizontal="left" vertical="top" wrapText="1"/>
    </xf>
    <xf numFmtId="168" fontId="86" fillId="0" borderId="38" xfId="0" applyNumberFormat="1" applyFont="1" applyFill="1" applyBorder="1" applyAlignment="1">
      <alignment horizontal="right" vertical="center" wrapText="1"/>
    </xf>
    <xf numFmtId="0" fontId="85" fillId="0" borderId="54" xfId="0" applyNumberFormat="1" applyFont="1" applyBorder="1" applyAlignment="1">
      <alignment horizontal="center" vertical="top" wrapText="1"/>
    </xf>
    <xf numFmtId="0" fontId="85" fillId="0" borderId="46" xfId="0" applyNumberFormat="1" applyFont="1" applyBorder="1" applyAlignment="1">
      <alignment horizontal="center" vertical="top" wrapText="1"/>
    </xf>
    <xf numFmtId="168" fontId="85" fillId="0" borderId="76" xfId="0" applyNumberFormat="1" applyFont="1" applyBorder="1" applyAlignment="1">
      <alignment horizontal="right" vertical="top" wrapText="1"/>
    </xf>
    <xf numFmtId="0" fontId="111" fillId="0" borderId="76" xfId="0" applyFont="1" applyBorder="1" applyAlignment="1">
      <alignment horizontal="left" vertical="top" wrapText="1"/>
    </xf>
    <xf numFmtId="168" fontId="111" fillId="0" borderId="76" xfId="0" applyNumberFormat="1" applyFont="1" applyBorder="1" applyAlignment="1">
      <alignment horizontal="right" vertical="center" wrapText="1"/>
    </xf>
    <xf numFmtId="168" fontId="111" fillId="0" borderId="77" xfId="0" applyNumberFormat="1" applyFont="1" applyBorder="1" applyAlignment="1">
      <alignment horizontal="right" vertical="center" wrapText="1"/>
    </xf>
    <xf numFmtId="0" fontId="109" fillId="0" borderId="76" xfId="0" applyFont="1" applyBorder="1" applyAlignment="1">
      <alignment horizontal="left" vertical="top" wrapText="1"/>
    </xf>
    <xf numFmtId="175" fontId="85" fillId="0" borderId="0" xfId="0" applyNumberFormat="1" applyFont="1"/>
    <xf numFmtId="168" fontId="111" fillId="0" borderId="76" xfId="0" applyNumberFormat="1" applyFont="1" applyBorder="1" applyAlignment="1">
      <alignment horizontal="left" vertical="center" wrapText="1"/>
    </xf>
    <xf numFmtId="0" fontId="85" fillId="0" borderId="76" xfId="0" applyNumberFormat="1" applyFont="1" applyBorder="1" applyAlignment="1">
      <alignment horizontal="center" vertical="center" wrapText="1"/>
    </xf>
    <xf numFmtId="0" fontId="118" fillId="0" borderId="76" xfId="523" applyFont="1" applyBorder="1" applyAlignment="1">
      <alignment horizontal="center" vertical="center" wrapText="1"/>
    </xf>
    <xf numFmtId="0" fontId="86" fillId="0" borderId="76" xfId="0" applyFont="1" applyBorder="1" applyAlignment="1">
      <alignment horizontal="left" vertical="top" wrapText="1"/>
    </xf>
    <xf numFmtId="176" fontId="119" fillId="0" borderId="76" xfId="523" applyNumberFormat="1" applyFont="1" applyBorder="1" applyAlignment="1">
      <alignment horizontal="center" vertical="top" wrapText="1"/>
    </xf>
    <xf numFmtId="0" fontId="88" fillId="67" borderId="76" xfId="0" applyFont="1" applyFill="1" applyBorder="1" applyAlignment="1">
      <alignment vertical="center" wrapText="1"/>
    </xf>
    <xf numFmtId="175" fontId="86" fillId="67" borderId="76" xfId="0" applyNumberFormat="1" applyFont="1" applyFill="1" applyBorder="1" applyAlignment="1">
      <alignment horizontal="center" vertical="top" wrapText="1"/>
    </xf>
    <xf numFmtId="0" fontId="85" fillId="0" borderId="76" xfId="0" applyFont="1" applyBorder="1" applyAlignment="1">
      <alignment horizontal="center" vertical="center"/>
    </xf>
    <xf numFmtId="0" fontId="117" fillId="0" borderId="76" xfId="0" applyFont="1" applyBorder="1" applyAlignment="1">
      <alignment vertical="center" wrapText="1"/>
    </xf>
    <xf numFmtId="0" fontId="85" fillId="0" borderId="76" xfId="0" applyFont="1" applyBorder="1" applyAlignment="1">
      <alignment vertical="top" wrapText="1"/>
    </xf>
    <xf numFmtId="0" fontId="85" fillId="0" borderId="78" xfId="0" applyFont="1" applyBorder="1" applyAlignment="1">
      <alignment vertical="center" wrapText="1"/>
    </xf>
    <xf numFmtId="4" fontId="85" fillId="0" borderId="76" xfId="0" applyNumberFormat="1" applyFont="1" applyBorder="1" applyAlignment="1">
      <alignment vertical="center" wrapText="1"/>
    </xf>
    <xf numFmtId="0" fontId="117" fillId="0" borderId="78" xfId="0" applyFont="1" applyBorder="1" applyAlignment="1">
      <alignment vertical="center" wrapText="1"/>
    </xf>
    <xf numFmtId="0" fontId="85" fillId="67" borderId="81" xfId="0" applyNumberFormat="1" applyFont="1" applyFill="1" applyBorder="1" applyAlignment="1">
      <alignment horizontal="left" vertical="top" wrapText="1"/>
    </xf>
    <xf numFmtId="0" fontId="85" fillId="67" borderId="82" xfId="0" applyNumberFormat="1" applyFont="1" applyFill="1" applyBorder="1" applyAlignment="1">
      <alignment horizontal="center" vertical="top" wrapText="1"/>
    </xf>
    <xf numFmtId="0" fontId="86" fillId="67" borderId="82" xfId="0" applyNumberFormat="1" applyFont="1" applyFill="1" applyBorder="1" applyAlignment="1">
      <alignment horizontal="left" vertical="top" wrapText="1"/>
    </xf>
    <xf numFmtId="168" fontId="86" fillId="67" borderId="83" xfId="71" applyNumberFormat="1" applyFont="1" applyFill="1" applyBorder="1" applyAlignment="1">
      <alignment horizontal="center" vertical="top"/>
    </xf>
    <xf numFmtId="0" fontId="88" fillId="0" borderId="84" xfId="0" applyFont="1" applyBorder="1" applyAlignment="1">
      <alignment horizontal="center" vertical="top" wrapText="1"/>
    </xf>
    <xf numFmtId="0" fontId="115" fillId="0" borderId="85" xfId="0" applyFont="1" applyBorder="1" applyAlignment="1">
      <alignment horizontal="left" vertical="top" wrapText="1"/>
    </xf>
    <xf numFmtId="168" fontId="86" fillId="0" borderId="83" xfId="71" applyNumberFormat="1" applyFont="1" applyBorder="1" applyAlignment="1">
      <alignment horizontal="center" vertical="top"/>
    </xf>
    <xf numFmtId="0" fontId="88" fillId="0" borderId="69" xfId="0" applyFont="1" applyBorder="1" applyAlignment="1">
      <alignment vertical="top" wrapText="1"/>
    </xf>
    <xf numFmtId="0" fontId="85" fillId="0" borderId="85" xfId="0" applyFont="1" applyBorder="1" applyAlignment="1">
      <alignment horizontal="left" vertical="top" wrapText="1"/>
    </xf>
    <xf numFmtId="168" fontId="85" fillId="0" borderId="83" xfId="0" applyNumberFormat="1" applyFont="1" applyBorder="1" applyAlignment="1">
      <alignment horizontal="right" vertical="top" wrapText="1"/>
    </xf>
    <xf numFmtId="0" fontId="111" fillId="0" borderId="85" xfId="0" applyFont="1" applyBorder="1" applyAlignment="1">
      <alignment horizontal="left" vertical="top" wrapText="1"/>
    </xf>
    <xf numFmtId="0" fontId="85" fillId="0" borderId="85" xfId="0" applyFont="1" applyBorder="1" applyAlignment="1">
      <alignment vertical="top" wrapText="1"/>
    </xf>
    <xf numFmtId="0" fontId="118" fillId="0" borderId="85" xfId="0" applyFont="1" applyBorder="1" applyAlignment="1">
      <alignment horizontal="left" vertical="top" wrapText="1"/>
    </xf>
    <xf numFmtId="0" fontId="111" fillId="0" borderId="83" xfId="0" applyFont="1" applyBorder="1" applyAlignment="1">
      <alignment horizontal="left" vertical="top" wrapText="1"/>
    </xf>
    <xf numFmtId="0" fontId="118" fillId="0" borderId="84" xfId="0" applyFont="1" applyBorder="1" applyAlignment="1">
      <alignment vertical="top" wrapText="1"/>
    </xf>
    <xf numFmtId="0" fontId="109" fillId="0" borderId="83" xfId="0" applyFont="1" applyBorder="1" applyAlignment="1">
      <alignment horizontal="left" vertical="top" wrapText="1"/>
    </xf>
    <xf numFmtId="0" fontId="118" fillId="0" borderId="69" xfId="0" applyFont="1" applyBorder="1" applyAlignment="1">
      <alignment vertical="top" wrapText="1"/>
    </xf>
    <xf numFmtId="0" fontId="86" fillId="0" borderId="86" xfId="0" applyNumberFormat="1" applyFont="1" applyFill="1" applyBorder="1" applyAlignment="1">
      <alignment horizontal="center" vertical="top" wrapText="1"/>
    </xf>
    <xf numFmtId="0" fontId="85" fillId="0" borderId="81" xfId="0" applyNumberFormat="1" applyFont="1" applyBorder="1" applyAlignment="1">
      <alignment vertical="top" wrapText="1"/>
    </xf>
    <xf numFmtId="0" fontId="85" fillId="0" borderId="87" xfId="0" applyFont="1" applyBorder="1" applyAlignment="1">
      <alignment horizontal="left" vertical="top" wrapText="1"/>
    </xf>
    <xf numFmtId="0" fontId="85" fillId="0" borderId="88" xfId="0" applyNumberFormat="1" applyFont="1" applyBorder="1" applyAlignment="1">
      <alignment vertical="top" wrapText="1"/>
    </xf>
    <xf numFmtId="0" fontId="111" fillId="0" borderId="87" xfId="0" applyFont="1" applyBorder="1" applyAlignment="1">
      <alignment horizontal="left" vertical="top" wrapText="1"/>
    </xf>
    <xf numFmtId="168" fontId="111" fillId="0" borderId="83" xfId="0" applyNumberFormat="1" applyFont="1" applyBorder="1" applyAlignment="1">
      <alignment horizontal="right" vertical="top" wrapText="1"/>
    </xf>
    <xf numFmtId="0" fontId="85" fillId="0" borderId="89" xfId="0" applyNumberFormat="1" applyFont="1" applyBorder="1" applyAlignment="1">
      <alignment horizontal="center" vertical="center" wrapText="1"/>
    </xf>
    <xf numFmtId="0" fontId="109" fillId="0" borderId="82" xfId="0" applyNumberFormat="1" applyFont="1" applyBorder="1" applyAlignment="1">
      <alignment horizontal="center" vertical="top" wrapText="1"/>
    </xf>
    <xf numFmtId="0" fontId="85" fillId="0" borderId="90" xfId="0" applyNumberFormat="1" applyFont="1" applyBorder="1" applyAlignment="1">
      <alignment horizontal="center" vertical="top" wrapText="1"/>
    </xf>
    <xf numFmtId="0" fontId="85" fillId="0" borderId="91" xfId="0" applyNumberFormat="1" applyFont="1" applyBorder="1" applyAlignment="1">
      <alignment vertical="top" wrapText="1"/>
    </xf>
    <xf numFmtId="0" fontId="85" fillId="0" borderId="92" xfId="0" applyNumberFormat="1" applyFont="1" applyBorder="1" applyAlignment="1">
      <alignment horizontal="center" vertical="top" wrapText="1"/>
    </xf>
    <xf numFmtId="168" fontId="86" fillId="0" borderId="93" xfId="0" applyNumberFormat="1" applyFont="1" applyBorder="1" applyAlignment="1">
      <alignment horizontal="right" vertical="top" wrapText="1"/>
    </xf>
    <xf numFmtId="168" fontId="88" fillId="0" borderId="94" xfId="0" applyNumberFormat="1" applyFont="1" applyBorder="1" applyAlignment="1">
      <alignment horizontal="right" vertical="top"/>
    </xf>
    <xf numFmtId="168" fontId="85" fillId="0" borderId="94" xfId="0" applyNumberFormat="1" applyFont="1" applyBorder="1" applyAlignment="1">
      <alignment horizontal="right" vertical="top"/>
    </xf>
    <xf numFmtId="168" fontId="109" fillId="0" borderId="93" xfId="0" applyNumberFormat="1" applyFont="1" applyBorder="1" applyAlignment="1">
      <alignment horizontal="right" vertical="top" wrapText="1"/>
    </xf>
    <xf numFmtId="168" fontId="109" fillId="0" borderId="94" xfId="0" applyNumberFormat="1" applyFont="1" applyBorder="1" applyAlignment="1">
      <alignment horizontal="right" vertical="top" wrapText="1"/>
    </xf>
    <xf numFmtId="168" fontId="85" fillId="0" borderId="93" xfId="0" applyNumberFormat="1" applyFont="1" applyBorder="1" applyAlignment="1">
      <alignment horizontal="right" vertical="top" wrapText="1"/>
    </xf>
    <xf numFmtId="168" fontId="109" fillId="0" borderId="94" xfId="71" applyNumberFormat="1" applyFont="1" applyBorder="1" applyAlignment="1">
      <alignment horizontal="right" vertical="top"/>
    </xf>
    <xf numFmtId="168" fontId="85" fillId="0" borderId="94" xfId="0" applyNumberFormat="1" applyFont="1" applyBorder="1" applyAlignment="1">
      <alignment horizontal="right" vertical="top" wrapText="1"/>
    </xf>
    <xf numFmtId="168" fontId="85" fillId="0" borderId="74" xfId="0" applyNumberFormat="1" applyFont="1" applyBorder="1" applyAlignment="1">
      <alignment horizontal="right" vertical="top" wrapText="1"/>
    </xf>
    <xf numFmtId="168" fontId="85" fillId="0" borderId="75" xfId="0" applyNumberFormat="1" applyFont="1" applyBorder="1" applyAlignment="1">
      <alignment horizontal="right" vertical="top" wrapText="1"/>
    </xf>
    <xf numFmtId="169" fontId="109" fillId="0" borderId="93" xfId="0" applyNumberFormat="1" applyFont="1" applyBorder="1" applyAlignment="1">
      <alignment horizontal="right" vertical="center" wrapText="1"/>
    </xf>
    <xf numFmtId="169" fontId="109" fillId="0" borderId="94" xfId="0" applyNumberFormat="1" applyFont="1" applyBorder="1" applyAlignment="1">
      <alignment horizontal="right" vertical="center" wrapText="1"/>
    </xf>
    <xf numFmtId="169" fontId="111" fillId="0" borderId="93" xfId="72" applyNumberFormat="1" applyFont="1" applyBorder="1" applyAlignment="1">
      <alignment horizontal="right" vertical="top"/>
    </xf>
    <xf numFmtId="169" fontId="111" fillId="0" borderId="94" xfId="72" applyNumberFormat="1" applyFont="1" applyBorder="1" applyAlignment="1">
      <alignment horizontal="right" vertical="top"/>
    </xf>
    <xf numFmtId="168" fontId="109" fillId="0" borderId="93" xfId="71" applyNumberFormat="1" applyFont="1" applyBorder="1" applyAlignment="1">
      <alignment horizontal="right" vertical="top"/>
    </xf>
    <xf numFmtId="0" fontId="109" fillId="0" borderId="93" xfId="0" applyFont="1" applyBorder="1" applyAlignment="1">
      <alignment horizontal="right" vertical="top" wrapText="1"/>
    </xf>
    <xf numFmtId="0" fontId="109" fillId="0" borderId="94" xfId="0" applyFont="1" applyBorder="1" applyAlignment="1">
      <alignment horizontal="right" vertical="top" wrapText="1"/>
    </xf>
    <xf numFmtId="169" fontId="109" fillId="0" borderId="93" xfId="71" applyNumberFormat="1" applyFont="1" applyBorder="1" applyAlignment="1">
      <alignment horizontal="right" vertical="top"/>
    </xf>
    <xf numFmtId="169" fontId="109" fillId="0" borderId="94" xfId="71" applyNumberFormat="1" applyFont="1" applyBorder="1" applyAlignment="1">
      <alignment horizontal="right" vertical="top"/>
    </xf>
    <xf numFmtId="169" fontId="109" fillId="0" borderId="93" xfId="71" applyNumberFormat="1" applyFont="1" applyBorder="1" applyAlignment="1">
      <alignment horizontal="right" vertical="center"/>
    </xf>
    <xf numFmtId="169" fontId="109" fillId="0" borderId="94" xfId="71" applyNumberFormat="1" applyFont="1" applyBorder="1" applyAlignment="1">
      <alignment horizontal="right" vertical="center"/>
    </xf>
    <xf numFmtId="169" fontId="109" fillId="0" borderId="93" xfId="71" applyNumberFormat="1" applyFont="1" applyFill="1" applyBorder="1" applyAlignment="1">
      <alignment horizontal="right" vertical="center"/>
    </xf>
    <xf numFmtId="169" fontId="109" fillId="0" borderId="94" xfId="71" applyNumberFormat="1" applyFont="1" applyFill="1" applyBorder="1" applyAlignment="1">
      <alignment horizontal="right" vertical="center"/>
    </xf>
    <xf numFmtId="168" fontId="86" fillId="0" borderId="38" xfId="0" applyNumberFormat="1" applyFont="1" applyBorder="1" applyAlignment="1">
      <alignment horizontal="right" vertical="center" wrapText="1"/>
    </xf>
    <xf numFmtId="168" fontId="86" fillId="0" borderId="39" xfId="0" applyNumberFormat="1" applyFont="1" applyBorder="1" applyAlignment="1">
      <alignment horizontal="right" vertical="center" wrapText="1"/>
    </xf>
    <xf numFmtId="168" fontId="86" fillId="0" borderId="93" xfId="0" applyNumberFormat="1" applyFont="1" applyBorder="1" applyAlignment="1">
      <alignment horizontal="right" vertical="center" wrapText="1"/>
    </xf>
    <xf numFmtId="168" fontId="88" fillId="0" borderId="94" xfId="0" applyNumberFormat="1" applyFont="1" applyBorder="1" applyAlignment="1">
      <alignment horizontal="right" vertical="center"/>
    </xf>
    <xf numFmtId="168" fontId="86" fillId="0" borderId="94" xfId="0" applyNumberFormat="1" applyFont="1" applyBorder="1" applyAlignment="1">
      <alignment horizontal="right" vertical="center" wrapText="1"/>
    </xf>
    <xf numFmtId="168" fontId="85" fillId="0" borderId="93" xfId="0" applyNumberFormat="1" applyFont="1" applyBorder="1" applyAlignment="1">
      <alignment horizontal="right" vertical="center" wrapText="1"/>
    </xf>
    <xf numFmtId="168" fontId="85" fillId="0" borderId="94" xfId="0" applyNumberFormat="1" applyFont="1" applyBorder="1" applyAlignment="1">
      <alignment horizontal="right" vertical="center" wrapText="1"/>
    </xf>
    <xf numFmtId="169" fontId="85" fillId="0" borderId="93" xfId="0" applyNumberFormat="1" applyFont="1" applyBorder="1" applyAlignment="1">
      <alignment horizontal="right" vertical="top" wrapText="1"/>
    </xf>
    <xf numFmtId="169" fontId="85" fillId="0" borderId="94" xfId="0" applyNumberFormat="1" applyFont="1" applyBorder="1" applyAlignment="1">
      <alignment horizontal="right" vertical="top" wrapText="1"/>
    </xf>
    <xf numFmtId="0" fontId="85" fillId="0" borderId="93" xfId="0" applyFont="1" applyBorder="1" applyAlignment="1">
      <alignment horizontal="right" vertical="top" wrapText="1"/>
    </xf>
    <xf numFmtId="0" fontId="85" fillId="0" borderId="94" xfId="0" applyFont="1" applyBorder="1" applyAlignment="1">
      <alignment horizontal="right" vertical="top" wrapText="1"/>
    </xf>
    <xf numFmtId="0" fontId="85" fillId="0" borderId="93" xfId="0" applyFont="1" applyBorder="1"/>
    <xf numFmtId="0" fontId="85" fillId="0" borderId="94" xfId="0" applyFont="1" applyBorder="1"/>
    <xf numFmtId="0" fontId="109" fillId="0" borderId="93" xfId="0" applyFont="1" applyBorder="1" applyAlignment="1">
      <alignment horizontal="center" vertical="center" wrapText="1"/>
    </xf>
    <xf numFmtId="0" fontId="109" fillId="0" borderId="94" xfId="0" applyFont="1" applyBorder="1" applyAlignment="1">
      <alignment horizontal="center" vertical="center" wrapText="1"/>
    </xf>
    <xf numFmtId="169" fontId="86" fillId="0" borderId="93" xfId="71" applyNumberFormat="1" applyFont="1" applyFill="1" applyBorder="1" applyAlignment="1">
      <alignment horizontal="right" vertical="center"/>
    </xf>
    <xf numFmtId="173" fontId="86" fillId="0" borderId="0" xfId="0" applyNumberFormat="1" applyFont="1" applyAlignment="1">
      <alignment horizontal="left" vertical="top" wrapText="1"/>
    </xf>
    <xf numFmtId="173" fontId="85" fillId="0" borderId="0" xfId="0" applyNumberFormat="1" applyFont="1"/>
    <xf numFmtId="0" fontId="109" fillId="0" borderId="2" xfId="0" applyFont="1" applyBorder="1" applyAlignment="1">
      <alignment vertical="center" wrapText="1"/>
    </xf>
    <xf numFmtId="168" fontId="109" fillId="0" borderId="2" xfId="0" applyNumberFormat="1" applyFont="1" applyBorder="1" applyAlignment="1">
      <alignment horizontal="center" vertical="center" wrapText="1"/>
    </xf>
    <xf numFmtId="0" fontId="109" fillId="0" borderId="2" xfId="0" applyFont="1" applyBorder="1" applyAlignment="1">
      <alignment horizontal="center" vertical="center" wrapText="1"/>
    </xf>
    <xf numFmtId="0" fontId="109" fillId="0" borderId="2" xfId="0" applyFont="1" applyFill="1" applyBorder="1" applyAlignment="1">
      <alignment horizontal="center" vertical="center" wrapText="1"/>
    </xf>
    <xf numFmtId="168" fontId="109" fillId="0" borderId="2" xfId="0" applyNumberFormat="1" applyFont="1" applyFill="1" applyBorder="1" applyAlignment="1">
      <alignment horizontal="center" vertical="center" wrapText="1"/>
    </xf>
    <xf numFmtId="0" fontId="116" fillId="0" borderId="93" xfId="0" applyFont="1" applyFill="1" applyBorder="1" applyAlignment="1">
      <alignment horizontal="right" vertical="top" wrapText="1"/>
    </xf>
    <xf numFmtId="177" fontId="109" fillId="0" borderId="93" xfId="71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 wrapText="1"/>
    </xf>
    <xf numFmtId="0" fontId="85" fillId="65" borderId="2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65" borderId="2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/>
    </xf>
    <xf numFmtId="0" fontId="88" fillId="0" borderId="2" xfId="0" applyFont="1" applyBorder="1" applyAlignment="1">
      <alignment horizontal="center" vertical="center" textRotation="90" wrapText="1"/>
    </xf>
    <xf numFmtId="0" fontId="85" fillId="0" borderId="1" xfId="0" applyFont="1" applyBorder="1" applyAlignment="1">
      <alignment horizontal="center"/>
    </xf>
    <xf numFmtId="49" fontId="88" fillId="0" borderId="40" xfId="0" applyNumberFormat="1" applyFont="1" applyBorder="1" applyAlignment="1">
      <alignment horizontal="center" vertical="top"/>
    </xf>
    <xf numFmtId="49" fontId="88" fillId="0" borderId="41" xfId="0" applyNumberFormat="1" applyFont="1" applyBorder="1" applyAlignment="1">
      <alignment horizontal="center" vertical="top"/>
    </xf>
    <xf numFmtId="49" fontId="88" fillId="0" borderId="42" xfId="0" applyNumberFormat="1" applyFont="1" applyBorder="1" applyAlignment="1">
      <alignment horizontal="center" vertical="top"/>
    </xf>
    <xf numFmtId="49" fontId="88" fillId="0" borderId="38" xfId="0" applyNumberFormat="1" applyFont="1" applyBorder="1" applyAlignment="1">
      <alignment horizontal="center"/>
    </xf>
    <xf numFmtId="49" fontId="88" fillId="0" borderId="49" xfId="0" applyNumberFormat="1" applyFont="1" applyBorder="1" applyAlignment="1">
      <alignment horizontal="center" vertical="top"/>
    </xf>
    <xf numFmtId="49" fontId="88" fillId="0" borderId="43" xfId="0" applyNumberFormat="1" applyFont="1" applyBorder="1" applyAlignment="1">
      <alignment horizontal="center" vertical="top"/>
    </xf>
    <xf numFmtId="49" fontId="88" fillId="0" borderId="49" xfId="0" applyNumberFormat="1" applyFont="1" applyBorder="1" applyAlignment="1">
      <alignment horizontal="center"/>
    </xf>
    <xf numFmtId="0" fontId="88" fillId="0" borderId="49" xfId="0" applyFont="1" applyBorder="1" applyAlignment="1">
      <alignment horizontal="center"/>
    </xf>
    <xf numFmtId="0" fontId="88" fillId="0" borderId="49" xfId="0" applyFont="1" applyBorder="1" applyAlignment="1">
      <alignment horizontal="center" vertical="top" wrapText="1"/>
    </xf>
    <xf numFmtId="0" fontId="88" fillId="0" borderId="43" xfId="0" applyFont="1" applyBorder="1" applyAlignment="1">
      <alignment horizontal="center" vertical="top" wrapText="1"/>
    </xf>
    <xf numFmtId="0" fontId="85" fillId="0" borderId="49" xfId="0" applyFont="1" applyBorder="1" applyAlignment="1">
      <alignment horizontal="center" vertical="top" wrapText="1"/>
    </xf>
    <xf numFmtId="0" fontId="85" fillId="0" borderId="43" xfId="0" applyFont="1" applyBorder="1" applyAlignment="1">
      <alignment horizontal="center" vertical="top" wrapText="1"/>
    </xf>
    <xf numFmtId="0" fontId="88" fillId="0" borderId="0" xfId="0" applyFont="1" applyFill="1" applyAlignment="1">
      <alignment horizontal="right" vertical="center" wrapText="1"/>
    </xf>
    <xf numFmtId="0" fontId="86" fillId="0" borderId="0" xfId="0" applyFont="1" applyAlignment="1">
      <alignment horizontal="center" vertical="center" wrapText="1"/>
    </xf>
    <xf numFmtId="0" fontId="109" fillId="0" borderId="0" xfId="0" applyFont="1" applyAlignment="1">
      <alignment horizontal="center" vertical="top" wrapText="1"/>
    </xf>
    <xf numFmtId="0" fontId="85" fillId="0" borderId="40" xfId="0" applyFont="1" applyBorder="1" applyAlignment="1">
      <alignment horizontal="center" vertical="center" textRotation="90" wrapText="1"/>
    </xf>
    <xf numFmtId="0" fontId="85" fillId="0" borderId="41" xfId="0" applyFont="1" applyBorder="1" applyAlignment="1">
      <alignment horizontal="center" vertical="center" textRotation="90" wrapText="1"/>
    </xf>
    <xf numFmtId="0" fontId="85" fillId="0" borderId="38" xfId="0" applyFont="1" applyBorder="1" applyAlignment="1">
      <alignment horizontal="center" vertical="center" textRotation="90" wrapText="1"/>
    </xf>
    <xf numFmtId="0" fontId="85" fillId="0" borderId="49" xfId="0" applyFont="1" applyBorder="1" applyAlignment="1">
      <alignment horizontal="center" vertical="center" textRotation="90" wrapText="1"/>
    </xf>
    <xf numFmtId="0" fontId="109" fillId="0" borderId="38" xfId="0" applyFont="1" applyBorder="1" applyAlignment="1">
      <alignment horizontal="center" vertical="center" wrapText="1"/>
    </xf>
    <xf numFmtId="0" fontId="109" fillId="0" borderId="49" xfId="0" applyFont="1" applyBorder="1" applyAlignment="1">
      <alignment horizontal="center" vertical="center" wrapText="1"/>
    </xf>
    <xf numFmtId="49" fontId="88" fillId="0" borderId="70" xfId="0" applyNumberFormat="1" applyFont="1" applyBorder="1" applyAlignment="1">
      <alignment horizontal="center" vertical="top" wrapText="1"/>
    </xf>
    <xf numFmtId="49" fontId="88" fillId="0" borderId="72" xfId="0" applyNumberFormat="1" applyFont="1" applyBorder="1" applyAlignment="1">
      <alignment horizontal="center" vertical="top" wrapText="1"/>
    </xf>
    <xf numFmtId="49" fontId="88" fillId="0" borderId="73" xfId="0" applyNumberFormat="1" applyFont="1" applyBorder="1" applyAlignment="1">
      <alignment horizontal="center" vertical="top" wrapText="1"/>
    </xf>
    <xf numFmtId="49" fontId="88" fillId="0" borderId="49" xfId="0" applyNumberFormat="1" applyFont="1" applyBorder="1" applyAlignment="1">
      <alignment horizontal="center" vertical="top" wrapText="1"/>
    </xf>
    <xf numFmtId="49" fontId="88" fillId="0" borderId="74" xfId="0" applyNumberFormat="1" applyFont="1" applyBorder="1" applyAlignment="1">
      <alignment horizontal="center" vertical="top" wrapText="1"/>
    </xf>
    <xf numFmtId="0" fontId="85" fillId="0" borderId="74" xfId="0" applyFont="1" applyBorder="1" applyAlignment="1">
      <alignment horizontal="center" vertical="top" wrapText="1"/>
    </xf>
    <xf numFmtId="0" fontId="109" fillId="0" borderId="49" xfId="0" applyFont="1" applyBorder="1" applyAlignment="1">
      <alignment horizontal="center" vertical="top" wrapText="1"/>
    </xf>
    <xf numFmtId="0" fontId="109" fillId="0" borderId="74" xfId="0" applyFont="1" applyBorder="1" applyAlignment="1">
      <alignment horizontal="center" vertical="top" wrapText="1"/>
    </xf>
    <xf numFmtId="49" fontId="88" fillId="0" borderId="40" xfId="0" applyNumberFormat="1" applyFont="1" applyBorder="1" applyAlignment="1">
      <alignment horizontal="center" vertical="top" wrapText="1"/>
    </xf>
    <xf numFmtId="49" fontId="88" fillId="0" borderId="41" xfId="0" applyNumberFormat="1" applyFont="1" applyBorder="1" applyAlignment="1">
      <alignment horizontal="center" vertical="top" wrapText="1"/>
    </xf>
    <xf numFmtId="0" fontId="113" fillId="0" borderId="38" xfId="0" applyFont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 wrapText="1"/>
    </xf>
    <xf numFmtId="0" fontId="113" fillId="0" borderId="2" xfId="0" applyFont="1" applyBorder="1" applyAlignment="1">
      <alignment horizontal="left" vertical="center" wrapText="1"/>
    </xf>
    <xf numFmtId="168" fontId="86" fillId="0" borderId="0" xfId="0" applyNumberFormat="1" applyFont="1" applyFill="1" applyAlignment="1">
      <alignment horizontal="right" vertical="center" wrapText="1"/>
    </xf>
    <xf numFmtId="0" fontId="86" fillId="0" borderId="0" xfId="0" applyNumberFormat="1" applyFont="1" applyFill="1" applyAlignment="1">
      <alignment horizontal="center" vertical="center" wrapText="1"/>
    </xf>
    <xf numFmtId="0" fontId="112" fillId="0" borderId="40" xfId="0" applyFont="1" applyBorder="1" applyAlignment="1">
      <alignment horizontal="center" vertical="center" wrapText="1"/>
    </xf>
    <xf numFmtId="0" fontId="112" fillId="0" borderId="38" xfId="0" applyFont="1" applyBorder="1" applyAlignment="1">
      <alignment horizontal="center" vertical="center" wrapText="1"/>
    </xf>
    <xf numFmtId="0" fontId="112" fillId="0" borderId="52" xfId="0" applyFont="1" applyBorder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9" fillId="0" borderId="0" xfId="0" applyFont="1" applyBorder="1" applyAlignment="1">
      <alignment horizontal="right" vertical="center" wrapText="1"/>
    </xf>
    <xf numFmtId="0" fontId="113" fillId="0" borderId="61" xfId="0" applyFont="1" applyBorder="1" applyAlignment="1">
      <alignment horizontal="center" vertical="center" wrapText="1"/>
    </xf>
    <xf numFmtId="0" fontId="113" fillId="0" borderId="68" xfId="0" applyFont="1" applyBorder="1" applyAlignment="1">
      <alignment horizontal="center" vertical="center" wrapText="1"/>
    </xf>
    <xf numFmtId="0" fontId="113" fillId="0" borderId="52" xfId="0" applyFont="1" applyBorder="1" applyAlignment="1">
      <alignment horizontal="center" vertical="center" wrapText="1"/>
    </xf>
    <xf numFmtId="0" fontId="113" fillId="0" borderId="37" xfId="0" applyFont="1" applyBorder="1" applyAlignment="1">
      <alignment horizontal="center" vertical="center" wrapText="1"/>
    </xf>
    <xf numFmtId="0" fontId="113" fillId="0" borderId="78" xfId="0" applyFont="1" applyBorder="1" applyAlignment="1">
      <alignment horizontal="left" vertical="center" wrapText="1"/>
    </xf>
    <xf numFmtId="0" fontId="113" fillId="0" borderId="57" xfId="0" applyFont="1" applyBorder="1" applyAlignment="1">
      <alignment horizontal="left" vertical="center" wrapText="1"/>
    </xf>
    <xf numFmtId="0" fontId="113" fillId="0" borderId="79" xfId="0" applyFont="1" applyBorder="1" applyAlignment="1">
      <alignment horizontal="left" vertical="center" wrapText="1"/>
    </xf>
    <xf numFmtId="0" fontId="112" fillId="0" borderId="2" xfId="0" applyFont="1" applyBorder="1" applyAlignment="1">
      <alignment horizontal="center" vertical="center" wrapText="1"/>
    </xf>
    <xf numFmtId="0" fontId="86" fillId="66" borderId="33" xfId="0" applyFont="1" applyFill="1" applyBorder="1" applyAlignment="1">
      <alignment horizontal="center" vertical="center" wrapText="1"/>
    </xf>
    <xf numFmtId="0" fontId="86" fillId="66" borderId="35" xfId="0" applyFont="1" applyFill="1" applyBorder="1" applyAlignment="1">
      <alignment horizontal="center" vertical="center" wrapText="1"/>
    </xf>
    <xf numFmtId="0" fontId="86" fillId="66" borderId="34" xfId="0" applyFont="1" applyFill="1" applyBorder="1" applyAlignment="1">
      <alignment horizontal="center" vertical="center" wrapText="1"/>
    </xf>
    <xf numFmtId="0" fontId="86" fillId="66" borderId="33" xfId="0" applyFont="1" applyFill="1" applyBorder="1" applyAlignment="1">
      <alignment horizontal="left" vertical="center" wrapText="1"/>
    </xf>
    <xf numFmtId="0" fontId="86" fillId="66" borderId="35" xfId="0" applyFont="1" applyFill="1" applyBorder="1" applyAlignment="1">
      <alignment horizontal="left" vertical="center" wrapText="1"/>
    </xf>
    <xf numFmtId="0" fontId="86" fillId="66" borderId="34" xfId="0" applyFont="1" applyFill="1" applyBorder="1" applyAlignment="1">
      <alignment horizontal="left" vertical="center" wrapText="1"/>
    </xf>
    <xf numFmtId="0" fontId="112" fillId="0" borderId="33" xfId="0" applyFont="1" applyBorder="1" applyAlignment="1">
      <alignment horizontal="center" vertical="center"/>
    </xf>
    <xf numFmtId="0" fontId="112" fillId="0" borderId="35" xfId="0" applyFont="1" applyBorder="1" applyAlignment="1">
      <alignment horizontal="center" vertical="center"/>
    </xf>
    <xf numFmtId="0" fontId="88" fillId="0" borderId="2" xfId="0" applyFont="1" applyBorder="1" applyAlignment="1">
      <alignment vertical="center" wrapText="1"/>
    </xf>
    <xf numFmtId="0" fontId="111" fillId="0" borderId="49" xfId="0" applyFont="1" applyFill="1" applyBorder="1" applyAlignment="1">
      <alignment horizontal="center" vertical="top" wrapText="1"/>
    </xf>
    <xf numFmtId="0" fontId="86" fillId="0" borderId="49" xfId="0" applyFont="1" applyFill="1" applyBorder="1" applyAlignment="1">
      <alignment horizontal="left" vertical="center" wrapText="1"/>
    </xf>
    <xf numFmtId="0" fontId="111" fillId="0" borderId="52" xfId="0" applyFont="1" applyBorder="1" applyAlignment="1">
      <alignment horizontal="center" vertical="top" wrapText="1"/>
    </xf>
    <xf numFmtId="0" fontId="111" fillId="0" borderId="44" xfId="0" applyFont="1" applyBorder="1" applyAlignment="1">
      <alignment horizontal="center" vertical="top" wrapText="1"/>
    </xf>
    <xf numFmtId="0" fontId="111" fillId="0" borderId="51" xfId="0" applyFont="1" applyBorder="1" applyAlignment="1">
      <alignment horizontal="center" vertical="top" wrapText="1"/>
    </xf>
    <xf numFmtId="0" fontId="109" fillId="0" borderId="56" xfId="0" applyFont="1" applyBorder="1" applyAlignment="1">
      <alignment horizontal="center" vertical="center" wrapText="1"/>
    </xf>
    <xf numFmtId="0" fontId="109" fillId="0" borderId="48" xfId="0" applyFont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top" wrapText="1"/>
    </xf>
    <xf numFmtId="0" fontId="111" fillId="0" borderId="2" xfId="0" applyFont="1" applyFill="1" applyBorder="1" applyAlignment="1">
      <alignment horizontal="left" vertical="top" wrapText="1"/>
    </xf>
    <xf numFmtId="0" fontId="88" fillId="0" borderId="2" xfId="0" applyFont="1" applyFill="1" applyBorder="1" applyAlignment="1">
      <alignment horizontal="left" vertical="top" wrapText="1"/>
    </xf>
    <xf numFmtId="0" fontId="111" fillId="0" borderId="78" xfId="0" applyFont="1" applyFill="1" applyBorder="1" applyAlignment="1">
      <alignment horizontal="left" vertical="top" wrapText="1"/>
    </xf>
    <xf numFmtId="0" fontId="111" fillId="0" borderId="87" xfId="0" applyFont="1" applyFill="1" applyBorder="1" applyAlignment="1">
      <alignment horizontal="left" vertical="top" wrapText="1"/>
    </xf>
    <xf numFmtId="0" fontId="88" fillId="0" borderId="33" xfId="0" applyFont="1" applyFill="1" applyBorder="1" applyAlignment="1">
      <alignment vertical="top" wrapText="1"/>
    </xf>
    <xf numFmtId="0" fontId="88" fillId="0" borderId="34" xfId="0" applyFont="1" applyFill="1" applyBorder="1" applyAlignment="1">
      <alignment vertical="top" wrapText="1"/>
    </xf>
    <xf numFmtId="0" fontId="85" fillId="0" borderId="36" xfId="0" applyFont="1" applyFill="1" applyBorder="1" applyAlignment="1">
      <alignment horizontal="center" vertical="top" wrapText="1"/>
    </xf>
    <xf numFmtId="0" fontId="85" fillId="0" borderId="44" xfId="0" applyFont="1" applyFill="1" applyBorder="1" applyAlignment="1">
      <alignment horizontal="center" vertical="top" wrapText="1"/>
    </xf>
    <xf numFmtId="0" fontId="85" fillId="0" borderId="37" xfId="0" applyFont="1" applyFill="1" applyBorder="1" applyAlignment="1">
      <alignment horizontal="center" vertical="top" wrapText="1"/>
    </xf>
    <xf numFmtId="0" fontId="85" fillId="0" borderId="36" xfId="0" applyFont="1" applyBorder="1" applyAlignment="1">
      <alignment horizontal="center"/>
    </xf>
    <xf numFmtId="0" fontId="85" fillId="0" borderId="44" xfId="0" applyFont="1" applyBorder="1" applyAlignment="1">
      <alignment horizontal="center"/>
    </xf>
    <xf numFmtId="0" fontId="85" fillId="0" borderId="37" xfId="0" applyFont="1" applyBorder="1" applyAlignment="1">
      <alignment horizontal="center"/>
    </xf>
    <xf numFmtId="0" fontId="117" fillId="0" borderId="33" xfId="0" applyFont="1" applyBorder="1" applyAlignment="1">
      <alignment horizontal="left" vertical="center"/>
    </xf>
    <xf numFmtId="0" fontId="117" fillId="0" borderId="34" xfId="0" applyFont="1" applyBorder="1" applyAlignment="1">
      <alignment horizontal="left" vertical="center"/>
    </xf>
    <xf numFmtId="0" fontId="117" fillId="0" borderId="33" xfId="0" applyFont="1" applyBorder="1" applyAlignment="1">
      <alignment horizontal="left" vertical="center" wrapText="1"/>
    </xf>
    <xf numFmtId="0" fontId="117" fillId="0" borderId="34" xfId="0" applyFont="1" applyBorder="1" applyAlignment="1">
      <alignment horizontal="left" vertical="center" wrapText="1"/>
    </xf>
    <xf numFmtId="0" fontId="86" fillId="0" borderId="0" xfId="0" applyFont="1" applyFill="1" applyBorder="1" applyAlignment="1">
      <alignment horizontal="right" vertical="center" wrapText="1"/>
    </xf>
    <xf numFmtId="0" fontId="86" fillId="0" borderId="0" xfId="0" applyFont="1" applyFill="1" applyAlignment="1">
      <alignment horizontal="right" vertical="center"/>
    </xf>
    <xf numFmtId="0" fontId="87" fillId="0" borderId="0" xfId="1" applyFont="1" applyFill="1" applyAlignment="1">
      <alignment horizontal="center" vertical="top" wrapText="1"/>
    </xf>
    <xf numFmtId="0" fontId="86" fillId="0" borderId="0" xfId="0" applyFont="1" applyAlignment="1">
      <alignment horizontal="center" vertical="top"/>
    </xf>
    <xf numFmtId="0" fontId="86" fillId="0" borderId="0" xfId="0" applyFont="1" applyAlignment="1">
      <alignment horizontal="left" vertical="top" wrapText="1"/>
    </xf>
    <xf numFmtId="0" fontId="85" fillId="0" borderId="0" xfId="0" applyFont="1" applyAlignment="1">
      <alignment horizontal="center" vertical="top" wrapText="1"/>
    </xf>
    <xf numFmtId="0" fontId="88" fillId="0" borderId="0" xfId="0" applyFont="1" applyFill="1" applyAlignment="1">
      <alignment horizontal="center" vertical="center" wrapText="1"/>
    </xf>
    <xf numFmtId="0" fontId="86" fillId="0" borderId="0" xfId="0" applyFont="1" applyBorder="1" applyAlignment="1">
      <alignment horizontal="left" vertical="top" wrapText="1"/>
    </xf>
    <xf numFmtId="0" fontId="86" fillId="0" borderId="0" xfId="0" applyFont="1" applyFill="1" applyBorder="1" applyAlignment="1">
      <alignment horizontal="right" vertical="center"/>
    </xf>
    <xf numFmtId="0" fontId="85" fillId="0" borderId="0" xfId="0" applyFont="1" applyAlignment="1">
      <alignment horizontal="left" vertical="top" wrapText="1"/>
    </xf>
    <xf numFmtId="0" fontId="85" fillId="0" borderId="33" xfId="0" applyFont="1" applyFill="1" applyBorder="1" applyAlignment="1">
      <alignment horizontal="center" vertical="top" wrapText="1"/>
    </xf>
    <xf numFmtId="0" fontId="85" fillId="0" borderId="34" xfId="0" applyFont="1" applyFill="1" applyBorder="1" applyAlignment="1">
      <alignment horizontal="center" vertical="top" wrapText="1"/>
    </xf>
    <xf numFmtId="0" fontId="111" fillId="0" borderId="33" xfId="0" applyFont="1" applyFill="1" applyBorder="1" applyAlignment="1">
      <alignment horizontal="left" vertical="top" wrapText="1"/>
    </xf>
    <xf numFmtId="0" fontId="111" fillId="0" borderId="34" xfId="0" applyFont="1" applyFill="1" applyBorder="1" applyAlignment="1">
      <alignment horizontal="left" vertical="top" wrapText="1"/>
    </xf>
    <xf numFmtId="0" fontId="88" fillId="0" borderId="33" xfId="0" applyFont="1" applyFill="1" applyBorder="1" applyAlignment="1">
      <alignment horizontal="left" vertical="center" wrapText="1"/>
    </xf>
    <xf numFmtId="0" fontId="88" fillId="0" borderId="34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 wrapText="1"/>
    </xf>
    <xf numFmtId="0" fontId="85" fillId="0" borderId="2" xfId="0" applyFont="1" applyBorder="1" applyAlignment="1">
      <alignment vertical="center" wrapText="1"/>
    </xf>
    <xf numFmtId="0" fontId="85" fillId="0" borderId="2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37" xfId="0" applyFont="1" applyBorder="1" applyAlignment="1">
      <alignment horizontal="center" vertical="center" wrapText="1"/>
    </xf>
    <xf numFmtId="0" fontId="85" fillId="0" borderId="78" xfId="0" applyFont="1" applyBorder="1" applyAlignment="1">
      <alignment horizontal="center" vertical="center" wrapText="1"/>
    </xf>
    <xf numFmtId="0" fontId="85" fillId="0" borderId="79" xfId="0" applyFont="1" applyBorder="1" applyAlignment="1">
      <alignment horizontal="center" vertical="center" wrapText="1"/>
    </xf>
    <xf numFmtId="0" fontId="85" fillId="0" borderId="2" xfId="0" applyFont="1" applyFill="1" applyBorder="1" applyAlignment="1">
      <alignment vertical="center" wrapText="1"/>
    </xf>
    <xf numFmtId="0" fontId="109" fillId="0" borderId="2" xfId="0" applyFont="1" applyBorder="1" applyAlignment="1">
      <alignment vertical="center" wrapText="1"/>
    </xf>
    <xf numFmtId="0" fontId="109" fillId="0" borderId="2" xfId="0" applyFont="1" applyFill="1" applyBorder="1" applyAlignment="1">
      <alignment vertical="center" wrapText="1"/>
    </xf>
    <xf numFmtId="0" fontId="113" fillId="0" borderId="76" xfId="0" applyFont="1" applyBorder="1" applyAlignment="1">
      <alignment horizontal="center" vertical="center"/>
    </xf>
    <xf numFmtId="0" fontId="85" fillId="0" borderId="76" xfId="0" applyFont="1" applyBorder="1" applyAlignment="1">
      <alignment horizontal="center" vertical="center"/>
    </xf>
    <xf numFmtId="0" fontId="112" fillId="0" borderId="0" xfId="0" applyNumberFormat="1" applyFont="1" applyAlignment="1">
      <alignment horizontal="center" vertical="center" wrapText="1"/>
    </xf>
    <xf numFmtId="175" fontId="109" fillId="0" borderId="0" xfId="0" applyNumberFormat="1" applyFont="1" applyBorder="1" applyAlignment="1">
      <alignment horizontal="right" wrapText="1"/>
    </xf>
    <xf numFmtId="0" fontId="85" fillId="0" borderId="76" xfId="0" applyNumberFormat="1" applyFont="1" applyBorder="1" applyAlignment="1">
      <alignment horizontal="center" vertical="center" wrapText="1"/>
    </xf>
    <xf numFmtId="0" fontId="85" fillId="67" borderId="76" xfId="0" applyFont="1" applyFill="1" applyBorder="1" applyAlignment="1">
      <alignment horizontal="center" vertical="center" wrapText="1"/>
    </xf>
    <xf numFmtId="0" fontId="85" fillId="0" borderId="80" xfId="0" applyFont="1" applyBorder="1" applyAlignment="1">
      <alignment horizontal="center" vertical="center"/>
    </xf>
    <xf numFmtId="0" fontId="85" fillId="0" borderId="69" xfId="0" applyFont="1" applyBorder="1" applyAlignment="1">
      <alignment horizontal="center" vertical="center"/>
    </xf>
    <xf numFmtId="0" fontId="85" fillId="0" borderId="37" xfId="0" applyFont="1" applyBorder="1" applyAlignment="1">
      <alignment horizontal="center" vertical="center"/>
    </xf>
    <xf numFmtId="0" fontId="85" fillId="0" borderId="95" xfId="0" applyNumberFormat="1" applyFont="1" applyBorder="1" applyAlignment="1">
      <alignment horizontal="center" vertical="center" wrapText="1"/>
    </xf>
    <xf numFmtId="0" fontId="85" fillId="0" borderId="97" xfId="0" applyNumberFormat="1" applyFont="1" applyBorder="1" applyAlignment="1">
      <alignment horizontal="center" vertical="center" wrapText="1"/>
    </xf>
    <xf numFmtId="0" fontId="85" fillId="0" borderId="45" xfId="0" applyFont="1" applyBorder="1" applyAlignment="1">
      <alignment vertical="center" wrapText="1"/>
    </xf>
    <xf numFmtId="0" fontId="85" fillId="0" borderId="95" xfId="0" applyFont="1" applyBorder="1" applyAlignment="1">
      <alignment horizontal="center" vertical="center" wrapText="1"/>
    </xf>
    <xf numFmtId="0" fontId="85" fillId="0" borderId="96" xfId="0" applyFont="1" applyBorder="1" applyAlignment="1">
      <alignment horizontal="center" vertical="center" wrapText="1"/>
    </xf>
    <xf numFmtId="0" fontId="85" fillId="0" borderId="97" xfId="0" applyFont="1" applyBorder="1" applyAlignment="1">
      <alignment horizontal="center" vertical="center" wrapText="1"/>
    </xf>
    <xf numFmtId="0" fontId="109" fillId="0" borderId="95" xfId="0" applyFont="1" applyFill="1" applyBorder="1" applyAlignment="1">
      <alignment horizontal="center" vertical="center" wrapText="1"/>
    </xf>
    <xf numFmtId="0" fontId="109" fillId="0" borderId="96" xfId="0" applyFont="1" applyFill="1" applyBorder="1" applyAlignment="1">
      <alignment horizontal="center" vertical="center" wrapText="1"/>
    </xf>
    <xf numFmtId="0" fontId="109" fillId="0" borderId="97" xfId="0" applyFont="1" applyFill="1" applyBorder="1" applyAlignment="1">
      <alignment horizontal="center" vertical="center" wrapText="1"/>
    </xf>
    <xf numFmtId="0" fontId="112" fillId="0" borderId="95" xfId="0" applyFont="1" applyBorder="1" applyAlignment="1">
      <alignment horizontal="center" vertical="center" wrapText="1"/>
    </xf>
    <xf numFmtId="0" fontId="112" fillId="0" borderId="97" xfId="0" applyFont="1" applyBorder="1" applyAlignment="1">
      <alignment horizontal="center" vertical="center" wrapText="1"/>
    </xf>
    <xf numFmtId="0" fontId="109" fillId="0" borderId="95" xfId="0" applyFont="1" applyBorder="1" applyAlignment="1">
      <alignment horizontal="center" vertical="center" wrapText="1"/>
    </xf>
    <xf numFmtId="0" fontId="109" fillId="0" borderId="97" xfId="0" applyFont="1" applyBorder="1" applyAlignment="1">
      <alignment horizontal="center" vertical="center" wrapText="1"/>
    </xf>
    <xf numFmtId="0" fontId="109" fillId="0" borderId="0" xfId="0" applyFont="1" applyBorder="1" applyAlignment="1">
      <alignment horizontal="center" vertical="center" wrapText="1"/>
    </xf>
  </cellXfs>
  <cellStyles count="3193">
    <cellStyle name=" Verticals" xfId="98"/>
    <cellStyle name="_1_²ÜºÈÆø" xfId="99"/>
    <cellStyle name="_artabyuje" xfId="100"/>
    <cellStyle name="_artabyuje_3.Havelvacner_N1_12 23.01.2018" xfId="524"/>
    <cellStyle name="_Sheet2" xfId="101"/>
    <cellStyle name="_Sheet2_2016_Q2" xfId="102"/>
    <cellStyle name="_stamp14-16..." xfId="103"/>
    <cellStyle name="20% - Accent1 2" xfId="15"/>
    <cellStyle name="20% - Accent1 2 2" xfId="104"/>
    <cellStyle name="20% - Accent1 2 2 2" xfId="525"/>
    <cellStyle name="20% - Accent1 2 2 2 2" xfId="526"/>
    <cellStyle name="20% - Accent1 2 2 3" xfId="527"/>
    <cellStyle name="20% - Accent1 2 3" xfId="105"/>
    <cellStyle name="20% - Accent1 2 3 2" xfId="528"/>
    <cellStyle name="20% - Accent1 2 4" xfId="529"/>
    <cellStyle name="20% - Accent1 2 4 2" xfId="530"/>
    <cellStyle name="20% - Accent1 2 5" xfId="531"/>
    <cellStyle name="20% - Accent1 3" xfId="532"/>
    <cellStyle name="20% - Accent2 2" xfId="16"/>
    <cellStyle name="20% - Accent2 2 2" xfId="106"/>
    <cellStyle name="20% - Accent2 2 2 2" xfId="533"/>
    <cellStyle name="20% - Accent2 2 2 2 2" xfId="534"/>
    <cellStyle name="20% - Accent2 2 2 3" xfId="535"/>
    <cellStyle name="20% - Accent2 2 3" xfId="107"/>
    <cellStyle name="20% - Accent2 2 3 2" xfId="536"/>
    <cellStyle name="20% - Accent2 2 4" xfId="537"/>
    <cellStyle name="20% - Accent2 2 4 2" xfId="538"/>
    <cellStyle name="20% - Accent2 2 5" xfId="539"/>
    <cellStyle name="20% - Accent2 3" xfId="540"/>
    <cellStyle name="20% - Accent3 2" xfId="17"/>
    <cellStyle name="20% - Accent3 2 2" xfId="108"/>
    <cellStyle name="20% - Accent3 2 2 2" xfId="541"/>
    <cellStyle name="20% - Accent3 2 2 2 2" xfId="542"/>
    <cellStyle name="20% - Accent3 2 2 3" xfId="543"/>
    <cellStyle name="20% - Accent3 2 3" xfId="109"/>
    <cellStyle name="20% - Accent3 2 3 2" xfId="544"/>
    <cellStyle name="20% - Accent3 2 4" xfId="545"/>
    <cellStyle name="20% - Accent3 2 4 2" xfId="546"/>
    <cellStyle name="20% - Accent3 2 5" xfId="547"/>
    <cellStyle name="20% - Accent3 3" xfId="548"/>
    <cellStyle name="20% - Accent4 2" xfId="18"/>
    <cellStyle name="20% - Accent4 2 2" xfId="110"/>
    <cellStyle name="20% - Accent4 2 2 2" xfId="549"/>
    <cellStyle name="20% - Accent4 2 2 2 2" xfId="550"/>
    <cellStyle name="20% - Accent4 2 2 3" xfId="551"/>
    <cellStyle name="20% - Accent4 2 3" xfId="111"/>
    <cellStyle name="20% - Accent4 2 3 2" xfId="552"/>
    <cellStyle name="20% - Accent4 2 4" xfId="553"/>
    <cellStyle name="20% - Accent4 2 4 2" xfId="554"/>
    <cellStyle name="20% - Accent4 2 5" xfId="555"/>
    <cellStyle name="20% - Accent4 3" xfId="556"/>
    <cellStyle name="20% - Accent5 2" xfId="19"/>
    <cellStyle name="20% - Accent5 2 2" xfId="112"/>
    <cellStyle name="20% - Accent5 2 2 2" xfId="557"/>
    <cellStyle name="20% - Accent5 2 2 2 2" xfId="558"/>
    <cellStyle name="20% - Accent5 2 2 3" xfId="559"/>
    <cellStyle name="20% - Accent5 2 3" xfId="113"/>
    <cellStyle name="20% - Accent5 2 3 2" xfId="560"/>
    <cellStyle name="20% - Accent5 2 4" xfId="561"/>
    <cellStyle name="20% - Accent5 2 4 2" xfId="562"/>
    <cellStyle name="20% - Accent5 2 5" xfId="563"/>
    <cellStyle name="20% - Accent5 3" xfId="564"/>
    <cellStyle name="20% - Accent6 2" xfId="20"/>
    <cellStyle name="20% - Accent6 2 2" xfId="114"/>
    <cellStyle name="20% - Accent6 2 2 2" xfId="565"/>
    <cellStyle name="20% - Accent6 2 2 2 2" xfId="566"/>
    <cellStyle name="20% - Accent6 2 2 3" xfId="567"/>
    <cellStyle name="20% - Accent6 2 3" xfId="115"/>
    <cellStyle name="20% - Accent6 2 3 2" xfId="568"/>
    <cellStyle name="20% - Accent6 2 4" xfId="569"/>
    <cellStyle name="20% - Accent6 2 4 2" xfId="570"/>
    <cellStyle name="20% - Accent6 2 5" xfId="571"/>
    <cellStyle name="20% - Accent6 3" xfId="572"/>
    <cellStyle name="40% - Accent1 2" xfId="21"/>
    <cellStyle name="40% - Accent1 2 2" xfId="116"/>
    <cellStyle name="40% - Accent1 2 2 2" xfId="573"/>
    <cellStyle name="40% - Accent1 2 2 2 2" xfId="574"/>
    <cellStyle name="40% - Accent1 2 2 3" xfId="575"/>
    <cellStyle name="40% - Accent1 2 3" xfId="117"/>
    <cellStyle name="40% - Accent1 2 3 2" xfId="576"/>
    <cellStyle name="40% - Accent1 2 4" xfId="577"/>
    <cellStyle name="40% - Accent1 2 4 2" xfId="578"/>
    <cellStyle name="40% - Accent1 2 5" xfId="579"/>
    <cellStyle name="40% - Accent1 3" xfId="580"/>
    <cellStyle name="40% - Accent2 2" xfId="22"/>
    <cellStyle name="40% - Accent2 2 2" xfId="118"/>
    <cellStyle name="40% - Accent2 2 2 2" xfId="581"/>
    <cellStyle name="40% - Accent2 2 2 2 2" xfId="582"/>
    <cellStyle name="40% - Accent2 2 2 3" xfId="583"/>
    <cellStyle name="40% - Accent2 2 3" xfId="119"/>
    <cellStyle name="40% - Accent2 2 3 2" xfId="584"/>
    <cellStyle name="40% - Accent2 2 4" xfId="585"/>
    <cellStyle name="40% - Accent2 2 4 2" xfId="586"/>
    <cellStyle name="40% - Accent2 2 5" xfId="587"/>
    <cellStyle name="40% - Accent2 3" xfId="588"/>
    <cellStyle name="40% - Accent3 2" xfId="23"/>
    <cellStyle name="40% - Accent3 2 2" xfId="120"/>
    <cellStyle name="40% - Accent3 2 2 2" xfId="589"/>
    <cellStyle name="40% - Accent3 2 2 2 2" xfId="590"/>
    <cellStyle name="40% - Accent3 2 2 3" xfId="591"/>
    <cellStyle name="40% - Accent3 2 3" xfId="121"/>
    <cellStyle name="40% - Accent3 2 3 2" xfId="592"/>
    <cellStyle name="40% - Accent3 2 4" xfId="593"/>
    <cellStyle name="40% - Accent3 2 4 2" xfId="594"/>
    <cellStyle name="40% - Accent3 2 5" xfId="595"/>
    <cellStyle name="40% - Accent3 3" xfId="596"/>
    <cellStyle name="40% - Accent4 2" xfId="24"/>
    <cellStyle name="40% - Accent4 2 2" xfId="122"/>
    <cellStyle name="40% - Accent4 2 2 2" xfId="597"/>
    <cellStyle name="40% - Accent4 2 2 2 2" xfId="598"/>
    <cellStyle name="40% - Accent4 2 2 3" xfId="599"/>
    <cellStyle name="40% - Accent4 2 3" xfId="123"/>
    <cellStyle name="40% - Accent4 2 3 2" xfId="600"/>
    <cellStyle name="40% - Accent4 2 4" xfId="601"/>
    <cellStyle name="40% - Accent4 2 4 2" xfId="602"/>
    <cellStyle name="40% - Accent4 2 5" xfId="603"/>
    <cellStyle name="40% - Accent4 3" xfId="604"/>
    <cellStyle name="40% - Accent5 2" xfId="25"/>
    <cellStyle name="40% - Accent5 2 2" xfId="124"/>
    <cellStyle name="40% - Accent5 2 2 2" xfId="605"/>
    <cellStyle name="40% - Accent5 2 2 2 2" xfId="606"/>
    <cellStyle name="40% - Accent5 2 2 3" xfId="607"/>
    <cellStyle name="40% - Accent5 2 3" xfId="125"/>
    <cellStyle name="40% - Accent5 2 3 2" xfId="608"/>
    <cellStyle name="40% - Accent5 2 4" xfId="609"/>
    <cellStyle name="40% - Accent5 2 4 2" xfId="610"/>
    <cellStyle name="40% - Accent5 2 5" xfId="611"/>
    <cellStyle name="40% - Accent5 3" xfId="612"/>
    <cellStyle name="40% - Accent6 2" xfId="26"/>
    <cellStyle name="40% - Accent6 2 2" xfId="126"/>
    <cellStyle name="40% - Accent6 2 2 2" xfId="613"/>
    <cellStyle name="40% - Accent6 2 2 2 2" xfId="614"/>
    <cellStyle name="40% - Accent6 2 2 3" xfId="615"/>
    <cellStyle name="40% - Accent6 2 3" xfId="127"/>
    <cellStyle name="40% - Accent6 2 3 2" xfId="616"/>
    <cellStyle name="40% - Accent6 2 4" xfId="617"/>
    <cellStyle name="40% - Accent6 2 4 2" xfId="618"/>
    <cellStyle name="40% - Accent6 2 5" xfId="619"/>
    <cellStyle name="40% - Accent6 3" xfId="620"/>
    <cellStyle name="60% - Accent1 2" xfId="27"/>
    <cellStyle name="60% - Accent1 2 2" xfId="128"/>
    <cellStyle name="60% - Accent1 2 3" xfId="129"/>
    <cellStyle name="60% - Accent1 3" xfId="621"/>
    <cellStyle name="60% - Accent2 2" xfId="28"/>
    <cellStyle name="60% - Accent2 2 2" xfId="130"/>
    <cellStyle name="60% - Accent2 2 3" xfId="131"/>
    <cellStyle name="60% - Accent2 3" xfId="622"/>
    <cellStyle name="60% - Accent3 2" xfId="29"/>
    <cellStyle name="60% - Accent3 2 2" xfId="132"/>
    <cellStyle name="60% - Accent3 2 3" xfId="133"/>
    <cellStyle name="60% - Accent3 3" xfId="623"/>
    <cellStyle name="60% - Accent4 2" xfId="30"/>
    <cellStyle name="60% - Accent4 2 2" xfId="134"/>
    <cellStyle name="60% - Accent4 2 3" xfId="135"/>
    <cellStyle name="60% - Accent4 3" xfId="624"/>
    <cellStyle name="60% - Accent5 2" xfId="31"/>
    <cellStyle name="60% - Accent5 2 2" xfId="136"/>
    <cellStyle name="60% - Accent5 2 3" xfId="137"/>
    <cellStyle name="60% - Accent5 3" xfId="625"/>
    <cellStyle name="60% - Accent6 2" xfId="32"/>
    <cellStyle name="60% - Accent6 2 2" xfId="138"/>
    <cellStyle name="60% - Accent6 2 3" xfId="139"/>
    <cellStyle name="60% - Accent6 3" xfId="626"/>
    <cellStyle name="Accent1 - 20%" xfId="140"/>
    <cellStyle name="Accent1 - 40%" xfId="141"/>
    <cellStyle name="Accent1 - 60%" xfId="142"/>
    <cellStyle name="Accent1 10" xfId="143"/>
    <cellStyle name="Accent1 11" xfId="144"/>
    <cellStyle name="Accent1 12" xfId="145"/>
    <cellStyle name="Accent1 13" xfId="146"/>
    <cellStyle name="Accent1 14" xfId="147"/>
    <cellStyle name="Accent1 15" xfId="627"/>
    <cellStyle name="Accent1 16" xfId="628"/>
    <cellStyle name="Accent1 17" xfId="629"/>
    <cellStyle name="Accent1 18" xfId="630"/>
    <cellStyle name="Accent1 2" xfId="33"/>
    <cellStyle name="Accent1 2 2" xfId="148"/>
    <cellStyle name="Accent1 2 3" xfId="149"/>
    <cellStyle name="Accent1 3" xfId="150"/>
    <cellStyle name="Accent1 4" xfId="151"/>
    <cellStyle name="Accent1 5" xfId="152"/>
    <cellStyle name="Accent1 6" xfId="153"/>
    <cellStyle name="Accent1 7" xfId="154"/>
    <cellStyle name="Accent1 8" xfId="155"/>
    <cellStyle name="Accent1 9" xfId="156"/>
    <cellStyle name="Accent2 - 20%" xfId="157"/>
    <cellStyle name="Accent2 - 40%" xfId="158"/>
    <cellStyle name="Accent2 - 60%" xfId="159"/>
    <cellStyle name="Accent2 10" xfId="160"/>
    <cellStyle name="Accent2 11" xfId="161"/>
    <cellStyle name="Accent2 12" xfId="162"/>
    <cellStyle name="Accent2 13" xfId="163"/>
    <cellStyle name="Accent2 14" xfId="164"/>
    <cellStyle name="Accent2 15" xfId="631"/>
    <cellStyle name="Accent2 16" xfId="632"/>
    <cellStyle name="Accent2 17" xfId="633"/>
    <cellStyle name="Accent2 18" xfId="634"/>
    <cellStyle name="Accent2 2" xfId="34"/>
    <cellStyle name="Accent2 2 2" xfId="165"/>
    <cellStyle name="Accent2 2 3" xfId="166"/>
    <cellStyle name="Accent2 3" xfId="167"/>
    <cellStyle name="Accent2 4" xfId="168"/>
    <cellStyle name="Accent2 5" xfId="169"/>
    <cellStyle name="Accent2 6" xfId="170"/>
    <cellStyle name="Accent2 7" xfId="171"/>
    <cellStyle name="Accent2 8" xfId="172"/>
    <cellStyle name="Accent2 9" xfId="173"/>
    <cellStyle name="Accent3 - 20%" xfId="174"/>
    <cellStyle name="Accent3 - 40%" xfId="175"/>
    <cellStyle name="Accent3 - 60%" xfId="176"/>
    <cellStyle name="Accent3 10" xfId="177"/>
    <cellStyle name="Accent3 11" xfId="178"/>
    <cellStyle name="Accent3 12" xfId="179"/>
    <cellStyle name="Accent3 13" xfId="180"/>
    <cellStyle name="Accent3 14" xfId="181"/>
    <cellStyle name="Accent3 15" xfId="635"/>
    <cellStyle name="Accent3 16" xfId="636"/>
    <cellStyle name="Accent3 17" xfId="637"/>
    <cellStyle name="Accent3 18" xfId="638"/>
    <cellStyle name="Accent3 2" xfId="35"/>
    <cellStyle name="Accent3 2 2" xfId="182"/>
    <cellStyle name="Accent3 2 3" xfId="183"/>
    <cellStyle name="Accent3 3" xfId="184"/>
    <cellStyle name="Accent3 4" xfId="185"/>
    <cellStyle name="Accent3 5" xfId="186"/>
    <cellStyle name="Accent3 6" xfId="187"/>
    <cellStyle name="Accent3 7" xfId="188"/>
    <cellStyle name="Accent3 8" xfId="189"/>
    <cellStyle name="Accent3 9" xfId="190"/>
    <cellStyle name="Accent4 - 20%" xfId="191"/>
    <cellStyle name="Accent4 - 40%" xfId="192"/>
    <cellStyle name="Accent4 - 60%" xfId="193"/>
    <cellStyle name="Accent4 10" xfId="194"/>
    <cellStyle name="Accent4 11" xfId="195"/>
    <cellStyle name="Accent4 12" xfId="196"/>
    <cellStyle name="Accent4 13" xfId="197"/>
    <cellStyle name="Accent4 14" xfId="198"/>
    <cellStyle name="Accent4 15" xfId="639"/>
    <cellStyle name="Accent4 16" xfId="640"/>
    <cellStyle name="Accent4 17" xfId="641"/>
    <cellStyle name="Accent4 18" xfId="642"/>
    <cellStyle name="Accent4 2" xfId="36"/>
    <cellStyle name="Accent4 2 2" xfId="199"/>
    <cellStyle name="Accent4 2 3" xfId="200"/>
    <cellStyle name="Accent4 3" xfId="201"/>
    <cellStyle name="Accent4 4" xfId="202"/>
    <cellStyle name="Accent4 5" xfId="203"/>
    <cellStyle name="Accent4 6" xfId="204"/>
    <cellStyle name="Accent4 7" xfId="205"/>
    <cellStyle name="Accent4 8" xfId="206"/>
    <cellStyle name="Accent4 9" xfId="207"/>
    <cellStyle name="Accent5 - 20%" xfId="208"/>
    <cellStyle name="Accent5 - 40%" xfId="209"/>
    <cellStyle name="Accent5 - 60%" xfId="210"/>
    <cellStyle name="Accent5 10" xfId="211"/>
    <cellStyle name="Accent5 11" xfId="212"/>
    <cellStyle name="Accent5 12" xfId="213"/>
    <cellStyle name="Accent5 13" xfId="214"/>
    <cellStyle name="Accent5 14" xfId="215"/>
    <cellStyle name="Accent5 15" xfId="643"/>
    <cellStyle name="Accent5 16" xfId="644"/>
    <cellStyle name="Accent5 17" xfId="645"/>
    <cellStyle name="Accent5 18" xfId="646"/>
    <cellStyle name="Accent5 2" xfId="37"/>
    <cellStyle name="Accent5 2 2" xfId="216"/>
    <cellStyle name="Accent5 2 3" xfId="217"/>
    <cellStyle name="Accent5 3" xfId="218"/>
    <cellStyle name="Accent5 4" xfId="219"/>
    <cellStyle name="Accent5 5" xfId="220"/>
    <cellStyle name="Accent5 6" xfId="221"/>
    <cellStyle name="Accent5 7" xfId="222"/>
    <cellStyle name="Accent5 8" xfId="223"/>
    <cellStyle name="Accent5 9" xfId="224"/>
    <cellStyle name="Accent6 - 20%" xfId="225"/>
    <cellStyle name="Accent6 - 40%" xfId="226"/>
    <cellStyle name="Accent6 - 60%" xfId="227"/>
    <cellStyle name="Accent6 10" xfId="228"/>
    <cellStyle name="Accent6 11" xfId="229"/>
    <cellStyle name="Accent6 12" xfId="230"/>
    <cellStyle name="Accent6 13" xfId="231"/>
    <cellStyle name="Accent6 14" xfId="232"/>
    <cellStyle name="Accent6 15" xfId="647"/>
    <cellStyle name="Accent6 16" xfId="648"/>
    <cellStyle name="Accent6 17" xfId="649"/>
    <cellStyle name="Accent6 18" xfId="650"/>
    <cellStyle name="Accent6 2" xfId="38"/>
    <cellStyle name="Accent6 2 2" xfId="233"/>
    <cellStyle name="Accent6 2 3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al_laroux_7_laroux_1_²ðò²Ê´²ÜÎ" xfId="242"/>
    <cellStyle name="Bad 2" xfId="39"/>
    <cellStyle name="Bad 2 2" xfId="243"/>
    <cellStyle name="Bad 2 3" xfId="244"/>
    <cellStyle name="Bad 3" xfId="651"/>
    <cellStyle name="Body" xfId="245"/>
    <cellStyle name="Calculation 2" xfId="40"/>
    <cellStyle name="Calculation 2 10" xfId="652"/>
    <cellStyle name="Calculation 2 10 2" xfId="653"/>
    <cellStyle name="Calculation 2 10 2 2" xfId="654"/>
    <cellStyle name="Calculation 2 10 3" xfId="655"/>
    <cellStyle name="Calculation 2 11" xfId="656"/>
    <cellStyle name="Calculation 2 11 2" xfId="657"/>
    <cellStyle name="Calculation 2 12" xfId="658"/>
    <cellStyle name="Calculation 2 12 2" xfId="659"/>
    <cellStyle name="Calculation 2 13" xfId="660"/>
    <cellStyle name="Calculation 2 2" xfId="80"/>
    <cellStyle name="Calculation 2 2 10" xfId="661"/>
    <cellStyle name="Calculation 2 2 10 2" xfId="662"/>
    <cellStyle name="Calculation 2 2 11" xfId="663"/>
    <cellStyle name="Calculation 2 2 11 2" xfId="664"/>
    <cellStyle name="Calculation 2 2 12" xfId="665"/>
    <cellStyle name="Calculation 2 2 2" xfId="494"/>
    <cellStyle name="Calculation 2 2 2 10" xfId="666"/>
    <cellStyle name="Calculation 2 2 2 10 2" xfId="667"/>
    <cellStyle name="Calculation 2 2 2 11" xfId="668"/>
    <cellStyle name="Calculation 2 2 2 2" xfId="669"/>
    <cellStyle name="Calculation 2 2 2 2 2" xfId="670"/>
    <cellStyle name="Calculation 2 2 2 2 2 2" xfId="671"/>
    <cellStyle name="Calculation 2 2 2 2 3" xfId="672"/>
    <cellStyle name="Calculation 2 2 2 2 3 2" xfId="673"/>
    <cellStyle name="Calculation 2 2 2 2 4" xfId="674"/>
    <cellStyle name="Calculation 2 2 2 3" xfId="675"/>
    <cellStyle name="Calculation 2 2 2 3 2" xfId="676"/>
    <cellStyle name="Calculation 2 2 2 3 2 2" xfId="677"/>
    <cellStyle name="Calculation 2 2 2 3 3" xfId="678"/>
    <cellStyle name="Calculation 2 2 2 3 3 2" xfId="679"/>
    <cellStyle name="Calculation 2 2 2 3 4" xfId="680"/>
    <cellStyle name="Calculation 2 2 2 4" xfId="681"/>
    <cellStyle name="Calculation 2 2 2 4 2" xfId="682"/>
    <cellStyle name="Calculation 2 2 2 4 2 2" xfId="683"/>
    <cellStyle name="Calculation 2 2 2 4 3" xfId="684"/>
    <cellStyle name="Calculation 2 2 2 4 3 2" xfId="685"/>
    <cellStyle name="Calculation 2 2 2 4 4" xfId="686"/>
    <cellStyle name="Calculation 2 2 2 5" xfId="687"/>
    <cellStyle name="Calculation 2 2 2 5 2" xfId="688"/>
    <cellStyle name="Calculation 2 2 2 5 2 2" xfId="689"/>
    <cellStyle name="Calculation 2 2 2 5 3" xfId="690"/>
    <cellStyle name="Calculation 2 2 2 5 3 2" xfId="691"/>
    <cellStyle name="Calculation 2 2 2 5 4" xfId="692"/>
    <cellStyle name="Calculation 2 2 2 6" xfId="693"/>
    <cellStyle name="Calculation 2 2 2 6 2" xfId="694"/>
    <cellStyle name="Calculation 2 2 2 6 2 2" xfId="695"/>
    <cellStyle name="Calculation 2 2 2 6 3" xfId="696"/>
    <cellStyle name="Calculation 2 2 2 6 3 2" xfId="697"/>
    <cellStyle name="Calculation 2 2 2 6 4" xfId="698"/>
    <cellStyle name="Calculation 2 2 2 7" xfId="699"/>
    <cellStyle name="Calculation 2 2 2 7 2" xfId="700"/>
    <cellStyle name="Calculation 2 2 2 7 2 2" xfId="701"/>
    <cellStyle name="Calculation 2 2 2 7 3" xfId="702"/>
    <cellStyle name="Calculation 2 2 2 7 3 2" xfId="703"/>
    <cellStyle name="Calculation 2 2 2 7 4" xfId="704"/>
    <cellStyle name="Calculation 2 2 2 8" xfId="705"/>
    <cellStyle name="Calculation 2 2 2 8 2" xfId="706"/>
    <cellStyle name="Calculation 2 2 2 8 2 2" xfId="707"/>
    <cellStyle name="Calculation 2 2 2 8 3" xfId="708"/>
    <cellStyle name="Calculation 2 2 2 9" xfId="709"/>
    <cellStyle name="Calculation 2 2 2 9 2" xfId="710"/>
    <cellStyle name="Calculation 2 2 3" xfId="506"/>
    <cellStyle name="Calculation 2 2 3 10" xfId="711"/>
    <cellStyle name="Calculation 2 2 3 10 2" xfId="712"/>
    <cellStyle name="Calculation 2 2 3 11" xfId="713"/>
    <cellStyle name="Calculation 2 2 3 2" xfId="714"/>
    <cellStyle name="Calculation 2 2 3 2 2" xfId="715"/>
    <cellStyle name="Calculation 2 2 3 2 2 2" xfId="716"/>
    <cellStyle name="Calculation 2 2 3 2 3" xfId="717"/>
    <cellStyle name="Calculation 2 2 3 2 3 2" xfId="718"/>
    <cellStyle name="Calculation 2 2 3 2 4" xfId="719"/>
    <cellStyle name="Calculation 2 2 3 3" xfId="720"/>
    <cellStyle name="Calculation 2 2 3 3 2" xfId="721"/>
    <cellStyle name="Calculation 2 2 3 3 2 2" xfId="722"/>
    <cellStyle name="Calculation 2 2 3 3 3" xfId="723"/>
    <cellStyle name="Calculation 2 2 3 3 3 2" xfId="724"/>
    <cellStyle name="Calculation 2 2 3 3 4" xfId="725"/>
    <cellStyle name="Calculation 2 2 3 4" xfId="726"/>
    <cellStyle name="Calculation 2 2 3 4 2" xfId="727"/>
    <cellStyle name="Calculation 2 2 3 4 2 2" xfId="728"/>
    <cellStyle name="Calculation 2 2 3 4 3" xfId="729"/>
    <cellStyle name="Calculation 2 2 3 4 3 2" xfId="730"/>
    <cellStyle name="Calculation 2 2 3 4 4" xfId="731"/>
    <cellStyle name="Calculation 2 2 3 5" xfId="732"/>
    <cellStyle name="Calculation 2 2 3 5 2" xfId="733"/>
    <cellStyle name="Calculation 2 2 3 5 2 2" xfId="734"/>
    <cellStyle name="Calculation 2 2 3 5 3" xfId="735"/>
    <cellStyle name="Calculation 2 2 3 5 3 2" xfId="736"/>
    <cellStyle name="Calculation 2 2 3 5 4" xfId="737"/>
    <cellStyle name="Calculation 2 2 3 6" xfId="738"/>
    <cellStyle name="Calculation 2 2 3 6 2" xfId="739"/>
    <cellStyle name="Calculation 2 2 3 6 2 2" xfId="740"/>
    <cellStyle name="Calculation 2 2 3 6 3" xfId="741"/>
    <cellStyle name="Calculation 2 2 3 6 3 2" xfId="742"/>
    <cellStyle name="Calculation 2 2 3 6 4" xfId="743"/>
    <cellStyle name="Calculation 2 2 3 7" xfId="744"/>
    <cellStyle name="Calculation 2 2 3 7 2" xfId="745"/>
    <cellStyle name="Calculation 2 2 3 7 2 2" xfId="746"/>
    <cellStyle name="Calculation 2 2 3 7 3" xfId="747"/>
    <cellStyle name="Calculation 2 2 3 7 3 2" xfId="748"/>
    <cellStyle name="Calculation 2 2 3 7 4" xfId="749"/>
    <cellStyle name="Calculation 2 2 3 8" xfId="750"/>
    <cellStyle name="Calculation 2 2 3 8 2" xfId="751"/>
    <cellStyle name="Calculation 2 2 3 8 2 2" xfId="752"/>
    <cellStyle name="Calculation 2 2 3 8 3" xfId="753"/>
    <cellStyle name="Calculation 2 2 3 9" xfId="754"/>
    <cellStyle name="Calculation 2 2 3 9 2" xfId="755"/>
    <cellStyle name="Calculation 2 2 4" xfId="756"/>
    <cellStyle name="Calculation 2 2 4 2" xfId="757"/>
    <cellStyle name="Calculation 2 2 4 2 2" xfId="758"/>
    <cellStyle name="Calculation 2 2 4 3" xfId="759"/>
    <cellStyle name="Calculation 2 2 4 3 2" xfId="760"/>
    <cellStyle name="Calculation 2 2 4 4" xfId="761"/>
    <cellStyle name="Calculation 2 2 5" xfId="762"/>
    <cellStyle name="Calculation 2 2 5 2" xfId="763"/>
    <cellStyle name="Calculation 2 2 5 2 2" xfId="764"/>
    <cellStyle name="Calculation 2 2 5 3" xfId="765"/>
    <cellStyle name="Calculation 2 2 5 3 2" xfId="766"/>
    <cellStyle name="Calculation 2 2 5 4" xfId="767"/>
    <cellStyle name="Calculation 2 2 6" xfId="768"/>
    <cellStyle name="Calculation 2 2 6 2" xfId="769"/>
    <cellStyle name="Calculation 2 2 6 2 2" xfId="770"/>
    <cellStyle name="Calculation 2 2 6 3" xfId="771"/>
    <cellStyle name="Calculation 2 2 6 3 2" xfId="772"/>
    <cellStyle name="Calculation 2 2 6 4" xfId="773"/>
    <cellStyle name="Calculation 2 2 7" xfId="774"/>
    <cellStyle name="Calculation 2 2 7 2" xfId="775"/>
    <cellStyle name="Calculation 2 2 7 2 2" xfId="776"/>
    <cellStyle name="Calculation 2 2 7 3" xfId="777"/>
    <cellStyle name="Calculation 2 2 7 3 2" xfId="778"/>
    <cellStyle name="Calculation 2 2 7 4" xfId="779"/>
    <cellStyle name="Calculation 2 2 8" xfId="780"/>
    <cellStyle name="Calculation 2 2 8 2" xfId="781"/>
    <cellStyle name="Calculation 2 2 8 2 2" xfId="782"/>
    <cellStyle name="Calculation 2 2 8 3" xfId="783"/>
    <cellStyle name="Calculation 2 2 8 3 2" xfId="784"/>
    <cellStyle name="Calculation 2 2 8 4" xfId="785"/>
    <cellStyle name="Calculation 2 2 9" xfId="786"/>
    <cellStyle name="Calculation 2 2 9 2" xfId="787"/>
    <cellStyle name="Calculation 2 2 9 2 2" xfId="788"/>
    <cellStyle name="Calculation 2 2 9 3" xfId="789"/>
    <cellStyle name="Calculation 2 3" xfId="246"/>
    <cellStyle name="Calculation 2 3 10" xfId="790"/>
    <cellStyle name="Calculation 2 3 10 2" xfId="791"/>
    <cellStyle name="Calculation 2 3 10 2 2" xfId="792"/>
    <cellStyle name="Calculation 2 3 10 3" xfId="793"/>
    <cellStyle name="Calculation 2 3 11" xfId="794"/>
    <cellStyle name="Calculation 2 3 11 2" xfId="795"/>
    <cellStyle name="Calculation 2 3 12" xfId="796"/>
    <cellStyle name="Calculation 2 3 12 2" xfId="797"/>
    <cellStyle name="Calculation 2 3 13" xfId="798"/>
    <cellStyle name="Calculation 2 3 2" xfId="502"/>
    <cellStyle name="Calculation 2 3 2 10" xfId="799"/>
    <cellStyle name="Calculation 2 3 2 10 2" xfId="800"/>
    <cellStyle name="Calculation 2 3 2 11" xfId="801"/>
    <cellStyle name="Calculation 2 3 2 2" xfId="802"/>
    <cellStyle name="Calculation 2 3 2 2 2" xfId="803"/>
    <cellStyle name="Calculation 2 3 2 2 2 2" xfId="804"/>
    <cellStyle name="Calculation 2 3 2 2 3" xfId="805"/>
    <cellStyle name="Calculation 2 3 2 2 3 2" xfId="806"/>
    <cellStyle name="Calculation 2 3 2 2 4" xfId="807"/>
    <cellStyle name="Calculation 2 3 2 3" xfId="808"/>
    <cellStyle name="Calculation 2 3 2 3 2" xfId="809"/>
    <cellStyle name="Calculation 2 3 2 3 2 2" xfId="810"/>
    <cellStyle name="Calculation 2 3 2 3 3" xfId="811"/>
    <cellStyle name="Calculation 2 3 2 3 3 2" xfId="812"/>
    <cellStyle name="Calculation 2 3 2 3 4" xfId="813"/>
    <cellStyle name="Calculation 2 3 2 4" xfId="814"/>
    <cellStyle name="Calculation 2 3 2 4 2" xfId="815"/>
    <cellStyle name="Calculation 2 3 2 4 2 2" xfId="816"/>
    <cellStyle name="Calculation 2 3 2 4 3" xfId="817"/>
    <cellStyle name="Calculation 2 3 2 4 3 2" xfId="818"/>
    <cellStyle name="Calculation 2 3 2 4 4" xfId="819"/>
    <cellStyle name="Calculation 2 3 2 5" xfId="820"/>
    <cellStyle name="Calculation 2 3 2 5 2" xfId="821"/>
    <cellStyle name="Calculation 2 3 2 5 2 2" xfId="822"/>
    <cellStyle name="Calculation 2 3 2 5 3" xfId="823"/>
    <cellStyle name="Calculation 2 3 2 5 3 2" xfId="824"/>
    <cellStyle name="Calculation 2 3 2 5 4" xfId="825"/>
    <cellStyle name="Calculation 2 3 2 6" xfId="826"/>
    <cellStyle name="Calculation 2 3 2 6 2" xfId="827"/>
    <cellStyle name="Calculation 2 3 2 6 2 2" xfId="828"/>
    <cellStyle name="Calculation 2 3 2 6 3" xfId="829"/>
    <cellStyle name="Calculation 2 3 2 6 3 2" xfId="830"/>
    <cellStyle name="Calculation 2 3 2 6 4" xfId="831"/>
    <cellStyle name="Calculation 2 3 2 7" xfId="832"/>
    <cellStyle name="Calculation 2 3 2 7 2" xfId="833"/>
    <cellStyle name="Calculation 2 3 2 7 2 2" xfId="834"/>
    <cellStyle name="Calculation 2 3 2 7 3" xfId="835"/>
    <cellStyle name="Calculation 2 3 2 7 3 2" xfId="836"/>
    <cellStyle name="Calculation 2 3 2 7 4" xfId="837"/>
    <cellStyle name="Calculation 2 3 2 8" xfId="838"/>
    <cellStyle name="Calculation 2 3 2 8 2" xfId="839"/>
    <cellStyle name="Calculation 2 3 2 8 2 2" xfId="840"/>
    <cellStyle name="Calculation 2 3 2 8 3" xfId="841"/>
    <cellStyle name="Calculation 2 3 2 9" xfId="842"/>
    <cellStyle name="Calculation 2 3 2 9 2" xfId="843"/>
    <cellStyle name="Calculation 2 3 3" xfId="516"/>
    <cellStyle name="Calculation 2 3 3 10" xfId="844"/>
    <cellStyle name="Calculation 2 3 3 10 2" xfId="845"/>
    <cellStyle name="Calculation 2 3 3 11" xfId="846"/>
    <cellStyle name="Calculation 2 3 3 2" xfId="847"/>
    <cellStyle name="Calculation 2 3 3 2 2" xfId="848"/>
    <cellStyle name="Calculation 2 3 3 2 2 2" xfId="849"/>
    <cellStyle name="Calculation 2 3 3 2 3" xfId="850"/>
    <cellStyle name="Calculation 2 3 3 2 3 2" xfId="851"/>
    <cellStyle name="Calculation 2 3 3 2 4" xfId="852"/>
    <cellStyle name="Calculation 2 3 3 3" xfId="853"/>
    <cellStyle name="Calculation 2 3 3 3 2" xfId="854"/>
    <cellStyle name="Calculation 2 3 3 3 2 2" xfId="855"/>
    <cellStyle name="Calculation 2 3 3 3 3" xfId="856"/>
    <cellStyle name="Calculation 2 3 3 3 3 2" xfId="857"/>
    <cellStyle name="Calculation 2 3 3 3 4" xfId="858"/>
    <cellStyle name="Calculation 2 3 3 4" xfId="859"/>
    <cellStyle name="Calculation 2 3 3 4 2" xfId="860"/>
    <cellStyle name="Calculation 2 3 3 4 2 2" xfId="861"/>
    <cellStyle name="Calculation 2 3 3 4 3" xfId="862"/>
    <cellStyle name="Calculation 2 3 3 4 3 2" xfId="863"/>
    <cellStyle name="Calculation 2 3 3 4 4" xfId="864"/>
    <cellStyle name="Calculation 2 3 3 5" xfId="865"/>
    <cellStyle name="Calculation 2 3 3 5 2" xfId="866"/>
    <cellStyle name="Calculation 2 3 3 5 2 2" xfId="867"/>
    <cellStyle name="Calculation 2 3 3 5 3" xfId="868"/>
    <cellStyle name="Calculation 2 3 3 5 3 2" xfId="869"/>
    <cellStyle name="Calculation 2 3 3 5 4" xfId="870"/>
    <cellStyle name="Calculation 2 3 3 6" xfId="871"/>
    <cellStyle name="Calculation 2 3 3 6 2" xfId="872"/>
    <cellStyle name="Calculation 2 3 3 6 2 2" xfId="873"/>
    <cellStyle name="Calculation 2 3 3 6 3" xfId="874"/>
    <cellStyle name="Calculation 2 3 3 6 3 2" xfId="875"/>
    <cellStyle name="Calculation 2 3 3 6 4" xfId="876"/>
    <cellStyle name="Calculation 2 3 3 7" xfId="877"/>
    <cellStyle name="Calculation 2 3 3 7 2" xfId="878"/>
    <cellStyle name="Calculation 2 3 3 7 2 2" xfId="879"/>
    <cellStyle name="Calculation 2 3 3 7 3" xfId="880"/>
    <cellStyle name="Calculation 2 3 3 7 3 2" xfId="881"/>
    <cellStyle name="Calculation 2 3 3 7 4" xfId="882"/>
    <cellStyle name="Calculation 2 3 3 8" xfId="883"/>
    <cellStyle name="Calculation 2 3 3 8 2" xfId="884"/>
    <cellStyle name="Calculation 2 3 3 8 2 2" xfId="885"/>
    <cellStyle name="Calculation 2 3 3 8 3" xfId="886"/>
    <cellStyle name="Calculation 2 3 3 9" xfId="887"/>
    <cellStyle name="Calculation 2 3 3 9 2" xfId="888"/>
    <cellStyle name="Calculation 2 3 4" xfId="889"/>
    <cellStyle name="Calculation 2 3 4 2" xfId="890"/>
    <cellStyle name="Calculation 2 3 4 2 2" xfId="891"/>
    <cellStyle name="Calculation 2 3 4 3" xfId="892"/>
    <cellStyle name="Calculation 2 3 4 3 2" xfId="893"/>
    <cellStyle name="Calculation 2 3 4 4" xfId="894"/>
    <cellStyle name="Calculation 2 3 5" xfId="895"/>
    <cellStyle name="Calculation 2 3 5 2" xfId="896"/>
    <cellStyle name="Calculation 2 3 5 2 2" xfId="897"/>
    <cellStyle name="Calculation 2 3 5 3" xfId="898"/>
    <cellStyle name="Calculation 2 3 5 3 2" xfId="899"/>
    <cellStyle name="Calculation 2 3 5 4" xfId="900"/>
    <cellStyle name="Calculation 2 3 6" xfId="901"/>
    <cellStyle name="Calculation 2 3 6 2" xfId="902"/>
    <cellStyle name="Calculation 2 3 6 2 2" xfId="903"/>
    <cellStyle name="Calculation 2 3 6 3" xfId="904"/>
    <cellStyle name="Calculation 2 3 6 3 2" xfId="905"/>
    <cellStyle name="Calculation 2 3 6 4" xfId="906"/>
    <cellStyle name="Calculation 2 3 7" xfId="907"/>
    <cellStyle name="Calculation 2 3 7 2" xfId="908"/>
    <cellStyle name="Calculation 2 3 7 2 2" xfId="909"/>
    <cellStyle name="Calculation 2 3 7 3" xfId="910"/>
    <cellStyle name="Calculation 2 3 7 3 2" xfId="911"/>
    <cellStyle name="Calculation 2 3 7 4" xfId="912"/>
    <cellStyle name="Calculation 2 3 8" xfId="913"/>
    <cellStyle name="Calculation 2 3 8 2" xfId="914"/>
    <cellStyle name="Calculation 2 3 8 2 2" xfId="915"/>
    <cellStyle name="Calculation 2 3 8 3" xfId="916"/>
    <cellStyle name="Calculation 2 3 8 3 2" xfId="917"/>
    <cellStyle name="Calculation 2 3 8 4" xfId="918"/>
    <cellStyle name="Calculation 2 3 9" xfId="919"/>
    <cellStyle name="Calculation 2 3 9 2" xfId="920"/>
    <cellStyle name="Calculation 2 3 9 2 2" xfId="921"/>
    <cellStyle name="Calculation 2 3 9 3" xfId="922"/>
    <cellStyle name="Calculation 2 3 9 3 2" xfId="923"/>
    <cellStyle name="Calculation 2 3 9 4" xfId="924"/>
    <cellStyle name="Calculation 2 4" xfId="491"/>
    <cellStyle name="Calculation 2 4 10" xfId="925"/>
    <cellStyle name="Calculation 2 4 10 2" xfId="926"/>
    <cellStyle name="Calculation 2 4 11" xfId="927"/>
    <cellStyle name="Calculation 2 4 2" xfId="928"/>
    <cellStyle name="Calculation 2 4 2 2" xfId="929"/>
    <cellStyle name="Calculation 2 4 2 2 2" xfId="930"/>
    <cellStyle name="Calculation 2 4 2 3" xfId="931"/>
    <cellStyle name="Calculation 2 4 2 3 2" xfId="932"/>
    <cellStyle name="Calculation 2 4 2 4" xfId="933"/>
    <cellStyle name="Calculation 2 4 3" xfId="934"/>
    <cellStyle name="Calculation 2 4 3 2" xfId="935"/>
    <cellStyle name="Calculation 2 4 3 2 2" xfId="936"/>
    <cellStyle name="Calculation 2 4 3 3" xfId="937"/>
    <cellStyle name="Calculation 2 4 3 3 2" xfId="938"/>
    <cellStyle name="Calculation 2 4 3 4" xfId="939"/>
    <cellStyle name="Calculation 2 4 4" xfId="940"/>
    <cellStyle name="Calculation 2 4 4 2" xfId="941"/>
    <cellStyle name="Calculation 2 4 4 2 2" xfId="942"/>
    <cellStyle name="Calculation 2 4 4 3" xfId="943"/>
    <cellStyle name="Calculation 2 4 4 3 2" xfId="944"/>
    <cellStyle name="Calculation 2 4 4 4" xfId="945"/>
    <cellStyle name="Calculation 2 4 5" xfId="946"/>
    <cellStyle name="Calculation 2 4 5 2" xfId="947"/>
    <cellStyle name="Calculation 2 4 5 2 2" xfId="948"/>
    <cellStyle name="Calculation 2 4 5 3" xfId="949"/>
    <cellStyle name="Calculation 2 4 5 3 2" xfId="950"/>
    <cellStyle name="Calculation 2 4 5 4" xfId="951"/>
    <cellStyle name="Calculation 2 4 6" xfId="952"/>
    <cellStyle name="Calculation 2 4 6 2" xfId="953"/>
    <cellStyle name="Calculation 2 4 6 2 2" xfId="954"/>
    <cellStyle name="Calculation 2 4 6 3" xfId="955"/>
    <cellStyle name="Calculation 2 4 6 3 2" xfId="956"/>
    <cellStyle name="Calculation 2 4 6 4" xfId="957"/>
    <cellStyle name="Calculation 2 4 7" xfId="958"/>
    <cellStyle name="Calculation 2 4 7 2" xfId="959"/>
    <cellStyle name="Calculation 2 4 7 2 2" xfId="960"/>
    <cellStyle name="Calculation 2 4 7 3" xfId="961"/>
    <cellStyle name="Calculation 2 4 7 3 2" xfId="962"/>
    <cellStyle name="Calculation 2 4 7 4" xfId="963"/>
    <cellStyle name="Calculation 2 4 8" xfId="964"/>
    <cellStyle name="Calculation 2 4 8 2" xfId="965"/>
    <cellStyle name="Calculation 2 4 8 2 2" xfId="966"/>
    <cellStyle name="Calculation 2 4 8 3" xfId="967"/>
    <cellStyle name="Calculation 2 4 9" xfId="968"/>
    <cellStyle name="Calculation 2 4 9 2" xfId="969"/>
    <cellStyle name="Calculation 2 5" xfId="970"/>
    <cellStyle name="Calculation 2 5 2" xfId="971"/>
    <cellStyle name="Calculation 2 5 2 2" xfId="972"/>
    <cellStyle name="Calculation 2 5 3" xfId="973"/>
    <cellStyle name="Calculation 2 5 3 2" xfId="974"/>
    <cellStyle name="Calculation 2 5 4" xfId="975"/>
    <cellStyle name="Calculation 2 6" xfId="976"/>
    <cellStyle name="Calculation 2 6 2" xfId="977"/>
    <cellStyle name="Calculation 2 6 2 2" xfId="978"/>
    <cellStyle name="Calculation 2 6 3" xfId="979"/>
    <cellStyle name="Calculation 2 6 3 2" xfId="980"/>
    <cellStyle name="Calculation 2 6 4" xfId="981"/>
    <cellStyle name="Calculation 2 7" xfId="982"/>
    <cellStyle name="Calculation 2 7 2" xfId="983"/>
    <cellStyle name="Calculation 2 7 2 2" xfId="984"/>
    <cellStyle name="Calculation 2 7 3" xfId="985"/>
    <cellStyle name="Calculation 2 7 3 2" xfId="986"/>
    <cellStyle name="Calculation 2 7 4" xfId="987"/>
    <cellStyle name="Calculation 2 8" xfId="988"/>
    <cellStyle name="Calculation 2 8 2" xfId="989"/>
    <cellStyle name="Calculation 2 8 2 2" xfId="990"/>
    <cellStyle name="Calculation 2 8 3" xfId="991"/>
    <cellStyle name="Calculation 2 8 3 2" xfId="992"/>
    <cellStyle name="Calculation 2 8 4" xfId="993"/>
    <cellStyle name="Calculation 2 9" xfId="994"/>
    <cellStyle name="Calculation 2 9 2" xfId="995"/>
    <cellStyle name="Calculation 2 9 2 2" xfId="996"/>
    <cellStyle name="Calculation 2 9 3" xfId="997"/>
    <cellStyle name="Calculation 2 9 3 2" xfId="998"/>
    <cellStyle name="Calculation 2 9 4" xfId="999"/>
    <cellStyle name="Calculation 3" xfId="1000"/>
    <cellStyle name="Check Cell 2" xfId="41"/>
    <cellStyle name="Check Cell 2 2" xfId="247"/>
    <cellStyle name="Check Cell 2 3" xfId="248"/>
    <cellStyle name="Check Cell 3" xfId="1001"/>
    <cellStyle name="Comma [0] 2" xfId="249"/>
    <cellStyle name="Comma [0] 2 2" xfId="1002"/>
    <cellStyle name="Comma [0] 2 2 2" xfId="1003"/>
    <cellStyle name="Comma [0] 3" xfId="250"/>
    <cellStyle name="Comma [0] 3 2" xfId="1004"/>
    <cellStyle name="Comma [0] 3 2 2" xfId="1005"/>
    <cellStyle name="Comma 10" xfId="251"/>
    <cellStyle name="Comma 10 2" xfId="1006"/>
    <cellStyle name="Comma 10 2 2" xfId="1007"/>
    <cellStyle name="Comma 11" xfId="252"/>
    <cellStyle name="Comma 11 2" xfId="1008"/>
    <cellStyle name="Comma 11 2 2" xfId="1009"/>
    <cellStyle name="Comma 12" xfId="253"/>
    <cellStyle name="Comma 12 2" xfId="1010"/>
    <cellStyle name="Comma 12 2 2" xfId="1011"/>
    <cellStyle name="Comma 13" xfId="254"/>
    <cellStyle name="Comma 13 2" xfId="1012"/>
    <cellStyle name="Comma 13 2 2" xfId="1013"/>
    <cellStyle name="Comma 14" xfId="255"/>
    <cellStyle name="Comma 14 2" xfId="1014"/>
    <cellStyle name="Comma 14 2 2" xfId="1015"/>
    <cellStyle name="Comma 15" xfId="256"/>
    <cellStyle name="Comma 15 2" xfId="1016"/>
    <cellStyle name="Comma 15 2 2" xfId="1017"/>
    <cellStyle name="Comma 16" xfId="257"/>
    <cellStyle name="Comma 16 2" xfId="1018"/>
    <cellStyle name="Comma 16 2 2" xfId="1019"/>
    <cellStyle name="Comma 17" xfId="258"/>
    <cellStyle name="Comma 17 2" xfId="1020"/>
    <cellStyle name="Comma 17 2 2" xfId="1021"/>
    <cellStyle name="Comma 18" xfId="259"/>
    <cellStyle name="Comma 18 2" xfId="1022"/>
    <cellStyle name="Comma 18 2 2" xfId="1023"/>
    <cellStyle name="Comma 19" xfId="260"/>
    <cellStyle name="Comma 19 2" xfId="1024"/>
    <cellStyle name="Comma 19 2 2" xfId="1025"/>
    <cellStyle name="Comma 2" xfId="2"/>
    <cellStyle name="Comma 2 2" xfId="6"/>
    <cellStyle name="Comma 2 2 2" xfId="42"/>
    <cellStyle name="Comma 2 2 2 2" xfId="94"/>
    <cellStyle name="Comma 2 2 3" xfId="261"/>
    <cellStyle name="Comma 2 2 4" xfId="262"/>
    <cellStyle name="Comma 2 2 4 2" xfId="1026"/>
    <cellStyle name="Comma 2 2 4 2 2" xfId="1027"/>
    <cellStyle name="Comma 2 2 5" xfId="263"/>
    <cellStyle name="Comma 2 2 5 2" xfId="1028"/>
    <cellStyle name="Comma 2 2 5 2 2" xfId="1029"/>
    <cellStyle name="Comma 2 2 6" xfId="264"/>
    <cellStyle name="Comma 2 2 6 2" xfId="1030"/>
    <cellStyle name="Comma 2 2 6 2 2" xfId="1031"/>
    <cellStyle name="Comma 2 2 7" xfId="88"/>
    <cellStyle name="Comma 2 2 8" xfId="1032"/>
    <cellStyle name="Comma 2 3" xfId="9"/>
    <cellStyle name="Comma 2 3 2" xfId="265"/>
    <cellStyle name="Comma 2 3 2 2" xfId="1033"/>
    <cellStyle name="Comma 2 3 2 2 2" xfId="1034"/>
    <cellStyle name="Comma 2 3 3" xfId="266"/>
    <cellStyle name="Comma 2 3 4" xfId="91"/>
    <cellStyle name="Comma 2 3 5" xfId="1035"/>
    <cellStyle name="Comma 2 4" xfId="267"/>
    <cellStyle name="Comma 2 4 2" xfId="268"/>
    <cellStyle name="Comma 2 4 3" xfId="1036"/>
    <cellStyle name="Comma 2 4 3 2" xfId="1037"/>
    <cellStyle name="Comma 2 5" xfId="269"/>
    <cellStyle name="Comma 2 5 2" xfId="1038"/>
    <cellStyle name="Comma 2 5 2 2" xfId="1039"/>
    <cellStyle name="Comma 2 6" xfId="270"/>
    <cellStyle name="Comma 2 7" xfId="86"/>
    <cellStyle name="Comma 2 8" xfId="1040"/>
    <cellStyle name="Comma 20" xfId="271"/>
    <cellStyle name="Comma 20 2" xfId="1041"/>
    <cellStyle name="Comma 20 2 2" xfId="1042"/>
    <cellStyle name="Comma 21" xfId="272"/>
    <cellStyle name="Comma 21 2" xfId="1043"/>
    <cellStyle name="Comma 21 2 2" xfId="1044"/>
    <cellStyle name="Comma 22" xfId="273"/>
    <cellStyle name="Comma 22 2" xfId="1045"/>
    <cellStyle name="Comma 22 2 2" xfId="1046"/>
    <cellStyle name="Comma 23" xfId="274"/>
    <cellStyle name="Comma 23 2" xfId="1047"/>
    <cellStyle name="Comma 23 2 2" xfId="1048"/>
    <cellStyle name="Comma 24" xfId="275"/>
    <cellStyle name="Comma 24 2" xfId="1049"/>
    <cellStyle name="Comma 24 2 2" xfId="1050"/>
    <cellStyle name="Comma 25" xfId="276"/>
    <cellStyle name="Comma 26" xfId="277"/>
    <cellStyle name="Comma 26 2" xfId="1051"/>
    <cellStyle name="Comma 26 2 2" xfId="1052"/>
    <cellStyle name="Comma 27" xfId="278"/>
    <cellStyle name="Comma 27 2" xfId="1053"/>
    <cellStyle name="Comma 27 2 2" xfId="1054"/>
    <cellStyle name="Comma 28" xfId="279"/>
    <cellStyle name="Comma 28 2" xfId="1055"/>
    <cellStyle name="Comma 28 2 2" xfId="1056"/>
    <cellStyle name="Comma 29" xfId="280"/>
    <cellStyle name="Comma 3" xfId="5"/>
    <cellStyle name="Comma 3 2" xfId="43"/>
    <cellStyle name="Comma 3 2 2" xfId="95"/>
    <cellStyle name="Comma 3 2 2 2" xfId="1057"/>
    <cellStyle name="Comma 3 2 3" xfId="1058"/>
    <cellStyle name="Comma 3 3" xfId="281"/>
    <cellStyle name="Comma 3 3 2" xfId="282"/>
    <cellStyle name="Comma 3 3 3" xfId="283"/>
    <cellStyle name="Comma 3 3 3 2" xfId="1059"/>
    <cellStyle name="Comma 3 3 3 2 2" xfId="1060"/>
    <cellStyle name="Comma 3 3 4" xfId="1061"/>
    <cellStyle name="Comma 3 3 4 2" xfId="1062"/>
    <cellStyle name="Comma 3 4" xfId="284"/>
    <cellStyle name="Comma 3 4 2" xfId="1063"/>
    <cellStyle name="Comma 3 4 2 2" xfId="1064"/>
    <cellStyle name="Comma 3 5" xfId="285"/>
    <cellStyle name="Comma 3 6" xfId="87"/>
    <cellStyle name="Comma 30" xfId="286"/>
    <cellStyle name="Comma 30 2" xfId="1065"/>
    <cellStyle name="Comma 30 2 2" xfId="1066"/>
    <cellStyle name="Comma 31" xfId="287"/>
    <cellStyle name="Comma 31 2" xfId="1067"/>
    <cellStyle name="Comma 31 2 2" xfId="1068"/>
    <cellStyle name="Comma 32" xfId="1069"/>
    <cellStyle name="Comma 33" xfId="1070"/>
    <cellStyle name="Comma 4" xfId="8"/>
    <cellStyle name="Comma 4 2" xfId="288"/>
    <cellStyle name="Comma 4 2 2" xfId="1071"/>
    <cellStyle name="Comma 4 2 2 2" xfId="1072"/>
    <cellStyle name="Comma 4 2 3" xfId="1073"/>
    <cellStyle name="Comma 4 3" xfId="289"/>
    <cellStyle name="Comma 4 3 2" xfId="1074"/>
    <cellStyle name="Comma 4 3 2 2" xfId="1075"/>
    <cellStyle name="Comma 4 4" xfId="290"/>
    <cellStyle name="Comma 4 5" xfId="90"/>
    <cellStyle name="Comma 4 6" xfId="1076"/>
    <cellStyle name="Comma 5" xfId="291"/>
    <cellStyle name="Comma 5 2" xfId="292"/>
    <cellStyle name="Comma 5 2 2" xfId="1077"/>
    <cellStyle name="Comma 5 2 2 2" xfId="1078"/>
    <cellStyle name="Comma 5 3" xfId="293"/>
    <cellStyle name="Comma 5 3 2" xfId="1079"/>
    <cellStyle name="Comma 5 3 2 2" xfId="1080"/>
    <cellStyle name="Comma 5 4" xfId="294"/>
    <cellStyle name="Comma 5 4 2" xfId="1081"/>
    <cellStyle name="Comma 5 4 2 2" xfId="1082"/>
    <cellStyle name="Comma 5 5" xfId="1083"/>
    <cellStyle name="Comma 5 5 2" xfId="1084"/>
    <cellStyle name="Comma 5 6" xfId="1085"/>
    <cellStyle name="Comma 5 7" xfId="1086"/>
    <cellStyle name="Comma 6" xfId="74"/>
    <cellStyle name="Comma 6 2" xfId="295"/>
    <cellStyle name="Comma 6 2 2" xfId="1087"/>
    <cellStyle name="Comma 6 2 2 2" xfId="1088"/>
    <cellStyle name="Comma 6 3" xfId="96"/>
    <cellStyle name="Comma 6 3 2" xfId="1089"/>
    <cellStyle name="Comma 6 3 2 2" xfId="1090"/>
    <cellStyle name="Comma 6 3 3" xfId="1091"/>
    <cellStyle name="Comma 6 4" xfId="1092"/>
    <cellStyle name="Comma 6 4 2" xfId="1093"/>
    <cellStyle name="Comma 6 4 2 2" xfId="1094"/>
    <cellStyle name="Comma 6 4 3" xfId="1095"/>
    <cellStyle name="Comma 6 5" xfId="1096"/>
    <cellStyle name="Comma 6 5 2" xfId="1097"/>
    <cellStyle name="Comma 6 6" xfId="1098"/>
    <cellStyle name="Comma 6 6 2" xfId="1099"/>
    <cellStyle name="Comma 6 7" xfId="1100"/>
    <cellStyle name="Comma 7" xfId="296"/>
    <cellStyle name="Comma 7 2" xfId="297"/>
    <cellStyle name="Comma 7 2 2" xfId="1101"/>
    <cellStyle name="Comma 7 2 2 2" xfId="1102"/>
    <cellStyle name="Comma 7 3" xfId="298"/>
    <cellStyle name="Comma 7 3 2" xfId="1103"/>
    <cellStyle name="Comma 7 3 2 2" xfId="1104"/>
    <cellStyle name="Comma 7 4" xfId="299"/>
    <cellStyle name="Comma 7 4 2" xfId="1105"/>
    <cellStyle name="Comma 7 4 2 2" xfId="1106"/>
    <cellStyle name="Comma 7 5" xfId="1107"/>
    <cellStyle name="Comma 7 5 2" xfId="1108"/>
    <cellStyle name="Comma 8" xfId="300"/>
    <cellStyle name="Comma 8 2" xfId="1109"/>
    <cellStyle name="Comma 8 2 2" xfId="1110"/>
    <cellStyle name="Comma 9" xfId="75"/>
    <cellStyle name="Comma 9 2" xfId="97"/>
    <cellStyle name="Currency 2" xfId="301"/>
    <cellStyle name="Dezimal [0]_laroux" xfId="302"/>
    <cellStyle name="Dezimal_laroux" xfId="303"/>
    <cellStyle name="Emphasis 1" xfId="304"/>
    <cellStyle name="Emphasis 2" xfId="305"/>
    <cellStyle name="Emphasis 3" xfId="306"/>
    <cellStyle name="Euro" xfId="307"/>
    <cellStyle name="Explanatory Text 2" xfId="44"/>
    <cellStyle name="Explanatory Text 2 2" xfId="308"/>
    <cellStyle name="Explanatory Text 2 3" xfId="309"/>
    <cellStyle name="Explanatory Text 3" xfId="1111"/>
    <cellStyle name="Good 2" xfId="45"/>
    <cellStyle name="Good 2 2" xfId="310"/>
    <cellStyle name="Good 2 3" xfId="311"/>
    <cellStyle name="Good 3" xfId="1112"/>
    <cellStyle name="Heading 1 2" xfId="46"/>
    <cellStyle name="Heading 1 2 2" xfId="312"/>
    <cellStyle name="Heading 1 2 3" xfId="313"/>
    <cellStyle name="Heading 1 3" xfId="1113"/>
    <cellStyle name="Heading 2 2" xfId="47"/>
    <cellStyle name="Heading 2 2 2" xfId="314"/>
    <cellStyle name="Heading 2 2 3" xfId="315"/>
    <cellStyle name="Heading 2 3" xfId="1114"/>
    <cellStyle name="Heading 3 2" xfId="48"/>
    <cellStyle name="Heading 3 2 2" xfId="316"/>
    <cellStyle name="Heading 3 2 3" xfId="317"/>
    <cellStyle name="Heading 3 3" xfId="1115"/>
    <cellStyle name="Heading 4 2" xfId="49"/>
    <cellStyle name="Heading 4 2 2" xfId="318"/>
    <cellStyle name="Heading 4 2 3" xfId="319"/>
    <cellStyle name="Heading 4 3" xfId="1116"/>
    <cellStyle name="Hyperlink 2" xfId="320"/>
    <cellStyle name="Hyperlink 3" xfId="321"/>
    <cellStyle name="Îáû÷íûé_AMD" xfId="322"/>
    <cellStyle name="Input 2" xfId="50"/>
    <cellStyle name="Input 2 10" xfId="1117"/>
    <cellStyle name="Input 2 10 2" xfId="1118"/>
    <cellStyle name="Input 2 10 2 2" xfId="1119"/>
    <cellStyle name="Input 2 10 3" xfId="1120"/>
    <cellStyle name="Input 2 11" xfId="1121"/>
    <cellStyle name="Input 2 11 2" xfId="1122"/>
    <cellStyle name="Input 2 12" xfId="1123"/>
    <cellStyle name="Input 2 12 2" xfId="1124"/>
    <cellStyle name="Input 2 13" xfId="1125"/>
    <cellStyle name="Input 2 2" xfId="81"/>
    <cellStyle name="Input 2 2 10" xfId="1126"/>
    <cellStyle name="Input 2 2 10 2" xfId="1127"/>
    <cellStyle name="Input 2 2 11" xfId="1128"/>
    <cellStyle name="Input 2 2 11 2" xfId="1129"/>
    <cellStyle name="Input 2 2 12" xfId="1130"/>
    <cellStyle name="Input 2 2 2" xfId="503"/>
    <cellStyle name="Input 2 2 2 10" xfId="1131"/>
    <cellStyle name="Input 2 2 2 10 2" xfId="1132"/>
    <cellStyle name="Input 2 2 2 11" xfId="1133"/>
    <cellStyle name="Input 2 2 2 2" xfId="1134"/>
    <cellStyle name="Input 2 2 2 2 2" xfId="1135"/>
    <cellStyle name="Input 2 2 2 2 2 2" xfId="1136"/>
    <cellStyle name="Input 2 2 2 2 3" xfId="1137"/>
    <cellStyle name="Input 2 2 2 2 3 2" xfId="1138"/>
    <cellStyle name="Input 2 2 2 2 4" xfId="1139"/>
    <cellStyle name="Input 2 2 2 3" xfId="1140"/>
    <cellStyle name="Input 2 2 2 3 2" xfId="1141"/>
    <cellStyle name="Input 2 2 2 3 2 2" xfId="1142"/>
    <cellStyle name="Input 2 2 2 3 3" xfId="1143"/>
    <cellStyle name="Input 2 2 2 3 3 2" xfId="1144"/>
    <cellStyle name="Input 2 2 2 3 4" xfId="1145"/>
    <cellStyle name="Input 2 2 2 4" xfId="1146"/>
    <cellStyle name="Input 2 2 2 4 2" xfId="1147"/>
    <cellStyle name="Input 2 2 2 4 2 2" xfId="1148"/>
    <cellStyle name="Input 2 2 2 4 3" xfId="1149"/>
    <cellStyle name="Input 2 2 2 4 3 2" xfId="1150"/>
    <cellStyle name="Input 2 2 2 4 4" xfId="1151"/>
    <cellStyle name="Input 2 2 2 5" xfId="1152"/>
    <cellStyle name="Input 2 2 2 5 2" xfId="1153"/>
    <cellStyle name="Input 2 2 2 5 2 2" xfId="1154"/>
    <cellStyle name="Input 2 2 2 5 3" xfId="1155"/>
    <cellStyle name="Input 2 2 2 5 3 2" xfId="1156"/>
    <cellStyle name="Input 2 2 2 5 4" xfId="1157"/>
    <cellStyle name="Input 2 2 2 6" xfId="1158"/>
    <cellStyle name="Input 2 2 2 6 2" xfId="1159"/>
    <cellStyle name="Input 2 2 2 6 2 2" xfId="1160"/>
    <cellStyle name="Input 2 2 2 6 3" xfId="1161"/>
    <cellStyle name="Input 2 2 2 6 3 2" xfId="1162"/>
    <cellStyle name="Input 2 2 2 6 4" xfId="1163"/>
    <cellStyle name="Input 2 2 2 7" xfId="1164"/>
    <cellStyle name="Input 2 2 2 7 2" xfId="1165"/>
    <cellStyle name="Input 2 2 2 7 2 2" xfId="1166"/>
    <cellStyle name="Input 2 2 2 7 3" xfId="1167"/>
    <cellStyle name="Input 2 2 2 7 3 2" xfId="1168"/>
    <cellStyle name="Input 2 2 2 7 4" xfId="1169"/>
    <cellStyle name="Input 2 2 2 8" xfId="1170"/>
    <cellStyle name="Input 2 2 2 8 2" xfId="1171"/>
    <cellStyle name="Input 2 2 2 8 2 2" xfId="1172"/>
    <cellStyle name="Input 2 2 2 8 3" xfId="1173"/>
    <cellStyle name="Input 2 2 2 9" xfId="1174"/>
    <cellStyle name="Input 2 2 2 9 2" xfId="1175"/>
    <cellStyle name="Input 2 2 3" xfId="519"/>
    <cellStyle name="Input 2 2 3 10" xfId="1176"/>
    <cellStyle name="Input 2 2 3 10 2" xfId="1177"/>
    <cellStyle name="Input 2 2 3 11" xfId="1178"/>
    <cellStyle name="Input 2 2 3 2" xfId="1179"/>
    <cellStyle name="Input 2 2 3 2 2" xfId="1180"/>
    <cellStyle name="Input 2 2 3 2 2 2" xfId="1181"/>
    <cellStyle name="Input 2 2 3 2 3" xfId="1182"/>
    <cellStyle name="Input 2 2 3 2 3 2" xfId="1183"/>
    <cellStyle name="Input 2 2 3 2 4" xfId="1184"/>
    <cellStyle name="Input 2 2 3 3" xfId="1185"/>
    <cellStyle name="Input 2 2 3 3 2" xfId="1186"/>
    <cellStyle name="Input 2 2 3 3 2 2" xfId="1187"/>
    <cellStyle name="Input 2 2 3 3 3" xfId="1188"/>
    <cellStyle name="Input 2 2 3 3 3 2" xfId="1189"/>
    <cellStyle name="Input 2 2 3 3 4" xfId="1190"/>
    <cellStyle name="Input 2 2 3 4" xfId="1191"/>
    <cellStyle name="Input 2 2 3 4 2" xfId="1192"/>
    <cellStyle name="Input 2 2 3 4 2 2" xfId="1193"/>
    <cellStyle name="Input 2 2 3 4 3" xfId="1194"/>
    <cellStyle name="Input 2 2 3 4 3 2" xfId="1195"/>
    <cellStyle name="Input 2 2 3 4 4" xfId="1196"/>
    <cellStyle name="Input 2 2 3 5" xfId="1197"/>
    <cellStyle name="Input 2 2 3 5 2" xfId="1198"/>
    <cellStyle name="Input 2 2 3 5 2 2" xfId="1199"/>
    <cellStyle name="Input 2 2 3 5 3" xfId="1200"/>
    <cellStyle name="Input 2 2 3 5 3 2" xfId="1201"/>
    <cellStyle name="Input 2 2 3 5 4" xfId="1202"/>
    <cellStyle name="Input 2 2 3 6" xfId="1203"/>
    <cellStyle name="Input 2 2 3 6 2" xfId="1204"/>
    <cellStyle name="Input 2 2 3 6 2 2" xfId="1205"/>
    <cellStyle name="Input 2 2 3 6 3" xfId="1206"/>
    <cellStyle name="Input 2 2 3 6 3 2" xfId="1207"/>
    <cellStyle name="Input 2 2 3 6 4" xfId="1208"/>
    <cellStyle name="Input 2 2 3 7" xfId="1209"/>
    <cellStyle name="Input 2 2 3 7 2" xfId="1210"/>
    <cellStyle name="Input 2 2 3 7 2 2" xfId="1211"/>
    <cellStyle name="Input 2 2 3 7 3" xfId="1212"/>
    <cellStyle name="Input 2 2 3 7 3 2" xfId="1213"/>
    <cellStyle name="Input 2 2 3 7 4" xfId="1214"/>
    <cellStyle name="Input 2 2 3 8" xfId="1215"/>
    <cellStyle name="Input 2 2 3 8 2" xfId="1216"/>
    <cellStyle name="Input 2 2 3 8 2 2" xfId="1217"/>
    <cellStyle name="Input 2 2 3 8 3" xfId="1218"/>
    <cellStyle name="Input 2 2 3 9" xfId="1219"/>
    <cellStyle name="Input 2 2 3 9 2" xfId="1220"/>
    <cellStyle name="Input 2 2 4" xfId="1221"/>
    <cellStyle name="Input 2 2 4 2" xfId="1222"/>
    <cellStyle name="Input 2 2 4 2 2" xfId="1223"/>
    <cellStyle name="Input 2 2 4 3" xfId="1224"/>
    <cellStyle name="Input 2 2 4 3 2" xfId="1225"/>
    <cellStyle name="Input 2 2 4 4" xfId="1226"/>
    <cellStyle name="Input 2 2 5" xfId="1227"/>
    <cellStyle name="Input 2 2 5 2" xfId="1228"/>
    <cellStyle name="Input 2 2 5 2 2" xfId="1229"/>
    <cellStyle name="Input 2 2 5 3" xfId="1230"/>
    <cellStyle name="Input 2 2 5 3 2" xfId="1231"/>
    <cellStyle name="Input 2 2 5 4" xfId="1232"/>
    <cellStyle name="Input 2 2 6" xfId="1233"/>
    <cellStyle name="Input 2 2 6 2" xfId="1234"/>
    <cellStyle name="Input 2 2 6 2 2" xfId="1235"/>
    <cellStyle name="Input 2 2 6 3" xfId="1236"/>
    <cellStyle name="Input 2 2 6 3 2" xfId="1237"/>
    <cellStyle name="Input 2 2 6 4" xfId="1238"/>
    <cellStyle name="Input 2 2 7" xfId="1239"/>
    <cellStyle name="Input 2 2 7 2" xfId="1240"/>
    <cellStyle name="Input 2 2 7 2 2" xfId="1241"/>
    <cellStyle name="Input 2 2 7 3" xfId="1242"/>
    <cellStyle name="Input 2 2 7 3 2" xfId="1243"/>
    <cellStyle name="Input 2 2 7 4" xfId="1244"/>
    <cellStyle name="Input 2 2 8" xfId="1245"/>
    <cellStyle name="Input 2 2 8 2" xfId="1246"/>
    <cellStyle name="Input 2 2 8 2 2" xfId="1247"/>
    <cellStyle name="Input 2 2 8 3" xfId="1248"/>
    <cellStyle name="Input 2 2 8 3 2" xfId="1249"/>
    <cellStyle name="Input 2 2 8 4" xfId="1250"/>
    <cellStyle name="Input 2 2 9" xfId="1251"/>
    <cellStyle name="Input 2 2 9 2" xfId="1252"/>
    <cellStyle name="Input 2 2 9 2 2" xfId="1253"/>
    <cellStyle name="Input 2 2 9 3" xfId="1254"/>
    <cellStyle name="Input 2 3" xfId="323"/>
    <cellStyle name="Input 2 3 10" xfId="1255"/>
    <cellStyle name="Input 2 3 10 2" xfId="1256"/>
    <cellStyle name="Input 2 3 10 2 2" xfId="1257"/>
    <cellStyle name="Input 2 3 10 3" xfId="1258"/>
    <cellStyle name="Input 2 3 11" xfId="1259"/>
    <cellStyle name="Input 2 3 11 2" xfId="1260"/>
    <cellStyle name="Input 2 3 12" xfId="1261"/>
    <cellStyle name="Input 2 3 12 2" xfId="1262"/>
    <cellStyle name="Input 2 3 13" xfId="1263"/>
    <cellStyle name="Input 2 3 2" xfId="505"/>
    <cellStyle name="Input 2 3 2 10" xfId="1264"/>
    <cellStyle name="Input 2 3 2 10 2" xfId="1265"/>
    <cellStyle name="Input 2 3 2 11" xfId="1266"/>
    <cellStyle name="Input 2 3 2 2" xfId="1267"/>
    <cellStyle name="Input 2 3 2 2 2" xfId="1268"/>
    <cellStyle name="Input 2 3 2 2 2 2" xfId="1269"/>
    <cellStyle name="Input 2 3 2 2 3" xfId="1270"/>
    <cellStyle name="Input 2 3 2 2 3 2" xfId="1271"/>
    <cellStyle name="Input 2 3 2 2 4" xfId="1272"/>
    <cellStyle name="Input 2 3 2 3" xfId="1273"/>
    <cellStyle name="Input 2 3 2 3 2" xfId="1274"/>
    <cellStyle name="Input 2 3 2 3 2 2" xfId="1275"/>
    <cellStyle name="Input 2 3 2 3 3" xfId="1276"/>
    <cellStyle name="Input 2 3 2 3 3 2" xfId="1277"/>
    <cellStyle name="Input 2 3 2 3 4" xfId="1278"/>
    <cellStyle name="Input 2 3 2 4" xfId="1279"/>
    <cellStyle name="Input 2 3 2 4 2" xfId="1280"/>
    <cellStyle name="Input 2 3 2 4 2 2" xfId="1281"/>
    <cellStyle name="Input 2 3 2 4 3" xfId="1282"/>
    <cellStyle name="Input 2 3 2 4 3 2" xfId="1283"/>
    <cellStyle name="Input 2 3 2 4 4" xfId="1284"/>
    <cellStyle name="Input 2 3 2 5" xfId="1285"/>
    <cellStyle name="Input 2 3 2 5 2" xfId="1286"/>
    <cellStyle name="Input 2 3 2 5 2 2" xfId="1287"/>
    <cellStyle name="Input 2 3 2 5 3" xfId="1288"/>
    <cellStyle name="Input 2 3 2 5 3 2" xfId="1289"/>
    <cellStyle name="Input 2 3 2 5 4" xfId="1290"/>
    <cellStyle name="Input 2 3 2 6" xfId="1291"/>
    <cellStyle name="Input 2 3 2 6 2" xfId="1292"/>
    <cellStyle name="Input 2 3 2 6 2 2" xfId="1293"/>
    <cellStyle name="Input 2 3 2 6 3" xfId="1294"/>
    <cellStyle name="Input 2 3 2 6 3 2" xfId="1295"/>
    <cellStyle name="Input 2 3 2 6 4" xfId="1296"/>
    <cellStyle name="Input 2 3 2 7" xfId="1297"/>
    <cellStyle name="Input 2 3 2 7 2" xfId="1298"/>
    <cellStyle name="Input 2 3 2 7 2 2" xfId="1299"/>
    <cellStyle name="Input 2 3 2 7 3" xfId="1300"/>
    <cellStyle name="Input 2 3 2 7 3 2" xfId="1301"/>
    <cellStyle name="Input 2 3 2 7 4" xfId="1302"/>
    <cellStyle name="Input 2 3 2 8" xfId="1303"/>
    <cellStyle name="Input 2 3 2 8 2" xfId="1304"/>
    <cellStyle name="Input 2 3 2 8 2 2" xfId="1305"/>
    <cellStyle name="Input 2 3 2 8 3" xfId="1306"/>
    <cellStyle name="Input 2 3 2 9" xfId="1307"/>
    <cellStyle name="Input 2 3 2 9 2" xfId="1308"/>
    <cellStyle name="Input 2 3 3" xfId="515"/>
    <cellStyle name="Input 2 3 3 10" xfId="1309"/>
    <cellStyle name="Input 2 3 3 10 2" xfId="1310"/>
    <cellStyle name="Input 2 3 3 11" xfId="1311"/>
    <cellStyle name="Input 2 3 3 2" xfId="1312"/>
    <cellStyle name="Input 2 3 3 2 2" xfId="1313"/>
    <cellStyle name="Input 2 3 3 2 2 2" xfId="1314"/>
    <cellStyle name="Input 2 3 3 2 3" xfId="1315"/>
    <cellStyle name="Input 2 3 3 2 3 2" xfId="1316"/>
    <cellStyle name="Input 2 3 3 2 4" xfId="1317"/>
    <cellStyle name="Input 2 3 3 3" xfId="1318"/>
    <cellStyle name="Input 2 3 3 3 2" xfId="1319"/>
    <cellStyle name="Input 2 3 3 3 2 2" xfId="1320"/>
    <cellStyle name="Input 2 3 3 3 3" xfId="1321"/>
    <cellStyle name="Input 2 3 3 3 3 2" xfId="1322"/>
    <cellStyle name="Input 2 3 3 3 4" xfId="1323"/>
    <cellStyle name="Input 2 3 3 4" xfId="1324"/>
    <cellStyle name="Input 2 3 3 4 2" xfId="1325"/>
    <cellStyle name="Input 2 3 3 4 2 2" xfId="1326"/>
    <cellStyle name="Input 2 3 3 4 3" xfId="1327"/>
    <cellStyle name="Input 2 3 3 4 3 2" xfId="1328"/>
    <cellStyle name="Input 2 3 3 4 4" xfId="1329"/>
    <cellStyle name="Input 2 3 3 5" xfId="1330"/>
    <cellStyle name="Input 2 3 3 5 2" xfId="1331"/>
    <cellStyle name="Input 2 3 3 5 2 2" xfId="1332"/>
    <cellStyle name="Input 2 3 3 5 3" xfId="1333"/>
    <cellStyle name="Input 2 3 3 5 3 2" xfId="1334"/>
    <cellStyle name="Input 2 3 3 5 4" xfId="1335"/>
    <cellStyle name="Input 2 3 3 6" xfId="1336"/>
    <cellStyle name="Input 2 3 3 6 2" xfId="1337"/>
    <cellStyle name="Input 2 3 3 6 2 2" xfId="1338"/>
    <cellStyle name="Input 2 3 3 6 3" xfId="1339"/>
    <cellStyle name="Input 2 3 3 6 3 2" xfId="1340"/>
    <cellStyle name="Input 2 3 3 6 4" xfId="1341"/>
    <cellStyle name="Input 2 3 3 7" xfId="1342"/>
    <cellStyle name="Input 2 3 3 7 2" xfId="1343"/>
    <cellStyle name="Input 2 3 3 7 2 2" xfId="1344"/>
    <cellStyle name="Input 2 3 3 7 3" xfId="1345"/>
    <cellStyle name="Input 2 3 3 7 3 2" xfId="1346"/>
    <cellStyle name="Input 2 3 3 7 4" xfId="1347"/>
    <cellStyle name="Input 2 3 3 8" xfId="1348"/>
    <cellStyle name="Input 2 3 3 8 2" xfId="1349"/>
    <cellStyle name="Input 2 3 3 8 2 2" xfId="1350"/>
    <cellStyle name="Input 2 3 3 8 3" xfId="1351"/>
    <cellStyle name="Input 2 3 3 9" xfId="1352"/>
    <cellStyle name="Input 2 3 3 9 2" xfId="1353"/>
    <cellStyle name="Input 2 3 4" xfId="1354"/>
    <cellStyle name="Input 2 3 4 2" xfId="1355"/>
    <cellStyle name="Input 2 3 4 2 2" xfId="1356"/>
    <cellStyle name="Input 2 3 4 3" xfId="1357"/>
    <cellStyle name="Input 2 3 4 3 2" xfId="1358"/>
    <cellStyle name="Input 2 3 4 4" xfId="1359"/>
    <cellStyle name="Input 2 3 5" xfId="1360"/>
    <cellStyle name="Input 2 3 5 2" xfId="1361"/>
    <cellStyle name="Input 2 3 5 2 2" xfId="1362"/>
    <cellStyle name="Input 2 3 5 3" xfId="1363"/>
    <cellStyle name="Input 2 3 5 3 2" xfId="1364"/>
    <cellStyle name="Input 2 3 5 4" xfId="1365"/>
    <cellStyle name="Input 2 3 6" xfId="1366"/>
    <cellStyle name="Input 2 3 6 2" xfId="1367"/>
    <cellStyle name="Input 2 3 6 2 2" xfId="1368"/>
    <cellStyle name="Input 2 3 6 3" xfId="1369"/>
    <cellStyle name="Input 2 3 6 3 2" xfId="1370"/>
    <cellStyle name="Input 2 3 6 4" xfId="1371"/>
    <cellStyle name="Input 2 3 7" xfId="1372"/>
    <cellStyle name="Input 2 3 7 2" xfId="1373"/>
    <cellStyle name="Input 2 3 7 2 2" xfId="1374"/>
    <cellStyle name="Input 2 3 7 3" xfId="1375"/>
    <cellStyle name="Input 2 3 7 3 2" xfId="1376"/>
    <cellStyle name="Input 2 3 7 4" xfId="1377"/>
    <cellStyle name="Input 2 3 8" xfId="1378"/>
    <cellStyle name="Input 2 3 8 2" xfId="1379"/>
    <cellStyle name="Input 2 3 8 2 2" xfId="1380"/>
    <cellStyle name="Input 2 3 8 3" xfId="1381"/>
    <cellStyle name="Input 2 3 8 3 2" xfId="1382"/>
    <cellStyle name="Input 2 3 8 4" xfId="1383"/>
    <cellStyle name="Input 2 3 9" xfId="1384"/>
    <cellStyle name="Input 2 3 9 2" xfId="1385"/>
    <cellStyle name="Input 2 3 9 2 2" xfId="1386"/>
    <cellStyle name="Input 2 3 9 3" xfId="1387"/>
    <cellStyle name="Input 2 3 9 3 2" xfId="1388"/>
    <cellStyle name="Input 2 3 9 4" xfId="1389"/>
    <cellStyle name="Input 2 4" xfId="498"/>
    <cellStyle name="Input 2 4 10" xfId="1390"/>
    <cellStyle name="Input 2 4 10 2" xfId="1391"/>
    <cellStyle name="Input 2 4 11" xfId="1392"/>
    <cellStyle name="Input 2 4 2" xfId="1393"/>
    <cellStyle name="Input 2 4 2 2" xfId="1394"/>
    <cellStyle name="Input 2 4 2 2 2" xfId="1395"/>
    <cellStyle name="Input 2 4 2 3" xfId="1396"/>
    <cellStyle name="Input 2 4 2 3 2" xfId="1397"/>
    <cellStyle name="Input 2 4 2 4" xfId="1398"/>
    <cellStyle name="Input 2 4 3" xfId="1399"/>
    <cellStyle name="Input 2 4 3 2" xfId="1400"/>
    <cellStyle name="Input 2 4 3 2 2" xfId="1401"/>
    <cellStyle name="Input 2 4 3 3" xfId="1402"/>
    <cellStyle name="Input 2 4 3 3 2" xfId="1403"/>
    <cellStyle name="Input 2 4 3 4" xfId="1404"/>
    <cellStyle name="Input 2 4 4" xfId="1405"/>
    <cellStyle name="Input 2 4 4 2" xfId="1406"/>
    <cellStyle name="Input 2 4 4 2 2" xfId="1407"/>
    <cellStyle name="Input 2 4 4 3" xfId="1408"/>
    <cellStyle name="Input 2 4 4 3 2" xfId="1409"/>
    <cellStyle name="Input 2 4 4 4" xfId="1410"/>
    <cellStyle name="Input 2 4 5" xfId="1411"/>
    <cellStyle name="Input 2 4 5 2" xfId="1412"/>
    <cellStyle name="Input 2 4 5 2 2" xfId="1413"/>
    <cellStyle name="Input 2 4 5 3" xfId="1414"/>
    <cellStyle name="Input 2 4 5 3 2" xfId="1415"/>
    <cellStyle name="Input 2 4 5 4" xfId="1416"/>
    <cellStyle name="Input 2 4 6" xfId="1417"/>
    <cellStyle name="Input 2 4 6 2" xfId="1418"/>
    <cellStyle name="Input 2 4 6 2 2" xfId="1419"/>
    <cellStyle name="Input 2 4 6 3" xfId="1420"/>
    <cellStyle name="Input 2 4 6 3 2" xfId="1421"/>
    <cellStyle name="Input 2 4 6 4" xfId="1422"/>
    <cellStyle name="Input 2 4 7" xfId="1423"/>
    <cellStyle name="Input 2 4 7 2" xfId="1424"/>
    <cellStyle name="Input 2 4 7 2 2" xfId="1425"/>
    <cellStyle name="Input 2 4 7 3" xfId="1426"/>
    <cellStyle name="Input 2 4 7 3 2" xfId="1427"/>
    <cellStyle name="Input 2 4 7 4" xfId="1428"/>
    <cellStyle name="Input 2 4 8" xfId="1429"/>
    <cellStyle name="Input 2 4 8 2" xfId="1430"/>
    <cellStyle name="Input 2 4 8 2 2" xfId="1431"/>
    <cellStyle name="Input 2 4 8 3" xfId="1432"/>
    <cellStyle name="Input 2 4 9" xfId="1433"/>
    <cellStyle name="Input 2 4 9 2" xfId="1434"/>
    <cellStyle name="Input 2 5" xfId="1435"/>
    <cellStyle name="Input 2 5 2" xfId="1436"/>
    <cellStyle name="Input 2 5 2 2" xfId="1437"/>
    <cellStyle name="Input 2 5 3" xfId="1438"/>
    <cellStyle name="Input 2 5 3 2" xfId="1439"/>
    <cellStyle name="Input 2 5 4" xfId="1440"/>
    <cellStyle name="Input 2 6" xfId="1441"/>
    <cellStyle name="Input 2 6 2" xfId="1442"/>
    <cellStyle name="Input 2 6 2 2" xfId="1443"/>
    <cellStyle name="Input 2 6 3" xfId="1444"/>
    <cellStyle name="Input 2 6 3 2" xfId="1445"/>
    <cellStyle name="Input 2 6 4" xfId="1446"/>
    <cellStyle name="Input 2 7" xfId="1447"/>
    <cellStyle name="Input 2 7 2" xfId="1448"/>
    <cellStyle name="Input 2 7 2 2" xfId="1449"/>
    <cellStyle name="Input 2 7 3" xfId="1450"/>
    <cellStyle name="Input 2 7 3 2" xfId="1451"/>
    <cellStyle name="Input 2 7 4" xfId="1452"/>
    <cellStyle name="Input 2 8" xfId="1453"/>
    <cellStyle name="Input 2 8 2" xfId="1454"/>
    <cellStyle name="Input 2 8 2 2" xfId="1455"/>
    <cellStyle name="Input 2 8 3" xfId="1456"/>
    <cellStyle name="Input 2 8 3 2" xfId="1457"/>
    <cellStyle name="Input 2 8 4" xfId="1458"/>
    <cellStyle name="Input 2 9" xfId="1459"/>
    <cellStyle name="Input 2 9 2" xfId="1460"/>
    <cellStyle name="Input 2 9 2 2" xfId="1461"/>
    <cellStyle name="Input 2 9 3" xfId="1462"/>
    <cellStyle name="Input 2 9 3 2" xfId="1463"/>
    <cellStyle name="Input 2 9 4" xfId="1464"/>
    <cellStyle name="Input 3" xfId="1465"/>
    <cellStyle name="KPMG Heading 1" xfId="324"/>
    <cellStyle name="KPMG Heading 2" xfId="325"/>
    <cellStyle name="KPMG Heading 3" xfId="326"/>
    <cellStyle name="KPMG Heading 4" xfId="327"/>
    <cellStyle name="KPMG Normal" xfId="328"/>
    <cellStyle name="KPMG Normal Text" xfId="329"/>
    <cellStyle name="KPMG Normal_123" xfId="330"/>
    <cellStyle name="Linked Cell 2" xfId="51"/>
    <cellStyle name="Linked Cell 2 2" xfId="331"/>
    <cellStyle name="Linked Cell 2 3" xfId="332"/>
    <cellStyle name="Linked Cell 3" xfId="1466"/>
    <cellStyle name="Milliers [0]_laroux" xfId="333"/>
    <cellStyle name="Milliers_laroux" xfId="334"/>
    <cellStyle name="Neutral 2" xfId="12"/>
    <cellStyle name="Neutral 2 2" xfId="335"/>
    <cellStyle name="Neutral 2 3" xfId="336"/>
    <cellStyle name="Neutral 3" xfId="52"/>
    <cellStyle name="Neutral 4" xfId="1467"/>
    <cellStyle name="no dec" xfId="337"/>
    <cellStyle name="Normal" xfId="0" builtinId="0"/>
    <cellStyle name="Normal - Style1" xfId="338"/>
    <cellStyle name="Normal 10" xfId="76"/>
    <cellStyle name="Normal 10 2" xfId="339"/>
    <cellStyle name="Normal 10 2 2" xfId="1468"/>
    <cellStyle name="Normal 10 2 2 2" xfId="1469"/>
    <cellStyle name="Normal 10 2 3" xfId="1470"/>
    <cellStyle name="Normal 10 3" xfId="340"/>
    <cellStyle name="Normal 10 3 2" xfId="1471"/>
    <cellStyle name="Normal 10 4" xfId="1472"/>
    <cellStyle name="Normal 10 4 2" xfId="1473"/>
    <cellStyle name="Normal 10 5" xfId="1474"/>
    <cellStyle name="Normal 11" xfId="341"/>
    <cellStyle name="Normal 11 2" xfId="342"/>
    <cellStyle name="Normal 11 3" xfId="343"/>
    <cellStyle name="Normal 11 4" xfId="1475"/>
    <cellStyle name="Normal 12" xfId="77"/>
    <cellStyle name="Normal 12 2" xfId="344"/>
    <cellStyle name="Normal 12 3" xfId="345"/>
    <cellStyle name="Normal 13" xfId="346"/>
    <cellStyle name="Normal 13 2" xfId="347"/>
    <cellStyle name="Normal 13 3" xfId="1476"/>
    <cellStyle name="Normal 14" xfId="348"/>
    <cellStyle name="Normal 14 2" xfId="349"/>
    <cellStyle name="Normal 14 3" xfId="350"/>
    <cellStyle name="Normal 15" xfId="351"/>
    <cellStyle name="Normal 15 2" xfId="352"/>
    <cellStyle name="Normal 15 3" xfId="353"/>
    <cellStyle name="Normal 16" xfId="354"/>
    <cellStyle name="Normal 16 2" xfId="355"/>
    <cellStyle name="Normal 16 3" xfId="356"/>
    <cellStyle name="Normal 17" xfId="357"/>
    <cellStyle name="Normal 17 2" xfId="358"/>
    <cellStyle name="Normal 17 3" xfId="359"/>
    <cellStyle name="Normal 18" xfId="360"/>
    <cellStyle name="Normal 18 2" xfId="361"/>
    <cellStyle name="Normal 19" xfId="362"/>
    <cellStyle name="Normal 2" xfId="1"/>
    <cellStyle name="Normal 2 10" xfId="363"/>
    <cellStyle name="Normal 2 11" xfId="364"/>
    <cellStyle name="Normal 2 12" xfId="365"/>
    <cellStyle name="Normal 2 13" xfId="1477"/>
    <cellStyle name="Normal 2 2" xfId="53"/>
    <cellStyle name="Normal 2 2 2" xfId="70"/>
    <cellStyle name="Normal 2 2 3" xfId="366"/>
    <cellStyle name="Normal 2 2 4" xfId="367"/>
    <cellStyle name="Normal 2 2 5" xfId="1478"/>
    <cellStyle name="Normal 2 3" xfId="54"/>
    <cellStyle name="Normal 2 3 2" xfId="368"/>
    <cellStyle name="Normal 2 3 2 2" xfId="369"/>
    <cellStyle name="Normal 2 3 3" xfId="370"/>
    <cellStyle name="Normal 2 3 4" xfId="371"/>
    <cellStyle name="Normal 2 4" xfId="78"/>
    <cellStyle name="Normal 2 4 2" xfId="372"/>
    <cellStyle name="Normal 2 4 3" xfId="373"/>
    <cellStyle name="Normal 2 5" xfId="374"/>
    <cellStyle name="Normal 2 5 2" xfId="375"/>
    <cellStyle name="Normal 2 5 3" xfId="376"/>
    <cellStyle name="Normal 2 6" xfId="377"/>
    <cellStyle name="Normal 2 6 2" xfId="378"/>
    <cellStyle name="Normal 2 6 3" xfId="379"/>
    <cellStyle name="Normal 2 7" xfId="380"/>
    <cellStyle name="Normal 2 8" xfId="381"/>
    <cellStyle name="Normal 2 9" xfId="382"/>
    <cellStyle name="Normal 2_3.Havelvacner_N1_12 23.01.2018" xfId="1479"/>
    <cellStyle name="Normal 20" xfId="383"/>
    <cellStyle name="Normal 21" xfId="384"/>
    <cellStyle name="Normal 22" xfId="385"/>
    <cellStyle name="Normal 23" xfId="386"/>
    <cellStyle name="Normal 24" xfId="387"/>
    <cellStyle name="Normal 25" xfId="388"/>
    <cellStyle name="Normal 26" xfId="389"/>
    <cellStyle name="Normal 27" xfId="390"/>
    <cellStyle name="Normal 28" xfId="391"/>
    <cellStyle name="Normal 29" xfId="392"/>
    <cellStyle name="Normal 3" xfId="4"/>
    <cellStyle name="Normal 3 2" xfId="10"/>
    <cellStyle name="Normal 3 2 2" xfId="55"/>
    <cellStyle name="Normal 3 2 3" xfId="393"/>
    <cellStyle name="Normal 3 2 4" xfId="394"/>
    <cellStyle name="Normal 3 2 5" xfId="395"/>
    <cellStyle name="Normal 3 2 6" xfId="396"/>
    <cellStyle name="Normal 3 3" xfId="397"/>
    <cellStyle name="Normal 3 3 2" xfId="398"/>
    <cellStyle name="Normal 3 3 3" xfId="399"/>
    <cellStyle name="Normal 3 4" xfId="400"/>
    <cellStyle name="Normal 3 5" xfId="401"/>
    <cellStyle name="Normal 3_HavelvacN2axjusakN3" xfId="13"/>
    <cellStyle name="Normal 30" xfId="402"/>
    <cellStyle name="Normal 31" xfId="403"/>
    <cellStyle name="Normal 32" xfId="404"/>
    <cellStyle name="Normal 33" xfId="405"/>
    <cellStyle name="Normal 34" xfId="406"/>
    <cellStyle name="Normal 35" xfId="407"/>
    <cellStyle name="Normal 36" xfId="408"/>
    <cellStyle name="Normal 37" xfId="409"/>
    <cellStyle name="Normal 374" xfId="410"/>
    <cellStyle name="Normal 374 2" xfId="411"/>
    <cellStyle name="Normal 38" xfId="412"/>
    <cellStyle name="Normal 39" xfId="413"/>
    <cellStyle name="Normal 4" xfId="7"/>
    <cellStyle name="Normal 4 2" xfId="11"/>
    <cellStyle name="Normal 4 2 2" xfId="414"/>
    <cellStyle name="Normal 4 3" xfId="415"/>
    <cellStyle name="Normal 4 4" xfId="416"/>
    <cellStyle name="Normal 4 5" xfId="417"/>
    <cellStyle name="Normal 4 6" xfId="1480"/>
    <cellStyle name="Normal 40" xfId="418"/>
    <cellStyle name="Normal 41" xfId="419"/>
    <cellStyle name="Normal 42" xfId="420"/>
    <cellStyle name="Normal 43" xfId="421"/>
    <cellStyle name="Normal 44" xfId="1481"/>
    <cellStyle name="Normal 45" xfId="523"/>
    <cellStyle name="Normal 46" xfId="1482"/>
    <cellStyle name="Normal 47" xfId="1483"/>
    <cellStyle name="Normal 48" xfId="1484"/>
    <cellStyle name="Normal 49" xfId="1485"/>
    <cellStyle name="Normal 5" xfId="14"/>
    <cellStyle name="Normal 5 2" xfId="56"/>
    <cellStyle name="Normal 5 2 2" xfId="422"/>
    <cellStyle name="Normal 5 2 2 2" xfId="1486"/>
    <cellStyle name="Normal 5 3" xfId="79"/>
    <cellStyle name="Normal 5 3 2" xfId="1487"/>
    <cellStyle name="Normal 5 3 2 2" xfId="1488"/>
    <cellStyle name="Normal 5 3 3" xfId="1489"/>
    <cellStyle name="Normal 5 4" xfId="423"/>
    <cellStyle name="Normal 5 4 2" xfId="1490"/>
    <cellStyle name="Normal 5 4 2 2" xfId="1491"/>
    <cellStyle name="Normal 5 4 3" xfId="1492"/>
    <cellStyle name="Normal 5 5" xfId="424"/>
    <cellStyle name="Normal 5 5 2" xfId="1493"/>
    <cellStyle name="Normal 5 6" xfId="1494"/>
    <cellStyle name="Normal 5 6 2" xfId="1495"/>
    <cellStyle name="Normal 5 7" xfId="1496"/>
    <cellStyle name="Normal 50" xfId="1497"/>
    <cellStyle name="Normal 51" xfId="1498"/>
    <cellStyle name="Normal 54" xfId="425"/>
    <cellStyle name="Normal 54 2" xfId="426"/>
    <cellStyle name="Normal 54 3" xfId="427"/>
    <cellStyle name="Normal 6" xfId="57"/>
    <cellStyle name="Normal 6 2" xfId="428"/>
    <cellStyle name="Normal 6 2 2" xfId="429"/>
    <cellStyle name="Normal 6 2 3" xfId="430"/>
    <cellStyle name="Normal 6 3" xfId="431"/>
    <cellStyle name="Normal 6 4" xfId="432"/>
    <cellStyle name="Normal 6 5" xfId="433"/>
    <cellStyle name="Normal 7" xfId="58"/>
    <cellStyle name="Normal 7 2" xfId="434"/>
    <cellStyle name="Normal 7 3" xfId="435"/>
    <cellStyle name="Normal 7 4" xfId="436"/>
    <cellStyle name="Normal 78" xfId="437"/>
    <cellStyle name="Normal 78 2" xfId="438"/>
    <cellStyle name="Normal 8" xfId="69"/>
    <cellStyle name="Normal 8 2" xfId="439"/>
    <cellStyle name="Normal 8 3" xfId="440"/>
    <cellStyle name="Normal 8 4" xfId="1499"/>
    <cellStyle name="Normal 9" xfId="73"/>
    <cellStyle name="Normal 9 2" xfId="441"/>
    <cellStyle name="Normal 9 3" xfId="442"/>
    <cellStyle name="Normal 9 4" xfId="1500"/>
    <cellStyle name="Note 2" xfId="59"/>
    <cellStyle name="Note 2 10" xfId="1501"/>
    <cellStyle name="Note 2 10 2" xfId="1502"/>
    <cellStyle name="Note 2 10 2 2" xfId="1503"/>
    <cellStyle name="Note 2 10 3" xfId="1504"/>
    <cellStyle name="Note 2 10 3 2" xfId="1505"/>
    <cellStyle name="Note 2 10 4" xfId="1506"/>
    <cellStyle name="Note 2 11" xfId="1507"/>
    <cellStyle name="Note 2 11 2" xfId="1508"/>
    <cellStyle name="Note 2 11 2 2" xfId="1509"/>
    <cellStyle name="Note 2 11 3" xfId="1510"/>
    <cellStyle name="Note 2 12" xfId="1511"/>
    <cellStyle name="Note 2 12 2" xfId="1512"/>
    <cellStyle name="Note 2 13" xfId="1513"/>
    <cellStyle name="Note 2 13 2" xfId="1514"/>
    <cellStyle name="Note 2 14" xfId="1515"/>
    <cellStyle name="Note 2 2" xfId="82"/>
    <cellStyle name="Note 2 2 10" xfId="1516"/>
    <cellStyle name="Note 2 2 10 2" xfId="1517"/>
    <cellStyle name="Note 2 2 11" xfId="1518"/>
    <cellStyle name="Note 2 2 11 2" xfId="1519"/>
    <cellStyle name="Note 2 2 12" xfId="1520"/>
    <cellStyle name="Note 2 2 2" xfId="499"/>
    <cellStyle name="Note 2 2 2 10" xfId="1521"/>
    <cellStyle name="Note 2 2 2 10 2" xfId="1522"/>
    <cellStyle name="Note 2 2 2 11" xfId="1523"/>
    <cellStyle name="Note 2 2 2 11 2" xfId="1524"/>
    <cellStyle name="Note 2 2 2 12" xfId="1525"/>
    <cellStyle name="Note 2 2 2 2" xfId="509"/>
    <cellStyle name="Note 2 2 2 2 10" xfId="1526"/>
    <cellStyle name="Note 2 2 2 2 10 2" xfId="1527"/>
    <cellStyle name="Note 2 2 2 2 11" xfId="1528"/>
    <cellStyle name="Note 2 2 2 2 2" xfId="1529"/>
    <cellStyle name="Note 2 2 2 2 2 2" xfId="1530"/>
    <cellStyle name="Note 2 2 2 2 2 2 2" xfId="1531"/>
    <cellStyle name="Note 2 2 2 2 2 3" xfId="1532"/>
    <cellStyle name="Note 2 2 2 2 2 3 2" xfId="1533"/>
    <cellStyle name="Note 2 2 2 2 2 4" xfId="1534"/>
    <cellStyle name="Note 2 2 2 2 3" xfId="1535"/>
    <cellStyle name="Note 2 2 2 2 3 2" xfId="1536"/>
    <cellStyle name="Note 2 2 2 2 3 2 2" xfId="1537"/>
    <cellStyle name="Note 2 2 2 2 3 3" xfId="1538"/>
    <cellStyle name="Note 2 2 2 2 3 3 2" xfId="1539"/>
    <cellStyle name="Note 2 2 2 2 3 4" xfId="1540"/>
    <cellStyle name="Note 2 2 2 2 4" xfId="1541"/>
    <cellStyle name="Note 2 2 2 2 4 2" xfId="1542"/>
    <cellStyle name="Note 2 2 2 2 4 2 2" xfId="1543"/>
    <cellStyle name="Note 2 2 2 2 4 3" xfId="1544"/>
    <cellStyle name="Note 2 2 2 2 4 3 2" xfId="1545"/>
    <cellStyle name="Note 2 2 2 2 4 4" xfId="1546"/>
    <cellStyle name="Note 2 2 2 2 5" xfId="1547"/>
    <cellStyle name="Note 2 2 2 2 5 2" xfId="1548"/>
    <cellStyle name="Note 2 2 2 2 5 2 2" xfId="1549"/>
    <cellStyle name="Note 2 2 2 2 5 3" xfId="1550"/>
    <cellStyle name="Note 2 2 2 2 5 3 2" xfId="1551"/>
    <cellStyle name="Note 2 2 2 2 5 4" xfId="1552"/>
    <cellStyle name="Note 2 2 2 2 6" xfId="1553"/>
    <cellStyle name="Note 2 2 2 2 6 2" xfId="1554"/>
    <cellStyle name="Note 2 2 2 2 6 2 2" xfId="1555"/>
    <cellStyle name="Note 2 2 2 2 6 3" xfId="1556"/>
    <cellStyle name="Note 2 2 2 2 6 3 2" xfId="1557"/>
    <cellStyle name="Note 2 2 2 2 6 4" xfId="1558"/>
    <cellStyle name="Note 2 2 2 2 7" xfId="1559"/>
    <cellStyle name="Note 2 2 2 2 7 2" xfId="1560"/>
    <cellStyle name="Note 2 2 2 2 7 2 2" xfId="1561"/>
    <cellStyle name="Note 2 2 2 2 7 3" xfId="1562"/>
    <cellStyle name="Note 2 2 2 2 7 3 2" xfId="1563"/>
    <cellStyle name="Note 2 2 2 2 7 4" xfId="1564"/>
    <cellStyle name="Note 2 2 2 2 8" xfId="1565"/>
    <cellStyle name="Note 2 2 2 2 8 2" xfId="1566"/>
    <cellStyle name="Note 2 2 2 2 8 2 2" xfId="1567"/>
    <cellStyle name="Note 2 2 2 2 8 3" xfId="1568"/>
    <cellStyle name="Note 2 2 2 2 9" xfId="1569"/>
    <cellStyle name="Note 2 2 2 2 9 2" xfId="1570"/>
    <cellStyle name="Note 2 2 2 3" xfId="1571"/>
    <cellStyle name="Note 2 2 2 3 2" xfId="1572"/>
    <cellStyle name="Note 2 2 2 3 2 2" xfId="1573"/>
    <cellStyle name="Note 2 2 2 3 3" xfId="1574"/>
    <cellStyle name="Note 2 2 2 3 3 2" xfId="1575"/>
    <cellStyle name="Note 2 2 2 3 4" xfId="1576"/>
    <cellStyle name="Note 2 2 2 4" xfId="1577"/>
    <cellStyle name="Note 2 2 2 4 2" xfId="1578"/>
    <cellStyle name="Note 2 2 2 4 2 2" xfId="1579"/>
    <cellStyle name="Note 2 2 2 4 3" xfId="1580"/>
    <cellStyle name="Note 2 2 2 4 3 2" xfId="1581"/>
    <cellStyle name="Note 2 2 2 4 4" xfId="1582"/>
    <cellStyle name="Note 2 2 2 5" xfId="1583"/>
    <cellStyle name="Note 2 2 2 5 2" xfId="1584"/>
    <cellStyle name="Note 2 2 2 5 2 2" xfId="1585"/>
    <cellStyle name="Note 2 2 2 5 3" xfId="1586"/>
    <cellStyle name="Note 2 2 2 5 3 2" xfId="1587"/>
    <cellStyle name="Note 2 2 2 5 4" xfId="1588"/>
    <cellStyle name="Note 2 2 2 6" xfId="1589"/>
    <cellStyle name="Note 2 2 2 6 2" xfId="1590"/>
    <cellStyle name="Note 2 2 2 6 2 2" xfId="1591"/>
    <cellStyle name="Note 2 2 2 6 3" xfId="1592"/>
    <cellStyle name="Note 2 2 2 6 3 2" xfId="1593"/>
    <cellStyle name="Note 2 2 2 6 4" xfId="1594"/>
    <cellStyle name="Note 2 2 2 7" xfId="1595"/>
    <cellStyle name="Note 2 2 2 7 2" xfId="1596"/>
    <cellStyle name="Note 2 2 2 7 2 2" xfId="1597"/>
    <cellStyle name="Note 2 2 2 7 3" xfId="1598"/>
    <cellStyle name="Note 2 2 2 7 3 2" xfId="1599"/>
    <cellStyle name="Note 2 2 2 7 4" xfId="1600"/>
    <cellStyle name="Note 2 2 2 8" xfId="1601"/>
    <cellStyle name="Note 2 2 2 8 2" xfId="1602"/>
    <cellStyle name="Note 2 2 2 8 2 2" xfId="1603"/>
    <cellStyle name="Note 2 2 2 8 3" xfId="1604"/>
    <cellStyle name="Note 2 2 2 8 3 2" xfId="1605"/>
    <cellStyle name="Note 2 2 2 8 4" xfId="1606"/>
    <cellStyle name="Note 2 2 2 9" xfId="1607"/>
    <cellStyle name="Note 2 2 2 9 2" xfId="1608"/>
    <cellStyle name="Note 2 2 2 9 2 2" xfId="1609"/>
    <cellStyle name="Note 2 2 2 9 3" xfId="1610"/>
    <cellStyle name="Note 2 2 3" xfId="518"/>
    <cellStyle name="Note 2 2 3 10" xfId="1611"/>
    <cellStyle name="Note 2 2 3 10 2" xfId="1612"/>
    <cellStyle name="Note 2 2 3 11" xfId="1613"/>
    <cellStyle name="Note 2 2 3 2" xfId="1614"/>
    <cellStyle name="Note 2 2 3 2 2" xfId="1615"/>
    <cellStyle name="Note 2 2 3 2 2 2" xfId="1616"/>
    <cellStyle name="Note 2 2 3 2 3" xfId="1617"/>
    <cellStyle name="Note 2 2 3 2 3 2" xfId="1618"/>
    <cellStyle name="Note 2 2 3 2 4" xfId="1619"/>
    <cellStyle name="Note 2 2 3 3" xfId="1620"/>
    <cellStyle name="Note 2 2 3 3 2" xfId="1621"/>
    <cellStyle name="Note 2 2 3 3 2 2" xfId="1622"/>
    <cellStyle name="Note 2 2 3 3 3" xfId="1623"/>
    <cellStyle name="Note 2 2 3 3 3 2" xfId="1624"/>
    <cellStyle name="Note 2 2 3 3 4" xfId="1625"/>
    <cellStyle name="Note 2 2 3 4" xfId="1626"/>
    <cellStyle name="Note 2 2 3 4 2" xfId="1627"/>
    <cellStyle name="Note 2 2 3 4 2 2" xfId="1628"/>
    <cellStyle name="Note 2 2 3 4 3" xfId="1629"/>
    <cellStyle name="Note 2 2 3 4 3 2" xfId="1630"/>
    <cellStyle name="Note 2 2 3 4 4" xfId="1631"/>
    <cellStyle name="Note 2 2 3 5" xfId="1632"/>
    <cellStyle name="Note 2 2 3 5 2" xfId="1633"/>
    <cellStyle name="Note 2 2 3 5 2 2" xfId="1634"/>
    <cellStyle name="Note 2 2 3 5 3" xfId="1635"/>
    <cellStyle name="Note 2 2 3 5 3 2" xfId="1636"/>
    <cellStyle name="Note 2 2 3 5 4" xfId="1637"/>
    <cellStyle name="Note 2 2 3 6" xfId="1638"/>
    <cellStyle name="Note 2 2 3 6 2" xfId="1639"/>
    <cellStyle name="Note 2 2 3 6 2 2" xfId="1640"/>
    <cellStyle name="Note 2 2 3 6 3" xfId="1641"/>
    <cellStyle name="Note 2 2 3 6 3 2" xfId="1642"/>
    <cellStyle name="Note 2 2 3 6 4" xfId="1643"/>
    <cellStyle name="Note 2 2 3 7" xfId="1644"/>
    <cellStyle name="Note 2 2 3 7 2" xfId="1645"/>
    <cellStyle name="Note 2 2 3 7 2 2" xfId="1646"/>
    <cellStyle name="Note 2 2 3 7 3" xfId="1647"/>
    <cellStyle name="Note 2 2 3 7 3 2" xfId="1648"/>
    <cellStyle name="Note 2 2 3 7 4" xfId="1649"/>
    <cellStyle name="Note 2 2 3 8" xfId="1650"/>
    <cellStyle name="Note 2 2 3 8 2" xfId="1651"/>
    <cellStyle name="Note 2 2 3 8 2 2" xfId="1652"/>
    <cellStyle name="Note 2 2 3 8 3" xfId="1653"/>
    <cellStyle name="Note 2 2 3 9" xfId="1654"/>
    <cellStyle name="Note 2 2 3 9 2" xfId="1655"/>
    <cellStyle name="Note 2 2 4" xfId="1656"/>
    <cellStyle name="Note 2 2 4 2" xfId="1657"/>
    <cellStyle name="Note 2 2 4 2 2" xfId="1658"/>
    <cellStyle name="Note 2 2 4 3" xfId="1659"/>
    <cellStyle name="Note 2 2 4 3 2" xfId="1660"/>
    <cellStyle name="Note 2 2 4 4" xfId="1661"/>
    <cellStyle name="Note 2 2 5" xfId="1662"/>
    <cellStyle name="Note 2 2 5 2" xfId="1663"/>
    <cellStyle name="Note 2 2 5 2 2" xfId="1664"/>
    <cellStyle name="Note 2 2 5 3" xfId="1665"/>
    <cellStyle name="Note 2 2 5 3 2" xfId="1666"/>
    <cellStyle name="Note 2 2 5 4" xfId="1667"/>
    <cellStyle name="Note 2 2 6" xfId="1668"/>
    <cellStyle name="Note 2 2 6 2" xfId="1669"/>
    <cellStyle name="Note 2 2 6 2 2" xfId="1670"/>
    <cellStyle name="Note 2 2 6 3" xfId="1671"/>
    <cellStyle name="Note 2 2 6 3 2" xfId="1672"/>
    <cellStyle name="Note 2 2 6 4" xfId="1673"/>
    <cellStyle name="Note 2 2 7" xfId="1674"/>
    <cellStyle name="Note 2 2 7 2" xfId="1675"/>
    <cellStyle name="Note 2 2 7 2 2" xfId="1676"/>
    <cellStyle name="Note 2 2 7 3" xfId="1677"/>
    <cellStyle name="Note 2 2 7 3 2" xfId="1678"/>
    <cellStyle name="Note 2 2 7 4" xfId="1679"/>
    <cellStyle name="Note 2 2 8" xfId="1680"/>
    <cellStyle name="Note 2 2 8 2" xfId="1681"/>
    <cellStyle name="Note 2 2 8 2 2" xfId="1682"/>
    <cellStyle name="Note 2 2 8 3" xfId="1683"/>
    <cellStyle name="Note 2 2 8 3 2" xfId="1684"/>
    <cellStyle name="Note 2 2 8 4" xfId="1685"/>
    <cellStyle name="Note 2 2 9" xfId="1686"/>
    <cellStyle name="Note 2 2 9 2" xfId="1687"/>
    <cellStyle name="Note 2 2 9 2 2" xfId="1688"/>
    <cellStyle name="Note 2 2 9 3" xfId="1689"/>
    <cellStyle name="Note 2 3" xfId="443"/>
    <cellStyle name="Note 2 3 10" xfId="1690"/>
    <cellStyle name="Note 2 3 10 2" xfId="1691"/>
    <cellStyle name="Note 2 3 10 2 2" xfId="1692"/>
    <cellStyle name="Note 2 3 10 3" xfId="1693"/>
    <cellStyle name="Note 2 3 11" xfId="1694"/>
    <cellStyle name="Note 2 3 11 2" xfId="1695"/>
    <cellStyle name="Note 2 3 12" xfId="1696"/>
    <cellStyle name="Note 2 3 12 2" xfId="1697"/>
    <cellStyle name="Note 2 3 13" xfId="1698"/>
    <cellStyle name="Note 2 3 2" xfId="504"/>
    <cellStyle name="Note 2 3 2 10" xfId="1699"/>
    <cellStyle name="Note 2 3 2 10 2" xfId="1700"/>
    <cellStyle name="Note 2 3 2 11" xfId="1701"/>
    <cellStyle name="Note 2 3 2 11 2" xfId="1702"/>
    <cellStyle name="Note 2 3 2 12" xfId="1703"/>
    <cellStyle name="Note 2 3 2 2" xfId="507"/>
    <cellStyle name="Note 2 3 2 2 10" xfId="1704"/>
    <cellStyle name="Note 2 3 2 2 10 2" xfId="1705"/>
    <cellStyle name="Note 2 3 2 2 11" xfId="1706"/>
    <cellStyle name="Note 2 3 2 2 2" xfId="1707"/>
    <cellStyle name="Note 2 3 2 2 2 2" xfId="1708"/>
    <cellStyle name="Note 2 3 2 2 2 2 2" xfId="1709"/>
    <cellStyle name="Note 2 3 2 2 2 3" xfId="1710"/>
    <cellStyle name="Note 2 3 2 2 2 3 2" xfId="1711"/>
    <cellStyle name="Note 2 3 2 2 2 4" xfId="1712"/>
    <cellStyle name="Note 2 3 2 2 3" xfId="1713"/>
    <cellStyle name="Note 2 3 2 2 3 2" xfId="1714"/>
    <cellStyle name="Note 2 3 2 2 3 2 2" xfId="1715"/>
    <cellStyle name="Note 2 3 2 2 3 3" xfId="1716"/>
    <cellStyle name="Note 2 3 2 2 3 3 2" xfId="1717"/>
    <cellStyle name="Note 2 3 2 2 3 4" xfId="1718"/>
    <cellStyle name="Note 2 3 2 2 4" xfId="1719"/>
    <cellStyle name="Note 2 3 2 2 4 2" xfId="1720"/>
    <cellStyle name="Note 2 3 2 2 4 2 2" xfId="1721"/>
    <cellStyle name="Note 2 3 2 2 4 3" xfId="1722"/>
    <cellStyle name="Note 2 3 2 2 4 3 2" xfId="1723"/>
    <cellStyle name="Note 2 3 2 2 4 4" xfId="1724"/>
    <cellStyle name="Note 2 3 2 2 5" xfId="1725"/>
    <cellStyle name="Note 2 3 2 2 5 2" xfId="1726"/>
    <cellStyle name="Note 2 3 2 2 5 2 2" xfId="1727"/>
    <cellStyle name="Note 2 3 2 2 5 3" xfId="1728"/>
    <cellStyle name="Note 2 3 2 2 5 3 2" xfId="1729"/>
    <cellStyle name="Note 2 3 2 2 5 4" xfId="1730"/>
    <cellStyle name="Note 2 3 2 2 6" xfId="1731"/>
    <cellStyle name="Note 2 3 2 2 6 2" xfId="1732"/>
    <cellStyle name="Note 2 3 2 2 6 2 2" xfId="1733"/>
    <cellStyle name="Note 2 3 2 2 6 3" xfId="1734"/>
    <cellStyle name="Note 2 3 2 2 6 3 2" xfId="1735"/>
    <cellStyle name="Note 2 3 2 2 6 4" xfId="1736"/>
    <cellStyle name="Note 2 3 2 2 7" xfId="1737"/>
    <cellStyle name="Note 2 3 2 2 7 2" xfId="1738"/>
    <cellStyle name="Note 2 3 2 2 7 2 2" xfId="1739"/>
    <cellStyle name="Note 2 3 2 2 7 3" xfId="1740"/>
    <cellStyle name="Note 2 3 2 2 7 3 2" xfId="1741"/>
    <cellStyle name="Note 2 3 2 2 7 4" xfId="1742"/>
    <cellStyle name="Note 2 3 2 2 8" xfId="1743"/>
    <cellStyle name="Note 2 3 2 2 8 2" xfId="1744"/>
    <cellStyle name="Note 2 3 2 2 8 2 2" xfId="1745"/>
    <cellStyle name="Note 2 3 2 2 8 3" xfId="1746"/>
    <cellStyle name="Note 2 3 2 2 9" xfId="1747"/>
    <cellStyle name="Note 2 3 2 2 9 2" xfId="1748"/>
    <cellStyle name="Note 2 3 2 3" xfId="1749"/>
    <cellStyle name="Note 2 3 2 3 2" xfId="1750"/>
    <cellStyle name="Note 2 3 2 3 2 2" xfId="1751"/>
    <cellStyle name="Note 2 3 2 3 3" xfId="1752"/>
    <cellStyle name="Note 2 3 2 3 3 2" xfId="1753"/>
    <cellStyle name="Note 2 3 2 3 4" xfId="1754"/>
    <cellStyle name="Note 2 3 2 4" xfId="1755"/>
    <cellStyle name="Note 2 3 2 4 2" xfId="1756"/>
    <cellStyle name="Note 2 3 2 4 2 2" xfId="1757"/>
    <cellStyle name="Note 2 3 2 4 3" xfId="1758"/>
    <cellStyle name="Note 2 3 2 4 3 2" xfId="1759"/>
    <cellStyle name="Note 2 3 2 4 4" xfId="1760"/>
    <cellStyle name="Note 2 3 2 5" xfId="1761"/>
    <cellStyle name="Note 2 3 2 5 2" xfId="1762"/>
    <cellStyle name="Note 2 3 2 5 2 2" xfId="1763"/>
    <cellStyle name="Note 2 3 2 5 3" xfId="1764"/>
    <cellStyle name="Note 2 3 2 5 3 2" xfId="1765"/>
    <cellStyle name="Note 2 3 2 5 4" xfId="1766"/>
    <cellStyle name="Note 2 3 2 6" xfId="1767"/>
    <cellStyle name="Note 2 3 2 6 2" xfId="1768"/>
    <cellStyle name="Note 2 3 2 6 2 2" xfId="1769"/>
    <cellStyle name="Note 2 3 2 6 3" xfId="1770"/>
    <cellStyle name="Note 2 3 2 6 3 2" xfId="1771"/>
    <cellStyle name="Note 2 3 2 6 4" xfId="1772"/>
    <cellStyle name="Note 2 3 2 7" xfId="1773"/>
    <cellStyle name="Note 2 3 2 7 2" xfId="1774"/>
    <cellStyle name="Note 2 3 2 7 2 2" xfId="1775"/>
    <cellStyle name="Note 2 3 2 7 3" xfId="1776"/>
    <cellStyle name="Note 2 3 2 7 3 2" xfId="1777"/>
    <cellStyle name="Note 2 3 2 7 4" xfId="1778"/>
    <cellStyle name="Note 2 3 2 8" xfId="1779"/>
    <cellStyle name="Note 2 3 2 8 2" xfId="1780"/>
    <cellStyle name="Note 2 3 2 8 2 2" xfId="1781"/>
    <cellStyle name="Note 2 3 2 8 3" xfId="1782"/>
    <cellStyle name="Note 2 3 2 8 3 2" xfId="1783"/>
    <cellStyle name="Note 2 3 2 8 4" xfId="1784"/>
    <cellStyle name="Note 2 3 2 9" xfId="1785"/>
    <cellStyle name="Note 2 3 2 9 2" xfId="1786"/>
    <cellStyle name="Note 2 3 2 9 2 2" xfId="1787"/>
    <cellStyle name="Note 2 3 2 9 3" xfId="1788"/>
    <cellStyle name="Note 2 3 3" xfId="514"/>
    <cellStyle name="Note 2 3 3 10" xfId="1789"/>
    <cellStyle name="Note 2 3 3 10 2" xfId="1790"/>
    <cellStyle name="Note 2 3 3 11" xfId="1791"/>
    <cellStyle name="Note 2 3 3 2" xfId="1792"/>
    <cellStyle name="Note 2 3 3 2 2" xfId="1793"/>
    <cellStyle name="Note 2 3 3 2 2 2" xfId="1794"/>
    <cellStyle name="Note 2 3 3 2 3" xfId="1795"/>
    <cellStyle name="Note 2 3 3 2 3 2" xfId="1796"/>
    <cellStyle name="Note 2 3 3 2 4" xfId="1797"/>
    <cellStyle name="Note 2 3 3 3" xfId="1798"/>
    <cellStyle name="Note 2 3 3 3 2" xfId="1799"/>
    <cellStyle name="Note 2 3 3 3 2 2" xfId="1800"/>
    <cellStyle name="Note 2 3 3 3 3" xfId="1801"/>
    <cellStyle name="Note 2 3 3 3 3 2" xfId="1802"/>
    <cellStyle name="Note 2 3 3 3 4" xfId="1803"/>
    <cellStyle name="Note 2 3 3 4" xfId="1804"/>
    <cellStyle name="Note 2 3 3 4 2" xfId="1805"/>
    <cellStyle name="Note 2 3 3 4 2 2" xfId="1806"/>
    <cellStyle name="Note 2 3 3 4 3" xfId="1807"/>
    <cellStyle name="Note 2 3 3 4 3 2" xfId="1808"/>
    <cellStyle name="Note 2 3 3 4 4" xfId="1809"/>
    <cellStyle name="Note 2 3 3 5" xfId="1810"/>
    <cellStyle name="Note 2 3 3 5 2" xfId="1811"/>
    <cellStyle name="Note 2 3 3 5 2 2" xfId="1812"/>
    <cellStyle name="Note 2 3 3 5 3" xfId="1813"/>
    <cellStyle name="Note 2 3 3 5 3 2" xfId="1814"/>
    <cellStyle name="Note 2 3 3 5 4" xfId="1815"/>
    <cellStyle name="Note 2 3 3 6" xfId="1816"/>
    <cellStyle name="Note 2 3 3 6 2" xfId="1817"/>
    <cellStyle name="Note 2 3 3 6 2 2" xfId="1818"/>
    <cellStyle name="Note 2 3 3 6 3" xfId="1819"/>
    <cellStyle name="Note 2 3 3 6 3 2" xfId="1820"/>
    <cellStyle name="Note 2 3 3 6 4" xfId="1821"/>
    <cellStyle name="Note 2 3 3 7" xfId="1822"/>
    <cellStyle name="Note 2 3 3 7 2" xfId="1823"/>
    <cellStyle name="Note 2 3 3 7 2 2" xfId="1824"/>
    <cellStyle name="Note 2 3 3 7 3" xfId="1825"/>
    <cellStyle name="Note 2 3 3 7 3 2" xfId="1826"/>
    <cellStyle name="Note 2 3 3 7 4" xfId="1827"/>
    <cellStyle name="Note 2 3 3 8" xfId="1828"/>
    <cellStyle name="Note 2 3 3 8 2" xfId="1829"/>
    <cellStyle name="Note 2 3 3 8 2 2" xfId="1830"/>
    <cellStyle name="Note 2 3 3 8 3" xfId="1831"/>
    <cellStyle name="Note 2 3 3 9" xfId="1832"/>
    <cellStyle name="Note 2 3 3 9 2" xfId="1833"/>
    <cellStyle name="Note 2 3 4" xfId="1834"/>
    <cellStyle name="Note 2 3 4 2" xfId="1835"/>
    <cellStyle name="Note 2 3 4 2 2" xfId="1836"/>
    <cellStyle name="Note 2 3 4 3" xfId="1837"/>
    <cellStyle name="Note 2 3 4 3 2" xfId="1838"/>
    <cellStyle name="Note 2 3 4 4" xfId="1839"/>
    <cellStyle name="Note 2 3 5" xfId="1840"/>
    <cellStyle name="Note 2 3 5 2" xfId="1841"/>
    <cellStyle name="Note 2 3 5 2 2" xfId="1842"/>
    <cellStyle name="Note 2 3 5 3" xfId="1843"/>
    <cellStyle name="Note 2 3 5 3 2" xfId="1844"/>
    <cellStyle name="Note 2 3 5 4" xfId="1845"/>
    <cellStyle name="Note 2 3 6" xfId="1846"/>
    <cellStyle name="Note 2 3 6 2" xfId="1847"/>
    <cellStyle name="Note 2 3 6 2 2" xfId="1848"/>
    <cellStyle name="Note 2 3 6 3" xfId="1849"/>
    <cellStyle name="Note 2 3 6 3 2" xfId="1850"/>
    <cellStyle name="Note 2 3 6 4" xfId="1851"/>
    <cellStyle name="Note 2 3 7" xfId="1852"/>
    <cellStyle name="Note 2 3 7 2" xfId="1853"/>
    <cellStyle name="Note 2 3 7 2 2" xfId="1854"/>
    <cellStyle name="Note 2 3 7 3" xfId="1855"/>
    <cellStyle name="Note 2 3 7 3 2" xfId="1856"/>
    <cellStyle name="Note 2 3 7 4" xfId="1857"/>
    <cellStyle name="Note 2 3 8" xfId="1858"/>
    <cellStyle name="Note 2 3 8 2" xfId="1859"/>
    <cellStyle name="Note 2 3 8 2 2" xfId="1860"/>
    <cellStyle name="Note 2 3 8 3" xfId="1861"/>
    <cellStyle name="Note 2 3 8 3 2" xfId="1862"/>
    <cellStyle name="Note 2 3 8 4" xfId="1863"/>
    <cellStyle name="Note 2 3 9" xfId="1864"/>
    <cellStyle name="Note 2 3 9 2" xfId="1865"/>
    <cellStyle name="Note 2 3 9 2 2" xfId="1866"/>
    <cellStyle name="Note 2 3 9 3" xfId="1867"/>
    <cellStyle name="Note 2 3 9 3 2" xfId="1868"/>
    <cellStyle name="Note 2 3 9 4" xfId="1869"/>
    <cellStyle name="Note 2 4" xfId="500"/>
    <cellStyle name="Note 2 4 10" xfId="1870"/>
    <cellStyle name="Note 2 4 10 2" xfId="1871"/>
    <cellStyle name="Note 2 4 11" xfId="1872"/>
    <cellStyle name="Note 2 4 11 2" xfId="1873"/>
    <cellStyle name="Note 2 4 12" xfId="1874"/>
    <cellStyle name="Note 2 4 2" xfId="508"/>
    <cellStyle name="Note 2 4 2 10" xfId="1875"/>
    <cellStyle name="Note 2 4 2 10 2" xfId="1876"/>
    <cellStyle name="Note 2 4 2 11" xfId="1877"/>
    <cellStyle name="Note 2 4 2 2" xfId="1878"/>
    <cellStyle name="Note 2 4 2 2 2" xfId="1879"/>
    <cellStyle name="Note 2 4 2 2 2 2" xfId="1880"/>
    <cellStyle name="Note 2 4 2 2 3" xfId="1881"/>
    <cellStyle name="Note 2 4 2 2 3 2" xfId="1882"/>
    <cellStyle name="Note 2 4 2 2 4" xfId="1883"/>
    <cellStyle name="Note 2 4 2 3" xfId="1884"/>
    <cellStyle name="Note 2 4 2 3 2" xfId="1885"/>
    <cellStyle name="Note 2 4 2 3 2 2" xfId="1886"/>
    <cellStyle name="Note 2 4 2 3 3" xfId="1887"/>
    <cellStyle name="Note 2 4 2 3 3 2" xfId="1888"/>
    <cellStyle name="Note 2 4 2 3 4" xfId="1889"/>
    <cellStyle name="Note 2 4 2 4" xfId="1890"/>
    <cellStyle name="Note 2 4 2 4 2" xfId="1891"/>
    <cellStyle name="Note 2 4 2 4 2 2" xfId="1892"/>
    <cellStyle name="Note 2 4 2 4 3" xfId="1893"/>
    <cellStyle name="Note 2 4 2 4 3 2" xfId="1894"/>
    <cellStyle name="Note 2 4 2 4 4" xfId="1895"/>
    <cellStyle name="Note 2 4 2 5" xfId="1896"/>
    <cellStyle name="Note 2 4 2 5 2" xfId="1897"/>
    <cellStyle name="Note 2 4 2 5 2 2" xfId="1898"/>
    <cellStyle name="Note 2 4 2 5 3" xfId="1899"/>
    <cellStyle name="Note 2 4 2 5 3 2" xfId="1900"/>
    <cellStyle name="Note 2 4 2 5 4" xfId="1901"/>
    <cellStyle name="Note 2 4 2 6" xfId="1902"/>
    <cellStyle name="Note 2 4 2 6 2" xfId="1903"/>
    <cellStyle name="Note 2 4 2 6 2 2" xfId="1904"/>
    <cellStyle name="Note 2 4 2 6 3" xfId="1905"/>
    <cellStyle name="Note 2 4 2 6 3 2" xfId="1906"/>
    <cellStyle name="Note 2 4 2 6 4" xfId="1907"/>
    <cellStyle name="Note 2 4 2 7" xfId="1908"/>
    <cellStyle name="Note 2 4 2 7 2" xfId="1909"/>
    <cellStyle name="Note 2 4 2 7 2 2" xfId="1910"/>
    <cellStyle name="Note 2 4 2 7 3" xfId="1911"/>
    <cellStyle name="Note 2 4 2 7 3 2" xfId="1912"/>
    <cellStyle name="Note 2 4 2 7 4" xfId="1913"/>
    <cellStyle name="Note 2 4 2 8" xfId="1914"/>
    <cellStyle name="Note 2 4 2 8 2" xfId="1915"/>
    <cellStyle name="Note 2 4 2 8 2 2" xfId="1916"/>
    <cellStyle name="Note 2 4 2 8 3" xfId="1917"/>
    <cellStyle name="Note 2 4 2 9" xfId="1918"/>
    <cellStyle name="Note 2 4 2 9 2" xfId="1919"/>
    <cellStyle name="Note 2 4 3" xfId="1920"/>
    <cellStyle name="Note 2 4 3 2" xfId="1921"/>
    <cellStyle name="Note 2 4 3 2 2" xfId="1922"/>
    <cellStyle name="Note 2 4 3 3" xfId="1923"/>
    <cellStyle name="Note 2 4 3 3 2" xfId="1924"/>
    <cellStyle name="Note 2 4 3 4" xfId="1925"/>
    <cellStyle name="Note 2 4 4" xfId="1926"/>
    <cellStyle name="Note 2 4 4 2" xfId="1927"/>
    <cellStyle name="Note 2 4 4 2 2" xfId="1928"/>
    <cellStyle name="Note 2 4 4 3" xfId="1929"/>
    <cellStyle name="Note 2 4 4 3 2" xfId="1930"/>
    <cellStyle name="Note 2 4 4 4" xfId="1931"/>
    <cellStyle name="Note 2 4 5" xfId="1932"/>
    <cellStyle name="Note 2 4 5 2" xfId="1933"/>
    <cellStyle name="Note 2 4 5 2 2" xfId="1934"/>
    <cellStyle name="Note 2 4 5 3" xfId="1935"/>
    <cellStyle name="Note 2 4 5 3 2" xfId="1936"/>
    <cellStyle name="Note 2 4 5 4" xfId="1937"/>
    <cellStyle name="Note 2 4 6" xfId="1938"/>
    <cellStyle name="Note 2 4 6 2" xfId="1939"/>
    <cellStyle name="Note 2 4 6 2 2" xfId="1940"/>
    <cellStyle name="Note 2 4 6 3" xfId="1941"/>
    <cellStyle name="Note 2 4 6 3 2" xfId="1942"/>
    <cellStyle name="Note 2 4 6 4" xfId="1943"/>
    <cellStyle name="Note 2 4 7" xfId="1944"/>
    <cellStyle name="Note 2 4 7 2" xfId="1945"/>
    <cellStyle name="Note 2 4 7 2 2" xfId="1946"/>
    <cellStyle name="Note 2 4 7 3" xfId="1947"/>
    <cellStyle name="Note 2 4 7 3 2" xfId="1948"/>
    <cellStyle name="Note 2 4 7 4" xfId="1949"/>
    <cellStyle name="Note 2 4 8" xfId="1950"/>
    <cellStyle name="Note 2 4 8 2" xfId="1951"/>
    <cellStyle name="Note 2 4 8 2 2" xfId="1952"/>
    <cellStyle name="Note 2 4 8 3" xfId="1953"/>
    <cellStyle name="Note 2 4 8 3 2" xfId="1954"/>
    <cellStyle name="Note 2 4 8 4" xfId="1955"/>
    <cellStyle name="Note 2 4 9" xfId="1956"/>
    <cellStyle name="Note 2 4 9 2" xfId="1957"/>
    <cellStyle name="Note 2 4 9 2 2" xfId="1958"/>
    <cellStyle name="Note 2 4 9 3" xfId="1959"/>
    <cellStyle name="Note 2 5" xfId="522"/>
    <cellStyle name="Note 2 5 10" xfId="1960"/>
    <cellStyle name="Note 2 5 10 2" xfId="1961"/>
    <cellStyle name="Note 2 5 11" xfId="1962"/>
    <cellStyle name="Note 2 5 2" xfId="1963"/>
    <cellStyle name="Note 2 5 2 2" xfId="1964"/>
    <cellStyle name="Note 2 5 2 2 2" xfId="1965"/>
    <cellStyle name="Note 2 5 2 3" xfId="1966"/>
    <cellStyle name="Note 2 5 2 3 2" xfId="1967"/>
    <cellStyle name="Note 2 5 2 4" xfId="1968"/>
    <cellStyle name="Note 2 5 3" xfId="1969"/>
    <cellStyle name="Note 2 5 3 2" xfId="1970"/>
    <cellStyle name="Note 2 5 3 2 2" xfId="1971"/>
    <cellStyle name="Note 2 5 3 3" xfId="1972"/>
    <cellStyle name="Note 2 5 3 3 2" xfId="1973"/>
    <cellStyle name="Note 2 5 3 4" xfId="1974"/>
    <cellStyle name="Note 2 5 4" xfId="1975"/>
    <cellStyle name="Note 2 5 4 2" xfId="1976"/>
    <cellStyle name="Note 2 5 4 2 2" xfId="1977"/>
    <cellStyle name="Note 2 5 4 3" xfId="1978"/>
    <cellStyle name="Note 2 5 4 3 2" xfId="1979"/>
    <cellStyle name="Note 2 5 4 4" xfId="1980"/>
    <cellStyle name="Note 2 5 5" xfId="1981"/>
    <cellStyle name="Note 2 5 5 2" xfId="1982"/>
    <cellStyle name="Note 2 5 5 2 2" xfId="1983"/>
    <cellStyle name="Note 2 5 5 3" xfId="1984"/>
    <cellStyle name="Note 2 5 5 3 2" xfId="1985"/>
    <cellStyle name="Note 2 5 5 4" xfId="1986"/>
    <cellStyle name="Note 2 5 6" xfId="1987"/>
    <cellStyle name="Note 2 5 6 2" xfId="1988"/>
    <cellStyle name="Note 2 5 6 2 2" xfId="1989"/>
    <cellStyle name="Note 2 5 6 3" xfId="1990"/>
    <cellStyle name="Note 2 5 6 3 2" xfId="1991"/>
    <cellStyle name="Note 2 5 6 4" xfId="1992"/>
    <cellStyle name="Note 2 5 7" xfId="1993"/>
    <cellStyle name="Note 2 5 7 2" xfId="1994"/>
    <cellStyle name="Note 2 5 7 2 2" xfId="1995"/>
    <cellStyle name="Note 2 5 7 3" xfId="1996"/>
    <cellStyle name="Note 2 5 7 3 2" xfId="1997"/>
    <cellStyle name="Note 2 5 7 4" xfId="1998"/>
    <cellStyle name="Note 2 5 8" xfId="1999"/>
    <cellStyle name="Note 2 5 8 2" xfId="2000"/>
    <cellStyle name="Note 2 5 8 2 2" xfId="2001"/>
    <cellStyle name="Note 2 5 8 3" xfId="2002"/>
    <cellStyle name="Note 2 5 9" xfId="2003"/>
    <cellStyle name="Note 2 5 9 2" xfId="2004"/>
    <cellStyle name="Note 2 6" xfId="2005"/>
    <cellStyle name="Note 2 6 2" xfId="2006"/>
    <cellStyle name="Note 2 6 2 2" xfId="2007"/>
    <cellStyle name="Note 2 6 3" xfId="2008"/>
    <cellStyle name="Note 2 6 3 2" xfId="2009"/>
    <cellStyle name="Note 2 6 4" xfId="2010"/>
    <cellStyle name="Note 2 7" xfId="2011"/>
    <cellStyle name="Note 2 7 2" xfId="2012"/>
    <cellStyle name="Note 2 7 2 2" xfId="2013"/>
    <cellStyle name="Note 2 7 3" xfId="2014"/>
    <cellStyle name="Note 2 7 3 2" xfId="2015"/>
    <cellStyle name="Note 2 7 4" xfId="2016"/>
    <cellStyle name="Note 2 8" xfId="2017"/>
    <cellStyle name="Note 2 8 2" xfId="2018"/>
    <cellStyle name="Note 2 8 2 2" xfId="2019"/>
    <cellStyle name="Note 2 8 3" xfId="2020"/>
    <cellStyle name="Note 2 8 3 2" xfId="2021"/>
    <cellStyle name="Note 2 8 4" xfId="2022"/>
    <cellStyle name="Note 2 9" xfId="2023"/>
    <cellStyle name="Note 2 9 2" xfId="2024"/>
    <cellStyle name="Note 2 9 2 2" xfId="2025"/>
    <cellStyle name="Note 2 9 3" xfId="2026"/>
    <cellStyle name="Note 2 9 3 2" xfId="2027"/>
    <cellStyle name="Note 2 9 4" xfId="2028"/>
    <cellStyle name="Note 3" xfId="444"/>
    <cellStyle name="Note 3 10" xfId="2029"/>
    <cellStyle name="Note 3 10 2" xfId="2030"/>
    <cellStyle name="Note 3 10 2 2" xfId="2031"/>
    <cellStyle name="Note 3 10 3" xfId="2032"/>
    <cellStyle name="Note 3 10 3 2" xfId="2033"/>
    <cellStyle name="Note 3 10 4" xfId="2034"/>
    <cellStyle name="Note 3 11" xfId="2035"/>
    <cellStyle name="Note 3 11 2" xfId="2036"/>
    <cellStyle name="Note 3 11 2 2" xfId="2037"/>
    <cellStyle name="Note 3 11 3" xfId="2038"/>
    <cellStyle name="Note 3 11 3 2" xfId="2039"/>
    <cellStyle name="Note 3 11 4" xfId="2040"/>
    <cellStyle name="Note 3 12" xfId="2041"/>
    <cellStyle name="Note 3 12 2" xfId="2042"/>
    <cellStyle name="Note 3 12 2 2" xfId="2043"/>
    <cellStyle name="Note 3 12 3" xfId="2044"/>
    <cellStyle name="Note 3 13" xfId="2045"/>
    <cellStyle name="Note 3 13 2" xfId="2046"/>
    <cellStyle name="Note 3 14" xfId="2047"/>
    <cellStyle name="Note 3 14 2" xfId="2048"/>
    <cellStyle name="Note 3 15" xfId="2049"/>
    <cellStyle name="Note 3 2" xfId="445"/>
    <cellStyle name="Note 3 3" xfId="446"/>
    <cellStyle name="Note 3 3 10" xfId="2050"/>
    <cellStyle name="Note 3 3 10 2" xfId="2051"/>
    <cellStyle name="Note 3 3 10 2 2" xfId="2052"/>
    <cellStyle name="Note 3 3 10 3" xfId="2053"/>
    <cellStyle name="Note 3 3 11" xfId="2054"/>
    <cellStyle name="Note 3 3 11 2" xfId="2055"/>
    <cellStyle name="Note 3 3 12" xfId="2056"/>
    <cellStyle name="Note 3 3 12 2" xfId="2057"/>
    <cellStyle name="Note 3 3 13" xfId="2058"/>
    <cellStyle name="Note 3 3 2" xfId="489"/>
    <cellStyle name="Note 3 3 2 10" xfId="2059"/>
    <cellStyle name="Note 3 3 2 10 2" xfId="2060"/>
    <cellStyle name="Note 3 3 2 11" xfId="2061"/>
    <cellStyle name="Note 3 3 2 11 2" xfId="2062"/>
    <cellStyle name="Note 3 3 2 12" xfId="2063"/>
    <cellStyle name="Note 3 3 2 2" xfId="92"/>
    <cellStyle name="Note 3 3 2 2 10" xfId="2064"/>
    <cellStyle name="Note 3 3 2 2 10 2" xfId="2065"/>
    <cellStyle name="Note 3 3 2 2 11" xfId="2066"/>
    <cellStyle name="Note 3 3 2 2 2" xfId="2067"/>
    <cellStyle name="Note 3 3 2 2 2 2" xfId="2068"/>
    <cellStyle name="Note 3 3 2 2 2 2 2" xfId="2069"/>
    <cellStyle name="Note 3 3 2 2 2 3" xfId="2070"/>
    <cellStyle name="Note 3 3 2 2 2 3 2" xfId="2071"/>
    <cellStyle name="Note 3 3 2 2 2 4" xfId="2072"/>
    <cellStyle name="Note 3 3 2 2 3" xfId="2073"/>
    <cellStyle name="Note 3 3 2 2 3 2" xfId="2074"/>
    <cellStyle name="Note 3 3 2 2 3 2 2" xfId="2075"/>
    <cellStyle name="Note 3 3 2 2 3 3" xfId="2076"/>
    <cellStyle name="Note 3 3 2 2 3 3 2" xfId="2077"/>
    <cellStyle name="Note 3 3 2 2 3 4" xfId="2078"/>
    <cellStyle name="Note 3 3 2 2 4" xfId="2079"/>
    <cellStyle name="Note 3 3 2 2 4 2" xfId="2080"/>
    <cellStyle name="Note 3 3 2 2 4 2 2" xfId="2081"/>
    <cellStyle name="Note 3 3 2 2 4 3" xfId="2082"/>
    <cellStyle name="Note 3 3 2 2 4 3 2" xfId="2083"/>
    <cellStyle name="Note 3 3 2 2 4 4" xfId="2084"/>
    <cellStyle name="Note 3 3 2 2 5" xfId="2085"/>
    <cellStyle name="Note 3 3 2 2 5 2" xfId="2086"/>
    <cellStyle name="Note 3 3 2 2 5 2 2" xfId="2087"/>
    <cellStyle name="Note 3 3 2 2 5 3" xfId="2088"/>
    <cellStyle name="Note 3 3 2 2 5 3 2" xfId="2089"/>
    <cellStyle name="Note 3 3 2 2 5 4" xfId="2090"/>
    <cellStyle name="Note 3 3 2 2 6" xfId="2091"/>
    <cellStyle name="Note 3 3 2 2 6 2" xfId="2092"/>
    <cellStyle name="Note 3 3 2 2 6 2 2" xfId="2093"/>
    <cellStyle name="Note 3 3 2 2 6 3" xfId="2094"/>
    <cellStyle name="Note 3 3 2 2 6 3 2" xfId="2095"/>
    <cellStyle name="Note 3 3 2 2 6 4" xfId="2096"/>
    <cellStyle name="Note 3 3 2 2 7" xfId="2097"/>
    <cellStyle name="Note 3 3 2 2 7 2" xfId="2098"/>
    <cellStyle name="Note 3 3 2 2 7 2 2" xfId="2099"/>
    <cellStyle name="Note 3 3 2 2 7 3" xfId="2100"/>
    <cellStyle name="Note 3 3 2 2 7 3 2" xfId="2101"/>
    <cellStyle name="Note 3 3 2 2 7 4" xfId="2102"/>
    <cellStyle name="Note 3 3 2 2 8" xfId="2103"/>
    <cellStyle name="Note 3 3 2 2 8 2" xfId="2104"/>
    <cellStyle name="Note 3 3 2 2 8 2 2" xfId="2105"/>
    <cellStyle name="Note 3 3 2 2 8 3" xfId="2106"/>
    <cellStyle name="Note 3 3 2 2 9" xfId="2107"/>
    <cellStyle name="Note 3 3 2 2 9 2" xfId="2108"/>
    <cellStyle name="Note 3 3 2 3" xfId="2109"/>
    <cellStyle name="Note 3 3 2 3 2" xfId="2110"/>
    <cellStyle name="Note 3 3 2 3 2 2" xfId="2111"/>
    <cellStyle name="Note 3 3 2 3 3" xfId="2112"/>
    <cellStyle name="Note 3 3 2 3 3 2" xfId="2113"/>
    <cellStyle name="Note 3 3 2 3 4" xfId="2114"/>
    <cellStyle name="Note 3 3 2 4" xfId="2115"/>
    <cellStyle name="Note 3 3 2 4 2" xfId="2116"/>
    <cellStyle name="Note 3 3 2 4 2 2" xfId="2117"/>
    <cellStyle name="Note 3 3 2 4 3" xfId="2118"/>
    <cellStyle name="Note 3 3 2 4 3 2" xfId="2119"/>
    <cellStyle name="Note 3 3 2 4 4" xfId="2120"/>
    <cellStyle name="Note 3 3 2 5" xfId="2121"/>
    <cellStyle name="Note 3 3 2 5 2" xfId="2122"/>
    <cellStyle name="Note 3 3 2 5 2 2" xfId="2123"/>
    <cellStyle name="Note 3 3 2 5 3" xfId="2124"/>
    <cellStyle name="Note 3 3 2 5 3 2" xfId="2125"/>
    <cellStyle name="Note 3 3 2 5 4" xfId="2126"/>
    <cellStyle name="Note 3 3 2 6" xfId="2127"/>
    <cellStyle name="Note 3 3 2 6 2" xfId="2128"/>
    <cellStyle name="Note 3 3 2 6 2 2" xfId="2129"/>
    <cellStyle name="Note 3 3 2 6 3" xfId="2130"/>
    <cellStyle name="Note 3 3 2 6 3 2" xfId="2131"/>
    <cellStyle name="Note 3 3 2 6 4" xfId="2132"/>
    <cellStyle name="Note 3 3 2 7" xfId="2133"/>
    <cellStyle name="Note 3 3 2 7 2" xfId="2134"/>
    <cellStyle name="Note 3 3 2 7 2 2" xfId="2135"/>
    <cellStyle name="Note 3 3 2 7 3" xfId="2136"/>
    <cellStyle name="Note 3 3 2 7 3 2" xfId="2137"/>
    <cellStyle name="Note 3 3 2 7 4" xfId="2138"/>
    <cellStyle name="Note 3 3 2 8" xfId="2139"/>
    <cellStyle name="Note 3 3 2 8 2" xfId="2140"/>
    <cellStyle name="Note 3 3 2 8 2 2" xfId="2141"/>
    <cellStyle name="Note 3 3 2 8 3" xfId="2142"/>
    <cellStyle name="Note 3 3 2 8 3 2" xfId="2143"/>
    <cellStyle name="Note 3 3 2 8 4" xfId="2144"/>
    <cellStyle name="Note 3 3 2 9" xfId="2145"/>
    <cellStyle name="Note 3 3 2 9 2" xfId="2146"/>
    <cellStyle name="Note 3 3 2 9 2 2" xfId="2147"/>
    <cellStyle name="Note 3 3 2 9 3" xfId="2148"/>
    <cellStyle name="Note 3 3 3" xfId="512"/>
    <cellStyle name="Note 3 3 3 10" xfId="2149"/>
    <cellStyle name="Note 3 3 3 10 2" xfId="2150"/>
    <cellStyle name="Note 3 3 3 11" xfId="2151"/>
    <cellStyle name="Note 3 3 3 2" xfId="2152"/>
    <cellStyle name="Note 3 3 3 2 2" xfId="2153"/>
    <cellStyle name="Note 3 3 3 2 2 2" xfId="2154"/>
    <cellStyle name="Note 3 3 3 2 3" xfId="2155"/>
    <cellStyle name="Note 3 3 3 2 3 2" xfId="2156"/>
    <cellStyle name="Note 3 3 3 2 4" xfId="2157"/>
    <cellStyle name="Note 3 3 3 3" xfId="2158"/>
    <cellStyle name="Note 3 3 3 3 2" xfId="2159"/>
    <cellStyle name="Note 3 3 3 3 2 2" xfId="2160"/>
    <cellStyle name="Note 3 3 3 3 3" xfId="2161"/>
    <cellStyle name="Note 3 3 3 3 3 2" xfId="2162"/>
    <cellStyle name="Note 3 3 3 3 4" xfId="2163"/>
    <cellStyle name="Note 3 3 3 4" xfId="2164"/>
    <cellStyle name="Note 3 3 3 4 2" xfId="2165"/>
    <cellStyle name="Note 3 3 3 4 2 2" xfId="2166"/>
    <cellStyle name="Note 3 3 3 4 3" xfId="2167"/>
    <cellStyle name="Note 3 3 3 4 3 2" xfId="2168"/>
    <cellStyle name="Note 3 3 3 4 4" xfId="2169"/>
    <cellStyle name="Note 3 3 3 5" xfId="2170"/>
    <cellStyle name="Note 3 3 3 5 2" xfId="2171"/>
    <cellStyle name="Note 3 3 3 5 2 2" xfId="2172"/>
    <cellStyle name="Note 3 3 3 5 3" xfId="2173"/>
    <cellStyle name="Note 3 3 3 5 3 2" xfId="2174"/>
    <cellStyle name="Note 3 3 3 5 4" xfId="2175"/>
    <cellStyle name="Note 3 3 3 6" xfId="2176"/>
    <cellStyle name="Note 3 3 3 6 2" xfId="2177"/>
    <cellStyle name="Note 3 3 3 6 2 2" xfId="2178"/>
    <cellStyle name="Note 3 3 3 6 3" xfId="2179"/>
    <cellStyle name="Note 3 3 3 6 3 2" xfId="2180"/>
    <cellStyle name="Note 3 3 3 6 4" xfId="2181"/>
    <cellStyle name="Note 3 3 3 7" xfId="2182"/>
    <cellStyle name="Note 3 3 3 7 2" xfId="2183"/>
    <cellStyle name="Note 3 3 3 7 2 2" xfId="2184"/>
    <cellStyle name="Note 3 3 3 7 3" xfId="2185"/>
    <cellStyle name="Note 3 3 3 7 3 2" xfId="2186"/>
    <cellStyle name="Note 3 3 3 7 4" xfId="2187"/>
    <cellStyle name="Note 3 3 3 8" xfId="2188"/>
    <cellStyle name="Note 3 3 3 8 2" xfId="2189"/>
    <cellStyle name="Note 3 3 3 8 2 2" xfId="2190"/>
    <cellStyle name="Note 3 3 3 8 3" xfId="2191"/>
    <cellStyle name="Note 3 3 3 9" xfId="2192"/>
    <cellStyle name="Note 3 3 3 9 2" xfId="2193"/>
    <cellStyle name="Note 3 3 4" xfId="2194"/>
    <cellStyle name="Note 3 3 4 2" xfId="2195"/>
    <cellStyle name="Note 3 3 4 2 2" xfId="2196"/>
    <cellStyle name="Note 3 3 4 3" xfId="2197"/>
    <cellStyle name="Note 3 3 4 3 2" xfId="2198"/>
    <cellStyle name="Note 3 3 4 4" xfId="2199"/>
    <cellStyle name="Note 3 3 5" xfId="2200"/>
    <cellStyle name="Note 3 3 5 2" xfId="2201"/>
    <cellStyle name="Note 3 3 5 2 2" xfId="2202"/>
    <cellStyle name="Note 3 3 5 3" xfId="2203"/>
    <cellStyle name="Note 3 3 5 3 2" xfId="2204"/>
    <cellStyle name="Note 3 3 5 4" xfId="2205"/>
    <cellStyle name="Note 3 3 6" xfId="2206"/>
    <cellStyle name="Note 3 3 6 2" xfId="2207"/>
    <cellStyle name="Note 3 3 6 2 2" xfId="2208"/>
    <cellStyle name="Note 3 3 6 3" xfId="2209"/>
    <cellStyle name="Note 3 3 6 3 2" xfId="2210"/>
    <cellStyle name="Note 3 3 6 4" xfId="2211"/>
    <cellStyle name="Note 3 3 7" xfId="2212"/>
    <cellStyle name="Note 3 3 7 2" xfId="2213"/>
    <cellStyle name="Note 3 3 7 2 2" xfId="2214"/>
    <cellStyle name="Note 3 3 7 3" xfId="2215"/>
    <cellStyle name="Note 3 3 7 3 2" xfId="2216"/>
    <cellStyle name="Note 3 3 7 4" xfId="2217"/>
    <cellStyle name="Note 3 3 8" xfId="2218"/>
    <cellStyle name="Note 3 3 8 2" xfId="2219"/>
    <cellStyle name="Note 3 3 8 2 2" xfId="2220"/>
    <cellStyle name="Note 3 3 8 3" xfId="2221"/>
    <cellStyle name="Note 3 3 8 3 2" xfId="2222"/>
    <cellStyle name="Note 3 3 8 4" xfId="2223"/>
    <cellStyle name="Note 3 3 9" xfId="2224"/>
    <cellStyle name="Note 3 3 9 2" xfId="2225"/>
    <cellStyle name="Note 3 3 9 2 2" xfId="2226"/>
    <cellStyle name="Note 3 3 9 3" xfId="2227"/>
    <cellStyle name="Note 3 3 9 3 2" xfId="2228"/>
    <cellStyle name="Note 3 3 9 4" xfId="2229"/>
    <cellStyle name="Note 3 4" xfId="492"/>
    <cellStyle name="Note 3 4 10" xfId="2230"/>
    <cellStyle name="Note 3 4 10 2" xfId="2231"/>
    <cellStyle name="Note 3 4 11" xfId="2232"/>
    <cellStyle name="Note 3 4 11 2" xfId="2233"/>
    <cellStyle name="Note 3 4 12" xfId="2234"/>
    <cellStyle name="Note 3 4 2" xfId="89"/>
    <cellStyle name="Note 3 4 2 10" xfId="2235"/>
    <cellStyle name="Note 3 4 2 10 2" xfId="2236"/>
    <cellStyle name="Note 3 4 2 11" xfId="2237"/>
    <cellStyle name="Note 3 4 2 2" xfId="2238"/>
    <cellStyle name="Note 3 4 2 2 2" xfId="2239"/>
    <cellStyle name="Note 3 4 2 2 2 2" xfId="2240"/>
    <cellStyle name="Note 3 4 2 2 3" xfId="2241"/>
    <cellStyle name="Note 3 4 2 2 3 2" xfId="2242"/>
    <cellStyle name="Note 3 4 2 2 4" xfId="2243"/>
    <cellStyle name="Note 3 4 2 3" xfId="2244"/>
    <cellStyle name="Note 3 4 2 3 2" xfId="2245"/>
    <cellStyle name="Note 3 4 2 3 2 2" xfId="2246"/>
    <cellStyle name="Note 3 4 2 3 3" xfId="2247"/>
    <cellStyle name="Note 3 4 2 3 3 2" xfId="2248"/>
    <cellStyle name="Note 3 4 2 3 4" xfId="2249"/>
    <cellStyle name="Note 3 4 2 4" xfId="2250"/>
    <cellStyle name="Note 3 4 2 4 2" xfId="2251"/>
    <cellStyle name="Note 3 4 2 4 2 2" xfId="2252"/>
    <cellStyle name="Note 3 4 2 4 3" xfId="2253"/>
    <cellStyle name="Note 3 4 2 4 3 2" xfId="2254"/>
    <cellStyle name="Note 3 4 2 4 4" xfId="2255"/>
    <cellStyle name="Note 3 4 2 5" xfId="2256"/>
    <cellStyle name="Note 3 4 2 5 2" xfId="2257"/>
    <cellStyle name="Note 3 4 2 5 2 2" xfId="2258"/>
    <cellStyle name="Note 3 4 2 5 3" xfId="2259"/>
    <cellStyle name="Note 3 4 2 5 3 2" xfId="2260"/>
    <cellStyle name="Note 3 4 2 5 4" xfId="2261"/>
    <cellStyle name="Note 3 4 2 6" xfId="2262"/>
    <cellStyle name="Note 3 4 2 6 2" xfId="2263"/>
    <cellStyle name="Note 3 4 2 6 2 2" xfId="2264"/>
    <cellStyle name="Note 3 4 2 6 3" xfId="2265"/>
    <cellStyle name="Note 3 4 2 6 3 2" xfId="2266"/>
    <cellStyle name="Note 3 4 2 6 4" xfId="2267"/>
    <cellStyle name="Note 3 4 2 7" xfId="2268"/>
    <cellStyle name="Note 3 4 2 7 2" xfId="2269"/>
    <cellStyle name="Note 3 4 2 7 2 2" xfId="2270"/>
    <cellStyle name="Note 3 4 2 7 3" xfId="2271"/>
    <cellStyle name="Note 3 4 2 7 3 2" xfId="2272"/>
    <cellStyle name="Note 3 4 2 7 4" xfId="2273"/>
    <cellStyle name="Note 3 4 2 8" xfId="2274"/>
    <cellStyle name="Note 3 4 2 8 2" xfId="2275"/>
    <cellStyle name="Note 3 4 2 8 2 2" xfId="2276"/>
    <cellStyle name="Note 3 4 2 8 3" xfId="2277"/>
    <cellStyle name="Note 3 4 2 9" xfId="2278"/>
    <cellStyle name="Note 3 4 2 9 2" xfId="2279"/>
    <cellStyle name="Note 3 4 3" xfId="2280"/>
    <cellStyle name="Note 3 4 3 2" xfId="2281"/>
    <cellStyle name="Note 3 4 3 2 2" xfId="2282"/>
    <cellStyle name="Note 3 4 3 3" xfId="2283"/>
    <cellStyle name="Note 3 4 3 3 2" xfId="2284"/>
    <cellStyle name="Note 3 4 3 4" xfId="2285"/>
    <cellStyle name="Note 3 4 4" xfId="2286"/>
    <cellStyle name="Note 3 4 4 2" xfId="2287"/>
    <cellStyle name="Note 3 4 4 2 2" xfId="2288"/>
    <cellStyle name="Note 3 4 4 3" xfId="2289"/>
    <cellStyle name="Note 3 4 4 3 2" xfId="2290"/>
    <cellStyle name="Note 3 4 4 4" xfId="2291"/>
    <cellStyle name="Note 3 4 5" xfId="2292"/>
    <cellStyle name="Note 3 4 5 2" xfId="2293"/>
    <cellStyle name="Note 3 4 5 2 2" xfId="2294"/>
    <cellStyle name="Note 3 4 5 3" xfId="2295"/>
    <cellStyle name="Note 3 4 5 3 2" xfId="2296"/>
    <cellStyle name="Note 3 4 5 4" xfId="2297"/>
    <cellStyle name="Note 3 4 6" xfId="2298"/>
    <cellStyle name="Note 3 4 6 2" xfId="2299"/>
    <cellStyle name="Note 3 4 6 2 2" xfId="2300"/>
    <cellStyle name="Note 3 4 6 3" xfId="2301"/>
    <cellStyle name="Note 3 4 6 3 2" xfId="2302"/>
    <cellStyle name="Note 3 4 6 4" xfId="2303"/>
    <cellStyle name="Note 3 4 7" xfId="2304"/>
    <cellStyle name="Note 3 4 7 2" xfId="2305"/>
    <cellStyle name="Note 3 4 7 2 2" xfId="2306"/>
    <cellStyle name="Note 3 4 7 3" xfId="2307"/>
    <cellStyle name="Note 3 4 7 3 2" xfId="2308"/>
    <cellStyle name="Note 3 4 7 4" xfId="2309"/>
    <cellStyle name="Note 3 4 8" xfId="2310"/>
    <cellStyle name="Note 3 4 8 2" xfId="2311"/>
    <cellStyle name="Note 3 4 8 2 2" xfId="2312"/>
    <cellStyle name="Note 3 4 8 3" xfId="2313"/>
    <cellStyle name="Note 3 4 8 3 2" xfId="2314"/>
    <cellStyle name="Note 3 4 8 4" xfId="2315"/>
    <cellStyle name="Note 3 4 9" xfId="2316"/>
    <cellStyle name="Note 3 4 9 2" xfId="2317"/>
    <cellStyle name="Note 3 4 9 2 2" xfId="2318"/>
    <cellStyle name="Note 3 4 9 3" xfId="2319"/>
    <cellStyle name="Note 3 5" xfId="513"/>
    <cellStyle name="Note 3 5 10" xfId="2320"/>
    <cellStyle name="Note 3 5 10 2" xfId="2321"/>
    <cellStyle name="Note 3 5 11" xfId="2322"/>
    <cellStyle name="Note 3 5 2" xfId="2323"/>
    <cellStyle name="Note 3 5 2 2" xfId="2324"/>
    <cellStyle name="Note 3 5 2 2 2" xfId="2325"/>
    <cellStyle name="Note 3 5 2 3" xfId="2326"/>
    <cellStyle name="Note 3 5 2 3 2" xfId="2327"/>
    <cellStyle name="Note 3 5 2 4" xfId="2328"/>
    <cellStyle name="Note 3 5 3" xfId="2329"/>
    <cellStyle name="Note 3 5 3 2" xfId="2330"/>
    <cellStyle name="Note 3 5 3 2 2" xfId="2331"/>
    <cellStyle name="Note 3 5 3 3" xfId="2332"/>
    <cellStyle name="Note 3 5 3 3 2" xfId="2333"/>
    <cellStyle name="Note 3 5 3 4" xfId="2334"/>
    <cellStyle name="Note 3 5 4" xfId="2335"/>
    <cellStyle name="Note 3 5 4 2" xfId="2336"/>
    <cellStyle name="Note 3 5 4 2 2" xfId="2337"/>
    <cellStyle name="Note 3 5 4 3" xfId="2338"/>
    <cellStyle name="Note 3 5 4 3 2" xfId="2339"/>
    <cellStyle name="Note 3 5 4 4" xfId="2340"/>
    <cellStyle name="Note 3 5 5" xfId="2341"/>
    <cellStyle name="Note 3 5 5 2" xfId="2342"/>
    <cellStyle name="Note 3 5 5 2 2" xfId="2343"/>
    <cellStyle name="Note 3 5 5 3" xfId="2344"/>
    <cellStyle name="Note 3 5 5 3 2" xfId="2345"/>
    <cellStyle name="Note 3 5 5 4" xfId="2346"/>
    <cellStyle name="Note 3 5 6" xfId="2347"/>
    <cellStyle name="Note 3 5 6 2" xfId="2348"/>
    <cellStyle name="Note 3 5 6 2 2" xfId="2349"/>
    <cellStyle name="Note 3 5 6 3" xfId="2350"/>
    <cellStyle name="Note 3 5 6 3 2" xfId="2351"/>
    <cellStyle name="Note 3 5 6 4" xfId="2352"/>
    <cellStyle name="Note 3 5 7" xfId="2353"/>
    <cellStyle name="Note 3 5 7 2" xfId="2354"/>
    <cellStyle name="Note 3 5 7 2 2" xfId="2355"/>
    <cellStyle name="Note 3 5 7 3" xfId="2356"/>
    <cellStyle name="Note 3 5 7 3 2" xfId="2357"/>
    <cellStyle name="Note 3 5 7 4" xfId="2358"/>
    <cellStyle name="Note 3 5 8" xfId="2359"/>
    <cellStyle name="Note 3 5 8 2" xfId="2360"/>
    <cellStyle name="Note 3 5 8 2 2" xfId="2361"/>
    <cellStyle name="Note 3 5 8 3" xfId="2362"/>
    <cellStyle name="Note 3 5 9" xfId="2363"/>
    <cellStyle name="Note 3 5 9 2" xfId="2364"/>
    <cellStyle name="Note 3 6" xfId="2365"/>
    <cellStyle name="Note 3 6 2" xfId="2366"/>
    <cellStyle name="Note 3 6 2 2" xfId="2367"/>
    <cellStyle name="Note 3 6 3" xfId="2368"/>
    <cellStyle name="Note 3 6 3 2" xfId="2369"/>
    <cellStyle name="Note 3 6 4" xfId="2370"/>
    <cellStyle name="Note 3 7" xfId="2371"/>
    <cellStyle name="Note 3 7 2" xfId="2372"/>
    <cellStyle name="Note 3 7 2 2" xfId="2373"/>
    <cellStyle name="Note 3 7 3" xfId="2374"/>
    <cellStyle name="Note 3 7 3 2" xfId="2375"/>
    <cellStyle name="Note 3 7 4" xfId="2376"/>
    <cellStyle name="Note 3 8" xfId="2377"/>
    <cellStyle name="Note 3 8 2" xfId="2378"/>
    <cellStyle name="Note 3 8 2 2" xfId="2379"/>
    <cellStyle name="Note 3 8 3" xfId="2380"/>
    <cellStyle name="Note 3 8 3 2" xfId="2381"/>
    <cellStyle name="Note 3 8 4" xfId="2382"/>
    <cellStyle name="Note 3 9" xfId="2383"/>
    <cellStyle name="Note 3 9 2" xfId="2384"/>
    <cellStyle name="Note 3 9 2 2" xfId="2385"/>
    <cellStyle name="Note 3 9 3" xfId="2386"/>
    <cellStyle name="Note 3 9 3 2" xfId="2387"/>
    <cellStyle name="Note 3 9 4" xfId="2388"/>
    <cellStyle name="Note 4" xfId="2389"/>
    <cellStyle name="Output 2" xfId="60"/>
    <cellStyle name="Output 2 10" xfId="2390"/>
    <cellStyle name="Output 2 10 2" xfId="2391"/>
    <cellStyle name="Output 2 10 2 2" xfId="2392"/>
    <cellStyle name="Output 2 10 3" xfId="2393"/>
    <cellStyle name="Output 2 10 3 2" xfId="2394"/>
    <cellStyle name="Output 2 10 4" xfId="2395"/>
    <cellStyle name="Output 2 11" xfId="2396"/>
    <cellStyle name="Output 2 11 2" xfId="2397"/>
    <cellStyle name="Output 2 11 2 2" xfId="2398"/>
    <cellStyle name="Output 2 11 3" xfId="2399"/>
    <cellStyle name="Output 2 12" xfId="2400"/>
    <cellStyle name="Output 2 12 2" xfId="2401"/>
    <cellStyle name="Output 2 13" xfId="2402"/>
    <cellStyle name="Output 2 13 2" xfId="2403"/>
    <cellStyle name="Output 2 14" xfId="2404"/>
    <cellStyle name="Output 2 2" xfId="83"/>
    <cellStyle name="Output 2 2 10" xfId="2405"/>
    <cellStyle name="Output 2 2 10 2" xfId="2406"/>
    <cellStyle name="Output 2 2 11" xfId="2407"/>
    <cellStyle name="Output 2 2 11 2" xfId="2408"/>
    <cellStyle name="Output 2 2 12" xfId="2409"/>
    <cellStyle name="Output 2 2 2" xfId="490"/>
    <cellStyle name="Output 2 2 2 10" xfId="2410"/>
    <cellStyle name="Output 2 2 2 10 2" xfId="2411"/>
    <cellStyle name="Output 2 2 2 11" xfId="2412"/>
    <cellStyle name="Output 2 2 2 2" xfId="2413"/>
    <cellStyle name="Output 2 2 2 2 2" xfId="2414"/>
    <cellStyle name="Output 2 2 2 2 2 2" xfId="2415"/>
    <cellStyle name="Output 2 2 2 2 3" xfId="2416"/>
    <cellStyle name="Output 2 2 2 2 3 2" xfId="2417"/>
    <cellStyle name="Output 2 2 2 2 4" xfId="2418"/>
    <cellStyle name="Output 2 2 2 3" xfId="2419"/>
    <cellStyle name="Output 2 2 2 3 2" xfId="2420"/>
    <cellStyle name="Output 2 2 2 3 2 2" xfId="2421"/>
    <cellStyle name="Output 2 2 2 3 3" xfId="2422"/>
    <cellStyle name="Output 2 2 2 3 3 2" xfId="2423"/>
    <cellStyle name="Output 2 2 2 3 4" xfId="2424"/>
    <cellStyle name="Output 2 2 2 4" xfId="2425"/>
    <cellStyle name="Output 2 2 2 4 2" xfId="2426"/>
    <cellStyle name="Output 2 2 2 4 2 2" xfId="2427"/>
    <cellStyle name="Output 2 2 2 4 3" xfId="2428"/>
    <cellStyle name="Output 2 2 2 4 3 2" xfId="2429"/>
    <cellStyle name="Output 2 2 2 4 4" xfId="2430"/>
    <cellStyle name="Output 2 2 2 5" xfId="2431"/>
    <cellStyle name="Output 2 2 2 5 2" xfId="2432"/>
    <cellStyle name="Output 2 2 2 5 2 2" xfId="2433"/>
    <cellStyle name="Output 2 2 2 5 3" xfId="2434"/>
    <cellStyle name="Output 2 2 2 5 3 2" xfId="2435"/>
    <cellStyle name="Output 2 2 2 5 4" xfId="2436"/>
    <cellStyle name="Output 2 2 2 6" xfId="2437"/>
    <cellStyle name="Output 2 2 2 6 2" xfId="2438"/>
    <cellStyle name="Output 2 2 2 6 2 2" xfId="2439"/>
    <cellStyle name="Output 2 2 2 6 3" xfId="2440"/>
    <cellStyle name="Output 2 2 2 6 3 2" xfId="2441"/>
    <cellStyle name="Output 2 2 2 6 4" xfId="2442"/>
    <cellStyle name="Output 2 2 2 7" xfId="2443"/>
    <cellStyle name="Output 2 2 2 7 2" xfId="2444"/>
    <cellStyle name="Output 2 2 2 7 2 2" xfId="2445"/>
    <cellStyle name="Output 2 2 2 7 3" xfId="2446"/>
    <cellStyle name="Output 2 2 2 7 3 2" xfId="2447"/>
    <cellStyle name="Output 2 2 2 7 4" xfId="2448"/>
    <cellStyle name="Output 2 2 2 8" xfId="2449"/>
    <cellStyle name="Output 2 2 2 8 2" xfId="2450"/>
    <cellStyle name="Output 2 2 2 8 2 2" xfId="2451"/>
    <cellStyle name="Output 2 2 2 8 3" xfId="2452"/>
    <cellStyle name="Output 2 2 2 9" xfId="2453"/>
    <cellStyle name="Output 2 2 2 9 2" xfId="2454"/>
    <cellStyle name="Output 2 2 3" xfId="93"/>
    <cellStyle name="Output 2 2 3 10" xfId="2455"/>
    <cellStyle name="Output 2 2 3 10 2" xfId="2456"/>
    <cellStyle name="Output 2 2 3 11" xfId="2457"/>
    <cellStyle name="Output 2 2 3 2" xfId="2458"/>
    <cellStyle name="Output 2 2 3 2 2" xfId="2459"/>
    <cellStyle name="Output 2 2 3 2 2 2" xfId="2460"/>
    <cellStyle name="Output 2 2 3 2 3" xfId="2461"/>
    <cellStyle name="Output 2 2 3 2 3 2" xfId="2462"/>
    <cellStyle name="Output 2 2 3 2 4" xfId="2463"/>
    <cellStyle name="Output 2 2 3 3" xfId="2464"/>
    <cellStyle name="Output 2 2 3 3 2" xfId="2465"/>
    <cellStyle name="Output 2 2 3 3 2 2" xfId="2466"/>
    <cellStyle name="Output 2 2 3 3 3" xfId="2467"/>
    <cellStyle name="Output 2 2 3 3 3 2" xfId="2468"/>
    <cellStyle name="Output 2 2 3 3 4" xfId="2469"/>
    <cellStyle name="Output 2 2 3 4" xfId="2470"/>
    <cellStyle name="Output 2 2 3 4 2" xfId="2471"/>
    <cellStyle name="Output 2 2 3 4 2 2" xfId="2472"/>
    <cellStyle name="Output 2 2 3 4 3" xfId="2473"/>
    <cellStyle name="Output 2 2 3 4 3 2" xfId="2474"/>
    <cellStyle name="Output 2 2 3 4 4" xfId="2475"/>
    <cellStyle name="Output 2 2 3 5" xfId="2476"/>
    <cellStyle name="Output 2 2 3 5 2" xfId="2477"/>
    <cellStyle name="Output 2 2 3 5 2 2" xfId="2478"/>
    <cellStyle name="Output 2 2 3 5 3" xfId="2479"/>
    <cellStyle name="Output 2 2 3 5 3 2" xfId="2480"/>
    <cellStyle name="Output 2 2 3 5 4" xfId="2481"/>
    <cellStyle name="Output 2 2 3 6" xfId="2482"/>
    <cellStyle name="Output 2 2 3 6 2" xfId="2483"/>
    <cellStyle name="Output 2 2 3 6 2 2" xfId="2484"/>
    <cellStyle name="Output 2 2 3 6 3" xfId="2485"/>
    <cellStyle name="Output 2 2 3 6 3 2" xfId="2486"/>
    <cellStyle name="Output 2 2 3 6 4" xfId="2487"/>
    <cellStyle name="Output 2 2 3 7" xfId="2488"/>
    <cellStyle name="Output 2 2 3 7 2" xfId="2489"/>
    <cellStyle name="Output 2 2 3 7 2 2" xfId="2490"/>
    <cellStyle name="Output 2 2 3 7 3" xfId="2491"/>
    <cellStyle name="Output 2 2 3 7 3 2" xfId="2492"/>
    <cellStyle name="Output 2 2 3 7 4" xfId="2493"/>
    <cellStyle name="Output 2 2 3 8" xfId="2494"/>
    <cellStyle name="Output 2 2 3 8 2" xfId="2495"/>
    <cellStyle name="Output 2 2 3 8 2 2" xfId="2496"/>
    <cellStyle name="Output 2 2 3 8 3" xfId="2497"/>
    <cellStyle name="Output 2 2 3 9" xfId="2498"/>
    <cellStyle name="Output 2 2 3 9 2" xfId="2499"/>
    <cellStyle name="Output 2 2 4" xfId="2500"/>
    <cellStyle name="Output 2 2 4 2" xfId="2501"/>
    <cellStyle name="Output 2 2 4 2 2" xfId="2502"/>
    <cellStyle name="Output 2 2 4 3" xfId="2503"/>
    <cellStyle name="Output 2 2 4 3 2" xfId="2504"/>
    <cellStyle name="Output 2 2 4 4" xfId="2505"/>
    <cellStyle name="Output 2 2 5" xfId="2506"/>
    <cellStyle name="Output 2 2 5 2" xfId="2507"/>
    <cellStyle name="Output 2 2 5 2 2" xfId="2508"/>
    <cellStyle name="Output 2 2 5 3" xfId="2509"/>
    <cellStyle name="Output 2 2 5 3 2" xfId="2510"/>
    <cellStyle name="Output 2 2 5 4" xfId="2511"/>
    <cellStyle name="Output 2 2 6" xfId="2512"/>
    <cellStyle name="Output 2 2 6 2" xfId="2513"/>
    <cellStyle name="Output 2 2 6 2 2" xfId="2514"/>
    <cellStyle name="Output 2 2 6 3" xfId="2515"/>
    <cellStyle name="Output 2 2 6 3 2" xfId="2516"/>
    <cellStyle name="Output 2 2 6 4" xfId="2517"/>
    <cellStyle name="Output 2 2 7" xfId="2518"/>
    <cellStyle name="Output 2 2 7 2" xfId="2519"/>
    <cellStyle name="Output 2 2 7 2 2" xfId="2520"/>
    <cellStyle name="Output 2 2 7 3" xfId="2521"/>
    <cellStyle name="Output 2 2 7 3 2" xfId="2522"/>
    <cellStyle name="Output 2 2 7 4" xfId="2523"/>
    <cellStyle name="Output 2 2 8" xfId="2524"/>
    <cellStyle name="Output 2 2 8 2" xfId="2525"/>
    <cellStyle name="Output 2 2 8 2 2" xfId="2526"/>
    <cellStyle name="Output 2 2 8 3" xfId="2527"/>
    <cellStyle name="Output 2 2 8 3 2" xfId="2528"/>
    <cellStyle name="Output 2 2 8 4" xfId="2529"/>
    <cellStyle name="Output 2 2 9" xfId="2530"/>
    <cellStyle name="Output 2 2 9 2" xfId="2531"/>
    <cellStyle name="Output 2 2 9 2 2" xfId="2532"/>
    <cellStyle name="Output 2 2 9 3" xfId="2533"/>
    <cellStyle name="Output 2 3" xfId="447"/>
    <cellStyle name="Output 2 3 10" xfId="2534"/>
    <cellStyle name="Output 2 3 10 2" xfId="2535"/>
    <cellStyle name="Output 2 3 10 2 2" xfId="2536"/>
    <cellStyle name="Output 2 3 10 3" xfId="2537"/>
    <cellStyle name="Output 2 3 11" xfId="2538"/>
    <cellStyle name="Output 2 3 11 2" xfId="2539"/>
    <cellStyle name="Output 2 3 12" xfId="2540"/>
    <cellStyle name="Output 2 3 12 2" xfId="2541"/>
    <cellStyle name="Output 2 3 13" xfId="2542"/>
    <cellStyle name="Output 2 3 2" xfId="497"/>
    <cellStyle name="Output 2 3 2 10" xfId="2543"/>
    <cellStyle name="Output 2 3 2 10 2" xfId="2544"/>
    <cellStyle name="Output 2 3 2 11" xfId="2545"/>
    <cellStyle name="Output 2 3 2 2" xfId="2546"/>
    <cellStyle name="Output 2 3 2 2 2" xfId="2547"/>
    <cellStyle name="Output 2 3 2 2 2 2" xfId="2548"/>
    <cellStyle name="Output 2 3 2 2 3" xfId="2549"/>
    <cellStyle name="Output 2 3 2 2 3 2" xfId="2550"/>
    <cellStyle name="Output 2 3 2 2 4" xfId="2551"/>
    <cellStyle name="Output 2 3 2 3" xfId="2552"/>
    <cellStyle name="Output 2 3 2 3 2" xfId="2553"/>
    <cellStyle name="Output 2 3 2 3 2 2" xfId="2554"/>
    <cellStyle name="Output 2 3 2 3 3" xfId="2555"/>
    <cellStyle name="Output 2 3 2 3 3 2" xfId="2556"/>
    <cellStyle name="Output 2 3 2 3 4" xfId="2557"/>
    <cellStyle name="Output 2 3 2 4" xfId="2558"/>
    <cellStyle name="Output 2 3 2 4 2" xfId="2559"/>
    <cellStyle name="Output 2 3 2 4 2 2" xfId="2560"/>
    <cellStyle name="Output 2 3 2 4 3" xfId="2561"/>
    <cellStyle name="Output 2 3 2 4 3 2" xfId="2562"/>
    <cellStyle name="Output 2 3 2 4 4" xfId="2563"/>
    <cellStyle name="Output 2 3 2 5" xfId="2564"/>
    <cellStyle name="Output 2 3 2 5 2" xfId="2565"/>
    <cellStyle name="Output 2 3 2 5 2 2" xfId="2566"/>
    <cellStyle name="Output 2 3 2 5 3" xfId="2567"/>
    <cellStyle name="Output 2 3 2 5 3 2" xfId="2568"/>
    <cellStyle name="Output 2 3 2 5 4" xfId="2569"/>
    <cellStyle name="Output 2 3 2 6" xfId="2570"/>
    <cellStyle name="Output 2 3 2 6 2" xfId="2571"/>
    <cellStyle name="Output 2 3 2 6 2 2" xfId="2572"/>
    <cellStyle name="Output 2 3 2 6 3" xfId="2573"/>
    <cellStyle name="Output 2 3 2 6 3 2" xfId="2574"/>
    <cellStyle name="Output 2 3 2 6 4" xfId="2575"/>
    <cellStyle name="Output 2 3 2 7" xfId="2576"/>
    <cellStyle name="Output 2 3 2 7 2" xfId="2577"/>
    <cellStyle name="Output 2 3 2 7 2 2" xfId="2578"/>
    <cellStyle name="Output 2 3 2 7 3" xfId="2579"/>
    <cellStyle name="Output 2 3 2 7 3 2" xfId="2580"/>
    <cellStyle name="Output 2 3 2 7 4" xfId="2581"/>
    <cellStyle name="Output 2 3 2 8" xfId="2582"/>
    <cellStyle name="Output 2 3 2 8 2" xfId="2583"/>
    <cellStyle name="Output 2 3 2 8 2 2" xfId="2584"/>
    <cellStyle name="Output 2 3 2 8 3" xfId="2585"/>
    <cellStyle name="Output 2 3 2 9" xfId="2586"/>
    <cellStyle name="Output 2 3 2 9 2" xfId="2587"/>
    <cellStyle name="Output 2 3 3" xfId="511"/>
    <cellStyle name="Output 2 3 3 10" xfId="2588"/>
    <cellStyle name="Output 2 3 3 10 2" xfId="2589"/>
    <cellStyle name="Output 2 3 3 11" xfId="2590"/>
    <cellStyle name="Output 2 3 3 2" xfId="2591"/>
    <cellStyle name="Output 2 3 3 2 2" xfId="2592"/>
    <cellStyle name="Output 2 3 3 2 2 2" xfId="2593"/>
    <cellStyle name="Output 2 3 3 2 3" xfId="2594"/>
    <cellStyle name="Output 2 3 3 2 3 2" xfId="2595"/>
    <cellStyle name="Output 2 3 3 2 4" xfId="2596"/>
    <cellStyle name="Output 2 3 3 3" xfId="2597"/>
    <cellStyle name="Output 2 3 3 3 2" xfId="2598"/>
    <cellStyle name="Output 2 3 3 3 2 2" xfId="2599"/>
    <cellStyle name="Output 2 3 3 3 3" xfId="2600"/>
    <cellStyle name="Output 2 3 3 3 3 2" xfId="2601"/>
    <cellStyle name="Output 2 3 3 3 4" xfId="2602"/>
    <cellStyle name="Output 2 3 3 4" xfId="2603"/>
    <cellStyle name="Output 2 3 3 4 2" xfId="2604"/>
    <cellStyle name="Output 2 3 3 4 2 2" xfId="2605"/>
    <cellStyle name="Output 2 3 3 4 3" xfId="2606"/>
    <cellStyle name="Output 2 3 3 4 3 2" xfId="2607"/>
    <cellStyle name="Output 2 3 3 4 4" xfId="2608"/>
    <cellStyle name="Output 2 3 3 5" xfId="2609"/>
    <cellStyle name="Output 2 3 3 5 2" xfId="2610"/>
    <cellStyle name="Output 2 3 3 5 2 2" xfId="2611"/>
    <cellStyle name="Output 2 3 3 5 3" xfId="2612"/>
    <cellStyle name="Output 2 3 3 5 3 2" xfId="2613"/>
    <cellStyle name="Output 2 3 3 5 4" xfId="2614"/>
    <cellStyle name="Output 2 3 3 6" xfId="2615"/>
    <cellStyle name="Output 2 3 3 6 2" xfId="2616"/>
    <cellStyle name="Output 2 3 3 6 2 2" xfId="2617"/>
    <cellStyle name="Output 2 3 3 6 3" xfId="2618"/>
    <cellStyle name="Output 2 3 3 6 3 2" xfId="2619"/>
    <cellStyle name="Output 2 3 3 6 4" xfId="2620"/>
    <cellStyle name="Output 2 3 3 7" xfId="2621"/>
    <cellStyle name="Output 2 3 3 7 2" xfId="2622"/>
    <cellStyle name="Output 2 3 3 7 2 2" xfId="2623"/>
    <cellStyle name="Output 2 3 3 7 3" xfId="2624"/>
    <cellStyle name="Output 2 3 3 7 3 2" xfId="2625"/>
    <cellStyle name="Output 2 3 3 7 4" xfId="2626"/>
    <cellStyle name="Output 2 3 3 8" xfId="2627"/>
    <cellStyle name="Output 2 3 3 8 2" xfId="2628"/>
    <cellStyle name="Output 2 3 3 8 2 2" xfId="2629"/>
    <cellStyle name="Output 2 3 3 8 3" xfId="2630"/>
    <cellStyle name="Output 2 3 3 9" xfId="2631"/>
    <cellStyle name="Output 2 3 3 9 2" xfId="2632"/>
    <cellStyle name="Output 2 3 4" xfId="2633"/>
    <cellStyle name="Output 2 3 4 2" xfId="2634"/>
    <cellStyle name="Output 2 3 4 2 2" xfId="2635"/>
    <cellStyle name="Output 2 3 4 3" xfId="2636"/>
    <cellStyle name="Output 2 3 4 3 2" xfId="2637"/>
    <cellStyle name="Output 2 3 4 4" xfId="2638"/>
    <cellStyle name="Output 2 3 5" xfId="2639"/>
    <cellStyle name="Output 2 3 5 2" xfId="2640"/>
    <cellStyle name="Output 2 3 5 2 2" xfId="2641"/>
    <cellStyle name="Output 2 3 5 3" xfId="2642"/>
    <cellStyle name="Output 2 3 5 3 2" xfId="2643"/>
    <cellStyle name="Output 2 3 5 4" xfId="2644"/>
    <cellStyle name="Output 2 3 6" xfId="2645"/>
    <cellStyle name="Output 2 3 6 2" xfId="2646"/>
    <cellStyle name="Output 2 3 6 2 2" xfId="2647"/>
    <cellStyle name="Output 2 3 6 3" xfId="2648"/>
    <cellStyle name="Output 2 3 6 3 2" xfId="2649"/>
    <cellStyle name="Output 2 3 6 4" xfId="2650"/>
    <cellStyle name="Output 2 3 7" xfId="2651"/>
    <cellStyle name="Output 2 3 7 2" xfId="2652"/>
    <cellStyle name="Output 2 3 7 2 2" xfId="2653"/>
    <cellStyle name="Output 2 3 7 3" xfId="2654"/>
    <cellStyle name="Output 2 3 7 3 2" xfId="2655"/>
    <cellStyle name="Output 2 3 7 4" xfId="2656"/>
    <cellStyle name="Output 2 3 8" xfId="2657"/>
    <cellStyle name="Output 2 3 8 2" xfId="2658"/>
    <cellStyle name="Output 2 3 8 2 2" xfId="2659"/>
    <cellStyle name="Output 2 3 8 3" xfId="2660"/>
    <cellStyle name="Output 2 3 8 3 2" xfId="2661"/>
    <cellStyle name="Output 2 3 8 4" xfId="2662"/>
    <cellStyle name="Output 2 3 9" xfId="2663"/>
    <cellStyle name="Output 2 3 9 2" xfId="2664"/>
    <cellStyle name="Output 2 3 9 2 2" xfId="2665"/>
    <cellStyle name="Output 2 3 9 3" xfId="2666"/>
    <cellStyle name="Output 2 3 9 3 2" xfId="2667"/>
    <cellStyle name="Output 2 3 9 4" xfId="2668"/>
    <cellStyle name="Output 2 4" xfId="501"/>
    <cellStyle name="Output 2 4 10" xfId="2669"/>
    <cellStyle name="Output 2 4 10 2" xfId="2670"/>
    <cellStyle name="Output 2 4 11" xfId="2671"/>
    <cellStyle name="Output 2 4 2" xfId="2672"/>
    <cellStyle name="Output 2 4 2 2" xfId="2673"/>
    <cellStyle name="Output 2 4 2 2 2" xfId="2674"/>
    <cellStyle name="Output 2 4 2 3" xfId="2675"/>
    <cellStyle name="Output 2 4 2 3 2" xfId="2676"/>
    <cellStyle name="Output 2 4 2 4" xfId="2677"/>
    <cellStyle name="Output 2 4 3" xfId="2678"/>
    <cellStyle name="Output 2 4 3 2" xfId="2679"/>
    <cellStyle name="Output 2 4 3 2 2" xfId="2680"/>
    <cellStyle name="Output 2 4 3 3" xfId="2681"/>
    <cellStyle name="Output 2 4 3 3 2" xfId="2682"/>
    <cellStyle name="Output 2 4 3 4" xfId="2683"/>
    <cellStyle name="Output 2 4 4" xfId="2684"/>
    <cellStyle name="Output 2 4 4 2" xfId="2685"/>
    <cellStyle name="Output 2 4 4 2 2" xfId="2686"/>
    <cellStyle name="Output 2 4 4 3" xfId="2687"/>
    <cellStyle name="Output 2 4 4 3 2" xfId="2688"/>
    <cellStyle name="Output 2 4 4 4" xfId="2689"/>
    <cellStyle name="Output 2 4 5" xfId="2690"/>
    <cellStyle name="Output 2 4 5 2" xfId="2691"/>
    <cellStyle name="Output 2 4 5 2 2" xfId="2692"/>
    <cellStyle name="Output 2 4 5 3" xfId="2693"/>
    <cellStyle name="Output 2 4 5 3 2" xfId="2694"/>
    <cellStyle name="Output 2 4 5 4" xfId="2695"/>
    <cellStyle name="Output 2 4 6" xfId="2696"/>
    <cellStyle name="Output 2 4 6 2" xfId="2697"/>
    <cellStyle name="Output 2 4 6 2 2" xfId="2698"/>
    <cellStyle name="Output 2 4 6 3" xfId="2699"/>
    <cellStyle name="Output 2 4 6 3 2" xfId="2700"/>
    <cellStyle name="Output 2 4 6 4" xfId="2701"/>
    <cellStyle name="Output 2 4 7" xfId="2702"/>
    <cellStyle name="Output 2 4 7 2" xfId="2703"/>
    <cellStyle name="Output 2 4 7 2 2" xfId="2704"/>
    <cellStyle name="Output 2 4 7 3" xfId="2705"/>
    <cellStyle name="Output 2 4 7 3 2" xfId="2706"/>
    <cellStyle name="Output 2 4 7 4" xfId="2707"/>
    <cellStyle name="Output 2 4 8" xfId="2708"/>
    <cellStyle name="Output 2 4 8 2" xfId="2709"/>
    <cellStyle name="Output 2 4 8 2 2" xfId="2710"/>
    <cellStyle name="Output 2 4 8 3" xfId="2711"/>
    <cellStyle name="Output 2 4 9" xfId="2712"/>
    <cellStyle name="Output 2 4 9 2" xfId="2713"/>
    <cellStyle name="Output 2 5" xfId="520"/>
    <cellStyle name="Output 2 5 10" xfId="2714"/>
    <cellStyle name="Output 2 5 10 2" xfId="2715"/>
    <cellStyle name="Output 2 5 11" xfId="2716"/>
    <cellStyle name="Output 2 5 2" xfId="2717"/>
    <cellStyle name="Output 2 5 2 2" xfId="2718"/>
    <cellStyle name="Output 2 5 2 2 2" xfId="2719"/>
    <cellStyle name="Output 2 5 2 3" xfId="2720"/>
    <cellStyle name="Output 2 5 2 3 2" xfId="2721"/>
    <cellStyle name="Output 2 5 2 4" xfId="2722"/>
    <cellStyle name="Output 2 5 3" xfId="2723"/>
    <cellStyle name="Output 2 5 3 2" xfId="2724"/>
    <cellStyle name="Output 2 5 3 2 2" xfId="2725"/>
    <cellStyle name="Output 2 5 3 3" xfId="2726"/>
    <cellStyle name="Output 2 5 3 3 2" xfId="2727"/>
    <cellStyle name="Output 2 5 3 4" xfId="2728"/>
    <cellStyle name="Output 2 5 4" xfId="2729"/>
    <cellStyle name="Output 2 5 4 2" xfId="2730"/>
    <cellStyle name="Output 2 5 4 2 2" xfId="2731"/>
    <cellStyle name="Output 2 5 4 3" xfId="2732"/>
    <cellStyle name="Output 2 5 4 3 2" xfId="2733"/>
    <cellStyle name="Output 2 5 4 4" xfId="2734"/>
    <cellStyle name="Output 2 5 5" xfId="2735"/>
    <cellStyle name="Output 2 5 5 2" xfId="2736"/>
    <cellStyle name="Output 2 5 5 2 2" xfId="2737"/>
    <cellStyle name="Output 2 5 5 3" xfId="2738"/>
    <cellStyle name="Output 2 5 5 3 2" xfId="2739"/>
    <cellStyle name="Output 2 5 5 4" xfId="2740"/>
    <cellStyle name="Output 2 5 6" xfId="2741"/>
    <cellStyle name="Output 2 5 6 2" xfId="2742"/>
    <cellStyle name="Output 2 5 6 2 2" xfId="2743"/>
    <cellStyle name="Output 2 5 6 3" xfId="2744"/>
    <cellStyle name="Output 2 5 6 3 2" xfId="2745"/>
    <cellStyle name="Output 2 5 6 4" xfId="2746"/>
    <cellStyle name="Output 2 5 7" xfId="2747"/>
    <cellStyle name="Output 2 5 7 2" xfId="2748"/>
    <cellStyle name="Output 2 5 7 2 2" xfId="2749"/>
    <cellStyle name="Output 2 5 7 3" xfId="2750"/>
    <cellStyle name="Output 2 5 7 3 2" xfId="2751"/>
    <cellStyle name="Output 2 5 7 4" xfId="2752"/>
    <cellStyle name="Output 2 5 8" xfId="2753"/>
    <cellStyle name="Output 2 5 8 2" xfId="2754"/>
    <cellStyle name="Output 2 5 8 2 2" xfId="2755"/>
    <cellStyle name="Output 2 5 8 3" xfId="2756"/>
    <cellStyle name="Output 2 5 9" xfId="2757"/>
    <cellStyle name="Output 2 5 9 2" xfId="2758"/>
    <cellStyle name="Output 2 6" xfId="2759"/>
    <cellStyle name="Output 2 6 2" xfId="2760"/>
    <cellStyle name="Output 2 6 2 2" xfId="2761"/>
    <cellStyle name="Output 2 6 3" xfId="2762"/>
    <cellStyle name="Output 2 6 3 2" xfId="2763"/>
    <cellStyle name="Output 2 6 4" xfId="2764"/>
    <cellStyle name="Output 2 7" xfId="2765"/>
    <cellStyle name="Output 2 7 2" xfId="2766"/>
    <cellStyle name="Output 2 7 2 2" xfId="2767"/>
    <cellStyle name="Output 2 7 3" xfId="2768"/>
    <cellStyle name="Output 2 7 3 2" xfId="2769"/>
    <cellStyle name="Output 2 7 4" xfId="2770"/>
    <cellStyle name="Output 2 8" xfId="2771"/>
    <cellStyle name="Output 2 8 2" xfId="2772"/>
    <cellStyle name="Output 2 8 2 2" xfId="2773"/>
    <cellStyle name="Output 2 8 3" xfId="2774"/>
    <cellStyle name="Output 2 8 3 2" xfId="2775"/>
    <cellStyle name="Output 2 8 4" xfId="2776"/>
    <cellStyle name="Output 2 9" xfId="2777"/>
    <cellStyle name="Output 2 9 2" xfId="2778"/>
    <cellStyle name="Output 2 9 2 2" xfId="2779"/>
    <cellStyle name="Output 2 9 3" xfId="2780"/>
    <cellStyle name="Output 2 9 3 2" xfId="2781"/>
    <cellStyle name="Output 2 9 4" xfId="2782"/>
    <cellStyle name="Output 3" xfId="2783"/>
    <cellStyle name="Percent 2" xfId="3"/>
    <cellStyle name="Percent 2 2" xfId="448"/>
    <cellStyle name="Percent 2 2 2" xfId="449"/>
    <cellStyle name="Percent 2 2 3" xfId="450"/>
    <cellStyle name="Percent 2 2 4" xfId="2784"/>
    <cellStyle name="Percent 2 3" xfId="451"/>
    <cellStyle name="Percent 2 4" xfId="452"/>
    <cellStyle name="Percent 2 5" xfId="453"/>
    <cellStyle name="Percent 2 6" xfId="2785"/>
    <cellStyle name="Percent 3" xfId="454"/>
    <cellStyle name="Percent 3 2" xfId="455"/>
    <cellStyle name="Percent 3 3" xfId="456"/>
    <cellStyle name="Percent 3 4" xfId="457"/>
    <cellStyle name="Percent 3 5" xfId="458"/>
    <cellStyle name="Percent 4" xfId="459"/>
    <cellStyle name="Percent 4 2" xfId="460"/>
    <cellStyle name="Percent 4 2 2" xfId="461"/>
    <cellStyle name="Percent 4 2 3" xfId="462"/>
    <cellStyle name="Percent 5" xfId="463"/>
    <cellStyle name="Percent 5 2" xfId="464"/>
    <cellStyle name="Percent 6" xfId="465"/>
    <cellStyle name="Publication" xfId="466"/>
    <cellStyle name="RowLevel_1_N6+artabyuje" xfId="2786"/>
    <cellStyle name="Sheet Title" xfId="467"/>
    <cellStyle name="SN_241" xfId="71"/>
    <cellStyle name="SN_it" xfId="72"/>
    <cellStyle name="Standard_laroux" xfId="468"/>
    <cellStyle name="Style 1" xfId="61"/>
    <cellStyle name="Style 1 2" xfId="62"/>
    <cellStyle name="Style 1 2 2" xfId="469"/>
    <cellStyle name="Style 1 3 2" xfId="470"/>
    <cellStyle name="Style 1_verchnakan_ax21-25_2018" xfId="63"/>
    <cellStyle name="Style 2" xfId="471"/>
    <cellStyle name="Title 2" xfId="64"/>
    <cellStyle name="Title 3" xfId="2787"/>
    <cellStyle name="Total 2" xfId="65"/>
    <cellStyle name="Total 2 10" xfId="2788"/>
    <cellStyle name="Total 2 10 2" xfId="2789"/>
    <cellStyle name="Total 2 10 2 2" xfId="2790"/>
    <cellStyle name="Total 2 10 3" xfId="2791"/>
    <cellStyle name="Total 2 10 3 2" xfId="2792"/>
    <cellStyle name="Total 2 10 4" xfId="2793"/>
    <cellStyle name="Total 2 11" xfId="2794"/>
    <cellStyle name="Total 2 11 2" xfId="2795"/>
    <cellStyle name="Total 2 11 2 2" xfId="2796"/>
    <cellStyle name="Total 2 11 3" xfId="2797"/>
    <cellStyle name="Total 2 12" xfId="2798"/>
    <cellStyle name="Total 2 12 2" xfId="2799"/>
    <cellStyle name="Total 2 13" xfId="2800"/>
    <cellStyle name="Total 2 13 2" xfId="2801"/>
    <cellStyle name="Total 2 14" xfId="2802"/>
    <cellStyle name="Total 2 2" xfId="84"/>
    <cellStyle name="Total 2 2 10" xfId="2803"/>
    <cellStyle name="Total 2 2 10 2" xfId="2804"/>
    <cellStyle name="Total 2 2 11" xfId="2805"/>
    <cellStyle name="Total 2 2 11 2" xfId="2806"/>
    <cellStyle name="Total 2 2 12" xfId="2807"/>
    <cellStyle name="Total 2 2 2" xfId="495"/>
    <cellStyle name="Total 2 2 2 10" xfId="2808"/>
    <cellStyle name="Total 2 2 2 10 2" xfId="2809"/>
    <cellStyle name="Total 2 2 2 11" xfId="2810"/>
    <cellStyle name="Total 2 2 2 2" xfId="2811"/>
    <cellStyle name="Total 2 2 2 2 2" xfId="2812"/>
    <cellStyle name="Total 2 2 2 2 2 2" xfId="2813"/>
    <cellStyle name="Total 2 2 2 2 3" xfId="2814"/>
    <cellStyle name="Total 2 2 2 2 3 2" xfId="2815"/>
    <cellStyle name="Total 2 2 2 2 4" xfId="2816"/>
    <cellStyle name="Total 2 2 2 3" xfId="2817"/>
    <cellStyle name="Total 2 2 2 3 2" xfId="2818"/>
    <cellStyle name="Total 2 2 2 3 2 2" xfId="2819"/>
    <cellStyle name="Total 2 2 2 3 3" xfId="2820"/>
    <cellStyle name="Total 2 2 2 3 3 2" xfId="2821"/>
    <cellStyle name="Total 2 2 2 3 4" xfId="2822"/>
    <cellStyle name="Total 2 2 2 4" xfId="2823"/>
    <cellStyle name="Total 2 2 2 4 2" xfId="2824"/>
    <cellStyle name="Total 2 2 2 4 2 2" xfId="2825"/>
    <cellStyle name="Total 2 2 2 4 3" xfId="2826"/>
    <cellStyle name="Total 2 2 2 4 3 2" xfId="2827"/>
    <cellStyle name="Total 2 2 2 4 4" xfId="2828"/>
    <cellStyle name="Total 2 2 2 5" xfId="2829"/>
    <cellStyle name="Total 2 2 2 5 2" xfId="2830"/>
    <cellStyle name="Total 2 2 2 5 2 2" xfId="2831"/>
    <cellStyle name="Total 2 2 2 5 3" xfId="2832"/>
    <cellStyle name="Total 2 2 2 5 3 2" xfId="2833"/>
    <cellStyle name="Total 2 2 2 5 4" xfId="2834"/>
    <cellStyle name="Total 2 2 2 6" xfId="2835"/>
    <cellStyle name="Total 2 2 2 6 2" xfId="2836"/>
    <cellStyle name="Total 2 2 2 6 2 2" xfId="2837"/>
    <cellStyle name="Total 2 2 2 6 3" xfId="2838"/>
    <cellStyle name="Total 2 2 2 6 3 2" xfId="2839"/>
    <cellStyle name="Total 2 2 2 6 4" xfId="2840"/>
    <cellStyle name="Total 2 2 2 7" xfId="2841"/>
    <cellStyle name="Total 2 2 2 7 2" xfId="2842"/>
    <cellStyle name="Total 2 2 2 7 2 2" xfId="2843"/>
    <cellStyle name="Total 2 2 2 7 3" xfId="2844"/>
    <cellStyle name="Total 2 2 2 7 3 2" xfId="2845"/>
    <cellStyle name="Total 2 2 2 7 4" xfId="2846"/>
    <cellStyle name="Total 2 2 2 8" xfId="2847"/>
    <cellStyle name="Total 2 2 2 8 2" xfId="2848"/>
    <cellStyle name="Total 2 2 2 8 2 2" xfId="2849"/>
    <cellStyle name="Total 2 2 2 8 3" xfId="2850"/>
    <cellStyle name="Total 2 2 2 9" xfId="2851"/>
    <cellStyle name="Total 2 2 2 9 2" xfId="2852"/>
    <cellStyle name="Total 2 2 3" xfId="517"/>
    <cellStyle name="Total 2 2 3 10" xfId="2853"/>
    <cellStyle name="Total 2 2 3 10 2" xfId="2854"/>
    <cellStyle name="Total 2 2 3 11" xfId="2855"/>
    <cellStyle name="Total 2 2 3 2" xfId="2856"/>
    <cellStyle name="Total 2 2 3 2 2" xfId="2857"/>
    <cellStyle name="Total 2 2 3 2 2 2" xfId="2858"/>
    <cellStyle name="Total 2 2 3 2 3" xfId="2859"/>
    <cellStyle name="Total 2 2 3 2 3 2" xfId="2860"/>
    <cellStyle name="Total 2 2 3 2 4" xfId="2861"/>
    <cellStyle name="Total 2 2 3 3" xfId="2862"/>
    <cellStyle name="Total 2 2 3 3 2" xfId="2863"/>
    <cellStyle name="Total 2 2 3 3 2 2" xfId="2864"/>
    <cellStyle name="Total 2 2 3 3 3" xfId="2865"/>
    <cellStyle name="Total 2 2 3 3 3 2" xfId="2866"/>
    <cellStyle name="Total 2 2 3 3 4" xfId="2867"/>
    <cellStyle name="Total 2 2 3 4" xfId="2868"/>
    <cellStyle name="Total 2 2 3 4 2" xfId="2869"/>
    <cellStyle name="Total 2 2 3 4 2 2" xfId="2870"/>
    <cellStyle name="Total 2 2 3 4 3" xfId="2871"/>
    <cellStyle name="Total 2 2 3 4 3 2" xfId="2872"/>
    <cellStyle name="Total 2 2 3 4 4" xfId="2873"/>
    <cellStyle name="Total 2 2 3 5" xfId="2874"/>
    <cellStyle name="Total 2 2 3 5 2" xfId="2875"/>
    <cellStyle name="Total 2 2 3 5 2 2" xfId="2876"/>
    <cellStyle name="Total 2 2 3 5 3" xfId="2877"/>
    <cellStyle name="Total 2 2 3 5 3 2" xfId="2878"/>
    <cellStyle name="Total 2 2 3 5 4" xfId="2879"/>
    <cellStyle name="Total 2 2 3 6" xfId="2880"/>
    <cellStyle name="Total 2 2 3 6 2" xfId="2881"/>
    <cellStyle name="Total 2 2 3 6 2 2" xfId="2882"/>
    <cellStyle name="Total 2 2 3 6 3" xfId="2883"/>
    <cellStyle name="Total 2 2 3 6 3 2" xfId="2884"/>
    <cellStyle name="Total 2 2 3 6 4" xfId="2885"/>
    <cellStyle name="Total 2 2 3 7" xfId="2886"/>
    <cellStyle name="Total 2 2 3 7 2" xfId="2887"/>
    <cellStyle name="Total 2 2 3 7 2 2" xfId="2888"/>
    <cellStyle name="Total 2 2 3 7 3" xfId="2889"/>
    <cellStyle name="Total 2 2 3 7 3 2" xfId="2890"/>
    <cellStyle name="Total 2 2 3 7 4" xfId="2891"/>
    <cellStyle name="Total 2 2 3 8" xfId="2892"/>
    <cellStyle name="Total 2 2 3 8 2" xfId="2893"/>
    <cellStyle name="Total 2 2 3 8 2 2" xfId="2894"/>
    <cellStyle name="Total 2 2 3 8 3" xfId="2895"/>
    <cellStyle name="Total 2 2 3 9" xfId="2896"/>
    <cellStyle name="Total 2 2 3 9 2" xfId="2897"/>
    <cellStyle name="Total 2 2 4" xfId="2898"/>
    <cellStyle name="Total 2 2 4 2" xfId="2899"/>
    <cellStyle name="Total 2 2 4 2 2" xfId="2900"/>
    <cellStyle name="Total 2 2 4 3" xfId="2901"/>
    <cellStyle name="Total 2 2 4 3 2" xfId="2902"/>
    <cellStyle name="Total 2 2 4 4" xfId="2903"/>
    <cellStyle name="Total 2 2 5" xfId="2904"/>
    <cellStyle name="Total 2 2 5 2" xfId="2905"/>
    <cellStyle name="Total 2 2 5 2 2" xfId="2906"/>
    <cellStyle name="Total 2 2 5 3" xfId="2907"/>
    <cellStyle name="Total 2 2 5 3 2" xfId="2908"/>
    <cellStyle name="Total 2 2 5 4" xfId="2909"/>
    <cellStyle name="Total 2 2 6" xfId="2910"/>
    <cellStyle name="Total 2 2 6 2" xfId="2911"/>
    <cellStyle name="Total 2 2 6 2 2" xfId="2912"/>
    <cellStyle name="Total 2 2 6 3" xfId="2913"/>
    <cellStyle name="Total 2 2 6 3 2" xfId="2914"/>
    <cellStyle name="Total 2 2 6 4" xfId="2915"/>
    <cellStyle name="Total 2 2 7" xfId="2916"/>
    <cellStyle name="Total 2 2 7 2" xfId="2917"/>
    <cellStyle name="Total 2 2 7 2 2" xfId="2918"/>
    <cellStyle name="Total 2 2 7 3" xfId="2919"/>
    <cellStyle name="Total 2 2 7 3 2" xfId="2920"/>
    <cellStyle name="Total 2 2 7 4" xfId="2921"/>
    <cellStyle name="Total 2 2 8" xfId="2922"/>
    <cellStyle name="Total 2 2 8 2" xfId="2923"/>
    <cellStyle name="Total 2 2 8 2 2" xfId="2924"/>
    <cellStyle name="Total 2 2 8 3" xfId="2925"/>
    <cellStyle name="Total 2 2 8 3 2" xfId="2926"/>
    <cellStyle name="Total 2 2 8 4" xfId="2927"/>
    <cellStyle name="Total 2 2 9" xfId="2928"/>
    <cellStyle name="Total 2 2 9 2" xfId="2929"/>
    <cellStyle name="Total 2 2 9 2 2" xfId="2930"/>
    <cellStyle name="Total 2 2 9 3" xfId="2931"/>
    <cellStyle name="Total 2 3" xfId="472"/>
    <cellStyle name="Total 2 3 10" xfId="2932"/>
    <cellStyle name="Total 2 3 10 2" xfId="2933"/>
    <cellStyle name="Total 2 3 10 2 2" xfId="2934"/>
    <cellStyle name="Total 2 3 10 3" xfId="2935"/>
    <cellStyle name="Total 2 3 11" xfId="2936"/>
    <cellStyle name="Total 2 3 11 2" xfId="2937"/>
    <cellStyle name="Total 2 3 12" xfId="2938"/>
    <cellStyle name="Total 2 3 12 2" xfId="2939"/>
    <cellStyle name="Total 2 3 13" xfId="2940"/>
    <cellStyle name="Total 2 3 2" xfId="496"/>
    <cellStyle name="Total 2 3 2 10" xfId="2941"/>
    <cellStyle name="Total 2 3 2 10 2" xfId="2942"/>
    <cellStyle name="Total 2 3 2 11" xfId="2943"/>
    <cellStyle name="Total 2 3 2 2" xfId="2944"/>
    <cellStyle name="Total 2 3 2 2 2" xfId="2945"/>
    <cellStyle name="Total 2 3 2 2 2 2" xfId="2946"/>
    <cellStyle name="Total 2 3 2 2 3" xfId="2947"/>
    <cellStyle name="Total 2 3 2 2 3 2" xfId="2948"/>
    <cellStyle name="Total 2 3 2 2 4" xfId="2949"/>
    <cellStyle name="Total 2 3 2 3" xfId="2950"/>
    <cellStyle name="Total 2 3 2 3 2" xfId="2951"/>
    <cellStyle name="Total 2 3 2 3 2 2" xfId="2952"/>
    <cellStyle name="Total 2 3 2 3 3" xfId="2953"/>
    <cellStyle name="Total 2 3 2 3 3 2" xfId="2954"/>
    <cellStyle name="Total 2 3 2 3 4" xfId="2955"/>
    <cellStyle name="Total 2 3 2 4" xfId="2956"/>
    <cellStyle name="Total 2 3 2 4 2" xfId="2957"/>
    <cellStyle name="Total 2 3 2 4 2 2" xfId="2958"/>
    <cellStyle name="Total 2 3 2 4 3" xfId="2959"/>
    <cellStyle name="Total 2 3 2 4 3 2" xfId="2960"/>
    <cellStyle name="Total 2 3 2 4 4" xfId="2961"/>
    <cellStyle name="Total 2 3 2 5" xfId="2962"/>
    <cellStyle name="Total 2 3 2 5 2" xfId="2963"/>
    <cellStyle name="Total 2 3 2 5 2 2" xfId="2964"/>
    <cellStyle name="Total 2 3 2 5 3" xfId="2965"/>
    <cellStyle name="Total 2 3 2 5 3 2" xfId="2966"/>
    <cellStyle name="Total 2 3 2 5 4" xfId="2967"/>
    <cellStyle name="Total 2 3 2 6" xfId="2968"/>
    <cellStyle name="Total 2 3 2 6 2" xfId="2969"/>
    <cellStyle name="Total 2 3 2 6 2 2" xfId="2970"/>
    <cellStyle name="Total 2 3 2 6 3" xfId="2971"/>
    <cellStyle name="Total 2 3 2 6 3 2" xfId="2972"/>
    <cellStyle name="Total 2 3 2 6 4" xfId="2973"/>
    <cellStyle name="Total 2 3 2 7" xfId="2974"/>
    <cellStyle name="Total 2 3 2 7 2" xfId="2975"/>
    <cellStyle name="Total 2 3 2 7 2 2" xfId="2976"/>
    <cellStyle name="Total 2 3 2 7 3" xfId="2977"/>
    <cellStyle name="Total 2 3 2 7 3 2" xfId="2978"/>
    <cellStyle name="Total 2 3 2 7 4" xfId="2979"/>
    <cellStyle name="Total 2 3 2 8" xfId="2980"/>
    <cellStyle name="Total 2 3 2 8 2" xfId="2981"/>
    <cellStyle name="Total 2 3 2 8 2 2" xfId="2982"/>
    <cellStyle name="Total 2 3 2 8 3" xfId="2983"/>
    <cellStyle name="Total 2 3 2 9" xfId="2984"/>
    <cellStyle name="Total 2 3 2 9 2" xfId="2985"/>
    <cellStyle name="Total 2 3 3" xfId="510"/>
    <cellStyle name="Total 2 3 3 10" xfId="2986"/>
    <cellStyle name="Total 2 3 3 10 2" xfId="2987"/>
    <cellStyle name="Total 2 3 3 11" xfId="2988"/>
    <cellStyle name="Total 2 3 3 2" xfId="2989"/>
    <cellStyle name="Total 2 3 3 2 2" xfId="2990"/>
    <cellStyle name="Total 2 3 3 2 2 2" xfId="2991"/>
    <cellStyle name="Total 2 3 3 2 3" xfId="2992"/>
    <cellStyle name="Total 2 3 3 2 3 2" xfId="2993"/>
    <cellStyle name="Total 2 3 3 2 4" xfId="2994"/>
    <cellStyle name="Total 2 3 3 3" xfId="2995"/>
    <cellStyle name="Total 2 3 3 3 2" xfId="2996"/>
    <cellStyle name="Total 2 3 3 3 2 2" xfId="2997"/>
    <cellStyle name="Total 2 3 3 3 3" xfId="2998"/>
    <cellStyle name="Total 2 3 3 3 3 2" xfId="2999"/>
    <cellStyle name="Total 2 3 3 3 4" xfId="3000"/>
    <cellStyle name="Total 2 3 3 4" xfId="3001"/>
    <cellStyle name="Total 2 3 3 4 2" xfId="3002"/>
    <cellStyle name="Total 2 3 3 4 2 2" xfId="3003"/>
    <cellStyle name="Total 2 3 3 4 3" xfId="3004"/>
    <cellStyle name="Total 2 3 3 4 3 2" xfId="3005"/>
    <cellStyle name="Total 2 3 3 4 4" xfId="3006"/>
    <cellStyle name="Total 2 3 3 5" xfId="3007"/>
    <cellStyle name="Total 2 3 3 5 2" xfId="3008"/>
    <cellStyle name="Total 2 3 3 5 2 2" xfId="3009"/>
    <cellStyle name="Total 2 3 3 5 3" xfId="3010"/>
    <cellStyle name="Total 2 3 3 5 3 2" xfId="3011"/>
    <cellStyle name="Total 2 3 3 5 4" xfId="3012"/>
    <cellStyle name="Total 2 3 3 6" xfId="3013"/>
    <cellStyle name="Total 2 3 3 6 2" xfId="3014"/>
    <cellStyle name="Total 2 3 3 6 2 2" xfId="3015"/>
    <cellStyle name="Total 2 3 3 6 3" xfId="3016"/>
    <cellStyle name="Total 2 3 3 6 3 2" xfId="3017"/>
    <cellStyle name="Total 2 3 3 6 4" xfId="3018"/>
    <cellStyle name="Total 2 3 3 7" xfId="3019"/>
    <cellStyle name="Total 2 3 3 7 2" xfId="3020"/>
    <cellStyle name="Total 2 3 3 7 2 2" xfId="3021"/>
    <cellStyle name="Total 2 3 3 7 3" xfId="3022"/>
    <cellStyle name="Total 2 3 3 7 3 2" xfId="3023"/>
    <cellStyle name="Total 2 3 3 7 4" xfId="3024"/>
    <cellStyle name="Total 2 3 3 8" xfId="3025"/>
    <cellStyle name="Total 2 3 3 8 2" xfId="3026"/>
    <cellStyle name="Total 2 3 3 8 2 2" xfId="3027"/>
    <cellStyle name="Total 2 3 3 8 3" xfId="3028"/>
    <cellStyle name="Total 2 3 3 9" xfId="3029"/>
    <cellStyle name="Total 2 3 3 9 2" xfId="3030"/>
    <cellStyle name="Total 2 3 4" xfId="3031"/>
    <cellStyle name="Total 2 3 4 2" xfId="3032"/>
    <cellStyle name="Total 2 3 4 2 2" xfId="3033"/>
    <cellStyle name="Total 2 3 4 3" xfId="3034"/>
    <cellStyle name="Total 2 3 4 3 2" xfId="3035"/>
    <cellStyle name="Total 2 3 4 4" xfId="3036"/>
    <cellStyle name="Total 2 3 5" xfId="3037"/>
    <cellStyle name="Total 2 3 5 2" xfId="3038"/>
    <cellStyle name="Total 2 3 5 2 2" xfId="3039"/>
    <cellStyle name="Total 2 3 5 3" xfId="3040"/>
    <cellStyle name="Total 2 3 5 3 2" xfId="3041"/>
    <cellStyle name="Total 2 3 5 4" xfId="3042"/>
    <cellStyle name="Total 2 3 6" xfId="3043"/>
    <cellStyle name="Total 2 3 6 2" xfId="3044"/>
    <cellStyle name="Total 2 3 6 2 2" xfId="3045"/>
    <cellStyle name="Total 2 3 6 3" xfId="3046"/>
    <cellStyle name="Total 2 3 6 3 2" xfId="3047"/>
    <cellStyle name="Total 2 3 6 4" xfId="3048"/>
    <cellStyle name="Total 2 3 7" xfId="3049"/>
    <cellStyle name="Total 2 3 7 2" xfId="3050"/>
    <cellStyle name="Total 2 3 7 2 2" xfId="3051"/>
    <cellStyle name="Total 2 3 7 3" xfId="3052"/>
    <cellStyle name="Total 2 3 7 3 2" xfId="3053"/>
    <cellStyle name="Total 2 3 7 4" xfId="3054"/>
    <cellStyle name="Total 2 3 8" xfId="3055"/>
    <cellStyle name="Total 2 3 8 2" xfId="3056"/>
    <cellStyle name="Total 2 3 8 2 2" xfId="3057"/>
    <cellStyle name="Total 2 3 8 3" xfId="3058"/>
    <cellStyle name="Total 2 3 8 3 2" xfId="3059"/>
    <cellStyle name="Total 2 3 8 4" xfId="3060"/>
    <cellStyle name="Total 2 3 9" xfId="3061"/>
    <cellStyle name="Total 2 3 9 2" xfId="3062"/>
    <cellStyle name="Total 2 3 9 2 2" xfId="3063"/>
    <cellStyle name="Total 2 3 9 3" xfId="3064"/>
    <cellStyle name="Total 2 3 9 3 2" xfId="3065"/>
    <cellStyle name="Total 2 3 9 4" xfId="3066"/>
    <cellStyle name="Total 2 4" xfId="493"/>
    <cellStyle name="Total 2 4 10" xfId="3067"/>
    <cellStyle name="Total 2 4 10 2" xfId="3068"/>
    <cellStyle name="Total 2 4 11" xfId="3069"/>
    <cellStyle name="Total 2 4 2" xfId="3070"/>
    <cellStyle name="Total 2 4 2 2" xfId="3071"/>
    <cellStyle name="Total 2 4 2 2 2" xfId="3072"/>
    <cellStyle name="Total 2 4 2 3" xfId="3073"/>
    <cellStyle name="Total 2 4 2 3 2" xfId="3074"/>
    <cellStyle name="Total 2 4 2 4" xfId="3075"/>
    <cellStyle name="Total 2 4 3" xfId="3076"/>
    <cellStyle name="Total 2 4 3 2" xfId="3077"/>
    <cellStyle name="Total 2 4 3 2 2" xfId="3078"/>
    <cellStyle name="Total 2 4 3 3" xfId="3079"/>
    <cellStyle name="Total 2 4 3 3 2" xfId="3080"/>
    <cellStyle name="Total 2 4 3 4" xfId="3081"/>
    <cellStyle name="Total 2 4 4" xfId="3082"/>
    <cellStyle name="Total 2 4 4 2" xfId="3083"/>
    <cellStyle name="Total 2 4 4 2 2" xfId="3084"/>
    <cellStyle name="Total 2 4 4 3" xfId="3085"/>
    <cellStyle name="Total 2 4 4 3 2" xfId="3086"/>
    <cellStyle name="Total 2 4 4 4" xfId="3087"/>
    <cellStyle name="Total 2 4 5" xfId="3088"/>
    <cellStyle name="Total 2 4 5 2" xfId="3089"/>
    <cellStyle name="Total 2 4 5 2 2" xfId="3090"/>
    <cellStyle name="Total 2 4 5 3" xfId="3091"/>
    <cellStyle name="Total 2 4 5 3 2" xfId="3092"/>
    <cellStyle name="Total 2 4 5 4" xfId="3093"/>
    <cellStyle name="Total 2 4 6" xfId="3094"/>
    <cellStyle name="Total 2 4 6 2" xfId="3095"/>
    <cellStyle name="Total 2 4 6 2 2" xfId="3096"/>
    <cellStyle name="Total 2 4 6 3" xfId="3097"/>
    <cellStyle name="Total 2 4 6 3 2" xfId="3098"/>
    <cellStyle name="Total 2 4 6 4" xfId="3099"/>
    <cellStyle name="Total 2 4 7" xfId="3100"/>
    <cellStyle name="Total 2 4 7 2" xfId="3101"/>
    <cellStyle name="Total 2 4 7 2 2" xfId="3102"/>
    <cellStyle name="Total 2 4 7 3" xfId="3103"/>
    <cellStyle name="Total 2 4 7 3 2" xfId="3104"/>
    <cellStyle name="Total 2 4 7 4" xfId="3105"/>
    <cellStyle name="Total 2 4 8" xfId="3106"/>
    <cellStyle name="Total 2 4 8 2" xfId="3107"/>
    <cellStyle name="Total 2 4 8 2 2" xfId="3108"/>
    <cellStyle name="Total 2 4 8 3" xfId="3109"/>
    <cellStyle name="Total 2 4 9" xfId="3110"/>
    <cellStyle name="Total 2 4 9 2" xfId="3111"/>
    <cellStyle name="Total 2 5" xfId="521"/>
    <cellStyle name="Total 2 5 10" xfId="3112"/>
    <cellStyle name="Total 2 5 10 2" xfId="3113"/>
    <cellStyle name="Total 2 5 11" xfId="3114"/>
    <cellStyle name="Total 2 5 2" xfId="3115"/>
    <cellStyle name="Total 2 5 2 2" xfId="3116"/>
    <cellStyle name="Total 2 5 2 2 2" xfId="3117"/>
    <cellStyle name="Total 2 5 2 3" xfId="3118"/>
    <cellStyle name="Total 2 5 2 3 2" xfId="3119"/>
    <cellStyle name="Total 2 5 2 4" xfId="3120"/>
    <cellStyle name="Total 2 5 3" xfId="3121"/>
    <cellStyle name="Total 2 5 3 2" xfId="3122"/>
    <cellStyle name="Total 2 5 3 2 2" xfId="3123"/>
    <cellStyle name="Total 2 5 3 3" xfId="3124"/>
    <cellStyle name="Total 2 5 3 3 2" xfId="3125"/>
    <cellStyle name="Total 2 5 3 4" xfId="3126"/>
    <cellStyle name="Total 2 5 4" xfId="3127"/>
    <cellStyle name="Total 2 5 4 2" xfId="3128"/>
    <cellStyle name="Total 2 5 4 2 2" xfId="3129"/>
    <cellStyle name="Total 2 5 4 3" xfId="3130"/>
    <cellStyle name="Total 2 5 4 3 2" xfId="3131"/>
    <cellStyle name="Total 2 5 4 4" xfId="3132"/>
    <cellStyle name="Total 2 5 5" xfId="3133"/>
    <cellStyle name="Total 2 5 5 2" xfId="3134"/>
    <cellStyle name="Total 2 5 5 2 2" xfId="3135"/>
    <cellStyle name="Total 2 5 5 3" xfId="3136"/>
    <cellStyle name="Total 2 5 5 3 2" xfId="3137"/>
    <cellStyle name="Total 2 5 5 4" xfId="3138"/>
    <cellStyle name="Total 2 5 6" xfId="3139"/>
    <cellStyle name="Total 2 5 6 2" xfId="3140"/>
    <cellStyle name="Total 2 5 6 2 2" xfId="3141"/>
    <cellStyle name="Total 2 5 6 3" xfId="3142"/>
    <cellStyle name="Total 2 5 6 3 2" xfId="3143"/>
    <cellStyle name="Total 2 5 6 4" xfId="3144"/>
    <cellStyle name="Total 2 5 7" xfId="3145"/>
    <cellStyle name="Total 2 5 7 2" xfId="3146"/>
    <cellStyle name="Total 2 5 7 2 2" xfId="3147"/>
    <cellStyle name="Total 2 5 7 3" xfId="3148"/>
    <cellStyle name="Total 2 5 7 3 2" xfId="3149"/>
    <cellStyle name="Total 2 5 7 4" xfId="3150"/>
    <cellStyle name="Total 2 5 8" xfId="3151"/>
    <cellStyle name="Total 2 5 8 2" xfId="3152"/>
    <cellStyle name="Total 2 5 8 2 2" xfId="3153"/>
    <cellStyle name="Total 2 5 8 3" xfId="3154"/>
    <cellStyle name="Total 2 5 9" xfId="3155"/>
    <cellStyle name="Total 2 5 9 2" xfId="3156"/>
    <cellStyle name="Total 2 6" xfId="3157"/>
    <cellStyle name="Total 2 6 2" xfId="3158"/>
    <cellStyle name="Total 2 6 2 2" xfId="3159"/>
    <cellStyle name="Total 2 6 3" xfId="3160"/>
    <cellStyle name="Total 2 6 3 2" xfId="3161"/>
    <cellStyle name="Total 2 6 4" xfId="3162"/>
    <cellStyle name="Total 2 7" xfId="3163"/>
    <cellStyle name="Total 2 7 2" xfId="3164"/>
    <cellStyle name="Total 2 7 2 2" xfId="3165"/>
    <cellStyle name="Total 2 7 3" xfId="3166"/>
    <cellStyle name="Total 2 7 3 2" xfId="3167"/>
    <cellStyle name="Total 2 7 4" xfId="3168"/>
    <cellStyle name="Total 2 8" xfId="3169"/>
    <cellStyle name="Total 2 8 2" xfId="3170"/>
    <cellStyle name="Total 2 8 2 2" xfId="3171"/>
    <cellStyle name="Total 2 8 3" xfId="3172"/>
    <cellStyle name="Total 2 8 3 2" xfId="3173"/>
    <cellStyle name="Total 2 8 4" xfId="3174"/>
    <cellStyle name="Total 2 9" xfId="3175"/>
    <cellStyle name="Total 2 9 2" xfId="3176"/>
    <cellStyle name="Total 2 9 2 2" xfId="3177"/>
    <cellStyle name="Total 2 9 3" xfId="3178"/>
    <cellStyle name="Total 2 9 3 2" xfId="3179"/>
    <cellStyle name="Total 2 9 4" xfId="3180"/>
    <cellStyle name="Total 3" xfId="3181"/>
    <cellStyle name="ux" xfId="473"/>
    <cellStyle name="Währung [0]_laroux" xfId="474"/>
    <cellStyle name="Währung_laroux" xfId="475"/>
    <cellStyle name="Warning Text 2" xfId="66"/>
    <cellStyle name="Warning Text 2 2" xfId="476"/>
    <cellStyle name="Warning Text 2 3" xfId="477"/>
    <cellStyle name="Warning Text 3" xfId="3182"/>
    <cellStyle name="Беззащитный" xfId="478"/>
    <cellStyle name="Защитный" xfId="479"/>
    <cellStyle name="Обычный 2" xfId="67"/>
    <cellStyle name="Обычный 2 2" xfId="68"/>
    <cellStyle name="Обычный 2 3" xfId="480"/>
    <cellStyle name="Обычный 3" xfId="85"/>
    <cellStyle name="Стиль 1" xfId="481"/>
    <cellStyle name="Стиль 1 2 2" xfId="482"/>
    <cellStyle name="Стиль 1 2 3" xfId="483"/>
    <cellStyle name="Финансовый 2" xfId="484"/>
    <cellStyle name="Финансовый 2 2" xfId="485"/>
    <cellStyle name="Финансовый 2 2 2" xfId="3183"/>
    <cellStyle name="Финансовый 2 2 2 2" xfId="3184"/>
    <cellStyle name="Финансовый 2 3" xfId="486"/>
    <cellStyle name="Финансовый 2 3 2" xfId="3185"/>
    <cellStyle name="Финансовый 2 3 2 2" xfId="3186"/>
    <cellStyle name="Финансовый 2 4" xfId="3187"/>
    <cellStyle name="Финансовый 2 4 2" xfId="3188"/>
    <cellStyle name="Финансовый 3" xfId="487"/>
    <cellStyle name="Финансовый 3 2" xfId="3189"/>
    <cellStyle name="Финансовый 3 2 2" xfId="3190"/>
    <cellStyle name="Финансовый 4" xfId="488"/>
    <cellStyle name="Финансовый 4 2" xfId="3191"/>
    <cellStyle name="Финансовый 4 2 2" xfId="31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gran1\FINPROG\2003\Finprog\2002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prog\2017\4\Finprog_annual_2017_MTEF30.03-activ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ekh\monetary%20pol\cashflow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tom/Desktop/2021_Byuje%20Orenq/Orenqo%20havelvacner/2.&#1344;&#1377;&#1406;&#1381;&#1388;&#1406;&#1377;&#1390;%20N1%20&#1377;&#1394;&#1397;&#1400;&#1410;&#1405;&#1377;&#1391;%20N2.%20&#1336;&#1405;&#1407;%20&#1390;&#1408;&#1377;&#1379;&#1408;&#1381;&#1408;&#1387;%20&#1415;%20&#1396;&#1387;&#1403;&#1400;&#1409;&#1377;&#1404;&#1400;&#1410;&#1396;&#1398;&#1381;&#1408;&#1387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Variables"/>
      <sheetName val="Summary"/>
      <sheetName val="RealExo"/>
      <sheetName val="Real"/>
      <sheetName val="Real%"/>
      <sheetName val="FisRevExo"/>
      <sheetName val="FisExpExo"/>
      <sheetName val="Fiscal"/>
      <sheetName val="Fis-Debt"/>
      <sheetName val="BoPexo"/>
      <sheetName val="BoP"/>
      <sheetName val="ExtDebt"/>
      <sheetName val="NFA"/>
      <sheetName val="MonExo"/>
      <sheetName val="Money"/>
      <sheetName val="CBT"/>
      <sheetName val="Agr"/>
      <sheetName val="constr"/>
      <sheetName val="Services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 "/>
      <sheetName val="Summary comparable GDP"/>
      <sheetName val="GDP2001-2030"/>
      <sheetName val="N"/>
      <sheetName val="R &amp; Def"/>
      <sheetName val="BOP"/>
      <sheetName val="BOP 1"/>
      <sheetName val="BoP a&amp;v"/>
      <sheetName val="Cashflow"/>
      <sheetName val="FOF_New"/>
      <sheetName val="CPI"/>
      <sheetName val="RM"/>
      <sheetName val="BM"/>
      <sheetName val="Fiscal-state"/>
      <sheetName val="Fiscal"/>
      <sheetName val=" Debt"/>
      <sheetName val="GDP sectors"/>
      <sheetName val="Employment"/>
      <sheetName val="GDP per capita"/>
      <sheetName val="Help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-11.500000000000002</v>
          </cell>
          <cell r="AB33">
            <v>-10.199999999999998</v>
          </cell>
          <cell r="AC33">
            <v>-5.5500000000000007</v>
          </cell>
          <cell r="AD33">
            <v>-10.7</v>
          </cell>
          <cell r="AE33">
            <v>-37.950000000000003</v>
          </cell>
          <cell r="AF33">
            <v>-7.8312249999999697</v>
          </cell>
          <cell r="AG33">
            <v>-15.5936500000001</v>
          </cell>
          <cell r="AH33">
            <v>-15.6736500000001</v>
          </cell>
          <cell r="AI33">
            <v>-7.5</v>
          </cell>
          <cell r="AJ33">
            <v>-10.199999999999999</v>
          </cell>
          <cell r="AK33">
            <v>-7.35</v>
          </cell>
          <cell r="AL33">
            <v>-12.8</v>
          </cell>
          <cell r="AM33">
            <v>-37.85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303.65788331549993</v>
          </cell>
          <cell r="AB38">
            <v>312.01548037581813</v>
          </cell>
          <cell r="AC38">
            <v>331.49224332463632</v>
          </cell>
          <cell r="AD38">
            <v>343.4427234951545</v>
          </cell>
          <cell r="AE38">
            <v>343.4427234951545</v>
          </cell>
          <cell r="AF38">
            <v>344.62786169515454</v>
          </cell>
          <cell r="AG38">
            <v>347.21579219515445</v>
          </cell>
          <cell r="AH38">
            <v>328.73077069515432</v>
          </cell>
        </row>
      </sheetData>
      <sheetData sheetId="2" refreshError="1">
        <row r="1">
          <cell r="A1">
            <v>1</v>
          </cell>
          <cell r="C1" t="str">
            <v>Balance of Payments</v>
          </cell>
          <cell r="E1">
            <v>0.14640027557698931</v>
          </cell>
          <cell r="F1">
            <v>0.26076472614536689</v>
          </cell>
          <cell r="G1">
            <v>0.30899069927661038</v>
          </cell>
          <cell r="H1">
            <v>0.28384429900103342</v>
          </cell>
          <cell r="J1">
            <v>0.15413367284176299</v>
          </cell>
          <cell r="K1">
            <v>0.23853621399353958</v>
          </cell>
          <cell r="L1">
            <v>0.26611553896246337</v>
          </cell>
          <cell r="M1">
            <v>0.34121457420223406</v>
          </cell>
          <cell r="O1">
            <v>0.25770905133321242</v>
          </cell>
          <cell r="P1">
            <v>0.27022492290948669</v>
          </cell>
          <cell r="Q1">
            <v>0.24696172682749867</v>
          </cell>
          <cell r="R1">
            <v>0.2251042989298023</v>
          </cell>
        </row>
        <row r="2">
          <cell r="A2" t="str">
            <v>Balance of Payments</v>
          </cell>
          <cell r="B2" t="str">
            <v>ì×³ñ³ÛÇÝ Ñ³ßí»ÏßÇé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AI2">
            <v>195.17631312</v>
          </cell>
          <cell r="AJ2">
            <v>212.48453392704002</v>
          </cell>
        </row>
        <row r="3">
          <cell r="A3" t="str">
            <v>mln USD</v>
          </cell>
          <cell r="B3" t="str">
            <v>ÙÉÝ.²ØÜ ¹áÉ³ñ</v>
          </cell>
          <cell r="C3" t="str">
            <v>mln USD</v>
          </cell>
          <cell r="D3">
            <v>1995</v>
          </cell>
          <cell r="E3">
            <v>1.96</v>
          </cell>
          <cell r="F3">
            <v>2.96</v>
          </cell>
          <cell r="G3">
            <v>3.96</v>
          </cell>
          <cell r="H3">
            <v>4.96</v>
          </cell>
          <cell r="I3">
            <v>1996</v>
          </cell>
          <cell r="J3">
            <v>1.97</v>
          </cell>
          <cell r="K3">
            <v>2.97</v>
          </cell>
          <cell r="L3">
            <v>3.97</v>
          </cell>
          <cell r="M3">
            <v>4.97</v>
          </cell>
          <cell r="N3">
            <v>1997</v>
          </cell>
          <cell r="O3">
            <v>1.98</v>
          </cell>
          <cell r="P3">
            <v>2.98</v>
          </cell>
          <cell r="Q3">
            <v>3.98</v>
          </cell>
          <cell r="R3">
            <v>4.9800000000000004</v>
          </cell>
          <cell r="S3">
            <v>1998</v>
          </cell>
          <cell r="T3">
            <v>1.99</v>
          </cell>
          <cell r="U3">
            <v>2.99</v>
          </cell>
          <cell r="V3">
            <v>3.99</v>
          </cell>
          <cell r="W3">
            <v>4.99</v>
          </cell>
          <cell r="X3">
            <v>1999</v>
          </cell>
          <cell r="Y3">
            <v>1</v>
          </cell>
          <cell r="Z3">
            <v>2</v>
          </cell>
          <cell r="AA3">
            <v>3</v>
          </cell>
          <cell r="AB3">
            <v>4</v>
          </cell>
          <cell r="AC3">
            <v>2000</v>
          </cell>
          <cell r="AD3">
            <v>1.01</v>
          </cell>
          <cell r="AE3">
            <v>2.0099999999999998</v>
          </cell>
          <cell r="AF3">
            <v>3.01</v>
          </cell>
          <cell r="AG3">
            <v>4.01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</row>
        <row r="4">
          <cell r="C4" t="str">
            <v>Current Account, (including official transfers)</v>
          </cell>
        </row>
        <row r="5">
          <cell r="C5" t="str">
            <v>Current Account, (excluding official transfers)</v>
          </cell>
        </row>
        <row r="6">
          <cell r="C6" t="str">
            <v>Goods</v>
          </cell>
        </row>
        <row r="7">
          <cell r="C7" t="str">
            <v>Exports</v>
          </cell>
        </row>
        <row r="8">
          <cell r="C8" t="str">
            <v>Exports FOB</v>
          </cell>
        </row>
        <row r="9">
          <cell r="C9" t="str">
            <v>Exports, other</v>
          </cell>
        </row>
        <row r="10">
          <cell r="C10" t="str">
            <v>Goods for processing</v>
          </cell>
        </row>
        <row r="11">
          <cell r="C11" t="str">
            <v>Repairs on goods</v>
          </cell>
        </row>
        <row r="12">
          <cell r="C12" t="str">
            <v>Goods procured in ports by carriers</v>
          </cell>
        </row>
        <row r="13">
          <cell r="C13" t="str">
            <v>Imports</v>
          </cell>
        </row>
        <row r="14">
          <cell r="C14" t="str">
            <v>Imports FOB</v>
          </cell>
        </row>
        <row r="15">
          <cell r="C15" t="str">
            <v>Imports, other</v>
          </cell>
        </row>
        <row r="16">
          <cell r="C16" t="str">
            <v>Goods for processing</v>
          </cell>
        </row>
        <row r="17">
          <cell r="C17" t="str">
            <v>Repairs on goods</v>
          </cell>
        </row>
        <row r="18">
          <cell r="C18" t="str">
            <v>Goods procured in ports by carriers</v>
          </cell>
        </row>
        <row r="19">
          <cell r="C19" t="str">
            <v>Imports CIF</v>
          </cell>
        </row>
        <row r="20">
          <cell r="C20" t="str">
            <v>Humanitarian Aid</v>
          </cell>
        </row>
        <row r="21">
          <cell r="C21" t="str">
            <v>Goods</v>
          </cell>
        </row>
        <row r="22">
          <cell r="C22" t="str">
            <v>Capital Transfers</v>
          </cell>
        </row>
        <row r="23">
          <cell r="C23" t="str">
            <v>Services</v>
          </cell>
        </row>
        <row r="24">
          <cell r="C24" t="str">
            <v>credit</v>
          </cell>
        </row>
        <row r="25">
          <cell r="C25" t="str">
            <v>debit</v>
          </cell>
        </row>
        <row r="26">
          <cell r="C26" t="str">
            <v>Income</v>
          </cell>
        </row>
        <row r="27">
          <cell r="C27" t="str">
            <v>Compensation of Employees</v>
          </cell>
        </row>
        <row r="28">
          <cell r="C28" t="str">
            <v>credit</v>
          </cell>
        </row>
        <row r="29">
          <cell r="C29" t="str">
            <v>debit</v>
          </cell>
        </row>
        <row r="30">
          <cell r="C30" t="str">
            <v>Investment income</v>
          </cell>
        </row>
        <row r="31">
          <cell r="C31" t="str">
            <v>Direct investment</v>
          </cell>
        </row>
        <row r="32">
          <cell r="C32" t="str">
            <v>credit</v>
          </cell>
        </row>
        <row r="33">
          <cell r="C33" t="str">
            <v>debit</v>
          </cell>
        </row>
        <row r="34">
          <cell r="C34" t="str">
            <v>Portfolio investment</v>
          </cell>
        </row>
        <row r="35">
          <cell r="C35" t="str">
            <v>Income on equity (dividends)</v>
          </cell>
        </row>
        <row r="36">
          <cell r="C36" t="str">
            <v>credit</v>
          </cell>
        </row>
        <row r="37">
          <cell r="C37" t="str">
            <v>debit</v>
          </cell>
        </row>
        <row r="38">
          <cell r="C38" t="str">
            <v>Income on debt (interest)</v>
          </cell>
        </row>
        <row r="39">
          <cell r="C39" t="str">
            <v>credit</v>
          </cell>
        </row>
        <row r="40">
          <cell r="C40" t="str">
            <v>* Monetary authorities</v>
          </cell>
        </row>
        <row r="41">
          <cell r="C41" t="str">
            <v>* Banks</v>
          </cell>
        </row>
        <row r="42">
          <cell r="C42" t="str">
            <v>debit</v>
          </cell>
        </row>
        <row r="43">
          <cell r="C43" t="str">
            <v xml:space="preserve">Other investment </v>
          </cell>
        </row>
        <row r="44">
          <cell r="C44" t="str">
            <v>credit</v>
          </cell>
        </row>
        <row r="45">
          <cell r="C45" t="str">
            <v>* General government</v>
          </cell>
        </row>
        <row r="46">
          <cell r="C46" t="str">
            <v>* Monetary authorities</v>
          </cell>
        </row>
        <row r="47">
          <cell r="C47" t="str">
            <v>* Banks</v>
          </cell>
        </row>
        <row r="48">
          <cell r="C48" t="str">
            <v>debit</v>
          </cell>
        </row>
        <row r="49">
          <cell r="C49" t="str">
            <v>* General government</v>
          </cell>
        </row>
        <row r="50">
          <cell r="C50" t="str">
            <v>Multilateral</v>
          </cell>
        </row>
        <row r="51">
          <cell r="C51" t="str">
            <v>World Bank</v>
          </cell>
        </row>
        <row r="52">
          <cell r="C52" t="str">
            <v>IBRD</v>
          </cell>
        </row>
        <row r="53">
          <cell r="C53" t="str">
            <v>IDA</v>
          </cell>
        </row>
        <row r="54">
          <cell r="C54" t="str">
            <v>IFAD</v>
          </cell>
        </row>
        <row r="55">
          <cell r="C55" t="str">
            <v>EBRD</v>
          </cell>
        </row>
        <row r="56">
          <cell r="C56" t="str">
            <v>Bilateral</v>
          </cell>
        </row>
        <row r="57">
          <cell r="C57" t="str">
            <v>EU</v>
          </cell>
        </row>
        <row r="58">
          <cell r="C58" t="str">
            <v>Russia</v>
          </cell>
        </row>
        <row r="59">
          <cell r="C59" t="str">
            <v>Turkmenistan</v>
          </cell>
        </row>
        <row r="60">
          <cell r="C60" t="str">
            <v>USA</v>
          </cell>
        </row>
        <row r="61">
          <cell r="C61" t="str">
            <v>Germany</v>
          </cell>
        </row>
        <row r="62">
          <cell r="C62" t="str">
            <v>France</v>
          </cell>
        </row>
        <row r="63">
          <cell r="C63" t="str">
            <v>China</v>
          </cell>
        </row>
        <row r="64">
          <cell r="C64" t="str">
            <v>* Monetary authorities</v>
          </cell>
        </row>
        <row r="65">
          <cell r="C65" t="str">
            <v>IMF</v>
          </cell>
        </row>
        <row r="66">
          <cell r="C66" t="str">
            <v>Deutschebank</v>
          </cell>
        </row>
        <row r="67">
          <cell r="C67" t="str">
            <v>KFW</v>
          </cell>
        </row>
        <row r="68">
          <cell r="C68" t="str">
            <v>* Banks</v>
          </cell>
        </row>
        <row r="69">
          <cell r="C69" t="str">
            <v>Guaranteed Loans</v>
          </cell>
        </row>
        <row r="70">
          <cell r="C70" t="str">
            <v>Other</v>
          </cell>
        </row>
        <row r="71">
          <cell r="C71" t="str">
            <v>* Other sectors</v>
          </cell>
        </row>
        <row r="72">
          <cell r="C72" t="str">
            <v>Terminal</v>
          </cell>
        </row>
        <row r="73">
          <cell r="C73" t="str">
            <v>Current transfers</v>
          </cell>
        </row>
        <row r="74">
          <cell r="C74" t="str">
            <v>General government</v>
          </cell>
        </row>
        <row r="75">
          <cell r="C75" t="str">
            <v>credit</v>
          </cell>
        </row>
        <row r="76">
          <cell r="C76" t="str">
            <v>Technical assistance</v>
          </cell>
        </row>
        <row r="77">
          <cell r="C77" t="str">
            <v>Other</v>
          </cell>
        </row>
        <row r="78">
          <cell r="C78" t="str">
            <v>Humanitarian aid</v>
          </cell>
        </row>
        <row r="79">
          <cell r="C79" t="str">
            <v>Goods</v>
          </cell>
        </row>
        <row r="80">
          <cell r="C80" t="str">
            <v>Administrative costs</v>
          </cell>
        </row>
        <row r="81">
          <cell r="C81" t="str">
            <v>Financial assistance</v>
          </cell>
        </row>
        <row r="82">
          <cell r="C82" t="str">
            <v>debit</v>
          </cell>
        </row>
        <row r="83">
          <cell r="C83" t="str">
            <v>Private</v>
          </cell>
        </row>
        <row r="84">
          <cell r="C84" t="str">
            <v>credit</v>
          </cell>
        </row>
        <row r="85">
          <cell r="C85" t="str">
            <v>debit</v>
          </cell>
        </row>
        <row r="87">
          <cell r="C87" t="str">
            <v xml:space="preserve"> Capital and financial account</v>
          </cell>
        </row>
        <row r="88">
          <cell r="C88" t="str">
            <v>Capital account</v>
          </cell>
        </row>
        <row r="89">
          <cell r="C89" t="str">
            <v>Capital transfers</v>
          </cell>
        </row>
        <row r="90">
          <cell r="C90" t="str">
            <v>Acquisition/disposal of nonproduced nonfinancial assets</v>
          </cell>
        </row>
        <row r="91">
          <cell r="C91" t="str">
            <v>Financial account</v>
          </cell>
        </row>
        <row r="92">
          <cell r="C92" t="str">
            <v>Direct investment</v>
          </cell>
        </row>
        <row r="93">
          <cell r="C93" t="str">
            <v>Abroad</v>
          </cell>
        </row>
        <row r="94">
          <cell r="C94" t="str">
            <v>Equity capital</v>
          </cell>
        </row>
        <row r="95">
          <cell r="C95" t="str">
            <v>Banks</v>
          </cell>
        </row>
        <row r="96">
          <cell r="C96" t="str">
            <v>Other sectors</v>
          </cell>
        </row>
        <row r="97">
          <cell r="C97" t="str">
            <v>Reinvested earnings</v>
          </cell>
        </row>
        <row r="98">
          <cell r="C98" t="str">
            <v>Other capital</v>
          </cell>
        </row>
        <row r="99">
          <cell r="C99" t="str">
            <v>In reporting country</v>
          </cell>
        </row>
        <row r="100">
          <cell r="C100" t="str">
            <v>Equity capital</v>
          </cell>
        </row>
        <row r="101">
          <cell r="C101" t="str">
            <v>Banks</v>
          </cell>
        </row>
        <row r="102">
          <cell r="C102" t="str">
            <v>Other sectors</v>
          </cell>
        </row>
        <row r="103">
          <cell r="C103" t="str">
            <v>Reinvested earnings</v>
          </cell>
        </row>
        <row r="104">
          <cell r="C104" t="str">
            <v>Other capital</v>
          </cell>
        </row>
        <row r="105">
          <cell r="C105" t="str">
            <v>Portfolio investment</v>
          </cell>
        </row>
        <row r="106">
          <cell r="C106" t="str">
            <v>Assets</v>
          </cell>
        </row>
        <row r="107">
          <cell r="C107" t="str">
            <v>Equity securities</v>
          </cell>
        </row>
        <row r="108">
          <cell r="C108" t="str">
            <v>Banks</v>
          </cell>
        </row>
        <row r="109">
          <cell r="C109" t="str">
            <v>Other sectors</v>
          </cell>
        </row>
        <row r="110">
          <cell r="C110" t="str">
            <v>Debt securities</v>
          </cell>
        </row>
        <row r="111">
          <cell r="C111" t="str">
            <v>Bonds and notes</v>
          </cell>
        </row>
        <row r="112">
          <cell r="C112" t="str">
            <v>Banks</v>
          </cell>
        </row>
        <row r="113">
          <cell r="C113" t="str">
            <v>Other sectors</v>
          </cell>
        </row>
        <row r="114">
          <cell r="C114" t="str">
            <v>Money-market instruments</v>
          </cell>
        </row>
        <row r="115">
          <cell r="C115" t="str">
            <v>Banks</v>
          </cell>
        </row>
        <row r="116">
          <cell r="C116" t="str">
            <v>Other sectors</v>
          </cell>
        </row>
        <row r="117">
          <cell r="C117" t="str">
            <v>Liabilities</v>
          </cell>
        </row>
        <row r="118">
          <cell r="C118" t="str">
            <v>Equity securities</v>
          </cell>
        </row>
        <row r="119">
          <cell r="C119" t="str">
            <v>Banks</v>
          </cell>
        </row>
        <row r="120">
          <cell r="C120" t="str">
            <v>Other sectors</v>
          </cell>
        </row>
        <row r="121">
          <cell r="C121" t="str">
            <v>Debt securities</v>
          </cell>
        </row>
        <row r="122">
          <cell r="C122" t="str">
            <v>Bonds and notes</v>
          </cell>
        </row>
        <row r="123">
          <cell r="C123" t="str">
            <v>Banks</v>
          </cell>
        </row>
        <row r="124">
          <cell r="C124" t="str">
            <v>Other sectors</v>
          </cell>
        </row>
        <row r="125">
          <cell r="C125" t="str">
            <v>Money-market instruments</v>
          </cell>
        </row>
        <row r="126">
          <cell r="C126" t="str">
            <v>General government</v>
          </cell>
        </row>
        <row r="127">
          <cell r="C127" t="str">
            <v>Banks</v>
          </cell>
        </row>
        <row r="128">
          <cell r="C128" t="str">
            <v>Other sectors</v>
          </cell>
        </row>
        <row r="129">
          <cell r="C129" t="str">
            <v>Other investment</v>
          </cell>
        </row>
        <row r="130">
          <cell r="C130" t="str">
            <v>Assets</v>
          </cell>
        </row>
        <row r="131">
          <cell r="C131" t="str">
            <v>Trade credits</v>
          </cell>
        </row>
        <row r="132">
          <cell r="C132" t="str">
            <v>Loans</v>
          </cell>
        </row>
        <row r="133">
          <cell r="C133" t="str">
            <v>General government</v>
          </cell>
        </row>
        <row r="134">
          <cell r="C134" t="str">
            <v>Banks</v>
          </cell>
        </row>
        <row r="135">
          <cell r="C135" t="str">
            <v>Long-term</v>
          </cell>
        </row>
        <row r="136">
          <cell r="C136" t="str">
            <v>Short-term</v>
          </cell>
        </row>
        <row r="137">
          <cell r="C137" t="str">
            <v>Currency and deposits</v>
          </cell>
        </row>
        <row r="138">
          <cell r="C138" t="str">
            <v>Monetary authorities</v>
          </cell>
        </row>
        <row r="139">
          <cell r="C139" t="str">
            <v>Privatization Account</v>
          </cell>
        </row>
        <row r="140">
          <cell r="C140" t="str">
            <v>Banks</v>
          </cell>
        </row>
        <row r="141">
          <cell r="C141" t="str">
            <v>Other sectors</v>
          </cell>
        </row>
        <row r="142">
          <cell r="C142" t="str">
            <v>Drawings</v>
          </cell>
        </row>
        <row r="143">
          <cell r="C143" t="str">
            <v>Repayments</v>
          </cell>
        </row>
        <row r="144">
          <cell r="C144" t="str">
            <v>Other assets</v>
          </cell>
        </row>
        <row r="145">
          <cell r="C145" t="str">
            <v>Monetary authorities</v>
          </cell>
        </row>
        <row r="146">
          <cell r="C146" t="str">
            <v>Banks</v>
          </cell>
        </row>
        <row r="147">
          <cell r="C147" t="str">
            <v>Liabilities</v>
          </cell>
        </row>
        <row r="148">
          <cell r="C148" t="str">
            <v>Trade credits</v>
          </cell>
        </row>
        <row r="149">
          <cell r="C149" t="str">
            <v>Long-term</v>
          </cell>
        </row>
        <row r="150">
          <cell r="C150" t="str">
            <v>Drawings</v>
          </cell>
        </row>
        <row r="151">
          <cell r="C151" t="str">
            <v>Repayments</v>
          </cell>
        </row>
        <row r="152">
          <cell r="C152" t="str">
            <v>Short-term</v>
          </cell>
        </row>
        <row r="153">
          <cell r="C153" t="str">
            <v>Loans</v>
          </cell>
        </row>
        <row r="154">
          <cell r="C154" t="str">
            <v>General government</v>
          </cell>
        </row>
        <row r="155">
          <cell r="C155" t="str">
            <v>Drawings</v>
          </cell>
        </row>
        <row r="156">
          <cell r="C156" t="str">
            <v>Multilateral</v>
          </cell>
        </row>
        <row r="157">
          <cell r="C157" t="str">
            <v>World Bank</v>
          </cell>
        </row>
        <row r="158">
          <cell r="C158" t="str">
            <v>IBRD</v>
          </cell>
        </row>
        <row r="159">
          <cell r="C159" t="str">
            <v>IDA</v>
          </cell>
        </row>
        <row r="160">
          <cell r="C160" t="str">
            <v>IFAD</v>
          </cell>
        </row>
        <row r="161">
          <cell r="C161" t="str">
            <v>EBRD</v>
          </cell>
        </row>
        <row r="162">
          <cell r="C162" t="str">
            <v>Bilateral</v>
          </cell>
        </row>
        <row r="163">
          <cell r="C163" t="str">
            <v>EU</v>
          </cell>
        </row>
        <row r="164">
          <cell r="C164" t="str">
            <v>Russia</v>
          </cell>
        </row>
        <row r="165">
          <cell r="C165" t="str">
            <v>Turkmenistan</v>
          </cell>
        </row>
        <row r="166">
          <cell r="C166" t="str">
            <v>USA</v>
          </cell>
        </row>
        <row r="167">
          <cell r="C167" t="str">
            <v>Germany</v>
          </cell>
        </row>
        <row r="168">
          <cell r="C168" t="str">
            <v>France</v>
          </cell>
        </row>
        <row r="169">
          <cell r="C169" t="str">
            <v>China</v>
          </cell>
        </row>
        <row r="170">
          <cell r="C170" t="str">
            <v>Repayments</v>
          </cell>
        </row>
        <row r="171">
          <cell r="C171" t="str">
            <v>Multilateral</v>
          </cell>
        </row>
        <row r="172">
          <cell r="C172" t="str">
            <v>World Bank</v>
          </cell>
        </row>
        <row r="173">
          <cell r="C173" t="str">
            <v>IBRD</v>
          </cell>
        </row>
        <row r="174">
          <cell r="C174" t="str">
            <v>IDA</v>
          </cell>
        </row>
        <row r="175">
          <cell r="C175" t="str">
            <v>IFAD</v>
          </cell>
        </row>
        <row r="176">
          <cell r="C176" t="str">
            <v>EBRD</v>
          </cell>
        </row>
        <row r="177">
          <cell r="C177" t="str">
            <v>Bilateral</v>
          </cell>
        </row>
        <row r="178">
          <cell r="C178" t="str">
            <v>EU</v>
          </cell>
        </row>
        <row r="179">
          <cell r="C179" t="str">
            <v>Russia</v>
          </cell>
        </row>
        <row r="180">
          <cell r="C180" t="str">
            <v>Turkmenistan</v>
          </cell>
        </row>
        <row r="181">
          <cell r="C181" t="str">
            <v>USA</v>
          </cell>
        </row>
        <row r="182">
          <cell r="C182" t="str">
            <v>Germany</v>
          </cell>
        </row>
        <row r="183">
          <cell r="C183" t="str">
            <v>France</v>
          </cell>
        </row>
        <row r="184">
          <cell r="C184" t="str">
            <v>China</v>
          </cell>
        </row>
        <row r="185">
          <cell r="C185" t="str">
            <v>Monetary authorities</v>
          </cell>
        </row>
        <row r="186">
          <cell r="C186" t="str">
            <v>Drawings</v>
          </cell>
        </row>
        <row r="187">
          <cell r="C187" t="str">
            <v>IMF</v>
          </cell>
        </row>
        <row r="188">
          <cell r="C188" t="str">
            <v>Deutschebank</v>
          </cell>
        </row>
        <row r="189">
          <cell r="C189" t="str">
            <v>KFW</v>
          </cell>
        </row>
        <row r="190">
          <cell r="C190" t="str">
            <v>Repayments</v>
          </cell>
        </row>
        <row r="191">
          <cell r="C191" t="str">
            <v>IMF</v>
          </cell>
        </row>
        <row r="192">
          <cell r="C192" t="str">
            <v>Deutschebank</v>
          </cell>
        </row>
        <row r="193">
          <cell r="C193" t="str">
            <v>KFW</v>
          </cell>
        </row>
        <row r="194">
          <cell r="C194" t="str">
            <v>Banks</v>
          </cell>
        </row>
        <row r="195">
          <cell r="C195" t="str">
            <v>Long-term</v>
          </cell>
        </row>
        <row r="196">
          <cell r="C196" t="str">
            <v>Guaranteed loans</v>
          </cell>
        </row>
        <row r="197">
          <cell r="C197" t="str">
            <v>Other loans</v>
          </cell>
        </row>
        <row r="198">
          <cell r="C198" t="str">
            <v>Short-term</v>
          </cell>
        </row>
        <row r="199">
          <cell r="C199" t="str">
            <v>Guaranteed loans</v>
          </cell>
        </row>
        <row r="200">
          <cell r="C200" t="str">
            <v>Other loans</v>
          </cell>
        </row>
        <row r="201">
          <cell r="C201" t="str">
            <v>Other sectors</v>
          </cell>
        </row>
        <row r="202">
          <cell r="C202" t="str">
            <v>Long-term</v>
          </cell>
        </row>
        <row r="203">
          <cell r="C203" t="str">
            <v>Drawings</v>
          </cell>
        </row>
        <row r="204">
          <cell r="C204" t="str">
            <v>Repayments</v>
          </cell>
        </row>
        <row r="205">
          <cell r="C205" t="str">
            <v>Short-term</v>
          </cell>
        </row>
        <row r="206">
          <cell r="C206" t="str">
            <v>Currency and deposits</v>
          </cell>
        </row>
        <row r="207">
          <cell r="C207" t="str">
            <v>Monetary authorities</v>
          </cell>
        </row>
        <row r="208">
          <cell r="C208" t="str">
            <v>Banks</v>
          </cell>
        </row>
        <row r="209">
          <cell r="C209" t="str">
            <v>Other sectors</v>
          </cell>
        </row>
        <row r="210">
          <cell r="C210" t="str">
            <v>Other Liabilities</v>
          </cell>
        </row>
        <row r="211">
          <cell r="C211" t="str">
            <v>Monetary authorities</v>
          </cell>
        </row>
        <row r="212">
          <cell r="C212" t="str">
            <v>General government</v>
          </cell>
        </row>
        <row r="213">
          <cell r="C213" t="str">
            <v>Banks</v>
          </cell>
        </row>
        <row r="214">
          <cell r="C214" t="str">
            <v>Other sectors</v>
          </cell>
        </row>
        <row r="215">
          <cell r="C215" t="str">
            <v>Long-term</v>
          </cell>
        </row>
        <row r="216">
          <cell r="C216" t="str">
            <v>Short-term</v>
          </cell>
        </row>
        <row r="217">
          <cell r="C217" t="str">
            <v>Reserves Assets</v>
          </cell>
        </row>
        <row r="218">
          <cell r="C218" t="str">
            <v>Monetary gold</v>
          </cell>
        </row>
        <row r="219">
          <cell r="C219" t="str">
            <v>Special drawing rights</v>
          </cell>
        </row>
        <row r="220">
          <cell r="C220" t="str">
            <v>Reserve position in the Fund</v>
          </cell>
        </row>
        <row r="221">
          <cell r="C221" t="str">
            <v>Foreign exchange</v>
          </cell>
        </row>
        <row r="222">
          <cell r="C222" t="str">
            <v>Currency and deposits</v>
          </cell>
        </row>
        <row r="223">
          <cell r="C223" t="str">
            <v>Cash</v>
          </cell>
        </row>
        <row r="224">
          <cell r="C224" t="str">
            <v>Deposits</v>
          </cell>
        </row>
        <row r="225">
          <cell r="C225" t="str">
            <v>Securities</v>
          </cell>
        </row>
        <row r="226">
          <cell r="C226" t="str">
            <v>Equities</v>
          </cell>
        </row>
        <row r="227">
          <cell r="C227" t="str">
            <v>Bonds and notes</v>
          </cell>
        </row>
        <row r="228">
          <cell r="C228" t="str">
            <v>Money market instruments and financial derivatives</v>
          </cell>
        </row>
        <row r="229">
          <cell r="C229" t="str">
            <v>Other claims</v>
          </cell>
        </row>
        <row r="231">
          <cell r="C231" t="str">
            <v xml:space="preserve"> Net Errors and Omissions</v>
          </cell>
        </row>
        <row r="233">
          <cell r="C233" t="str">
            <v>Total Balance</v>
          </cell>
        </row>
      </sheetData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67.582664047287494</v>
          </cell>
          <cell r="AE21">
            <v>90.328552720352576</v>
          </cell>
          <cell r="AF21">
            <v>81.865886605140176</v>
          </cell>
          <cell r="AG21">
            <v>82.58544723015882</v>
          </cell>
          <cell r="AH21">
            <v>322.36255060293905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4.3026640472875002</v>
          </cell>
          <cell r="AE28">
            <v>-13.040447279647431</v>
          </cell>
          <cell r="AF28">
            <v>4.1728866051401781</v>
          </cell>
          <cell r="AG28">
            <v>-12.522552769841177</v>
          </cell>
          <cell r="AH28">
            <v>-17.087449397060929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34.711754956378407</v>
          </cell>
          <cell r="AE31">
            <v>28.957734538534382</v>
          </cell>
          <cell r="AF31">
            <v>6.1710684233219979</v>
          </cell>
          <cell r="AG31">
            <v>-9.0243709516593569</v>
          </cell>
          <cell r="AH31">
            <v>60.816186966575437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-18.881445460829426</v>
          </cell>
          <cell r="AE34">
            <v>12.129300113668137</v>
          </cell>
          <cell r="AF34">
            <v>11.847879897084695</v>
          </cell>
          <cell r="AG34">
            <v>17.794929653888602</v>
          </cell>
          <cell r="AH34">
            <v>22.890664203812008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10.089319997</v>
          </cell>
          <cell r="AE36">
            <v>-8.3575970603181844</v>
          </cell>
          <cell r="AF36">
            <v>-19.47676294881818</v>
          </cell>
          <cell r="AG36">
            <v>-11.950480170518182</v>
          </cell>
          <cell r="AH36">
            <v>-29.695520182654548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2.9394999283499526</v>
          </cell>
          <cell r="AF43">
            <v>2.3692700732665148</v>
          </cell>
          <cell r="AG43">
            <v>5.0122463583704207</v>
          </cell>
          <cell r="AH43">
            <v>13.725687771157464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2.9394999283499526</v>
          </cell>
          <cell r="AF47">
            <v>2.3692700732665148</v>
          </cell>
          <cell r="AG47">
            <v>5.0122463583704207</v>
          </cell>
          <cell r="AH47">
            <v>13.725687771157464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293.056680003</v>
          </cell>
          <cell r="AE55">
            <v>301.4142770633182</v>
          </cell>
          <cell r="AF55">
            <v>320.89104001213639</v>
          </cell>
          <cell r="AG55">
            <v>332.84152018265456</v>
          </cell>
          <cell r="AH55">
            <v>332.84152018265456</v>
          </cell>
          <cell r="AI55">
            <v>334.0266583826546</v>
          </cell>
          <cell r="AJ55">
            <v>336.61458888265452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3.7095732371964885</v>
          </cell>
          <cell r="AH57">
            <v>3.5381892232208787</v>
          </cell>
          <cell r="AI57">
            <v>3.5101703818009953</v>
          </cell>
          <cell r="AJ57">
            <v>3.441162884067321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1"/>
    </sheetNames>
    <sheetDataSet>
      <sheetData sheetId="0" refreshError="1">
        <row r="2504">
          <cell r="C2504" t="str">
            <v xml:space="preserve"> Ծրագրի անվանումը`</v>
          </cell>
        </row>
        <row r="2505">
          <cell r="C2505" t="str">
            <v xml:space="preserve"> Շրջակա միջավայրի վրա ազդեցության գնահատում և մոնիթորինգ</v>
          </cell>
        </row>
        <row r="2506">
          <cell r="C2506" t="str">
            <v xml:space="preserve"> Ծրագրի նպատակը`</v>
          </cell>
        </row>
        <row r="2507">
          <cell r="C2507" t="str">
            <v xml:space="preserve"> Նպաստել շրջակա միջավայրի և բնական ռեսուրսների (բացառությամբ օգտակար հանածոների) պահպանությանը</v>
          </cell>
        </row>
        <row r="2508">
          <cell r="C2508" t="str">
            <v xml:space="preserve"> Վերջնական արդյունքի նկարագրությունը`</v>
          </cell>
        </row>
        <row r="2509">
          <cell r="C2509" t="str">
            <v xml:space="preserve"> Շրջակա միջավայրի վերաբերյալ ամբողջական տեղեկատվության հրապարակում</v>
          </cell>
        </row>
        <row r="2517">
          <cell r="C2517" t="str">
            <v xml:space="preserve"> Միջոցառման անվանումը`</v>
          </cell>
        </row>
        <row r="2518">
          <cell r="C2518" t="str">
            <v xml:space="preserve"> Հիդրոօդերևութաբանություն, շրջակա միջավայրի մոնիթորինգ և տեղեկատվության ապահովում</v>
          </cell>
        </row>
        <row r="2519">
          <cell r="C2519" t="str">
            <v xml:space="preserve"> Միջոցառման նկարագրությունը`</v>
          </cell>
        </row>
        <row r="2520">
          <cell r="C2520" t="str">
            <v xml:space="preserve"> Հիդրոօդերևութաբանություն, շրջակա միջավայրի մոնիթորինգի տեղեկատվության տրամադրման  աշխատանքներ</v>
          </cell>
        </row>
        <row r="2521">
          <cell r="C2521" t="str">
            <v xml:space="preserve"> Միջոցառման տեսակը</v>
          </cell>
        </row>
        <row r="2522">
          <cell r="C2522" t="str">
            <v xml:space="preserve"> Ծառայությունների մատուցում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7"/>
  <sheetViews>
    <sheetView topLeftCell="A13" zoomScale="90" zoomScaleNormal="90" workbookViewId="0">
      <selection activeCell="F4" sqref="F4"/>
    </sheetView>
  </sheetViews>
  <sheetFormatPr defaultRowHeight="16.5"/>
  <cols>
    <col min="1" max="1" width="6.5703125" style="1" bestFit="1" customWidth="1"/>
    <col min="2" max="2" width="8.28515625" style="1" customWidth="1"/>
    <col min="3" max="3" width="30.5703125" style="1" customWidth="1"/>
    <col min="4" max="4" width="14.5703125" style="1" customWidth="1"/>
    <col min="5" max="5" width="17" style="1" customWidth="1"/>
    <col min="6" max="6" width="20.5703125" style="1" customWidth="1"/>
    <col min="7" max="7" width="19" style="1" customWidth="1"/>
    <col min="8" max="8" width="17" style="1" customWidth="1"/>
    <col min="9" max="9" width="45.28515625" style="1" customWidth="1"/>
    <col min="10" max="10" width="10.28515625" style="1" bestFit="1" customWidth="1"/>
    <col min="11" max="16384" width="9.140625" style="1"/>
  </cols>
  <sheetData>
    <row r="1" spans="1:10" ht="58.5" customHeight="1">
      <c r="E1" s="230" t="s">
        <v>60</v>
      </c>
      <c r="F1" s="230"/>
      <c r="G1" s="230"/>
      <c r="H1" s="230"/>
    </row>
    <row r="2" spans="1:10">
      <c r="A2" s="3"/>
    </row>
    <row r="3" spans="1:10" ht="39.75" customHeight="1">
      <c r="A3" s="232" t="s">
        <v>192</v>
      </c>
      <c r="B3" s="232"/>
      <c r="C3" s="232"/>
      <c r="D3" s="232"/>
      <c r="E3" s="232"/>
      <c r="F3" s="232"/>
      <c r="G3" s="232"/>
      <c r="H3" s="232"/>
    </row>
    <row r="4" spans="1:10" ht="17.25">
      <c r="A4" s="6"/>
      <c r="B4" s="6"/>
      <c r="C4" s="6"/>
      <c r="D4" s="6"/>
      <c r="E4" s="6"/>
      <c r="F4" s="6"/>
      <c r="G4" s="237" t="s">
        <v>189</v>
      </c>
      <c r="H4" s="237"/>
    </row>
    <row r="5" spans="1:10" ht="33.75" customHeight="1">
      <c r="A5" s="233" t="s">
        <v>25</v>
      </c>
      <c r="B5" s="233"/>
      <c r="C5" s="233" t="s">
        <v>47</v>
      </c>
      <c r="D5" s="234" t="s">
        <v>48</v>
      </c>
      <c r="E5" s="235" t="s">
        <v>49</v>
      </c>
      <c r="F5" s="235"/>
      <c r="G5" s="235"/>
      <c r="H5" s="235"/>
    </row>
    <row r="6" spans="1:10" ht="30" customHeight="1">
      <c r="A6" s="236" t="s">
        <v>50</v>
      </c>
      <c r="B6" s="236" t="s">
        <v>51</v>
      </c>
      <c r="C6" s="233"/>
      <c r="D6" s="234"/>
      <c r="E6" s="233" t="s">
        <v>56</v>
      </c>
      <c r="F6" s="233" t="s">
        <v>57</v>
      </c>
      <c r="G6" s="233" t="s">
        <v>58</v>
      </c>
      <c r="H6" s="233" t="s">
        <v>59</v>
      </c>
    </row>
    <row r="7" spans="1:10">
      <c r="A7" s="236"/>
      <c r="B7" s="236"/>
      <c r="C7" s="233"/>
      <c r="D7" s="234"/>
      <c r="E7" s="233"/>
      <c r="F7" s="233"/>
      <c r="G7" s="233"/>
      <c r="H7" s="233"/>
    </row>
    <row r="8" spans="1:10">
      <c r="A8" s="236"/>
      <c r="B8" s="236"/>
      <c r="C8" s="233"/>
      <c r="D8" s="234"/>
      <c r="E8" s="233"/>
      <c r="F8" s="233"/>
      <c r="G8" s="233"/>
      <c r="H8" s="233"/>
    </row>
    <row r="9" spans="1:10">
      <c r="A9" s="236"/>
      <c r="B9" s="236"/>
      <c r="C9" s="233"/>
      <c r="D9" s="234"/>
      <c r="E9" s="233"/>
      <c r="F9" s="233"/>
      <c r="G9" s="233"/>
      <c r="H9" s="233"/>
    </row>
    <row r="10" spans="1:10">
      <c r="A10" s="236"/>
      <c r="B10" s="236"/>
      <c r="C10" s="233"/>
      <c r="D10" s="234"/>
      <c r="E10" s="233"/>
      <c r="F10" s="233"/>
      <c r="G10" s="233"/>
      <c r="H10" s="233"/>
    </row>
    <row r="11" spans="1:10" ht="38.25" customHeight="1">
      <c r="A11" s="7"/>
      <c r="B11" s="7"/>
      <c r="C11" s="8"/>
      <c r="D11" s="231" t="s">
        <v>196</v>
      </c>
      <c r="E11" s="231"/>
      <c r="F11" s="231"/>
      <c r="G11" s="231"/>
      <c r="H11" s="231"/>
    </row>
    <row r="12" spans="1:10" ht="38.25" customHeight="1">
      <c r="A12" s="7"/>
      <c r="B12" s="7"/>
      <c r="C12" s="8" t="s">
        <v>52</v>
      </c>
      <c r="D12" s="9">
        <f>+D14</f>
        <v>-413781.5</v>
      </c>
      <c r="E12" s="8"/>
      <c r="F12" s="8"/>
      <c r="G12" s="10"/>
      <c r="H12" s="11">
        <f>H16</f>
        <v>-413781.5</v>
      </c>
    </row>
    <row r="13" spans="1:10" ht="17.25">
      <c r="A13" s="7"/>
      <c r="B13" s="7"/>
      <c r="C13" s="8" t="s">
        <v>53</v>
      </c>
      <c r="D13" s="9"/>
      <c r="E13" s="8"/>
      <c r="F13" s="8"/>
      <c r="G13" s="8"/>
      <c r="H13" s="9"/>
      <c r="J13" s="4"/>
    </row>
    <row r="14" spans="1:10" ht="51.75">
      <c r="A14" s="8"/>
      <c r="B14" s="12"/>
      <c r="C14" s="12" t="s">
        <v>54</v>
      </c>
      <c r="D14" s="9">
        <f>+D16</f>
        <v>-413781.5</v>
      </c>
      <c r="E14" s="8"/>
      <c r="F14" s="8"/>
      <c r="G14" s="8"/>
      <c r="H14" s="9">
        <f>+H16</f>
        <v>-413781.5</v>
      </c>
    </row>
    <row r="15" spans="1:10" ht="17.25">
      <c r="A15" s="8"/>
      <c r="B15" s="8"/>
      <c r="C15" s="8" t="s">
        <v>55</v>
      </c>
      <c r="D15" s="9"/>
      <c r="E15" s="8"/>
      <c r="F15" s="8"/>
      <c r="G15" s="8"/>
      <c r="H15" s="9"/>
      <c r="J15" s="4"/>
    </row>
    <row r="16" spans="1:10" ht="54.75" customHeight="1">
      <c r="A16" s="8">
        <v>1173</v>
      </c>
      <c r="B16" s="8">
        <v>32001</v>
      </c>
      <c r="C16" s="13" t="s">
        <v>0</v>
      </c>
      <c r="D16" s="9">
        <f>E16+F16+G16+H16</f>
        <v>-413781.5</v>
      </c>
      <c r="E16" s="8"/>
      <c r="F16" s="8"/>
      <c r="G16" s="8"/>
      <c r="H16" s="9">
        <v>-413781.5</v>
      </c>
      <c r="J16" s="4"/>
    </row>
    <row r="17" spans="1:1">
      <c r="A17" s="3"/>
    </row>
  </sheetData>
  <mergeCells count="14">
    <mergeCell ref="E1:H1"/>
    <mergeCell ref="D11:H11"/>
    <mergeCell ref="A3:H3"/>
    <mergeCell ref="E6:E10"/>
    <mergeCell ref="F6:F10"/>
    <mergeCell ref="G6:G10"/>
    <mergeCell ref="H6:H10"/>
    <mergeCell ref="A5:B5"/>
    <mergeCell ref="C5:C10"/>
    <mergeCell ref="D5:D10"/>
    <mergeCell ref="E5:H5"/>
    <mergeCell ref="A6:A10"/>
    <mergeCell ref="B6:B10"/>
    <mergeCell ref="G4:H4"/>
  </mergeCells>
  <pageMargins left="0.23622047244094491" right="0.2362204724409449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60"/>
  <sheetViews>
    <sheetView topLeftCell="A49" zoomScale="80" zoomScaleNormal="80" zoomScaleSheetLayoutView="100" workbookViewId="0">
      <selection activeCell="L6" sqref="L6"/>
    </sheetView>
  </sheetViews>
  <sheetFormatPr defaultRowHeight="17.25"/>
  <cols>
    <col min="1" max="1" width="6.7109375" style="113" customWidth="1"/>
    <col min="2" max="2" width="4.7109375" style="113" customWidth="1"/>
    <col min="3" max="3" width="3.42578125" style="113" bestFit="1" customWidth="1"/>
    <col min="4" max="4" width="9.85546875" style="113" customWidth="1"/>
    <col min="5" max="5" width="13.28515625" style="113" customWidth="1"/>
    <col min="6" max="6" width="73.5703125" style="113" customWidth="1"/>
    <col min="7" max="7" width="13.5703125" style="113" customWidth="1"/>
    <col min="8" max="8" width="14.42578125" style="113" customWidth="1"/>
    <col min="9" max="9" width="9.140625" style="113"/>
    <col min="10" max="10" width="10.42578125" style="113" bestFit="1" customWidth="1"/>
    <col min="11" max="16384" width="9.140625" style="113"/>
  </cols>
  <sheetData>
    <row r="1" spans="1:10" ht="65.25" customHeight="1">
      <c r="F1" s="250" t="s">
        <v>68</v>
      </c>
      <c r="G1" s="250"/>
      <c r="H1" s="250"/>
    </row>
    <row r="2" spans="1:10" ht="17.25" customHeight="1">
      <c r="D2" s="252"/>
      <c r="E2" s="252"/>
      <c r="F2" s="252"/>
      <c r="G2" s="252"/>
      <c r="H2" s="252"/>
      <c r="I2" s="251"/>
      <c r="J2" s="251"/>
    </row>
    <row r="3" spans="1:10" ht="41.25" customHeight="1">
      <c r="A3" s="251" t="s">
        <v>61</v>
      </c>
      <c r="B3" s="251"/>
      <c r="C3" s="251"/>
      <c r="D3" s="251"/>
      <c r="E3" s="251"/>
      <c r="F3" s="251"/>
      <c r="G3" s="251"/>
      <c r="H3" s="251"/>
      <c r="I3" s="18"/>
      <c r="J3" s="19"/>
    </row>
    <row r="4" spans="1:10" ht="39" customHeight="1" thickBot="1">
      <c r="D4" s="20"/>
      <c r="E4" s="20"/>
      <c r="F4" s="20"/>
      <c r="G4" s="20"/>
      <c r="H4" s="369" t="s">
        <v>24</v>
      </c>
    </row>
    <row r="5" spans="1:10" ht="114" customHeight="1">
      <c r="A5" s="253" t="s">
        <v>62</v>
      </c>
      <c r="B5" s="255" t="s">
        <v>63</v>
      </c>
      <c r="C5" s="255" t="s">
        <v>64</v>
      </c>
      <c r="D5" s="257" t="s">
        <v>10</v>
      </c>
      <c r="E5" s="257"/>
      <c r="F5" s="257" t="s">
        <v>11</v>
      </c>
      <c r="G5" s="367" t="s">
        <v>197</v>
      </c>
      <c r="H5" s="368"/>
    </row>
    <row r="6" spans="1:10" ht="39.75" customHeight="1" thickBot="1">
      <c r="A6" s="254"/>
      <c r="B6" s="256"/>
      <c r="C6" s="256"/>
      <c r="D6" s="21" t="s">
        <v>12</v>
      </c>
      <c r="E6" s="21" t="s">
        <v>2</v>
      </c>
      <c r="F6" s="258"/>
      <c r="G6" s="21" t="s">
        <v>23</v>
      </c>
      <c r="H6" s="22" t="s">
        <v>1</v>
      </c>
    </row>
    <row r="7" spans="1:10" ht="51.75">
      <c r="A7" s="238" t="s">
        <v>181</v>
      </c>
      <c r="B7" s="241"/>
      <c r="C7" s="241"/>
      <c r="D7" s="241"/>
      <c r="E7" s="241"/>
      <c r="F7" s="23" t="s">
        <v>199</v>
      </c>
      <c r="G7" s="24">
        <f t="shared" ref="G7" si="0">G8</f>
        <v>0</v>
      </c>
      <c r="H7" s="25">
        <f>H8</f>
        <v>0</v>
      </c>
    </row>
    <row r="8" spans="1:10" ht="34.5">
      <c r="A8" s="239"/>
      <c r="B8" s="242" t="s">
        <v>182</v>
      </c>
      <c r="C8" s="244"/>
      <c r="D8" s="244"/>
      <c r="E8" s="244"/>
      <c r="F8" s="26" t="s">
        <v>200</v>
      </c>
      <c r="G8" s="182">
        <f>G9</f>
        <v>0</v>
      </c>
      <c r="H8" s="183">
        <f>H9</f>
        <v>0</v>
      </c>
    </row>
    <row r="9" spans="1:10" ht="34.5">
      <c r="A9" s="239"/>
      <c r="B9" s="242"/>
      <c r="C9" s="242" t="s">
        <v>182</v>
      </c>
      <c r="D9" s="245"/>
      <c r="E9" s="245"/>
      <c r="F9" s="26" t="s">
        <v>201</v>
      </c>
      <c r="G9" s="182">
        <f t="shared" ref="G9" si="1">G11</f>
        <v>0</v>
      </c>
      <c r="H9" s="183">
        <f>H11</f>
        <v>0</v>
      </c>
    </row>
    <row r="10" spans="1:10">
      <c r="A10" s="239"/>
      <c r="B10" s="242"/>
      <c r="C10" s="242"/>
      <c r="D10" s="246"/>
      <c r="E10" s="246"/>
      <c r="F10" s="26" t="s">
        <v>183</v>
      </c>
      <c r="G10" s="182"/>
      <c r="H10" s="184"/>
    </row>
    <row r="11" spans="1:10" ht="34.5">
      <c r="A11" s="239"/>
      <c r="B11" s="242"/>
      <c r="C11" s="242"/>
      <c r="D11" s="246" t="s">
        <v>184</v>
      </c>
      <c r="E11" s="27"/>
      <c r="F11" s="28" t="s">
        <v>185</v>
      </c>
      <c r="G11" s="185">
        <f>G12+G20</f>
        <v>0</v>
      </c>
      <c r="H11" s="186">
        <f>H12+H20</f>
        <v>0</v>
      </c>
    </row>
    <row r="12" spans="1:10">
      <c r="A12" s="239"/>
      <c r="B12" s="242"/>
      <c r="C12" s="242"/>
      <c r="D12" s="246"/>
      <c r="E12" s="248" t="s">
        <v>186</v>
      </c>
      <c r="F12" s="29" t="s">
        <v>187</v>
      </c>
      <c r="G12" s="187">
        <f t="shared" ref="G12" si="2">G14</f>
        <v>38360</v>
      </c>
      <c r="H12" s="188">
        <f>H14</f>
        <v>38360</v>
      </c>
    </row>
    <row r="13" spans="1:10">
      <c r="A13" s="239"/>
      <c r="B13" s="242"/>
      <c r="C13" s="242"/>
      <c r="D13" s="246"/>
      <c r="E13" s="248"/>
      <c r="F13" s="29" t="s">
        <v>3</v>
      </c>
      <c r="G13" s="187"/>
      <c r="H13" s="189"/>
    </row>
    <row r="14" spans="1:10">
      <c r="A14" s="239"/>
      <c r="B14" s="242"/>
      <c r="C14" s="242"/>
      <c r="D14" s="246"/>
      <c r="E14" s="248"/>
      <c r="F14" s="30" t="s">
        <v>183</v>
      </c>
      <c r="G14" s="185">
        <f t="shared" ref="G14" si="3">G16</f>
        <v>38360</v>
      </c>
      <c r="H14" s="188">
        <f>H16</f>
        <v>38360</v>
      </c>
    </row>
    <row r="15" spans="1:10" ht="34.5">
      <c r="A15" s="239"/>
      <c r="B15" s="242"/>
      <c r="C15" s="242"/>
      <c r="D15" s="246"/>
      <c r="E15" s="248"/>
      <c r="F15" s="29" t="s">
        <v>4</v>
      </c>
      <c r="G15" s="187"/>
      <c r="H15" s="189"/>
    </row>
    <row r="16" spans="1:10">
      <c r="A16" s="239"/>
      <c r="B16" s="242"/>
      <c r="C16" s="242"/>
      <c r="D16" s="246"/>
      <c r="E16" s="248"/>
      <c r="F16" s="29" t="s">
        <v>5</v>
      </c>
      <c r="G16" s="187">
        <f t="shared" ref="G16:G18" si="4">G17</f>
        <v>38360</v>
      </c>
      <c r="H16" s="188">
        <f>H17</f>
        <v>38360</v>
      </c>
    </row>
    <row r="17" spans="1:8">
      <c r="A17" s="239"/>
      <c r="B17" s="242"/>
      <c r="C17" s="242"/>
      <c r="D17" s="246"/>
      <c r="E17" s="248"/>
      <c r="F17" s="29" t="s">
        <v>45</v>
      </c>
      <c r="G17" s="187">
        <f t="shared" si="4"/>
        <v>38360</v>
      </c>
      <c r="H17" s="188">
        <f>H18</f>
        <v>38360</v>
      </c>
    </row>
    <row r="18" spans="1:8">
      <c r="A18" s="239"/>
      <c r="B18" s="242"/>
      <c r="C18" s="242"/>
      <c r="D18" s="246"/>
      <c r="E18" s="248"/>
      <c r="F18" s="29" t="s">
        <v>46</v>
      </c>
      <c r="G18" s="187">
        <f t="shared" si="4"/>
        <v>38360</v>
      </c>
      <c r="H18" s="188">
        <f>H19</f>
        <v>38360</v>
      </c>
    </row>
    <row r="19" spans="1:8">
      <c r="A19" s="239"/>
      <c r="B19" s="242"/>
      <c r="C19" s="242"/>
      <c r="D19" s="246"/>
      <c r="E19" s="248"/>
      <c r="F19" s="29" t="s">
        <v>188</v>
      </c>
      <c r="G19" s="187">
        <f>38360</f>
        <v>38360</v>
      </c>
      <c r="H19" s="187">
        <f>38360</f>
        <v>38360</v>
      </c>
    </row>
    <row r="20" spans="1:8">
      <c r="A20" s="239"/>
      <c r="B20" s="242"/>
      <c r="C20" s="242"/>
      <c r="D20" s="246"/>
      <c r="E20" s="248" t="s">
        <v>186</v>
      </c>
      <c r="F20" s="29" t="s">
        <v>187</v>
      </c>
      <c r="G20" s="187">
        <f>G22</f>
        <v>-38360</v>
      </c>
      <c r="H20" s="189">
        <f t="shared" ref="H20" si="5">H22</f>
        <v>-38360</v>
      </c>
    </row>
    <row r="21" spans="1:8">
      <c r="A21" s="239"/>
      <c r="B21" s="242"/>
      <c r="C21" s="242"/>
      <c r="D21" s="246"/>
      <c r="E21" s="248"/>
      <c r="F21" s="29" t="s">
        <v>3</v>
      </c>
      <c r="G21" s="187"/>
      <c r="H21" s="189"/>
    </row>
    <row r="22" spans="1:8">
      <c r="A22" s="239"/>
      <c r="B22" s="242"/>
      <c r="C22" s="242"/>
      <c r="D22" s="246"/>
      <c r="E22" s="248"/>
      <c r="F22" s="30" t="s">
        <v>183</v>
      </c>
      <c r="G22" s="185">
        <f t="shared" ref="G22:H22" si="6">G24</f>
        <v>-38360</v>
      </c>
      <c r="H22" s="186">
        <f t="shared" si="6"/>
        <v>-38360</v>
      </c>
    </row>
    <row r="23" spans="1:8" ht="34.5">
      <c r="A23" s="239"/>
      <c r="B23" s="242"/>
      <c r="C23" s="242"/>
      <c r="D23" s="246"/>
      <c r="E23" s="248"/>
      <c r="F23" s="29" t="s">
        <v>4</v>
      </c>
      <c r="G23" s="187"/>
      <c r="H23" s="189"/>
    </row>
    <row r="24" spans="1:8">
      <c r="A24" s="239"/>
      <c r="B24" s="242"/>
      <c r="C24" s="242"/>
      <c r="D24" s="246"/>
      <c r="E24" s="248"/>
      <c r="F24" s="29" t="s">
        <v>5</v>
      </c>
      <c r="G24" s="187">
        <f t="shared" ref="G24:H26" si="7">G25</f>
        <v>-38360</v>
      </c>
      <c r="H24" s="189">
        <f t="shared" si="7"/>
        <v>-38360</v>
      </c>
    </row>
    <row r="25" spans="1:8">
      <c r="A25" s="239"/>
      <c r="B25" s="242"/>
      <c r="C25" s="242"/>
      <c r="D25" s="246"/>
      <c r="E25" s="248"/>
      <c r="F25" s="29" t="s">
        <v>45</v>
      </c>
      <c r="G25" s="187">
        <f t="shared" si="7"/>
        <v>-38360</v>
      </c>
      <c r="H25" s="189">
        <f t="shared" si="7"/>
        <v>-38360</v>
      </c>
    </row>
    <row r="26" spans="1:8">
      <c r="A26" s="239"/>
      <c r="B26" s="242"/>
      <c r="C26" s="242"/>
      <c r="D26" s="246"/>
      <c r="E26" s="248"/>
      <c r="F26" s="29" t="s">
        <v>46</v>
      </c>
      <c r="G26" s="187">
        <f t="shared" si="7"/>
        <v>-38360</v>
      </c>
      <c r="H26" s="189">
        <f t="shared" si="7"/>
        <v>-38360</v>
      </c>
    </row>
    <row r="27" spans="1:8" ht="18" thickBot="1">
      <c r="A27" s="240"/>
      <c r="B27" s="243"/>
      <c r="C27" s="243"/>
      <c r="D27" s="247"/>
      <c r="E27" s="249"/>
      <c r="F27" s="31" t="s">
        <v>188</v>
      </c>
      <c r="G27" s="190">
        <f>-G19</f>
        <v>-38360</v>
      </c>
      <c r="H27" s="191">
        <f>-H19</f>
        <v>-38360</v>
      </c>
    </row>
    <row r="28" spans="1:8" ht="34.5">
      <c r="A28" s="267" t="s">
        <v>65</v>
      </c>
      <c r="B28" s="32"/>
      <c r="C28" s="32"/>
      <c r="D28" s="32"/>
      <c r="E28" s="32"/>
      <c r="F28" s="33" t="s">
        <v>120</v>
      </c>
      <c r="G28" s="34">
        <f t="shared" ref="G28:H32" si="8">G29</f>
        <v>-38360</v>
      </c>
      <c r="H28" s="35">
        <f t="shared" si="8"/>
        <v>-38360</v>
      </c>
    </row>
    <row r="29" spans="1:8" ht="51.75">
      <c r="A29" s="268"/>
      <c r="B29" s="262" t="s">
        <v>66</v>
      </c>
      <c r="C29" s="36"/>
      <c r="D29" s="36"/>
      <c r="E29" s="36"/>
      <c r="F29" s="37" t="s">
        <v>202</v>
      </c>
      <c r="G29" s="192">
        <f t="shared" si="8"/>
        <v>-38360</v>
      </c>
      <c r="H29" s="193">
        <f t="shared" si="8"/>
        <v>-38360</v>
      </c>
    </row>
    <row r="30" spans="1:8" ht="34.5">
      <c r="A30" s="268"/>
      <c r="B30" s="262"/>
      <c r="C30" s="262" t="s">
        <v>66</v>
      </c>
      <c r="D30" s="38"/>
      <c r="E30" s="38"/>
      <c r="F30" s="37" t="s">
        <v>119</v>
      </c>
      <c r="G30" s="192">
        <f t="shared" si="8"/>
        <v>-38360</v>
      </c>
      <c r="H30" s="193">
        <f t="shared" si="8"/>
        <v>-38360</v>
      </c>
    </row>
    <row r="31" spans="1:8" ht="34.5">
      <c r="A31" s="268"/>
      <c r="B31" s="262"/>
      <c r="C31" s="262"/>
      <c r="D31" s="21"/>
      <c r="E31" s="21"/>
      <c r="F31" s="37" t="s">
        <v>203</v>
      </c>
      <c r="G31" s="192">
        <f t="shared" si="8"/>
        <v>-38360</v>
      </c>
      <c r="H31" s="193">
        <f t="shared" si="8"/>
        <v>-38360</v>
      </c>
    </row>
    <row r="32" spans="1:8" ht="34.5">
      <c r="A32" s="268"/>
      <c r="B32" s="262"/>
      <c r="C32" s="262"/>
      <c r="D32" s="39">
        <v>1173</v>
      </c>
      <c r="E32" s="40"/>
      <c r="F32" s="26" t="s">
        <v>204</v>
      </c>
      <c r="G32" s="194">
        <f t="shared" si="8"/>
        <v>-38360</v>
      </c>
      <c r="H32" s="195">
        <f t="shared" si="8"/>
        <v>-38360</v>
      </c>
    </row>
    <row r="33" spans="1:8" ht="34.5">
      <c r="A33" s="268"/>
      <c r="B33" s="262"/>
      <c r="C33" s="262"/>
      <c r="D33" s="248" t="s">
        <v>28</v>
      </c>
      <c r="E33" s="41"/>
      <c r="F33" s="26" t="s">
        <v>205</v>
      </c>
      <c r="G33" s="194">
        <f>G34</f>
        <v>-38360</v>
      </c>
      <c r="H33" s="195">
        <f>H34</f>
        <v>-38360</v>
      </c>
    </row>
    <row r="34" spans="1:8">
      <c r="A34" s="268"/>
      <c r="B34" s="262"/>
      <c r="C34" s="262"/>
      <c r="D34" s="248"/>
      <c r="E34" s="265">
        <v>32001</v>
      </c>
      <c r="F34" s="28" t="s">
        <v>8</v>
      </c>
      <c r="G34" s="194">
        <f t="shared" ref="G34" si="9">G36</f>
        <v>-38360</v>
      </c>
      <c r="H34" s="195">
        <f>H36</f>
        <v>-38360</v>
      </c>
    </row>
    <row r="35" spans="1:8">
      <c r="A35" s="268"/>
      <c r="B35" s="262"/>
      <c r="C35" s="262"/>
      <c r="D35" s="248"/>
      <c r="E35" s="265"/>
      <c r="F35" s="28" t="s">
        <v>3</v>
      </c>
      <c r="G35" s="196"/>
      <c r="H35" s="188"/>
    </row>
    <row r="36" spans="1:8">
      <c r="A36" s="268"/>
      <c r="B36" s="262"/>
      <c r="C36" s="262"/>
      <c r="D36" s="248"/>
      <c r="E36" s="265"/>
      <c r="F36" s="30" t="s">
        <v>13</v>
      </c>
      <c r="G36" s="194">
        <f>G38</f>
        <v>-38360</v>
      </c>
      <c r="H36" s="195">
        <f>H38</f>
        <v>-38360</v>
      </c>
    </row>
    <row r="37" spans="1:8" ht="34.5">
      <c r="A37" s="268"/>
      <c r="B37" s="262"/>
      <c r="C37" s="262"/>
      <c r="D37" s="248"/>
      <c r="E37" s="265"/>
      <c r="F37" s="28" t="s">
        <v>4</v>
      </c>
      <c r="G37" s="197"/>
      <c r="H37" s="198"/>
    </row>
    <row r="38" spans="1:8">
      <c r="A38" s="268"/>
      <c r="B38" s="262"/>
      <c r="C38" s="262"/>
      <c r="D38" s="248"/>
      <c r="E38" s="265"/>
      <c r="F38" s="28" t="s">
        <v>5</v>
      </c>
      <c r="G38" s="199">
        <f>G39+G43</f>
        <v>-38360</v>
      </c>
      <c r="H38" s="200">
        <f>H39+H43</f>
        <v>-38360</v>
      </c>
    </row>
    <row r="39" spans="1:8">
      <c r="A39" s="268"/>
      <c r="B39" s="262"/>
      <c r="C39" s="262"/>
      <c r="D39" s="248"/>
      <c r="E39" s="265"/>
      <c r="F39" s="28" t="s">
        <v>6</v>
      </c>
      <c r="G39" s="201">
        <f t="shared" ref="G39:G41" si="10">G40</f>
        <v>-165510</v>
      </c>
      <c r="H39" s="202">
        <f>H40</f>
        <v>-413781.5</v>
      </c>
    </row>
    <row r="40" spans="1:8">
      <c r="A40" s="268"/>
      <c r="B40" s="262"/>
      <c r="C40" s="262"/>
      <c r="D40" s="248"/>
      <c r="E40" s="265"/>
      <c r="F40" s="28" t="s">
        <v>7</v>
      </c>
      <c r="G40" s="201">
        <f t="shared" si="10"/>
        <v>-165510</v>
      </c>
      <c r="H40" s="202">
        <f>H41</f>
        <v>-413781.5</v>
      </c>
    </row>
    <row r="41" spans="1:8">
      <c r="A41" s="268"/>
      <c r="B41" s="262"/>
      <c r="C41" s="262"/>
      <c r="D41" s="248"/>
      <c r="E41" s="265"/>
      <c r="F41" s="28" t="s">
        <v>22</v>
      </c>
      <c r="G41" s="201">
        <f t="shared" si="10"/>
        <v>-165510</v>
      </c>
      <c r="H41" s="202">
        <f>H42</f>
        <v>-413781.5</v>
      </c>
    </row>
    <row r="42" spans="1:8">
      <c r="A42" s="268"/>
      <c r="B42" s="262"/>
      <c r="C42" s="262"/>
      <c r="D42" s="248"/>
      <c r="E42" s="265"/>
      <c r="F42" s="28" t="s">
        <v>9</v>
      </c>
      <c r="G42" s="201">
        <v>-165510</v>
      </c>
      <c r="H42" s="202">
        <v>-413781.5</v>
      </c>
    </row>
    <row r="43" spans="1:8">
      <c r="A43" s="268"/>
      <c r="B43" s="262"/>
      <c r="C43" s="262"/>
      <c r="D43" s="248"/>
      <c r="E43" s="265"/>
      <c r="F43" s="28" t="s">
        <v>19</v>
      </c>
      <c r="G43" s="201">
        <f t="shared" ref="G43:G45" si="11">G44</f>
        <v>127150</v>
      </c>
      <c r="H43" s="202">
        <f>H44</f>
        <v>375421.5</v>
      </c>
    </row>
    <row r="44" spans="1:8">
      <c r="A44" s="268"/>
      <c r="B44" s="262"/>
      <c r="C44" s="262"/>
      <c r="D44" s="248"/>
      <c r="E44" s="265"/>
      <c r="F44" s="28" t="s">
        <v>20</v>
      </c>
      <c r="G44" s="201">
        <f t="shared" si="11"/>
        <v>127150</v>
      </c>
      <c r="H44" s="202">
        <f>H45</f>
        <v>375421.5</v>
      </c>
    </row>
    <row r="45" spans="1:8" ht="34.5">
      <c r="A45" s="268"/>
      <c r="B45" s="262"/>
      <c r="C45" s="262"/>
      <c r="D45" s="248"/>
      <c r="E45" s="265"/>
      <c r="F45" s="28" t="s">
        <v>21</v>
      </c>
      <c r="G45" s="201">
        <f t="shared" si="11"/>
        <v>127150</v>
      </c>
      <c r="H45" s="202">
        <f>H46</f>
        <v>375421.5</v>
      </c>
    </row>
    <row r="46" spans="1:8" ht="18" thickBot="1">
      <c r="A46" s="268"/>
      <c r="B46" s="262"/>
      <c r="C46" s="262"/>
      <c r="D46" s="248"/>
      <c r="E46" s="265"/>
      <c r="F46" s="42" t="s">
        <v>67</v>
      </c>
      <c r="G46" s="203">
        <f>165510-38360</f>
        <v>127150</v>
      </c>
      <c r="H46" s="204">
        <f>413781.5-38360</f>
        <v>375421.5</v>
      </c>
    </row>
    <row r="47" spans="1:8" ht="34.5">
      <c r="A47" s="259" t="s">
        <v>190</v>
      </c>
      <c r="B47" s="43"/>
      <c r="C47" s="43"/>
      <c r="D47" s="43"/>
      <c r="E47" s="43"/>
      <c r="F47" s="44" t="s">
        <v>115</v>
      </c>
      <c r="G47" s="205">
        <f t="shared" ref="G47:H47" si="12">G48</f>
        <v>38360</v>
      </c>
      <c r="H47" s="206">
        <f t="shared" si="12"/>
        <v>38360</v>
      </c>
    </row>
    <row r="48" spans="1:8" ht="51.75">
      <c r="A48" s="260"/>
      <c r="B48" s="262" t="s">
        <v>191</v>
      </c>
      <c r="C48" s="45"/>
      <c r="D48" s="45"/>
      <c r="E48" s="45"/>
      <c r="F48" s="26" t="s">
        <v>116</v>
      </c>
      <c r="G48" s="207">
        <f t="shared" ref="G48:H51" si="13">G49</f>
        <v>38360</v>
      </c>
      <c r="H48" s="208">
        <f t="shared" si="13"/>
        <v>38360</v>
      </c>
    </row>
    <row r="49" spans="1:8" ht="51.75">
      <c r="A49" s="260"/>
      <c r="B49" s="262"/>
      <c r="C49" s="262" t="s">
        <v>182</v>
      </c>
      <c r="D49" s="46"/>
      <c r="E49" s="46"/>
      <c r="F49" s="26" t="s">
        <v>116</v>
      </c>
      <c r="G49" s="207">
        <f t="shared" si="13"/>
        <v>38360</v>
      </c>
      <c r="H49" s="208">
        <f t="shared" si="13"/>
        <v>38360</v>
      </c>
    </row>
    <row r="50" spans="1:8" ht="34.5">
      <c r="A50" s="260"/>
      <c r="B50" s="262"/>
      <c r="C50" s="262"/>
      <c r="D50" s="47"/>
      <c r="E50" s="47"/>
      <c r="F50" s="26" t="s">
        <v>117</v>
      </c>
      <c r="G50" s="207">
        <f t="shared" si="13"/>
        <v>38360</v>
      </c>
      <c r="H50" s="209">
        <f t="shared" si="13"/>
        <v>38360</v>
      </c>
    </row>
    <row r="51" spans="1:8" ht="32.25" customHeight="1">
      <c r="A51" s="260"/>
      <c r="B51" s="262"/>
      <c r="C51" s="262"/>
      <c r="D51" s="248">
        <v>1016</v>
      </c>
      <c r="E51" s="29"/>
      <c r="F51" s="29" t="s">
        <v>118</v>
      </c>
      <c r="G51" s="210">
        <f t="shared" si="13"/>
        <v>38360</v>
      </c>
      <c r="H51" s="211">
        <f t="shared" si="13"/>
        <v>38360</v>
      </c>
    </row>
    <row r="52" spans="1:8" ht="34.5">
      <c r="A52" s="260"/>
      <c r="B52" s="262"/>
      <c r="C52" s="262"/>
      <c r="D52" s="248"/>
      <c r="E52" s="265" t="s">
        <v>111</v>
      </c>
      <c r="F52" s="42" t="s">
        <v>112</v>
      </c>
      <c r="G52" s="212">
        <f t="shared" ref="G52:H52" si="14">G54</f>
        <v>38360</v>
      </c>
      <c r="H52" s="213">
        <f t="shared" si="14"/>
        <v>38360</v>
      </c>
    </row>
    <row r="53" spans="1:8">
      <c r="A53" s="260"/>
      <c r="B53" s="262"/>
      <c r="C53" s="262"/>
      <c r="D53" s="248"/>
      <c r="E53" s="265"/>
      <c r="F53" s="42" t="s">
        <v>3</v>
      </c>
      <c r="G53" s="214"/>
      <c r="H53" s="215"/>
    </row>
    <row r="54" spans="1:8">
      <c r="A54" s="260"/>
      <c r="B54" s="262"/>
      <c r="C54" s="262"/>
      <c r="D54" s="248"/>
      <c r="E54" s="265"/>
      <c r="F54" s="42" t="s">
        <v>113</v>
      </c>
      <c r="G54" s="212">
        <f t="shared" ref="G54:H54" si="15">G56</f>
        <v>38360</v>
      </c>
      <c r="H54" s="213">
        <f t="shared" si="15"/>
        <v>38360</v>
      </c>
    </row>
    <row r="55" spans="1:8" ht="21" customHeight="1">
      <c r="A55" s="260"/>
      <c r="B55" s="262"/>
      <c r="C55" s="262"/>
      <c r="D55" s="248"/>
      <c r="E55" s="265"/>
      <c r="F55" s="42" t="s">
        <v>4</v>
      </c>
      <c r="G55" s="214"/>
      <c r="H55" s="215"/>
    </row>
    <row r="56" spans="1:8" ht="21" customHeight="1">
      <c r="A56" s="260"/>
      <c r="B56" s="262"/>
      <c r="C56" s="262"/>
      <c r="D56" s="248"/>
      <c r="E56" s="265"/>
      <c r="F56" s="42" t="s">
        <v>5</v>
      </c>
      <c r="G56" s="212">
        <f t="shared" ref="G56:H59" si="16">G57</f>
        <v>38360</v>
      </c>
      <c r="H56" s="213">
        <f t="shared" si="16"/>
        <v>38360</v>
      </c>
    </row>
    <row r="57" spans="1:8" ht="21" customHeight="1">
      <c r="A57" s="260"/>
      <c r="B57" s="262"/>
      <c r="C57" s="262"/>
      <c r="D57" s="248"/>
      <c r="E57" s="265"/>
      <c r="F57" s="42" t="s">
        <v>45</v>
      </c>
      <c r="G57" s="212">
        <f t="shared" si="16"/>
        <v>38360</v>
      </c>
      <c r="H57" s="213">
        <f t="shared" si="16"/>
        <v>38360</v>
      </c>
    </row>
    <row r="58" spans="1:8" ht="21" customHeight="1">
      <c r="A58" s="260"/>
      <c r="B58" s="262"/>
      <c r="C58" s="262"/>
      <c r="D58" s="248"/>
      <c r="E58" s="265"/>
      <c r="F58" s="42" t="s">
        <v>114</v>
      </c>
      <c r="G58" s="212">
        <f t="shared" si="16"/>
        <v>38360</v>
      </c>
      <c r="H58" s="213">
        <f t="shared" si="16"/>
        <v>38360</v>
      </c>
    </row>
    <row r="59" spans="1:8" ht="21" customHeight="1">
      <c r="A59" s="260"/>
      <c r="B59" s="262"/>
      <c r="C59" s="262"/>
      <c r="D59" s="248"/>
      <c r="E59" s="265"/>
      <c r="F59" s="28" t="s">
        <v>21</v>
      </c>
      <c r="G59" s="212">
        <f t="shared" si="16"/>
        <v>38360</v>
      </c>
      <c r="H59" s="213">
        <f t="shared" si="16"/>
        <v>38360</v>
      </c>
    </row>
    <row r="60" spans="1:8" ht="38.25" customHeight="1" thickBot="1">
      <c r="A60" s="261"/>
      <c r="B60" s="263"/>
      <c r="C60" s="263"/>
      <c r="D60" s="264"/>
      <c r="E60" s="266"/>
      <c r="F60" s="48" t="s">
        <v>137</v>
      </c>
      <c r="G60" s="49">
        <f t="shared" ref="G60:H60" si="17">-G34</f>
        <v>38360</v>
      </c>
      <c r="H60" s="50">
        <f t="shared" si="17"/>
        <v>38360</v>
      </c>
    </row>
  </sheetData>
  <mergeCells count="30">
    <mergeCell ref="C30:C46"/>
    <mergeCell ref="B29:B46"/>
    <mergeCell ref="A28:A46"/>
    <mergeCell ref="E34:E46"/>
    <mergeCell ref="D33:D46"/>
    <mergeCell ref="A47:A60"/>
    <mergeCell ref="B48:B60"/>
    <mergeCell ref="C49:C60"/>
    <mergeCell ref="D51:D60"/>
    <mergeCell ref="E52:E60"/>
    <mergeCell ref="F1:H1"/>
    <mergeCell ref="I2:J2"/>
    <mergeCell ref="D2:H2"/>
    <mergeCell ref="A5:A6"/>
    <mergeCell ref="B5:B6"/>
    <mergeCell ref="C5:C6"/>
    <mergeCell ref="A3:H3"/>
    <mergeCell ref="D5:E5"/>
    <mergeCell ref="F5:F6"/>
    <mergeCell ref="G5:H5"/>
    <mergeCell ref="A7:A27"/>
    <mergeCell ref="B7:E7"/>
    <mergeCell ref="B8:B27"/>
    <mergeCell ref="C8:E8"/>
    <mergeCell ref="C9:C27"/>
    <mergeCell ref="D9:E9"/>
    <mergeCell ref="D10:E10"/>
    <mergeCell ref="D11:D27"/>
    <mergeCell ref="E12:E19"/>
    <mergeCell ref="E20:E27"/>
  </mergeCells>
  <pageMargins left="0.23622047244094491" right="0.19685039370078741" top="0.35433070866141736" bottom="0.23622047244094491" header="0.27559055118110237" footer="0.19685039370078741"/>
  <pageSetup paperSize="9" scale="90" orientation="landscape" r:id="rId1"/>
  <ignoredErrors>
    <ignoredError sqref="F38:F40 E33 D32:E32 A28:E31 A34:E34 A32:C32 A33:C33 A35:D46 A7:F18 A27:F27 E52 A47:F51 A53:F59 A52:D52 F52 A20:F26 A19:F19 A60:E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1"/>
  <sheetViews>
    <sheetView topLeftCell="A4" zoomScale="90" zoomScaleNormal="90" workbookViewId="0">
      <selection activeCell="K4" sqref="K4"/>
    </sheetView>
  </sheetViews>
  <sheetFormatPr defaultRowHeight="17.25"/>
  <cols>
    <col min="1" max="1" width="11.140625" style="6" customWidth="1"/>
    <col min="2" max="2" width="15.5703125" style="6" customWidth="1"/>
    <col min="3" max="4" width="19.140625" style="6" customWidth="1"/>
    <col min="5" max="5" width="25.42578125" style="6" customWidth="1"/>
    <col min="6" max="6" width="18.42578125" style="6" customWidth="1"/>
    <col min="7" max="7" width="19.140625" style="6" customWidth="1"/>
    <col min="8" max="8" width="12.85546875" style="6" bestFit="1" customWidth="1"/>
    <col min="9" max="16384" width="9.140625" style="6"/>
  </cols>
  <sheetData>
    <row r="1" spans="1:7" ht="57.75" customHeight="1">
      <c r="A1" s="51" t="s">
        <v>28</v>
      </c>
      <c r="B1" s="51"/>
      <c r="C1" s="51"/>
      <c r="D1" s="51"/>
      <c r="E1" s="272" t="s">
        <v>69</v>
      </c>
      <c r="F1" s="272"/>
      <c r="G1" s="272"/>
    </row>
    <row r="2" spans="1:7" ht="13.5" customHeight="1">
      <c r="A2" s="277"/>
      <c r="B2" s="277"/>
      <c r="C2" s="277"/>
      <c r="D2" s="277"/>
      <c r="E2" s="277"/>
      <c r="F2" s="16"/>
      <c r="G2" s="16"/>
    </row>
    <row r="3" spans="1:7" ht="49.5" customHeight="1">
      <c r="A3" s="273" t="s">
        <v>193</v>
      </c>
      <c r="B3" s="273"/>
      <c r="C3" s="273"/>
      <c r="D3" s="273"/>
      <c r="E3" s="273"/>
      <c r="F3" s="273"/>
      <c r="G3" s="273"/>
    </row>
    <row r="4" spans="1:7" ht="18" thickBot="1">
      <c r="F4" s="278" t="s">
        <v>24</v>
      </c>
      <c r="G4" s="278"/>
    </row>
    <row r="5" spans="1:7" ht="61.5" customHeight="1">
      <c r="A5" s="274" t="s">
        <v>25</v>
      </c>
      <c r="B5" s="275"/>
      <c r="C5" s="275" t="s">
        <v>47</v>
      </c>
      <c r="D5" s="275"/>
      <c r="E5" s="275"/>
      <c r="F5" s="365" t="s">
        <v>196</v>
      </c>
      <c r="G5" s="366"/>
    </row>
    <row r="6" spans="1:7" ht="35.25" thickBot="1">
      <c r="A6" s="52" t="s">
        <v>26</v>
      </c>
      <c r="B6" s="53" t="s">
        <v>27</v>
      </c>
      <c r="C6" s="276"/>
      <c r="D6" s="276"/>
      <c r="E6" s="276"/>
      <c r="F6" s="54" t="s">
        <v>23</v>
      </c>
      <c r="G6" s="55" t="s">
        <v>1</v>
      </c>
    </row>
    <row r="7" spans="1:7">
      <c r="A7" s="56"/>
      <c r="B7" s="57"/>
      <c r="C7" s="269" t="s">
        <v>54</v>
      </c>
      <c r="D7" s="269"/>
      <c r="E7" s="269"/>
      <c r="F7" s="58">
        <f t="shared" ref="F7:G7" si="0">F9</f>
        <v>-165510</v>
      </c>
      <c r="G7" s="58">
        <f t="shared" si="0"/>
        <v>-413781.5</v>
      </c>
    </row>
    <row r="8" spans="1:7">
      <c r="A8" s="59"/>
      <c r="B8" s="60"/>
      <c r="C8" s="270" t="s">
        <v>49</v>
      </c>
      <c r="D8" s="270"/>
      <c r="E8" s="270"/>
      <c r="F8" s="216"/>
      <c r="G8" s="217"/>
    </row>
    <row r="9" spans="1:7">
      <c r="A9" s="59">
        <v>1173</v>
      </c>
      <c r="B9" s="60">
        <v>32001</v>
      </c>
      <c r="C9" s="271" t="s">
        <v>0</v>
      </c>
      <c r="D9" s="271"/>
      <c r="E9" s="271"/>
      <c r="F9" s="202">
        <f t="shared" ref="F9" si="1">F11</f>
        <v>-165510</v>
      </c>
      <c r="G9" s="202">
        <f>G11</f>
        <v>-413781.5</v>
      </c>
    </row>
    <row r="10" spans="1:7" ht="24.75" customHeight="1">
      <c r="A10" s="279"/>
      <c r="B10" s="281"/>
      <c r="C10" s="271" t="s">
        <v>71</v>
      </c>
      <c r="D10" s="271"/>
      <c r="E10" s="271"/>
      <c r="F10" s="218"/>
      <c r="G10" s="219"/>
    </row>
    <row r="11" spans="1:7" ht="37.5" customHeight="1">
      <c r="A11" s="280"/>
      <c r="B11" s="282"/>
      <c r="C11" s="283" t="s">
        <v>13</v>
      </c>
      <c r="D11" s="284"/>
      <c r="E11" s="285"/>
      <c r="F11" s="201">
        <v>-165510</v>
      </c>
      <c r="G11" s="202">
        <v>-413781.5</v>
      </c>
    </row>
  </sheetData>
  <mergeCells count="14">
    <mergeCell ref="C7:E7"/>
    <mergeCell ref="C8:E8"/>
    <mergeCell ref="C9:E9"/>
    <mergeCell ref="C10:E10"/>
    <mergeCell ref="E1:G1"/>
    <mergeCell ref="A3:G3"/>
    <mergeCell ref="A5:B5"/>
    <mergeCell ref="C5:E6"/>
    <mergeCell ref="A2:E2"/>
    <mergeCell ref="F4:G4"/>
    <mergeCell ref="A10:A11"/>
    <mergeCell ref="B10:B11"/>
    <mergeCell ref="C11:E11"/>
    <mergeCell ref="F5:G5"/>
  </mergeCells>
  <pageMargins left="0.23622047244094491" right="0.23622047244094491" top="0.27559055118110237" bottom="0.19685039370078741" header="0.19685039370078741" footer="0.19685039370078741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3"/>
  <sheetViews>
    <sheetView topLeftCell="A7" zoomScale="90" zoomScaleNormal="90" workbookViewId="0">
      <selection activeCell="F17" sqref="F17"/>
    </sheetView>
  </sheetViews>
  <sheetFormatPr defaultRowHeight="17.25"/>
  <cols>
    <col min="1" max="1" width="7.5703125" style="6" bestFit="1" customWidth="1"/>
    <col min="2" max="2" width="9.140625" style="6" bestFit="1" customWidth="1"/>
    <col min="3" max="4" width="11.5703125" style="6" customWidth="1"/>
    <col min="5" max="5" width="26.7109375" style="6" customWidth="1"/>
    <col min="6" max="6" width="47.85546875" style="6" customWidth="1"/>
    <col min="7" max="7" width="27.5703125" style="6" customWidth="1"/>
    <col min="8" max="8" width="12.85546875" style="6" bestFit="1" customWidth="1"/>
    <col min="9" max="16384" width="9.140625" style="6"/>
  </cols>
  <sheetData>
    <row r="1" spans="1:7" ht="56.25" customHeight="1">
      <c r="A1" s="51" t="s">
        <v>28</v>
      </c>
      <c r="B1" s="51"/>
      <c r="C1" s="51"/>
      <c r="D1" s="51"/>
      <c r="E1" s="51"/>
      <c r="F1" s="272" t="s">
        <v>70</v>
      </c>
      <c r="G1" s="272"/>
    </row>
    <row r="2" spans="1:7" ht="13.5" customHeight="1">
      <c r="A2" s="277"/>
      <c r="B2" s="277"/>
      <c r="C2" s="277"/>
      <c r="D2" s="277"/>
      <c r="E2" s="277"/>
      <c r="F2" s="277"/>
    </row>
    <row r="3" spans="1:7" ht="36.75" customHeight="1">
      <c r="A3" s="273" t="s">
        <v>194</v>
      </c>
      <c r="B3" s="273"/>
      <c r="C3" s="273"/>
      <c r="D3" s="273"/>
      <c r="E3" s="273"/>
      <c r="F3" s="273"/>
      <c r="G3" s="273"/>
    </row>
    <row r="4" spans="1:7">
      <c r="G4" s="63" t="s">
        <v>24</v>
      </c>
    </row>
    <row r="5" spans="1:7" ht="96.75" customHeight="1">
      <c r="A5" s="286" t="s">
        <v>25</v>
      </c>
      <c r="B5" s="286"/>
      <c r="C5" s="286" t="s">
        <v>14</v>
      </c>
      <c r="D5" s="286"/>
      <c r="E5" s="286"/>
      <c r="F5" s="286" t="s">
        <v>15</v>
      </c>
      <c r="G5" s="64" t="s">
        <v>198</v>
      </c>
    </row>
    <row r="6" spans="1:7" ht="34.5">
      <c r="A6" s="64" t="s">
        <v>26</v>
      </c>
      <c r="B6" s="64" t="s">
        <v>27</v>
      </c>
      <c r="C6" s="286"/>
      <c r="D6" s="286"/>
      <c r="E6" s="286"/>
      <c r="F6" s="286"/>
      <c r="G6" s="65" t="s">
        <v>1</v>
      </c>
    </row>
    <row r="7" spans="1:7" ht="28.5" customHeight="1">
      <c r="A7" s="293" t="s">
        <v>18</v>
      </c>
      <c r="B7" s="294"/>
      <c r="C7" s="294"/>
      <c r="D7" s="294"/>
      <c r="E7" s="294"/>
      <c r="F7" s="294"/>
      <c r="G7" s="66">
        <f>+G8+G12</f>
        <v>413781.5</v>
      </c>
    </row>
    <row r="8" spans="1:7" ht="27" customHeight="1">
      <c r="A8" s="67">
        <v>1173</v>
      </c>
      <c r="B8" s="286" t="s">
        <v>16</v>
      </c>
      <c r="C8" s="286"/>
      <c r="D8" s="286"/>
      <c r="E8" s="286"/>
      <c r="F8" s="64"/>
      <c r="G8" s="68">
        <f>G9</f>
        <v>375421.5</v>
      </c>
    </row>
    <row r="9" spans="1:7" ht="38.25" customHeight="1">
      <c r="A9" s="67"/>
      <c r="B9" s="69">
        <v>32001</v>
      </c>
      <c r="C9" s="295" t="s">
        <v>0</v>
      </c>
      <c r="D9" s="295"/>
      <c r="E9" s="295"/>
      <c r="F9" s="69" t="s">
        <v>13</v>
      </c>
      <c r="G9" s="68">
        <f>G10</f>
        <v>375421.5</v>
      </c>
    </row>
    <row r="10" spans="1:7" ht="24" customHeight="1">
      <c r="A10" s="70"/>
      <c r="B10" s="60"/>
      <c r="C10" s="71"/>
      <c r="D10" s="71"/>
      <c r="E10" s="71"/>
      <c r="F10" s="72" t="s">
        <v>17</v>
      </c>
      <c r="G10" s="62">
        <f>413781.5-G11</f>
        <v>375421.5</v>
      </c>
    </row>
    <row r="11" spans="1:7" ht="57" customHeight="1">
      <c r="A11" s="73">
        <v>1016</v>
      </c>
      <c r="B11" s="287" t="s">
        <v>122</v>
      </c>
      <c r="C11" s="288"/>
      <c r="D11" s="288"/>
      <c r="E11" s="289"/>
      <c r="F11" s="73"/>
      <c r="G11" s="74">
        <f>G12</f>
        <v>38360</v>
      </c>
    </row>
    <row r="12" spans="1:7" ht="57.75" customHeight="1">
      <c r="A12" s="73"/>
      <c r="B12" s="73">
        <v>11004</v>
      </c>
      <c r="C12" s="290" t="s">
        <v>112</v>
      </c>
      <c r="D12" s="291"/>
      <c r="E12" s="292"/>
      <c r="F12" s="76" t="s">
        <v>18</v>
      </c>
      <c r="G12" s="74">
        <f t="shared" ref="G12" si="0">G13</f>
        <v>38360</v>
      </c>
    </row>
    <row r="13" spans="1:7" ht="34.5" customHeight="1">
      <c r="A13" s="73"/>
      <c r="B13" s="73"/>
      <c r="C13" s="73"/>
      <c r="D13" s="73"/>
      <c r="E13" s="73"/>
      <c r="F13" s="72" t="s">
        <v>123</v>
      </c>
      <c r="G13" s="75">
        <v>38360</v>
      </c>
    </row>
  </sheetData>
  <mergeCells count="11">
    <mergeCell ref="B11:E11"/>
    <mergeCell ref="C12:E12"/>
    <mergeCell ref="A7:F7"/>
    <mergeCell ref="B8:E8"/>
    <mergeCell ref="C9:E9"/>
    <mergeCell ref="F1:G1"/>
    <mergeCell ref="A2:F2"/>
    <mergeCell ref="A3:G3"/>
    <mergeCell ref="A5:B5"/>
    <mergeCell ref="C5:E6"/>
    <mergeCell ref="F5:F6"/>
  </mergeCells>
  <pageMargins left="0.23622047244094491" right="0.23622047244094491" top="0.27559055118110237" bottom="0.19685039370078741" header="0.19685039370078741" footer="0.19685039370078741"/>
  <pageSetup paperSize="9" scale="90" orientation="portrait" r:id="rId1"/>
  <ignoredErrors>
    <ignoredError sqref="G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72"/>
  <sheetViews>
    <sheetView topLeftCell="A64" zoomScale="80" zoomScaleNormal="80" workbookViewId="0">
      <selection activeCell="G77" sqref="G77"/>
    </sheetView>
  </sheetViews>
  <sheetFormatPr defaultRowHeight="17.25"/>
  <cols>
    <col min="1" max="1" width="37.28515625" style="6" customWidth="1"/>
    <col min="2" max="2" width="58.28515625" style="6" customWidth="1"/>
    <col min="3" max="3" width="17.28515625" style="6" customWidth="1"/>
    <col min="4" max="4" width="20" style="6" customWidth="1"/>
    <col min="5" max="16384" width="9.140625" style="6"/>
  </cols>
  <sheetData>
    <row r="1" spans="1:6" ht="63" customHeight="1">
      <c r="A1" s="79"/>
      <c r="B1" s="79"/>
      <c r="C1" s="320"/>
      <c r="D1" s="320"/>
    </row>
    <row r="2" spans="1:6">
      <c r="A2" s="79"/>
      <c r="B2" s="79"/>
      <c r="C2" s="321"/>
      <c r="D2" s="321"/>
    </row>
    <row r="3" spans="1:6" s="86" customFormat="1" ht="23.25" customHeight="1">
      <c r="A3" s="323" t="s">
        <v>174</v>
      </c>
      <c r="B3" s="323"/>
      <c r="C3" s="323"/>
      <c r="D3" s="323"/>
      <c r="E3" s="323"/>
      <c r="F3" s="85"/>
    </row>
    <row r="4" spans="1:6" s="17" customFormat="1" ht="45.75" customHeight="1">
      <c r="A4" s="326" t="s">
        <v>175</v>
      </c>
      <c r="B4" s="326"/>
      <c r="C4" s="326"/>
      <c r="D4" s="326"/>
    </row>
    <row r="5" spans="1:6" s="86" customFormat="1" ht="11.25" customHeight="1">
      <c r="A5" s="5"/>
      <c r="B5" s="5"/>
      <c r="C5" s="5"/>
      <c r="D5" s="5"/>
      <c r="E5" s="5"/>
      <c r="F5" s="5"/>
    </row>
    <row r="6" spans="1:6" s="87" customFormat="1" ht="19.5" customHeight="1">
      <c r="A6" s="327" t="s">
        <v>72</v>
      </c>
      <c r="B6" s="327"/>
      <c r="C6" s="327"/>
      <c r="D6" s="327"/>
      <c r="E6" s="327"/>
      <c r="F6" s="327"/>
    </row>
    <row r="7" spans="1:6" s="87" customFormat="1">
      <c r="A7" s="88"/>
      <c r="B7" s="88"/>
      <c r="C7" s="88"/>
      <c r="D7" s="88"/>
    </row>
    <row r="8" spans="1:6" s="87" customFormat="1" ht="19.5" customHeight="1">
      <c r="A8" s="89" t="s">
        <v>73</v>
      </c>
      <c r="B8" s="90" t="s">
        <v>74</v>
      </c>
      <c r="C8" s="91"/>
      <c r="D8" s="91"/>
      <c r="E8" s="92"/>
      <c r="F8" s="92"/>
    </row>
    <row r="9" spans="1:6" s="87" customFormat="1" ht="24.75" customHeight="1">
      <c r="A9" s="93" t="s">
        <v>176</v>
      </c>
      <c r="B9" s="94" t="s">
        <v>177</v>
      </c>
      <c r="C9" s="95"/>
      <c r="D9" s="95"/>
      <c r="E9" s="96"/>
      <c r="F9" s="96"/>
    </row>
    <row r="10" spans="1:6" s="87" customFormat="1">
      <c r="A10" s="88"/>
      <c r="B10" s="88"/>
      <c r="C10" s="88"/>
      <c r="D10" s="88"/>
    </row>
    <row r="11" spans="1:6" s="87" customFormat="1">
      <c r="A11" s="327" t="s">
        <v>75</v>
      </c>
      <c r="B11" s="327"/>
      <c r="C11" s="327"/>
      <c r="D11" s="327"/>
      <c r="E11" s="327"/>
      <c r="F11" s="327"/>
    </row>
    <row r="12" spans="1:6" s="87" customFormat="1">
      <c r="A12" s="88"/>
      <c r="B12" s="88"/>
      <c r="C12" s="88"/>
      <c r="D12" s="80"/>
    </row>
    <row r="13" spans="1:6" s="86" customFormat="1" ht="72" customHeight="1">
      <c r="A13" s="97" t="s">
        <v>76</v>
      </c>
      <c r="B13" s="93" t="s">
        <v>176</v>
      </c>
      <c r="C13" s="362" t="s">
        <v>198</v>
      </c>
      <c r="D13" s="364"/>
    </row>
    <row r="14" spans="1:6" s="86" customFormat="1" ht="32.25" customHeight="1">
      <c r="A14" s="97" t="s">
        <v>77</v>
      </c>
      <c r="B14" s="93" t="s">
        <v>178</v>
      </c>
      <c r="C14" s="98" t="s">
        <v>141</v>
      </c>
      <c r="D14" s="98" t="s">
        <v>142</v>
      </c>
    </row>
    <row r="15" spans="1:6" s="86" customFormat="1" ht="23.25" customHeight="1">
      <c r="A15" s="97" t="s">
        <v>80</v>
      </c>
      <c r="B15" s="93" t="s">
        <v>177</v>
      </c>
      <c r="C15" s="296"/>
      <c r="D15" s="296"/>
    </row>
    <row r="16" spans="1:6" s="86" customFormat="1" ht="86.25">
      <c r="A16" s="97" t="s">
        <v>81</v>
      </c>
      <c r="B16" s="93" t="s">
        <v>179</v>
      </c>
      <c r="C16" s="296"/>
      <c r="D16" s="296"/>
    </row>
    <row r="17" spans="1:14" s="86" customFormat="1" ht="18.75" customHeight="1">
      <c r="A17" s="97" t="s">
        <v>82</v>
      </c>
      <c r="B17" s="93" t="s">
        <v>129</v>
      </c>
      <c r="C17" s="296"/>
      <c r="D17" s="296"/>
    </row>
    <row r="18" spans="1:14" s="86" customFormat="1" ht="31.5" customHeight="1">
      <c r="A18" s="97" t="s">
        <v>83</v>
      </c>
      <c r="B18" s="93" t="s">
        <v>174</v>
      </c>
      <c r="C18" s="296"/>
      <c r="D18" s="296"/>
    </row>
    <row r="19" spans="1:14" s="99" customFormat="1" ht="24" customHeight="1">
      <c r="A19" s="297" t="s">
        <v>85</v>
      </c>
      <c r="B19" s="297"/>
      <c r="C19" s="220">
        <v>38360</v>
      </c>
      <c r="D19" s="220">
        <v>38360</v>
      </c>
    </row>
    <row r="20" spans="1:14" s="99" customFormat="1" ht="21.75" customHeight="1">
      <c r="A20" s="100"/>
      <c r="B20" s="100"/>
      <c r="C20" s="100"/>
      <c r="D20" s="101"/>
    </row>
    <row r="21" spans="1:14" s="99" customFormat="1" ht="21.75" customHeight="1">
      <c r="A21" s="100"/>
      <c r="B21" s="100"/>
      <c r="C21" s="100"/>
      <c r="D21" s="101"/>
    </row>
    <row r="22" spans="1:14" s="86" customFormat="1" ht="61.5" customHeight="1">
      <c r="A22" s="28" t="s">
        <v>76</v>
      </c>
      <c r="B22" s="30" t="s">
        <v>176</v>
      </c>
      <c r="C22" s="363" t="s">
        <v>198</v>
      </c>
      <c r="D22" s="363"/>
    </row>
    <row r="23" spans="1:14" s="86" customFormat="1" ht="30.75" customHeight="1">
      <c r="A23" s="28" t="s">
        <v>77</v>
      </c>
      <c r="B23" s="30" t="s">
        <v>178</v>
      </c>
      <c r="C23" s="102" t="s">
        <v>141</v>
      </c>
      <c r="D23" s="102" t="s">
        <v>142</v>
      </c>
    </row>
    <row r="24" spans="1:14" s="86" customFormat="1" ht="23.25" customHeight="1">
      <c r="A24" s="28" t="s">
        <v>80</v>
      </c>
      <c r="B24" s="30" t="s">
        <v>177</v>
      </c>
      <c r="C24" s="298"/>
      <c r="D24" s="298"/>
    </row>
    <row r="25" spans="1:14" s="86" customFormat="1" ht="86.25">
      <c r="A25" s="28" t="s">
        <v>81</v>
      </c>
      <c r="B25" s="30" t="s">
        <v>180</v>
      </c>
      <c r="C25" s="299"/>
      <c r="D25" s="299"/>
    </row>
    <row r="26" spans="1:14" s="86" customFormat="1" ht="17.25" customHeight="1">
      <c r="A26" s="28" t="s">
        <v>82</v>
      </c>
      <c r="B26" s="30" t="s">
        <v>129</v>
      </c>
      <c r="C26" s="299"/>
      <c r="D26" s="299"/>
    </row>
    <row r="27" spans="1:14" s="86" customFormat="1" ht="31.5" customHeight="1">
      <c r="A27" s="28" t="s">
        <v>83</v>
      </c>
      <c r="B27" s="30" t="s">
        <v>174</v>
      </c>
      <c r="C27" s="299"/>
      <c r="D27" s="299"/>
    </row>
    <row r="28" spans="1:14" s="86" customFormat="1" ht="25.5" customHeight="1">
      <c r="A28" s="301" t="s">
        <v>84</v>
      </c>
      <c r="B28" s="302"/>
      <c r="C28" s="300"/>
      <c r="D28" s="300"/>
    </row>
    <row r="29" spans="1:14" s="99" customFormat="1" ht="24.75" customHeight="1">
      <c r="A29" s="297" t="s">
        <v>85</v>
      </c>
      <c r="B29" s="297"/>
      <c r="C29" s="103">
        <v>-38360</v>
      </c>
      <c r="D29" s="103">
        <v>-38360</v>
      </c>
      <c r="G29" s="221"/>
      <c r="H29" s="221"/>
      <c r="I29" s="221"/>
      <c r="J29" s="221"/>
      <c r="K29" s="221"/>
      <c r="L29" s="221"/>
      <c r="M29" s="221"/>
      <c r="N29" s="221"/>
    </row>
    <row r="30" spans="1:14" s="99" customFormat="1" ht="24.75" customHeight="1">
      <c r="A30" s="104"/>
      <c r="B30" s="104"/>
      <c r="C30" s="105"/>
      <c r="D30" s="105"/>
      <c r="H30" s="86"/>
      <c r="I30" s="86"/>
      <c r="J30" s="86"/>
    </row>
    <row r="31" spans="1:14" ht="40.5" customHeight="1">
      <c r="A31" s="322" t="s">
        <v>101</v>
      </c>
      <c r="B31" s="322"/>
      <c r="C31" s="322"/>
      <c r="D31" s="322"/>
    </row>
    <row r="32" spans="1:14" s="17" customFormat="1" ht="30" customHeight="1">
      <c r="C32" s="325" t="s">
        <v>86</v>
      </c>
      <c r="D32" s="325"/>
    </row>
    <row r="33" spans="1:14" s="17" customFormat="1">
      <c r="A33" s="323" t="s">
        <v>87</v>
      </c>
      <c r="B33" s="323"/>
      <c r="C33" s="323"/>
      <c r="D33" s="323"/>
    </row>
    <row r="34" spans="1:14" s="17" customFormat="1">
      <c r="A34" s="324" t="s">
        <v>72</v>
      </c>
      <c r="B34" s="324"/>
      <c r="C34" s="324"/>
      <c r="D34" s="324"/>
    </row>
    <row r="35" spans="1:14">
      <c r="A35" s="79"/>
      <c r="B35" s="79"/>
      <c r="C35" s="79"/>
      <c r="D35" s="79"/>
    </row>
    <row r="36" spans="1:14">
      <c r="A36" s="106" t="s">
        <v>73</v>
      </c>
      <c r="B36" s="106" t="s">
        <v>74</v>
      </c>
      <c r="C36" s="79"/>
      <c r="D36" s="79"/>
    </row>
    <row r="37" spans="1:14">
      <c r="A37" s="107">
        <v>1173</v>
      </c>
      <c r="B37" s="108" t="s">
        <v>16</v>
      </c>
      <c r="C37" s="79"/>
      <c r="D37" s="79"/>
    </row>
    <row r="38" spans="1:14">
      <c r="A38" s="109"/>
      <c r="B38" s="109"/>
      <c r="C38" s="79"/>
      <c r="D38" s="79"/>
    </row>
    <row r="39" spans="1:14">
      <c r="A39" s="77" t="s">
        <v>75</v>
      </c>
      <c r="B39" s="78"/>
      <c r="C39" s="79"/>
      <c r="D39" s="80"/>
    </row>
    <row r="40" spans="1:14" ht="75" customHeight="1">
      <c r="A40" s="81" t="s">
        <v>76</v>
      </c>
      <c r="B40" s="82" t="s">
        <v>88</v>
      </c>
      <c r="C40" s="362" t="s">
        <v>198</v>
      </c>
      <c r="D40" s="364"/>
    </row>
    <row r="41" spans="1:14" ht="40.5" customHeight="1">
      <c r="A41" s="81" t="s">
        <v>77</v>
      </c>
      <c r="B41" s="82" t="s">
        <v>89</v>
      </c>
      <c r="C41" s="83" t="s">
        <v>78</v>
      </c>
      <c r="D41" s="83" t="s">
        <v>79</v>
      </c>
    </row>
    <row r="42" spans="1:14" ht="34.5">
      <c r="A42" s="81" t="s">
        <v>80</v>
      </c>
      <c r="B42" s="82" t="s">
        <v>90</v>
      </c>
      <c r="C42" s="310"/>
      <c r="D42" s="310"/>
    </row>
    <row r="43" spans="1:14" ht="37.5" customHeight="1">
      <c r="A43" s="81" t="s">
        <v>81</v>
      </c>
      <c r="B43" s="82" t="s">
        <v>91</v>
      </c>
      <c r="C43" s="311"/>
      <c r="D43" s="311"/>
    </row>
    <row r="44" spans="1:14" ht="50.25" customHeight="1">
      <c r="A44" s="81" t="s">
        <v>82</v>
      </c>
      <c r="B44" s="82" t="s">
        <v>92</v>
      </c>
      <c r="C44" s="311"/>
      <c r="D44" s="311"/>
    </row>
    <row r="45" spans="1:14" ht="45.75" customHeight="1">
      <c r="A45" s="81" t="s">
        <v>83</v>
      </c>
      <c r="B45" s="82" t="s">
        <v>93</v>
      </c>
      <c r="C45" s="311"/>
      <c r="D45" s="311"/>
    </row>
    <row r="46" spans="1:14">
      <c r="A46" s="303" t="s">
        <v>84</v>
      </c>
      <c r="B46" s="303"/>
      <c r="C46" s="312"/>
      <c r="D46" s="312"/>
    </row>
    <row r="47" spans="1:14" ht="21.75" customHeight="1">
      <c r="A47" s="304" t="s">
        <v>94</v>
      </c>
      <c r="B47" s="304"/>
      <c r="C47" s="15" t="s">
        <v>95</v>
      </c>
      <c r="D47" s="15">
        <v>-80</v>
      </c>
    </row>
    <row r="48" spans="1:14" ht="27" customHeight="1">
      <c r="A48" s="305" t="s">
        <v>85</v>
      </c>
      <c r="B48" s="305"/>
      <c r="C48" s="84">
        <v>-38360</v>
      </c>
      <c r="D48" s="84">
        <v>-38360</v>
      </c>
      <c r="G48" s="222"/>
      <c r="H48" s="222"/>
      <c r="I48" s="222"/>
      <c r="J48" s="222"/>
      <c r="K48" s="222"/>
      <c r="L48" s="222"/>
      <c r="M48" s="222"/>
      <c r="N48" s="222"/>
    </row>
    <row r="49" spans="1:14">
      <c r="A49" s="81"/>
      <c r="B49" s="81"/>
      <c r="C49" s="81"/>
      <c r="D49" s="81"/>
      <c r="H49" s="222"/>
      <c r="I49" s="222"/>
      <c r="J49" s="222"/>
      <c r="K49" s="222"/>
      <c r="L49" s="222"/>
      <c r="M49" s="222"/>
      <c r="N49" s="222"/>
    </row>
    <row r="50" spans="1:14" ht="57" customHeight="1">
      <c r="A50" s="81" t="s">
        <v>76</v>
      </c>
      <c r="B50" s="82" t="s">
        <v>88</v>
      </c>
      <c r="C50" s="362" t="s">
        <v>198</v>
      </c>
      <c r="D50" s="364"/>
    </row>
    <row r="51" spans="1:14" ht="36.75" customHeight="1">
      <c r="A51" s="81" t="s">
        <v>77</v>
      </c>
      <c r="B51" s="82">
        <v>32002</v>
      </c>
      <c r="C51" s="83" t="s">
        <v>78</v>
      </c>
      <c r="D51" s="83" t="s">
        <v>79</v>
      </c>
    </row>
    <row r="52" spans="1:14">
      <c r="A52" s="81" t="s">
        <v>80</v>
      </c>
      <c r="B52" s="82" t="s">
        <v>97</v>
      </c>
      <c r="C52" s="310"/>
      <c r="D52" s="310"/>
    </row>
    <row r="53" spans="1:14" ht="34.5">
      <c r="A53" s="81" t="s">
        <v>81</v>
      </c>
      <c r="B53" s="82" t="s">
        <v>98</v>
      </c>
      <c r="C53" s="311"/>
      <c r="D53" s="311"/>
    </row>
    <row r="54" spans="1:14" ht="51.75">
      <c r="A54" s="81" t="s">
        <v>82</v>
      </c>
      <c r="B54" s="82" t="s">
        <v>92</v>
      </c>
      <c r="C54" s="311"/>
      <c r="D54" s="311"/>
    </row>
    <row r="55" spans="1:14" ht="34.5">
      <c r="A55" s="81" t="s">
        <v>83</v>
      </c>
      <c r="B55" s="82" t="s">
        <v>99</v>
      </c>
      <c r="C55" s="311"/>
      <c r="D55" s="311"/>
    </row>
    <row r="56" spans="1:14" ht="23.25" customHeight="1">
      <c r="A56" s="303" t="s">
        <v>84</v>
      </c>
      <c r="B56" s="303"/>
      <c r="C56" s="312"/>
      <c r="D56" s="312"/>
    </row>
    <row r="57" spans="1:14" ht="22.5" customHeight="1">
      <c r="A57" s="304" t="s">
        <v>100</v>
      </c>
      <c r="B57" s="304"/>
      <c r="C57" s="228" t="s">
        <v>95</v>
      </c>
      <c r="D57" s="203">
        <v>-4895</v>
      </c>
    </row>
    <row r="58" spans="1:14" ht="36" customHeight="1">
      <c r="A58" s="304" t="s">
        <v>110</v>
      </c>
      <c r="B58" s="304"/>
      <c r="C58" s="228" t="s">
        <v>95</v>
      </c>
      <c r="D58" s="203">
        <v>-5.8</v>
      </c>
    </row>
    <row r="59" spans="1:14">
      <c r="A59" s="306" t="s">
        <v>206</v>
      </c>
      <c r="B59" s="307"/>
      <c r="C59" s="229">
        <v>2</v>
      </c>
      <c r="D59" s="229">
        <v>2</v>
      </c>
    </row>
    <row r="60" spans="1:14">
      <c r="A60" s="305" t="s">
        <v>85</v>
      </c>
      <c r="B60" s="305"/>
      <c r="C60" s="203">
        <v>0</v>
      </c>
      <c r="D60" s="203">
        <v>0</v>
      </c>
    </row>
    <row r="62" spans="1:14" ht="62.25" customHeight="1">
      <c r="A62" s="81" t="s">
        <v>76</v>
      </c>
      <c r="B62" s="82" t="s">
        <v>125</v>
      </c>
      <c r="C62" s="362" t="s">
        <v>198</v>
      </c>
      <c r="D62" s="364"/>
    </row>
    <row r="63" spans="1:14">
      <c r="A63" s="81" t="s">
        <v>77</v>
      </c>
      <c r="B63" s="82" t="s">
        <v>126</v>
      </c>
      <c r="C63" s="83" t="s">
        <v>78</v>
      </c>
      <c r="D63" s="83" t="s">
        <v>79</v>
      </c>
    </row>
    <row r="64" spans="1:14" ht="34.5">
      <c r="A64" s="81" t="s">
        <v>80</v>
      </c>
      <c r="B64" s="82" t="s">
        <v>127</v>
      </c>
      <c r="C64" s="313"/>
      <c r="D64" s="313"/>
    </row>
    <row r="65" spans="1:15" ht="51.75">
      <c r="A65" s="81" t="s">
        <v>81</v>
      </c>
      <c r="B65" s="82" t="s">
        <v>128</v>
      </c>
      <c r="C65" s="314"/>
      <c r="D65" s="314"/>
    </row>
    <row r="66" spans="1:15">
      <c r="A66" s="81" t="s">
        <v>82</v>
      </c>
      <c r="B66" s="82" t="s">
        <v>129</v>
      </c>
      <c r="C66" s="314"/>
      <c r="D66" s="314"/>
    </row>
    <row r="67" spans="1:15" ht="34.5">
      <c r="A67" s="81" t="s">
        <v>130</v>
      </c>
      <c r="B67" s="82" t="s">
        <v>131</v>
      </c>
      <c r="C67" s="315"/>
      <c r="D67" s="315"/>
    </row>
    <row r="68" spans="1:15">
      <c r="A68" s="303" t="s">
        <v>84</v>
      </c>
      <c r="B68" s="303"/>
      <c r="C68" s="61"/>
      <c r="D68" s="61"/>
    </row>
    <row r="69" spans="1:15" s="111" customFormat="1" ht="24" customHeight="1">
      <c r="A69" s="316" t="s">
        <v>132</v>
      </c>
      <c r="B69" s="317"/>
      <c r="C69" s="110"/>
      <c r="D69" s="110">
        <v>1</v>
      </c>
    </row>
    <row r="70" spans="1:15" s="111" customFormat="1" ht="36" customHeight="1">
      <c r="A70" s="318" t="s">
        <v>133</v>
      </c>
      <c r="B70" s="319"/>
      <c r="C70" s="110"/>
      <c r="D70" s="110">
        <v>4</v>
      </c>
    </row>
    <row r="71" spans="1:15" s="111" customFormat="1" ht="30" customHeight="1">
      <c r="A71" s="316" t="s">
        <v>134</v>
      </c>
      <c r="B71" s="317"/>
      <c r="C71" s="110"/>
      <c r="D71" s="110">
        <v>12</v>
      </c>
    </row>
    <row r="72" spans="1:15">
      <c r="A72" s="308" t="s">
        <v>85</v>
      </c>
      <c r="B72" s="309"/>
      <c r="C72" s="84">
        <v>38360</v>
      </c>
      <c r="D72" s="84">
        <f>C72</f>
        <v>38360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</row>
  </sheetData>
  <mergeCells count="41">
    <mergeCell ref="C13:D13"/>
    <mergeCell ref="C22:D22"/>
    <mergeCell ref="C40:D40"/>
    <mergeCell ref="C50:D50"/>
    <mergeCell ref="C62:D62"/>
    <mergeCell ref="C1:D1"/>
    <mergeCell ref="C2:D2"/>
    <mergeCell ref="A31:D31"/>
    <mergeCell ref="A33:D33"/>
    <mergeCell ref="A34:D34"/>
    <mergeCell ref="C32:D32"/>
    <mergeCell ref="A3:E3"/>
    <mergeCell ref="A4:D4"/>
    <mergeCell ref="A6:F6"/>
    <mergeCell ref="A11:F11"/>
    <mergeCell ref="A29:B29"/>
    <mergeCell ref="C15:C18"/>
    <mergeCell ref="A72:B72"/>
    <mergeCell ref="C52:C56"/>
    <mergeCell ref="D52:D56"/>
    <mergeCell ref="C42:C46"/>
    <mergeCell ref="D42:D46"/>
    <mergeCell ref="C64:C67"/>
    <mergeCell ref="D64:D67"/>
    <mergeCell ref="A68:B68"/>
    <mergeCell ref="A69:B69"/>
    <mergeCell ref="A70:B70"/>
    <mergeCell ref="A71:B71"/>
    <mergeCell ref="A57:B57"/>
    <mergeCell ref="A46:B46"/>
    <mergeCell ref="A47:B47"/>
    <mergeCell ref="A58:B58"/>
    <mergeCell ref="A60:B60"/>
    <mergeCell ref="A48:B48"/>
    <mergeCell ref="A56:B56"/>
    <mergeCell ref="A59:B59"/>
    <mergeCell ref="D15:D18"/>
    <mergeCell ref="A19:B19"/>
    <mergeCell ref="C24:C28"/>
    <mergeCell ref="D24:D28"/>
    <mergeCell ref="A28:B28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  <ignoredErrors>
    <ignoredError sqref="B40:B41 B50 B62:B63 B52 B13:B18 B22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76"/>
  <sheetViews>
    <sheetView topLeftCell="A46" zoomScale="80" zoomScaleNormal="80" workbookViewId="0">
      <selection activeCell="F3" sqref="F3"/>
    </sheetView>
  </sheetViews>
  <sheetFormatPr defaultRowHeight="17.25"/>
  <cols>
    <col min="1" max="1" width="32.140625" style="6" customWidth="1"/>
    <col min="2" max="2" width="56.28515625" style="6" customWidth="1"/>
    <col min="3" max="3" width="25.5703125" style="6" customWidth="1"/>
    <col min="4" max="4" width="26" style="6" customWidth="1"/>
    <col min="5" max="5" width="1.85546875" style="6" customWidth="1"/>
    <col min="6" max="6" width="15" style="6" bestFit="1" customWidth="1"/>
    <col min="7" max="16384" width="9.140625" style="6"/>
  </cols>
  <sheetData>
    <row r="1" spans="1:6" ht="63" customHeight="1">
      <c r="A1" s="79"/>
      <c r="B1" s="320" t="s">
        <v>102</v>
      </c>
      <c r="C1" s="328"/>
      <c r="D1" s="328"/>
      <c r="E1" s="328"/>
    </row>
    <row r="2" spans="1:6" s="86" customFormat="1" ht="23.25" customHeight="1">
      <c r="A2" s="323"/>
      <c r="B2" s="323"/>
      <c r="C2" s="323"/>
      <c r="D2" s="323"/>
      <c r="E2" s="323"/>
      <c r="F2" s="323"/>
    </row>
    <row r="3" spans="1:6" s="17" customFormat="1" ht="45.75" customHeight="1">
      <c r="A3" s="326" t="s">
        <v>208</v>
      </c>
      <c r="B3" s="326"/>
      <c r="C3" s="326"/>
      <c r="D3" s="326"/>
      <c r="E3" s="326"/>
    </row>
    <row r="4" spans="1:6" s="86" customFormat="1" ht="31.5" customHeight="1">
      <c r="A4" s="5"/>
      <c r="B4" s="5" t="s">
        <v>174</v>
      </c>
      <c r="C4" s="5"/>
      <c r="D4" s="5"/>
      <c r="E4" s="5"/>
      <c r="F4" s="5"/>
    </row>
    <row r="5" spans="1:6" s="87" customFormat="1" ht="19.5" customHeight="1">
      <c r="A5" s="327" t="s">
        <v>72</v>
      </c>
      <c r="B5" s="327"/>
      <c r="C5" s="327"/>
      <c r="D5" s="327"/>
      <c r="E5" s="327"/>
      <c r="F5" s="327"/>
    </row>
    <row r="6" spans="1:6" s="87" customFormat="1">
      <c r="A6" s="88"/>
      <c r="B6" s="88"/>
      <c r="C6" s="88"/>
      <c r="D6" s="88"/>
      <c r="E6" s="88"/>
    </row>
    <row r="7" spans="1:6" s="87" customFormat="1" ht="19.5" customHeight="1">
      <c r="A7" s="89" t="s">
        <v>73</v>
      </c>
      <c r="B7" s="90" t="s">
        <v>74</v>
      </c>
      <c r="C7" s="91"/>
      <c r="D7" s="91"/>
      <c r="E7" s="91"/>
      <c r="F7" s="92"/>
    </row>
    <row r="8" spans="1:6" s="87" customFormat="1" ht="24.75" customHeight="1">
      <c r="A8" s="93" t="s">
        <v>176</v>
      </c>
      <c r="B8" s="94" t="s">
        <v>177</v>
      </c>
      <c r="C8" s="95"/>
      <c r="D8" s="95"/>
      <c r="E8" s="95"/>
      <c r="F8" s="96"/>
    </row>
    <row r="9" spans="1:6" s="87" customFormat="1">
      <c r="A9" s="88"/>
      <c r="B9" s="88"/>
      <c r="C9" s="88"/>
      <c r="D9" s="88"/>
      <c r="E9" s="88"/>
    </row>
    <row r="10" spans="1:6" s="87" customFormat="1">
      <c r="A10" s="327" t="s">
        <v>75</v>
      </c>
      <c r="B10" s="327"/>
      <c r="C10" s="327"/>
      <c r="D10" s="327"/>
      <c r="E10" s="327"/>
      <c r="F10" s="327"/>
    </row>
    <row r="11" spans="1:6" s="87" customFormat="1">
      <c r="A11" s="88"/>
      <c r="B11" s="88"/>
      <c r="C11" s="88"/>
      <c r="D11" s="88"/>
      <c r="E11" s="88"/>
    </row>
    <row r="12" spans="1:6" s="86" customFormat="1" ht="63.75" customHeight="1">
      <c r="A12" s="97" t="s">
        <v>76</v>
      </c>
      <c r="B12" s="93" t="s">
        <v>176</v>
      </c>
      <c r="C12" s="362" t="s">
        <v>198</v>
      </c>
      <c r="D12" s="364"/>
    </row>
    <row r="13" spans="1:6" s="86" customFormat="1">
      <c r="A13" s="97" t="s">
        <v>77</v>
      </c>
      <c r="B13" s="93" t="s">
        <v>178</v>
      </c>
      <c r="C13" s="98" t="s">
        <v>141</v>
      </c>
      <c r="D13" s="98" t="s">
        <v>142</v>
      </c>
    </row>
    <row r="14" spans="1:6" s="86" customFormat="1">
      <c r="A14" s="97" t="s">
        <v>80</v>
      </c>
      <c r="B14" s="93" t="s">
        <v>177</v>
      </c>
      <c r="C14" s="296"/>
      <c r="D14" s="296"/>
    </row>
    <row r="15" spans="1:6" s="86" customFormat="1" ht="86.25">
      <c r="A15" s="97" t="s">
        <v>81</v>
      </c>
      <c r="B15" s="93" t="s">
        <v>179</v>
      </c>
      <c r="C15" s="296"/>
      <c r="D15" s="296"/>
    </row>
    <row r="16" spans="1:6" s="86" customFormat="1">
      <c r="A16" s="97" t="s">
        <v>82</v>
      </c>
      <c r="B16" s="93" t="s">
        <v>129</v>
      </c>
      <c r="C16" s="296"/>
      <c r="D16" s="296"/>
    </row>
    <row r="17" spans="1:13" s="86" customFormat="1" ht="34.5">
      <c r="A17" s="97" t="s">
        <v>83</v>
      </c>
      <c r="B17" s="93" t="s">
        <v>174</v>
      </c>
      <c r="C17" s="296"/>
      <c r="D17" s="296"/>
    </row>
    <row r="18" spans="1:13" s="99" customFormat="1">
      <c r="A18" s="297" t="s">
        <v>85</v>
      </c>
      <c r="B18" s="297"/>
      <c r="C18" s="220">
        <v>38360</v>
      </c>
      <c r="D18" s="220">
        <v>38360</v>
      </c>
    </row>
    <row r="19" spans="1:13" s="99" customFormat="1" ht="21.75" customHeight="1">
      <c r="A19" s="100"/>
      <c r="B19" s="100"/>
      <c r="C19" s="100"/>
      <c r="D19" s="101"/>
      <c r="H19" s="221"/>
      <c r="I19" s="221"/>
      <c r="J19" s="221"/>
      <c r="K19" s="221"/>
      <c r="L19" s="221"/>
      <c r="M19" s="221"/>
    </row>
    <row r="20" spans="1:13" s="86" customFormat="1" ht="76.5" customHeight="1">
      <c r="A20" s="28" t="s">
        <v>76</v>
      </c>
      <c r="B20" s="30" t="s">
        <v>176</v>
      </c>
      <c r="C20" s="362" t="s">
        <v>196</v>
      </c>
      <c r="D20" s="364"/>
    </row>
    <row r="21" spans="1:13" s="86" customFormat="1">
      <c r="A21" s="28" t="s">
        <v>77</v>
      </c>
      <c r="B21" s="30" t="s">
        <v>178</v>
      </c>
      <c r="C21" s="102" t="s">
        <v>141</v>
      </c>
      <c r="D21" s="102" t="s">
        <v>142</v>
      </c>
    </row>
    <row r="22" spans="1:13" s="86" customFormat="1">
      <c r="A22" s="28" t="s">
        <v>80</v>
      </c>
      <c r="B22" s="30" t="s">
        <v>177</v>
      </c>
      <c r="C22" s="298"/>
      <c r="D22" s="298"/>
    </row>
    <row r="23" spans="1:13" s="86" customFormat="1" ht="86.25">
      <c r="A23" s="28" t="s">
        <v>81</v>
      </c>
      <c r="B23" s="30" t="s">
        <v>180</v>
      </c>
      <c r="C23" s="299"/>
      <c r="D23" s="299"/>
    </row>
    <row r="24" spans="1:13" s="86" customFormat="1">
      <c r="A24" s="28" t="s">
        <v>82</v>
      </c>
      <c r="B24" s="30" t="s">
        <v>129</v>
      </c>
      <c r="C24" s="299"/>
      <c r="D24" s="299"/>
    </row>
    <row r="25" spans="1:13" s="86" customFormat="1" ht="34.5">
      <c r="A25" s="28" t="s">
        <v>83</v>
      </c>
      <c r="B25" s="30" t="s">
        <v>174</v>
      </c>
      <c r="C25" s="299"/>
      <c r="D25" s="299"/>
    </row>
    <row r="26" spans="1:13" s="86" customFormat="1">
      <c r="A26" s="301" t="s">
        <v>84</v>
      </c>
      <c r="B26" s="302"/>
      <c r="C26" s="300"/>
      <c r="D26" s="300"/>
    </row>
    <row r="27" spans="1:13" s="99" customFormat="1">
      <c r="A27" s="297" t="s">
        <v>85</v>
      </c>
      <c r="B27" s="297"/>
      <c r="C27" s="103">
        <v>-38360</v>
      </c>
      <c r="D27" s="103">
        <v>-38360</v>
      </c>
    </row>
    <row r="28" spans="1:13">
      <c r="A28" s="79"/>
      <c r="B28" s="79"/>
      <c r="C28" s="79"/>
      <c r="D28" s="321"/>
      <c r="E28" s="321"/>
      <c r="F28" s="321"/>
    </row>
    <row r="29" spans="1:13" ht="59.25" customHeight="1">
      <c r="A29" s="322" t="s">
        <v>105</v>
      </c>
      <c r="B29" s="322"/>
      <c r="C29" s="322"/>
      <c r="D29" s="322"/>
      <c r="E29" s="322"/>
      <c r="F29" s="112"/>
    </row>
    <row r="30" spans="1:13" s="17" customFormat="1" ht="21.75" customHeight="1">
      <c r="C30" s="329" t="s">
        <v>104</v>
      </c>
      <c r="D30" s="329"/>
    </row>
    <row r="31" spans="1:13" s="17" customFormat="1" ht="20.25" customHeight="1">
      <c r="A31" s="323" t="s">
        <v>103</v>
      </c>
      <c r="B31" s="323"/>
      <c r="C31" s="323"/>
      <c r="D31" s="323"/>
      <c r="E31" s="323"/>
      <c r="F31" s="323"/>
    </row>
    <row r="32" spans="1:13" s="17" customFormat="1" ht="20.25" customHeight="1">
      <c r="A32" s="324" t="s">
        <v>135</v>
      </c>
      <c r="B32" s="324"/>
      <c r="C32" s="324"/>
      <c r="D32" s="324"/>
      <c r="E32" s="324"/>
      <c r="F32" s="324"/>
    </row>
    <row r="33" spans="1:6">
      <c r="A33" s="79"/>
      <c r="B33" s="79"/>
      <c r="C33" s="79"/>
      <c r="D33" s="79"/>
      <c r="E33" s="79"/>
      <c r="F33" s="79"/>
    </row>
    <row r="34" spans="1:6">
      <c r="A34" s="106" t="s">
        <v>73</v>
      </c>
      <c r="B34" s="106" t="s">
        <v>74</v>
      </c>
      <c r="C34" s="79"/>
      <c r="D34" s="79"/>
      <c r="E34" s="79"/>
    </row>
    <row r="35" spans="1:6">
      <c r="A35" s="107">
        <v>1173</v>
      </c>
      <c r="B35" s="108" t="s">
        <v>16</v>
      </c>
      <c r="C35" s="79"/>
      <c r="D35" s="79"/>
      <c r="E35" s="79"/>
    </row>
    <row r="36" spans="1:6">
      <c r="A36" s="109"/>
      <c r="B36" s="109"/>
      <c r="C36" s="79"/>
      <c r="D36" s="79"/>
      <c r="E36" s="79"/>
    </row>
    <row r="37" spans="1:6">
      <c r="A37" s="77" t="s">
        <v>75</v>
      </c>
      <c r="B37" s="78"/>
      <c r="C37" s="79"/>
      <c r="D37" s="80" t="s">
        <v>124</v>
      </c>
    </row>
    <row r="38" spans="1:6" ht="53.25" customHeight="1">
      <c r="A38" s="81" t="s">
        <v>76</v>
      </c>
      <c r="B38" s="82" t="s">
        <v>88</v>
      </c>
      <c r="C38" s="362" t="s">
        <v>196</v>
      </c>
      <c r="D38" s="363"/>
    </row>
    <row r="39" spans="1:6">
      <c r="A39" s="81" t="s">
        <v>77</v>
      </c>
      <c r="B39" s="82" t="s">
        <v>89</v>
      </c>
      <c r="C39" s="83" t="s">
        <v>78</v>
      </c>
      <c r="D39" s="83" t="s">
        <v>79</v>
      </c>
    </row>
    <row r="40" spans="1:6" ht="34.5">
      <c r="A40" s="81" t="s">
        <v>80</v>
      </c>
      <c r="B40" s="82" t="s">
        <v>90</v>
      </c>
      <c r="C40" s="310"/>
      <c r="D40" s="310"/>
    </row>
    <row r="41" spans="1:6" ht="34.5">
      <c r="A41" s="81" t="s">
        <v>81</v>
      </c>
      <c r="B41" s="82" t="s">
        <v>91</v>
      </c>
      <c r="C41" s="311"/>
      <c r="D41" s="311"/>
    </row>
    <row r="42" spans="1:6" ht="51.75">
      <c r="A42" s="81" t="s">
        <v>82</v>
      </c>
      <c r="B42" s="82" t="s">
        <v>92</v>
      </c>
      <c r="C42" s="311"/>
      <c r="D42" s="311"/>
    </row>
    <row r="43" spans="1:6" ht="34.5">
      <c r="A43" s="81" t="s">
        <v>83</v>
      </c>
      <c r="B43" s="82" t="s">
        <v>93</v>
      </c>
      <c r="C43" s="311"/>
      <c r="D43" s="311"/>
    </row>
    <row r="44" spans="1:6">
      <c r="A44" s="330" t="s">
        <v>84</v>
      </c>
      <c r="B44" s="331"/>
      <c r="C44" s="312"/>
      <c r="D44" s="312"/>
    </row>
    <row r="45" spans="1:6">
      <c r="A45" s="332" t="s">
        <v>94</v>
      </c>
      <c r="B45" s="333"/>
      <c r="C45" s="15" t="s">
        <v>95</v>
      </c>
      <c r="D45" s="15">
        <v>-80</v>
      </c>
    </row>
    <row r="46" spans="1:6" s="114" customFormat="1">
      <c r="A46" s="334" t="s">
        <v>85</v>
      </c>
      <c r="B46" s="335"/>
      <c r="C46" s="84">
        <v>-38360</v>
      </c>
      <c r="D46" s="84">
        <v>-38360</v>
      </c>
    </row>
    <row r="47" spans="1:6">
      <c r="A47" s="81"/>
      <c r="B47" s="81"/>
      <c r="C47" s="81"/>
      <c r="D47" s="81"/>
    </row>
    <row r="48" spans="1:6" ht="57" customHeight="1">
      <c r="A48" s="81" t="s">
        <v>76</v>
      </c>
      <c r="B48" s="82" t="s">
        <v>88</v>
      </c>
      <c r="C48" s="362" t="s">
        <v>196</v>
      </c>
      <c r="D48" s="364"/>
    </row>
    <row r="49" spans="1:5">
      <c r="A49" s="81" t="s">
        <v>77</v>
      </c>
      <c r="B49" s="82" t="s">
        <v>96</v>
      </c>
      <c r="C49" s="83" t="s">
        <v>78</v>
      </c>
      <c r="D49" s="83" t="s">
        <v>79</v>
      </c>
    </row>
    <row r="50" spans="1:5">
      <c r="A50" s="81" t="s">
        <v>80</v>
      </c>
      <c r="B50" s="82" t="s">
        <v>97</v>
      </c>
      <c r="C50" s="310"/>
      <c r="D50" s="310"/>
    </row>
    <row r="51" spans="1:5" ht="34.5">
      <c r="A51" s="81" t="s">
        <v>81</v>
      </c>
      <c r="B51" s="82" t="s">
        <v>98</v>
      </c>
      <c r="C51" s="311"/>
      <c r="D51" s="311"/>
    </row>
    <row r="52" spans="1:5" ht="51.75">
      <c r="A52" s="81" t="s">
        <v>82</v>
      </c>
      <c r="B52" s="82" t="s">
        <v>92</v>
      </c>
      <c r="C52" s="311"/>
      <c r="D52" s="311"/>
    </row>
    <row r="53" spans="1:5" ht="34.5">
      <c r="A53" s="81" t="s">
        <v>83</v>
      </c>
      <c r="B53" s="82" t="s">
        <v>99</v>
      </c>
      <c r="C53" s="311"/>
      <c r="D53" s="311"/>
    </row>
    <row r="54" spans="1:5">
      <c r="A54" s="330" t="s">
        <v>84</v>
      </c>
      <c r="B54" s="331"/>
      <c r="C54" s="312"/>
      <c r="D54" s="312"/>
    </row>
    <row r="55" spans="1:5" ht="42" customHeight="1">
      <c r="A55" s="304" t="s">
        <v>207</v>
      </c>
      <c r="B55" s="304"/>
      <c r="C55" s="228" t="s">
        <v>95</v>
      </c>
      <c r="D55" s="203">
        <v>-4895</v>
      </c>
    </row>
    <row r="56" spans="1:5" ht="42" customHeight="1">
      <c r="A56" s="304" t="s">
        <v>110</v>
      </c>
      <c r="B56" s="304"/>
      <c r="C56" s="228" t="s">
        <v>95</v>
      </c>
      <c r="D56" s="203">
        <v>-5.8</v>
      </c>
    </row>
    <row r="57" spans="1:5">
      <c r="A57" s="306" t="s">
        <v>206</v>
      </c>
      <c r="B57" s="307"/>
      <c r="C57" s="229">
        <v>2</v>
      </c>
      <c r="D57" s="229">
        <v>2</v>
      </c>
    </row>
    <row r="58" spans="1:5">
      <c r="A58" s="305" t="s">
        <v>85</v>
      </c>
      <c r="B58" s="305"/>
      <c r="C58" s="220">
        <v>0</v>
      </c>
      <c r="D58" s="220">
        <v>0</v>
      </c>
    </row>
    <row r="61" spans="1:5" ht="54" customHeight="1">
      <c r="A61" s="326" t="s">
        <v>136</v>
      </c>
      <c r="B61" s="326"/>
      <c r="C61" s="326"/>
      <c r="D61" s="326"/>
      <c r="E61" s="326"/>
    </row>
    <row r="62" spans="1:5">
      <c r="A62" s="336" t="s">
        <v>113</v>
      </c>
      <c r="B62" s="336"/>
      <c r="C62" s="336"/>
      <c r="D62" s="336"/>
      <c r="E62" s="336"/>
    </row>
    <row r="63" spans="1:5" ht="9.75" customHeight="1">
      <c r="A63" s="115"/>
      <c r="B63" s="115"/>
      <c r="C63" s="115"/>
      <c r="D63" s="115"/>
      <c r="E63" s="115"/>
    </row>
    <row r="64" spans="1:5" ht="14.25" customHeight="1">
      <c r="A64" s="327" t="s">
        <v>135</v>
      </c>
      <c r="B64" s="327"/>
      <c r="C64" s="327"/>
      <c r="D64" s="327"/>
      <c r="E64" s="327"/>
    </row>
    <row r="66" spans="1:4" ht="51" customHeight="1">
      <c r="A66" s="81" t="s">
        <v>76</v>
      </c>
      <c r="B66" s="82" t="s">
        <v>125</v>
      </c>
      <c r="C66" s="362" t="s">
        <v>196</v>
      </c>
      <c r="D66" s="364"/>
    </row>
    <row r="67" spans="1:4">
      <c r="A67" s="116" t="s">
        <v>77</v>
      </c>
      <c r="B67" s="82" t="s">
        <v>126</v>
      </c>
      <c r="C67" s="83" t="s">
        <v>78</v>
      </c>
      <c r="D67" s="83" t="s">
        <v>79</v>
      </c>
    </row>
    <row r="68" spans="1:4" ht="51.75">
      <c r="A68" s="116" t="s">
        <v>80</v>
      </c>
      <c r="B68" s="82" t="s">
        <v>127</v>
      </c>
      <c r="C68" s="313"/>
      <c r="D68" s="313"/>
    </row>
    <row r="69" spans="1:4" ht="51.75">
      <c r="A69" s="116" t="s">
        <v>81</v>
      </c>
      <c r="B69" s="82" t="s">
        <v>128</v>
      </c>
      <c r="C69" s="314"/>
      <c r="D69" s="314"/>
    </row>
    <row r="70" spans="1:4">
      <c r="A70" s="116" t="s">
        <v>82</v>
      </c>
      <c r="B70" s="82" t="s">
        <v>129</v>
      </c>
      <c r="C70" s="314"/>
      <c r="D70" s="314"/>
    </row>
    <row r="71" spans="1:4" ht="51.75">
      <c r="A71" s="116" t="s">
        <v>130</v>
      </c>
      <c r="B71" s="82" t="s">
        <v>131</v>
      </c>
      <c r="C71" s="315"/>
      <c r="D71" s="315"/>
    </row>
    <row r="72" spans="1:4">
      <c r="A72" s="330" t="s">
        <v>84</v>
      </c>
      <c r="B72" s="331"/>
      <c r="C72" s="61"/>
      <c r="D72" s="61"/>
    </row>
    <row r="73" spans="1:4" s="114" customFormat="1" ht="18" customHeight="1">
      <c r="A73" s="316" t="s">
        <v>132</v>
      </c>
      <c r="B73" s="317"/>
      <c r="C73" s="110"/>
      <c r="D73" s="110">
        <v>1</v>
      </c>
    </row>
    <row r="74" spans="1:4" s="114" customFormat="1" ht="35.25" customHeight="1">
      <c r="A74" s="318" t="s">
        <v>133</v>
      </c>
      <c r="B74" s="319"/>
      <c r="C74" s="110"/>
      <c r="D74" s="110">
        <v>4</v>
      </c>
    </row>
    <row r="75" spans="1:4" s="114" customFormat="1">
      <c r="A75" s="316" t="s">
        <v>134</v>
      </c>
      <c r="B75" s="317"/>
      <c r="C75" s="110"/>
      <c r="D75" s="110">
        <v>12</v>
      </c>
    </row>
    <row r="76" spans="1:4" ht="19.5" customHeight="1">
      <c r="A76" s="308" t="s">
        <v>85</v>
      </c>
      <c r="B76" s="309"/>
      <c r="C76" s="220">
        <v>38360</v>
      </c>
      <c r="D76" s="84">
        <f>C76</f>
        <v>38360</v>
      </c>
    </row>
  </sheetData>
  <mergeCells count="44">
    <mergeCell ref="C12:D12"/>
    <mergeCell ref="C20:D20"/>
    <mergeCell ref="C38:D38"/>
    <mergeCell ref="C48:D48"/>
    <mergeCell ref="C66:D66"/>
    <mergeCell ref="C68:C71"/>
    <mergeCell ref="D68:D71"/>
    <mergeCell ref="A61:E61"/>
    <mergeCell ref="A62:E62"/>
    <mergeCell ref="A64:E64"/>
    <mergeCell ref="A55:B55"/>
    <mergeCell ref="A56:B56"/>
    <mergeCell ref="A58:B58"/>
    <mergeCell ref="A57:B57"/>
    <mergeCell ref="A76:B76"/>
    <mergeCell ref="A72:B72"/>
    <mergeCell ref="A73:B73"/>
    <mergeCell ref="A74:B74"/>
    <mergeCell ref="A75:B75"/>
    <mergeCell ref="A45:B45"/>
    <mergeCell ref="A46:B46"/>
    <mergeCell ref="A54:B54"/>
    <mergeCell ref="C50:C54"/>
    <mergeCell ref="D50:D54"/>
    <mergeCell ref="A32:F32"/>
    <mergeCell ref="B1:E1"/>
    <mergeCell ref="D28:F28"/>
    <mergeCell ref="C30:D30"/>
    <mergeCell ref="A31:F31"/>
    <mergeCell ref="A29:E29"/>
    <mergeCell ref="C40:C44"/>
    <mergeCell ref="D40:D44"/>
    <mergeCell ref="A44:B44"/>
    <mergeCell ref="A2:F2"/>
    <mergeCell ref="A3:E3"/>
    <mergeCell ref="A5:F5"/>
    <mergeCell ref="A10:F10"/>
    <mergeCell ref="C14:C17"/>
    <mergeCell ref="D14:D17"/>
    <mergeCell ref="A18:B18"/>
    <mergeCell ref="C22:C26"/>
    <mergeCell ref="D22:D26"/>
    <mergeCell ref="A26:B26"/>
    <mergeCell ref="A27:B27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  <ignoredErrors>
    <ignoredError sqref="B66:B6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5"/>
  <sheetViews>
    <sheetView zoomScale="90" zoomScaleNormal="90" workbookViewId="0">
      <selection activeCell="I16" sqref="I16"/>
    </sheetView>
  </sheetViews>
  <sheetFormatPr defaultRowHeight="17.25"/>
  <cols>
    <col min="1" max="1" width="15.140625" style="6" customWidth="1"/>
    <col min="2" max="3" width="13.7109375" style="6" customWidth="1"/>
    <col min="4" max="4" width="15.7109375" style="6" customWidth="1"/>
    <col min="5" max="5" width="9.140625" style="6"/>
    <col min="6" max="6" width="11.85546875" style="6" customWidth="1"/>
    <col min="7" max="7" width="17.85546875" style="6" customWidth="1"/>
    <col min="8" max="8" width="11.5703125" style="6" customWidth="1"/>
    <col min="9" max="9" width="26.28515625" style="6" customWidth="1"/>
    <col min="10" max="16384" width="9.140625" style="6"/>
  </cols>
  <sheetData>
    <row r="1" spans="1:9" ht="57" customHeight="1">
      <c r="F1" s="337" t="s">
        <v>106</v>
      </c>
      <c r="G1" s="337"/>
      <c r="H1" s="337"/>
      <c r="I1" s="337"/>
    </row>
    <row r="3" spans="1:9" ht="48.75" customHeight="1">
      <c r="A3" s="232" t="s">
        <v>195</v>
      </c>
      <c r="B3" s="232"/>
      <c r="C3" s="232"/>
      <c r="D3" s="232"/>
      <c r="E3" s="232"/>
      <c r="F3" s="232"/>
      <c r="G3" s="232"/>
      <c r="H3" s="232"/>
      <c r="I3" s="232"/>
    </row>
    <row r="4" spans="1:9">
      <c r="A4" s="2"/>
    </row>
    <row r="5" spans="1:9" ht="55.5" customHeight="1">
      <c r="A5" s="339" t="s">
        <v>29</v>
      </c>
      <c r="B5" s="339" t="s">
        <v>30</v>
      </c>
      <c r="C5" s="339"/>
      <c r="D5" s="339"/>
      <c r="E5" s="339" t="s">
        <v>31</v>
      </c>
      <c r="F5" s="339" t="s">
        <v>32</v>
      </c>
      <c r="G5" s="340" t="s">
        <v>33</v>
      </c>
      <c r="H5" s="342" t="s">
        <v>196</v>
      </c>
      <c r="I5" s="343"/>
    </row>
    <row r="6" spans="1:9" ht="41.25" customHeight="1">
      <c r="A6" s="339"/>
      <c r="B6" s="339"/>
      <c r="C6" s="339"/>
      <c r="D6" s="339"/>
      <c r="E6" s="339"/>
      <c r="F6" s="339"/>
      <c r="G6" s="341"/>
      <c r="H6" s="117" t="s">
        <v>34</v>
      </c>
      <c r="I6" s="118" t="s">
        <v>35</v>
      </c>
    </row>
    <row r="7" spans="1:9" ht="28.5" customHeight="1">
      <c r="A7" s="338" t="s">
        <v>13</v>
      </c>
      <c r="B7" s="338"/>
      <c r="C7" s="338"/>
      <c r="D7" s="338"/>
      <c r="E7" s="338"/>
      <c r="F7" s="338"/>
      <c r="G7" s="338"/>
      <c r="H7" s="338"/>
      <c r="I7" s="10">
        <f>I9+I12</f>
        <v>-460566.5</v>
      </c>
    </row>
    <row r="8" spans="1:9" ht="28.5" customHeight="1">
      <c r="A8" s="13" t="s">
        <v>36</v>
      </c>
      <c r="B8" s="13" t="s">
        <v>37</v>
      </c>
      <c r="C8" s="13" t="s">
        <v>38</v>
      </c>
      <c r="D8" s="338" t="s">
        <v>39</v>
      </c>
      <c r="E8" s="338"/>
      <c r="F8" s="338"/>
      <c r="G8" s="338"/>
      <c r="H8" s="338"/>
      <c r="I8" s="8"/>
    </row>
    <row r="9" spans="1:9" ht="24" customHeight="1">
      <c r="A9" s="223" t="s">
        <v>40</v>
      </c>
      <c r="B9" s="345" t="s">
        <v>0</v>
      </c>
      <c r="C9" s="345"/>
      <c r="D9" s="345"/>
      <c r="E9" s="345"/>
      <c r="F9" s="345"/>
      <c r="G9" s="345"/>
      <c r="H9" s="345"/>
      <c r="I9" s="224">
        <f>+I11</f>
        <v>-413781.5</v>
      </c>
    </row>
    <row r="10" spans="1:9" ht="24" customHeight="1">
      <c r="A10" s="223"/>
      <c r="B10" s="345" t="s">
        <v>41</v>
      </c>
      <c r="C10" s="345"/>
      <c r="D10" s="345"/>
      <c r="E10" s="225"/>
      <c r="F10" s="225"/>
      <c r="G10" s="225"/>
      <c r="H10" s="225"/>
      <c r="I10" s="225"/>
    </row>
    <row r="11" spans="1:9" ht="38.25" customHeight="1">
      <c r="A11" s="223" t="s">
        <v>42</v>
      </c>
      <c r="B11" s="346" t="s">
        <v>0</v>
      </c>
      <c r="C11" s="346"/>
      <c r="D11" s="346"/>
      <c r="E11" s="226" t="s">
        <v>43</v>
      </c>
      <c r="F11" s="226" t="s">
        <v>44</v>
      </c>
      <c r="G11" s="227">
        <v>413781500</v>
      </c>
      <c r="H11" s="227">
        <v>-1</v>
      </c>
      <c r="I11" s="227">
        <f>G11*H11/1000</f>
        <v>-413781.5</v>
      </c>
    </row>
    <row r="12" spans="1:9" ht="24" customHeight="1">
      <c r="A12" s="223" t="s">
        <v>108</v>
      </c>
      <c r="B12" s="346" t="s">
        <v>109</v>
      </c>
      <c r="C12" s="346"/>
      <c r="D12" s="346"/>
      <c r="E12" s="346"/>
      <c r="F12" s="346"/>
      <c r="G12" s="346"/>
      <c r="H12" s="346"/>
      <c r="I12" s="227">
        <f>I14</f>
        <v>-46785</v>
      </c>
    </row>
    <row r="13" spans="1:9">
      <c r="A13" s="13"/>
      <c r="B13" s="344" t="s">
        <v>41</v>
      </c>
      <c r="C13" s="344"/>
      <c r="D13" s="344"/>
      <c r="E13" s="14"/>
      <c r="F13" s="14"/>
      <c r="G13" s="14"/>
      <c r="H13" s="14"/>
      <c r="I13" s="14"/>
    </row>
    <row r="14" spans="1:9" ht="36.75" customHeight="1">
      <c r="A14" s="13" t="s">
        <v>107</v>
      </c>
      <c r="B14" s="344" t="s">
        <v>109</v>
      </c>
      <c r="C14" s="344"/>
      <c r="D14" s="344"/>
      <c r="E14" s="14" t="s">
        <v>43</v>
      </c>
      <c r="F14" s="14" t="s">
        <v>44</v>
      </c>
      <c r="G14" s="119"/>
      <c r="H14" s="119"/>
      <c r="I14" s="119">
        <v>-46785</v>
      </c>
    </row>
    <row r="15" spans="1:9">
      <c r="A15" s="2"/>
    </row>
  </sheetData>
  <mergeCells count="16">
    <mergeCell ref="B13:D13"/>
    <mergeCell ref="B9:H9"/>
    <mergeCell ref="B10:D10"/>
    <mergeCell ref="B11:D11"/>
    <mergeCell ref="B14:D14"/>
    <mergeCell ref="B12:H12"/>
    <mergeCell ref="F1:I1"/>
    <mergeCell ref="A3:I3"/>
    <mergeCell ref="A7:H7"/>
    <mergeCell ref="D8:H8"/>
    <mergeCell ref="A5:A6"/>
    <mergeCell ref="B5:D6"/>
    <mergeCell ref="E5:E6"/>
    <mergeCell ref="F5:F6"/>
    <mergeCell ref="G5:G6"/>
    <mergeCell ref="H5:I5"/>
  </mergeCells>
  <pageMargins left="0.23622047244094491" right="0.23622047244094491" top="0.74803149606299213" bottom="0.74803149606299213" header="0.31496062992125984" footer="0.31496062992125984"/>
  <pageSetup paperSize="9" scale="7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53"/>
  <sheetViews>
    <sheetView tabSelected="1" topLeftCell="A46" workbookViewId="0">
      <selection activeCell="D53" sqref="D53"/>
    </sheetView>
  </sheetViews>
  <sheetFormatPr defaultColWidth="9.140625" defaultRowHeight="17.25"/>
  <cols>
    <col min="1" max="1" width="11.5703125" style="6" customWidth="1"/>
    <col min="2" max="2" width="15.140625" style="16" customWidth="1"/>
    <col min="3" max="3" width="62.28515625" style="6" customWidth="1"/>
    <col min="4" max="4" width="13.85546875" style="6" customWidth="1"/>
    <col min="5" max="5" width="14.28515625" style="6" customWidth="1"/>
    <col min="6" max="6" width="1.42578125" style="140" customWidth="1"/>
    <col min="7" max="16384" width="9.140625" style="6"/>
  </cols>
  <sheetData>
    <row r="1" spans="1:6" ht="62.25" customHeight="1">
      <c r="A1" s="120"/>
      <c r="B1" s="121"/>
      <c r="C1" s="337" t="s">
        <v>173</v>
      </c>
      <c r="D1" s="337"/>
      <c r="E1" s="337"/>
      <c r="F1" s="337"/>
    </row>
    <row r="2" spans="1:6" ht="81" customHeight="1">
      <c r="A2" s="349" t="s">
        <v>138</v>
      </c>
      <c r="B2" s="349"/>
      <c r="C2" s="349"/>
      <c r="D2" s="349"/>
      <c r="E2" s="349"/>
      <c r="F2" s="349"/>
    </row>
    <row r="3" spans="1:6" ht="37.5" customHeight="1">
      <c r="A3" s="122"/>
      <c r="B3" s="123"/>
      <c r="C3" s="124"/>
      <c r="D3" s="124"/>
      <c r="E3" s="350" t="s">
        <v>24</v>
      </c>
      <c r="F3" s="350"/>
    </row>
    <row r="4" spans="1:6" ht="109.5" customHeight="1">
      <c r="A4" s="351" t="s">
        <v>25</v>
      </c>
      <c r="B4" s="351"/>
      <c r="C4" s="142" t="s">
        <v>139</v>
      </c>
      <c r="D4" s="356" t="s">
        <v>197</v>
      </c>
      <c r="E4" s="357"/>
      <c r="F4" s="6"/>
    </row>
    <row r="5" spans="1:6" ht="36.75" customHeight="1">
      <c r="A5" s="142" t="s">
        <v>26</v>
      </c>
      <c r="B5" s="142" t="s">
        <v>27</v>
      </c>
      <c r="C5" s="142" t="s">
        <v>140</v>
      </c>
      <c r="D5" s="143" t="s">
        <v>141</v>
      </c>
      <c r="E5" s="143" t="s">
        <v>142</v>
      </c>
      <c r="F5" s="6"/>
    </row>
    <row r="6" spans="1:6" ht="33.75" customHeight="1">
      <c r="A6" s="142"/>
      <c r="B6" s="142"/>
      <c r="C6" s="144" t="s">
        <v>121</v>
      </c>
      <c r="D6" s="145">
        <f>D7+D27</f>
        <v>0</v>
      </c>
      <c r="E6" s="145">
        <f>E7+E27</f>
        <v>0</v>
      </c>
      <c r="F6" s="6"/>
    </row>
    <row r="7" spans="1:6" ht="19.5" customHeight="1">
      <c r="A7" s="352"/>
      <c r="B7" s="352"/>
      <c r="C7" s="146" t="s">
        <v>143</v>
      </c>
      <c r="D7" s="147">
        <f t="shared" ref="D7:E7" si="0">D15+D21</f>
        <v>0</v>
      </c>
      <c r="E7" s="147">
        <f t="shared" si="0"/>
        <v>0</v>
      </c>
      <c r="F7" s="6"/>
    </row>
    <row r="8" spans="1:6" ht="19.5" customHeight="1">
      <c r="A8" s="148">
        <v>1139</v>
      </c>
      <c r="B8" s="148"/>
      <c r="C8" s="141" t="s">
        <v>144</v>
      </c>
      <c r="D8" s="138">
        <f>D15+D21</f>
        <v>0</v>
      </c>
      <c r="E8" s="137">
        <f>E15+E21</f>
        <v>0</v>
      </c>
      <c r="F8" s="6"/>
    </row>
    <row r="9" spans="1:6" ht="19.5" customHeight="1">
      <c r="A9" s="348"/>
      <c r="B9" s="348"/>
      <c r="C9" s="117" t="s">
        <v>145</v>
      </c>
      <c r="D9" s="117"/>
      <c r="E9" s="118"/>
      <c r="F9" s="6"/>
    </row>
    <row r="10" spans="1:6" ht="19.5" customHeight="1">
      <c r="A10" s="348"/>
      <c r="B10" s="348"/>
      <c r="C10" s="149" t="s">
        <v>146</v>
      </c>
      <c r="D10" s="149"/>
      <c r="E10" s="118"/>
      <c r="F10" s="6"/>
    </row>
    <row r="11" spans="1:6" ht="54.75" customHeight="1">
      <c r="A11" s="348"/>
      <c r="B11" s="348"/>
      <c r="C11" s="150" t="s">
        <v>147</v>
      </c>
      <c r="D11" s="117"/>
      <c r="E11" s="117"/>
      <c r="F11" s="6"/>
    </row>
    <row r="12" spans="1:6" ht="19.5" customHeight="1">
      <c r="A12" s="348"/>
      <c r="B12" s="348"/>
      <c r="C12" s="149" t="s">
        <v>148</v>
      </c>
      <c r="D12" s="149"/>
      <c r="E12" s="117"/>
      <c r="F12" s="6"/>
    </row>
    <row r="13" spans="1:6" ht="36" customHeight="1">
      <c r="A13" s="348"/>
      <c r="B13" s="348"/>
      <c r="C13" s="117" t="s">
        <v>149</v>
      </c>
      <c r="D13" s="117"/>
      <c r="E13" s="117"/>
      <c r="F13" s="6"/>
    </row>
    <row r="14" spans="1:6" ht="15" customHeight="1">
      <c r="A14" s="359" t="s">
        <v>150</v>
      </c>
      <c r="B14" s="360"/>
      <c r="C14" s="360"/>
      <c r="D14" s="360"/>
      <c r="E14" s="361"/>
      <c r="F14" s="358"/>
    </row>
    <row r="15" spans="1:6">
      <c r="A15" s="347"/>
      <c r="B15" s="353">
        <v>11001</v>
      </c>
      <c r="C15" s="141" t="s">
        <v>151</v>
      </c>
      <c r="D15" s="137">
        <v>-38360</v>
      </c>
      <c r="E15" s="137">
        <v>-38360</v>
      </c>
      <c r="F15" s="6"/>
    </row>
    <row r="16" spans="1:6">
      <c r="A16" s="347"/>
      <c r="B16" s="354"/>
      <c r="C16" s="151" t="s">
        <v>152</v>
      </c>
      <c r="D16" s="117"/>
      <c r="E16" s="152"/>
      <c r="F16" s="6"/>
    </row>
    <row r="17" spans="1:14">
      <c r="A17" s="347"/>
      <c r="B17" s="354"/>
      <c r="C17" s="153" t="s">
        <v>153</v>
      </c>
      <c r="D17" s="149"/>
      <c r="E17" s="152"/>
      <c r="F17" s="6"/>
      <c r="H17" s="222"/>
      <c r="I17" s="222"/>
      <c r="J17" s="222"/>
      <c r="K17" s="222"/>
      <c r="L17" s="222"/>
      <c r="M17" s="222"/>
      <c r="N17" s="222"/>
    </row>
    <row r="18" spans="1:14" ht="86.25">
      <c r="A18" s="347"/>
      <c r="B18" s="354"/>
      <c r="C18" s="151" t="s">
        <v>154</v>
      </c>
      <c r="D18" s="117"/>
      <c r="E18" s="152"/>
      <c r="F18" s="6"/>
    </row>
    <row r="19" spans="1:14">
      <c r="A19" s="347"/>
      <c r="B19" s="354"/>
      <c r="C19" s="151" t="s">
        <v>155</v>
      </c>
      <c r="D19" s="117"/>
      <c r="E19" s="152"/>
      <c r="F19" s="6"/>
    </row>
    <row r="20" spans="1:14">
      <c r="A20" s="347"/>
      <c r="B20" s="355"/>
      <c r="C20" s="151" t="s">
        <v>156</v>
      </c>
      <c r="D20" s="117"/>
      <c r="E20" s="152"/>
      <c r="F20" s="6"/>
    </row>
    <row r="21" spans="1:14">
      <c r="A21" s="347"/>
      <c r="B21" s="348">
        <v>11001</v>
      </c>
      <c r="C21" s="141" t="s">
        <v>151</v>
      </c>
      <c r="D21" s="137">
        <v>38360</v>
      </c>
      <c r="E21" s="137">
        <v>38360</v>
      </c>
      <c r="F21" s="6"/>
    </row>
    <row r="22" spans="1:14">
      <c r="A22" s="347"/>
      <c r="B22" s="348"/>
      <c r="C22" s="151" t="s">
        <v>152</v>
      </c>
      <c r="D22" s="117"/>
      <c r="E22" s="152"/>
      <c r="F22" s="6"/>
    </row>
    <row r="23" spans="1:14">
      <c r="A23" s="347"/>
      <c r="B23" s="348"/>
      <c r="C23" s="153" t="s">
        <v>153</v>
      </c>
      <c r="D23" s="149"/>
      <c r="E23" s="152"/>
      <c r="F23" s="6"/>
    </row>
    <row r="24" spans="1:14" ht="86.25">
      <c r="A24" s="347"/>
      <c r="B24" s="348"/>
      <c r="C24" s="151" t="s">
        <v>157</v>
      </c>
      <c r="D24" s="117"/>
      <c r="E24" s="152"/>
      <c r="F24" s="6"/>
    </row>
    <row r="25" spans="1:14">
      <c r="A25" s="347"/>
      <c r="B25" s="348"/>
      <c r="C25" s="151" t="s">
        <v>155</v>
      </c>
      <c r="D25" s="117"/>
      <c r="E25" s="152"/>
      <c r="F25" s="6"/>
    </row>
    <row r="26" spans="1:14">
      <c r="A26" s="347"/>
      <c r="B26" s="348"/>
      <c r="C26" s="151" t="s">
        <v>156</v>
      </c>
      <c r="D26" s="117"/>
      <c r="E26" s="152"/>
      <c r="F26" s="6"/>
    </row>
    <row r="27" spans="1:14" s="17" customFormat="1">
      <c r="A27" s="154"/>
      <c r="B27" s="155"/>
      <c r="C27" s="156" t="s">
        <v>158</v>
      </c>
      <c r="D27" s="157">
        <f>D28+D41</f>
        <v>0</v>
      </c>
      <c r="E27" s="157">
        <f>E28+E41</f>
        <v>0</v>
      </c>
    </row>
    <row r="28" spans="1:14">
      <c r="A28" s="158" t="s">
        <v>159</v>
      </c>
      <c r="B28" s="125"/>
      <c r="C28" s="159" t="s">
        <v>160</v>
      </c>
      <c r="D28" s="160">
        <f t="shared" ref="D28:E28" si="1">D35</f>
        <v>-38360</v>
      </c>
      <c r="E28" s="160">
        <f t="shared" si="1"/>
        <v>-38360</v>
      </c>
      <c r="F28" s="6"/>
    </row>
    <row r="29" spans="1:14">
      <c r="A29" s="161"/>
      <c r="B29" s="126"/>
      <c r="C29" s="162" t="s">
        <v>161</v>
      </c>
      <c r="D29" s="163"/>
      <c r="E29" s="163"/>
      <c r="F29" s="6"/>
    </row>
    <row r="30" spans="1:14">
      <c r="A30" s="161"/>
      <c r="B30" s="126"/>
      <c r="C30" s="164" t="s">
        <v>162</v>
      </c>
      <c r="D30" s="163"/>
      <c r="E30" s="163"/>
      <c r="F30" s="6"/>
    </row>
    <row r="31" spans="1:14">
      <c r="A31" s="161"/>
      <c r="B31" s="126"/>
      <c r="C31" s="162" t="s">
        <v>163</v>
      </c>
      <c r="D31" s="163"/>
      <c r="E31" s="163"/>
      <c r="F31" s="6"/>
    </row>
    <row r="32" spans="1:14">
      <c r="A32" s="161"/>
      <c r="B32" s="126"/>
      <c r="C32" s="164" t="s">
        <v>164</v>
      </c>
      <c r="D32" s="163"/>
      <c r="E32" s="163"/>
      <c r="F32" s="6"/>
    </row>
    <row r="33" spans="1:6">
      <c r="A33" s="161"/>
      <c r="B33" s="126"/>
      <c r="C33" s="162" t="s">
        <v>165</v>
      </c>
      <c r="D33" s="163"/>
      <c r="E33" s="163"/>
      <c r="F33" s="6"/>
    </row>
    <row r="34" spans="1:6">
      <c r="A34" s="161"/>
      <c r="B34" s="127"/>
      <c r="C34" s="165" t="s">
        <v>166</v>
      </c>
      <c r="D34" s="163"/>
      <c r="E34" s="163"/>
      <c r="F34" s="6"/>
    </row>
    <row r="35" spans="1:6" s="17" customFormat="1">
      <c r="A35" s="161"/>
      <c r="B35" s="166" t="s">
        <v>167</v>
      </c>
      <c r="C35" s="167" t="s">
        <v>168</v>
      </c>
      <c r="D35" s="128">
        <f>'Havelvats 2+'!G34</f>
        <v>-38360</v>
      </c>
      <c r="E35" s="128">
        <f>'Havelvats 2+'!H34</f>
        <v>-38360</v>
      </c>
    </row>
    <row r="36" spans="1:6" s="17" customFormat="1" ht="34.5">
      <c r="A36" s="161"/>
      <c r="B36" s="168"/>
      <c r="C36" s="169" t="s">
        <v>8</v>
      </c>
      <c r="D36" s="163"/>
      <c r="E36" s="163"/>
    </row>
    <row r="37" spans="1:6" s="17" customFormat="1">
      <c r="A37" s="161"/>
      <c r="B37" s="170"/>
      <c r="C37" s="167" t="s">
        <v>169</v>
      </c>
      <c r="D37" s="163"/>
      <c r="E37" s="163"/>
    </row>
    <row r="38" spans="1:6" s="17" customFormat="1" ht="34.5">
      <c r="A38" s="161"/>
      <c r="B38" s="170"/>
      <c r="C38" s="169" t="s">
        <v>170</v>
      </c>
      <c r="D38" s="163"/>
      <c r="E38" s="163"/>
    </row>
    <row r="39" spans="1:6" s="17" customFormat="1">
      <c r="A39" s="161"/>
      <c r="B39" s="170"/>
      <c r="C39" s="167" t="s">
        <v>171</v>
      </c>
      <c r="D39" s="163"/>
      <c r="E39" s="163"/>
    </row>
    <row r="40" spans="1:6" s="17" customFormat="1" ht="52.5" thickBot="1">
      <c r="A40" s="161"/>
      <c r="B40" s="129"/>
      <c r="C40" s="169" t="s">
        <v>172</v>
      </c>
      <c r="D40" s="163"/>
      <c r="E40" s="163"/>
    </row>
    <row r="41" spans="1:6">
      <c r="A41" s="171">
        <v>1016</v>
      </c>
      <c r="B41" s="130"/>
      <c r="C41" s="131" t="str">
        <f>[4]DOC1!C2504</f>
        <v xml:space="preserve"> Ծրագրի անվանումը`</v>
      </c>
      <c r="D41" s="132">
        <f>D48</f>
        <v>38360</v>
      </c>
      <c r="E41" s="132">
        <f>E48</f>
        <v>38360</v>
      </c>
      <c r="F41" s="6"/>
    </row>
    <row r="42" spans="1:6" ht="34.5">
      <c r="A42" s="172"/>
      <c r="B42" s="133"/>
      <c r="C42" s="173" t="str">
        <f>[4]DOC1!C2505</f>
        <v xml:space="preserve"> Շրջակա միջավայրի վրա ազդեցության գնահատում և մոնիթորինգ</v>
      </c>
      <c r="D42" s="163"/>
      <c r="E42" s="163"/>
      <c r="F42" s="6"/>
    </row>
    <row r="43" spans="1:6">
      <c r="A43" s="174"/>
      <c r="B43" s="133"/>
      <c r="C43" s="175" t="str">
        <f>[4]DOC1!C2506</f>
        <v xml:space="preserve"> Ծրագրի նպատակը`</v>
      </c>
      <c r="D43" s="176"/>
      <c r="E43" s="163"/>
      <c r="F43" s="6"/>
    </row>
    <row r="44" spans="1:6" ht="51.75">
      <c r="A44" s="174"/>
      <c r="B44" s="133"/>
      <c r="C44" s="173" t="str">
        <f>[4]DOC1!C2507</f>
        <v xml:space="preserve"> Նպաստել շրջակա միջավայրի և բնական ռեսուրսների (բացառությամբ օգտակար հանածոների) պահպանությանը</v>
      </c>
      <c r="D44" s="163"/>
      <c r="E44" s="163"/>
      <c r="F44" s="6"/>
    </row>
    <row r="45" spans="1:6">
      <c r="A45" s="174"/>
      <c r="B45" s="133"/>
      <c r="C45" s="175" t="str">
        <f>[4]DOC1!C2508</f>
        <v xml:space="preserve"> Վերջնական արդյունքի նկարագրությունը`</v>
      </c>
      <c r="D45" s="176"/>
      <c r="E45" s="163"/>
      <c r="F45" s="6"/>
    </row>
    <row r="46" spans="1:6" ht="34.5">
      <c r="A46" s="174"/>
      <c r="B46" s="133"/>
      <c r="C46" s="173" t="str">
        <f>[4]DOC1!C2509</f>
        <v xml:space="preserve"> Շրջակա միջավայրի վերաբերյալ ամբողջական տեղեկատվության հրապարակում</v>
      </c>
      <c r="D46" s="163"/>
      <c r="E46" s="163"/>
      <c r="F46" s="6"/>
    </row>
    <row r="47" spans="1:6">
      <c r="A47" s="174"/>
      <c r="B47" s="134"/>
      <c r="C47" s="177" t="s">
        <v>166</v>
      </c>
      <c r="D47" s="135"/>
      <c r="E47" s="135"/>
      <c r="F47" s="6"/>
    </row>
    <row r="48" spans="1:6">
      <c r="A48" s="174"/>
      <c r="B48" s="178">
        <v>11004</v>
      </c>
      <c r="C48" s="136" t="str">
        <f>[4]DOC1!C2517</f>
        <v xml:space="preserve"> Միջոցառման անվանումը`</v>
      </c>
      <c r="D48" s="137">
        <f>'Havelvats 2+'!G60</f>
        <v>38360</v>
      </c>
      <c r="E48" s="137">
        <f>'Havelvats 2+'!H60</f>
        <v>38360</v>
      </c>
      <c r="F48" s="6"/>
    </row>
    <row r="49" spans="1:6" ht="34.5">
      <c r="A49" s="174"/>
      <c r="B49" s="179"/>
      <c r="C49" s="139" t="str">
        <f>[4]DOC1!C2518</f>
        <v xml:space="preserve"> Հիդրոօդերևութաբանություն, շրջակա միջավայրի մոնիթորինգ և տեղեկատվության ապահովում</v>
      </c>
      <c r="D49" s="135"/>
      <c r="E49" s="135"/>
      <c r="F49" s="6"/>
    </row>
    <row r="50" spans="1:6">
      <c r="A50" s="174"/>
      <c r="B50" s="133"/>
      <c r="C50" s="136" t="str">
        <f>[4]DOC1!C2519</f>
        <v xml:space="preserve"> Միջոցառման նկարագրությունը`</v>
      </c>
      <c r="D50" s="135"/>
      <c r="E50" s="135"/>
      <c r="F50" s="6"/>
    </row>
    <row r="51" spans="1:6" ht="51.75">
      <c r="A51" s="174"/>
      <c r="B51" s="133"/>
      <c r="C51" s="139" t="str">
        <f>[4]DOC1!C2520</f>
        <v xml:space="preserve"> Հիդրոօդերևութաբանություն, շրջակա միջավայրի մոնիթորինգի տեղեկատվության տրամադրման  աշխատանքներ</v>
      </c>
      <c r="D51" s="135"/>
      <c r="E51" s="135"/>
      <c r="F51" s="6"/>
    </row>
    <row r="52" spans="1:6">
      <c r="A52" s="174"/>
      <c r="B52" s="133"/>
      <c r="C52" s="136" t="str">
        <f>[4]DOC1!C2521</f>
        <v xml:space="preserve"> Միջոցառման տեսակը</v>
      </c>
      <c r="D52" s="135"/>
      <c r="E52" s="135"/>
      <c r="F52" s="6"/>
    </row>
    <row r="53" spans="1:6">
      <c r="A53" s="180"/>
      <c r="B53" s="181"/>
      <c r="C53" s="139" t="str">
        <f>[4]DOC1!C2522</f>
        <v xml:space="preserve"> Ծառայությունների մատուցում</v>
      </c>
      <c r="D53" s="135"/>
      <c r="E53" s="135"/>
      <c r="F53" s="6"/>
    </row>
  </sheetData>
  <mergeCells count="13">
    <mergeCell ref="A21:A26"/>
    <mergeCell ref="B21:B26"/>
    <mergeCell ref="C1:F1"/>
    <mergeCell ref="A2:F2"/>
    <mergeCell ref="E3:F3"/>
    <mergeCell ref="A4:B4"/>
    <mergeCell ref="A7:B7"/>
    <mergeCell ref="A9:A13"/>
    <mergeCell ref="B9:B13"/>
    <mergeCell ref="A15:A20"/>
    <mergeCell ref="B15:B20"/>
    <mergeCell ref="D4:E4"/>
    <mergeCell ref="A14:E14"/>
  </mergeCells>
  <pageMargins left="0.7" right="0.7" top="0.75" bottom="0.75" header="0.3" footer="0.3"/>
  <pageSetup paperSize="9" orientation="portrait" verticalDpi="0" r:id="rId1"/>
  <ignoredErrors>
    <ignoredError sqref="B35:C39 A28: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Havelvats 1+</vt:lpstr>
      <vt:lpstr>Havelvats 2+</vt:lpstr>
      <vt:lpstr>Havelvats 3+</vt:lpstr>
      <vt:lpstr>Havelvats 4+</vt:lpstr>
      <vt:lpstr>Havelvats 5+</vt:lpstr>
      <vt:lpstr>Havelvats 6+</vt:lpstr>
      <vt:lpstr>Havelvats 7+</vt:lpstr>
      <vt:lpstr>Havelvats 8+</vt:lpstr>
      <vt:lpstr>'Havelvats 2+'!Print_Area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https:/mul2.gov.am/tasks/132881/oneclick/3 Havelvacner-1.xlsx?token=fef6f2f23bd619f2bda1289441cfefe4</cp:keywords>
  <cp:lastModifiedBy/>
  <dcterms:created xsi:type="dcterms:W3CDTF">2006-09-16T00:00:00Z</dcterms:created>
  <dcterms:modified xsi:type="dcterms:W3CDTF">2021-06-30T13:59:37Z</dcterms:modified>
</cp:coreProperties>
</file>