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Սոց - 1.3 մլրդ վերաբաշխում - Կոնսաթոշակներ - 36108\Ի լրումն - ՖՏԿ ՖՆ - 37816\պ - 38325\ի լրումն - 38825\"/>
    </mc:Choice>
  </mc:AlternateContent>
  <bookViews>
    <workbookView xWindow="0" yWindow="0" windowWidth="28800" windowHeight="11430" tabRatio="870" activeTab="4"/>
  </bookViews>
  <sheets>
    <sheet name="Hav1hav3-4" sheetId="76" r:id="rId1"/>
    <sheet name="Hav2h5.1" sheetId="77" r:id="rId2"/>
    <sheet name="Hav3h9.1.16 (1)" sheetId="80" r:id="rId3"/>
    <sheet name="Hav4h9.1.20" sheetId="78" r:id="rId4"/>
    <sheet name="Hav 5" sheetId="81" r:id="rId5"/>
  </sheets>
  <definedNames>
    <definedName name="_xlnm._FilterDatabase" localSheetId="0" hidden="1">'Hav1hav3-4'!$A$16:$H$126</definedName>
    <definedName name="_xlnm._FilterDatabase" localSheetId="1" hidden="1">Hav2h5.1!$B$10:$F$93</definedName>
    <definedName name="_xlnm._FilterDatabase" localSheetId="2" hidden="1">'Hav3h9.1.16 (1)'!$A$17:$D$121</definedName>
    <definedName name="_xlnm._FilterDatabase" localSheetId="3" hidden="1">Hav4h9.1.20!$A$18:$D$122</definedName>
    <definedName name="_xlnm.Print_Area" localSheetId="0">'Hav1hav3-4'!$A$1:$H$74</definedName>
    <definedName name="_xlnm.Print_Area" localSheetId="1">Hav2h5.1!$B$1:$F$93</definedName>
    <definedName name="_xlnm.Print_Area" localSheetId="2">'Hav3h9.1.16 (1)'!$A$1:$D$77</definedName>
    <definedName name="_xlnm.Print_Area" localSheetId="3">Hav4h9.1.20!$A$1:$D$78</definedName>
  </definedNames>
  <calcPr calcId="162913"/>
  <customWorkbookViews>
    <customWorkbookView name="marine - Personal View" guid="{D9EA75C0-4948-47E2-929C-5FF812E82023}" mergeInterval="0" personalView="1" maximized="1" windowWidth="1148" windowHeight="727" activeSheetId="7"/>
    <customWorkbookView name="ordyan - Personal View" guid="{EE5C0AFB-B96A-4C3C-885D-9A248AEB532B}" mergeInterval="0" personalView="1" maximized="1" windowWidth="1020" windowHeight="605" activeSheetId="8"/>
  </customWorkbookViews>
</workbook>
</file>

<file path=xl/calcChain.xml><?xml version="1.0" encoding="utf-8"?>
<calcChain xmlns="http://schemas.openxmlformats.org/spreadsheetml/2006/main">
  <c r="D34" i="80" l="1"/>
  <c r="I11" i="81" l="1"/>
  <c r="G27" i="76" l="1"/>
  <c r="H125" i="76" l="1"/>
  <c r="H124" i="76" s="1"/>
  <c r="H123" i="76" s="1"/>
  <c r="H122" i="76" s="1"/>
  <c r="H120" i="76" s="1"/>
  <c r="H113" i="76"/>
  <c r="H112" i="76" s="1"/>
  <c r="H111" i="76" s="1"/>
  <c r="H110" i="76" s="1"/>
  <c r="H108" i="76" s="1"/>
  <c r="H106" i="76" s="1"/>
  <c r="H105" i="76" s="1"/>
  <c r="H103" i="76" s="1"/>
  <c r="H101" i="76"/>
  <c r="H100" i="76" s="1"/>
  <c r="H99" i="76" s="1"/>
  <c r="H98" i="76" s="1"/>
  <c r="H96" i="76" s="1"/>
  <c r="H94" i="76" s="1"/>
  <c r="H93" i="76" s="1"/>
  <c r="H85" i="76"/>
  <c r="H84" i="76" s="1"/>
  <c r="H83" i="76" s="1"/>
  <c r="H82" i="76" s="1"/>
  <c r="H80" i="76" s="1"/>
  <c r="H78" i="76" s="1"/>
  <c r="H77" i="76" s="1"/>
  <c r="F24" i="77" s="1"/>
  <c r="G85" i="76"/>
  <c r="G84" i="76" s="1"/>
  <c r="G83" i="76" s="1"/>
  <c r="G82" i="76" s="1"/>
  <c r="G80" i="76" s="1"/>
  <c r="G78" i="76" s="1"/>
  <c r="G77" i="76" s="1"/>
  <c r="E24" i="77" s="1"/>
  <c r="H69" i="76"/>
  <c r="H68" i="76" s="1"/>
  <c r="H67" i="76" s="1"/>
  <c r="H66" i="76" s="1"/>
  <c r="H64" i="76" s="1"/>
  <c r="H63" i="76" s="1"/>
  <c r="H62" i="76" s="1"/>
  <c r="F43" i="77" s="1"/>
  <c r="G69" i="76"/>
  <c r="G68" i="76" s="1"/>
  <c r="G67" i="76" s="1"/>
  <c r="G66" i="76" s="1"/>
  <c r="G64" i="76" s="1"/>
  <c r="G63" i="76" s="1"/>
  <c r="G62" i="76" s="1"/>
  <c r="E43" i="77" s="1"/>
  <c r="H54" i="76"/>
  <c r="H53" i="76" s="1"/>
  <c r="H52" i="76" s="1"/>
  <c r="H51" i="76" s="1"/>
  <c r="H49" i="76" s="1"/>
  <c r="H47" i="76" s="1"/>
  <c r="H46" i="76" s="1"/>
  <c r="H44" i="76" s="1"/>
  <c r="G54" i="76"/>
  <c r="G53" i="76" s="1"/>
  <c r="G52" i="76" s="1"/>
  <c r="G51" i="76" s="1"/>
  <c r="G49" i="76" s="1"/>
  <c r="G47" i="76" s="1"/>
  <c r="G46" i="76" s="1"/>
  <c r="H42" i="76"/>
  <c r="H41" i="76" s="1"/>
  <c r="H40" i="76" s="1"/>
  <c r="H39" i="76" s="1"/>
  <c r="H37" i="76" s="1"/>
  <c r="H35" i="76" s="1"/>
  <c r="H34" i="76" s="1"/>
  <c r="F30" i="77" s="1"/>
  <c r="G42" i="76"/>
  <c r="G41" i="76" s="1"/>
  <c r="G40" i="76" s="1"/>
  <c r="G39" i="76" s="1"/>
  <c r="G37" i="76" s="1"/>
  <c r="G35" i="76" s="1"/>
  <c r="G34" i="76" s="1"/>
  <c r="E30" i="77" s="1"/>
  <c r="H26" i="76"/>
  <c r="H25" i="76" s="1"/>
  <c r="H24" i="76" s="1"/>
  <c r="H23" i="76" s="1"/>
  <c r="H21" i="76" s="1"/>
  <c r="H19" i="76" s="1"/>
  <c r="H18" i="76" s="1"/>
  <c r="F75" i="77" s="1"/>
  <c r="G26" i="76"/>
  <c r="G25" i="76" s="1"/>
  <c r="G24" i="76" s="1"/>
  <c r="G23" i="76" s="1"/>
  <c r="G21" i="76" s="1"/>
  <c r="G19" i="76" s="1"/>
  <c r="K17" i="76" l="1"/>
  <c r="G125" i="76"/>
  <c r="G124" i="76" s="1"/>
  <c r="G123" i="76" s="1"/>
  <c r="G122" i="76" s="1"/>
  <c r="G120" i="76" s="1"/>
  <c r="F18" i="77"/>
  <c r="G18" i="76"/>
  <c r="E75" i="77" s="1"/>
  <c r="G101" i="76"/>
  <c r="G100" i="76" s="1"/>
  <c r="G99" i="76" s="1"/>
  <c r="G98" i="76" s="1"/>
  <c r="G96" i="76" s="1"/>
  <c r="G94" i="76" s="1"/>
  <c r="G93" i="76" s="1"/>
  <c r="G91" i="76" s="1"/>
  <c r="G44" i="76"/>
  <c r="E88" i="77"/>
  <c r="G117" i="76"/>
  <c r="E69" i="77" s="1"/>
  <c r="H117" i="76"/>
  <c r="F69" i="77" s="1"/>
  <c r="F56" i="77"/>
  <c r="F88" i="77"/>
  <c r="G32" i="76"/>
  <c r="G30" i="76"/>
  <c r="G28" i="76" s="1"/>
  <c r="H32" i="76"/>
  <c r="H30" i="76"/>
  <c r="H28" i="76" s="1"/>
  <c r="G75" i="76"/>
  <c r="G73" i="76"/>
  <c r="G71" i="76" s="1"/>
  <c r="H91" i="76"/>
  <c r="G60" i="76"/>
  <c r="G58" i="76"/>
  <c r="G56" i="76" s="1"/>
  <c r="H60" i="76"/>
  <c r="H58" i="76"/>
  <c r="H56" i="76" s="1"/>
  <c r="H16" i="76"/>
  <c r="H14" i="76"/>
  <c r="H12" i="76" s="1"/>
  <c r="H75" i="76"/>
  <c r="H73" i="76"/>
  <c r="H71" i="76" s="1"/>
  <c r="G113" i="76"/>
  <c r="G112" i="76" s="1"/>
  <c r="G111" i="76" s="1"/>
  <c r="G110" i="76" s="1"/>
  <c r="G108" i="76" s="1"/>
  <c r="G106" i="76" s="1"/>
  <c r="G105" i="76" s="1"/>
  <c r="H115" i="76" l="1"/>
  <c r="H89" i="76"/>
  <c r="G16" i="76"/>
  <c r="F11" i="77"/>
  <c r="E18" i="77"/>
  <c r="G89" i="76"/>
  <c r="G14" i="76"/>
  <c r="G12" i="76" s="1"/>
  <c r="E62" i="77"/>
  <c r="G103" i="76"/>
  <c r="E56" i="77"/>
  <c r="F81" i="77"/>
  <c r="F49" i="77"/>
  <c r="E81" i="77"/>
  <c r="G115" i="76"/>
  <c r="F62" i="77"/>
  <c r="F10" i="77" l="1"/>
  <c r="E11" i="77"/>
  <c r="E49" i="77"/>
  <c r="E10" i="77" l="1"/>
  <c r="G87" i="76"/>
  <c r="G10" i="76" s="1"/>
  <c r="G8" i="76" s="1"/>
  <c r="H87" i="76"/>
  <c r="H10" i="76" s="1"/>
  <c r="H8" i="76" s="1"/>
  <c r="E9" i="77" l="1"/>
  <c r="F9" i="77"/>
</calcChain>
</file>

<file path=xl/sharedStrings.xml><?xml version="1.0" encoding="utf-8"?>
<sst xmlns="http://schemas.openxmlformats.org/spreadsheetml/2006/main" count="667" uniqueCount="205">
  <si>
    <t xml:space="preserve"> </t>
  </si>
  <si>
    <t xml:space="preserve"> -----------------ի N -----------Ն որոշման</t>
  </si>
  <si>
    <t>Հավելված N 2</t>
  </si>
  <si>
    <t>Հավելված N 3</t>
  </si>
  <si>
    <t xml:space="preserve">
Ծրագրային դասիչը</t>
  </si>
  <si>
    <t xml:space="preserve">
Ծրագիր</t>
  </si>
  <si>
    <t xml:space="preserve">
Միջոցառում</t>
  </si>
  <si>
    <t xml:space="preserve"> Միջոցառման անվանումը`</t>
  </si>
  <si>
    <t xml:space="preserve"> Միջոցառման նկարագրությունը`</t>
  </si>
  <si>
    <t>Բաժինը</t>
  </si>
  <si>
    <t>Խումբը</t>
  </si>
  <si>
    <t>Դասը</t>
  </si>
  <si>
    <t>Ծրագիր</t>
  </si>
  <si>
    <t>Միջոցառում</t>
  </si>
  <si>
    <t>Բյուջետային ծախսերի գործառական դասակարգման բաժինների, խմբերի և դասերի, բյուջետային ծրագրերի միջոցառումների, բյուջետային հատկացումների գլխավոր կարգադրիչների անվանումները</t>
  </si>
  <si>
    <t>Ինն ամիս</t>
  </si>
  <si>
    <t>Տարի</t>
  </si>
  <si>
    <t xml:space="preserve"> Շահառուների ընտրության չափանիշները </t>
  </si>
  <si>
    <t>Բյուջետային հատկացումների գլխավոր կարգադրիչների, ծրագրերի և միջոցառումների անվանումները</t>
  </si>
  <si>
    <t>Գործառական դասիչը</t>
  </si>
  <si>
    <t>Հավելված N 1</t>
  </si>
  <si>
    <t>ՄԱՍ 1. ՊԵՏԱԿԱՆ ՄԱՐՄՆԻ ԳԾՈՎ ԱՐԴՅՈՒՆՔԱՅԻՆ (ԿԱՏԱՐՈՂԱԿԱՆ) ՑՈՒՑԱՆԻՇՆԵՐԸ</t>
  </si>
  <si>
    <t xml:space="preserve"> Տրանսֆերտների տրամադրում</t>
  </si>
  <si>
    <t xml:space="preserve"> Սոցիալական ապահովություն</t>
  </si>
  <si>
    <t xml:space="preserve"> Սոցիալական ապահովության իրավունքի իրականացման ապահովում</t>
  </si>
  <si>
    <t xml:space="preserve"> Ծերություն</t>
  </si>
  <si>
    <t xml:space="preserve"> Տրանսֆերտների տրամադրում </t>
  </si>
  <si>
    <t xml:space="preserve"> Ցուցանիշների փոփոխությունները (ավելացումները նշված են դրական, իսկ նվազեցումները՝ փակագծերում) </t>
  </si>
  <si>
    <t xml:space="preserve"> Սոցիալական պաշտպանությանը տրամադրվող օժանդակ ծառայություններ (այլ դասերին չպատկանող)</t>
  </si>
  <si>
    <t xml:space="preserve"> Կենսաթոշակային ապահովություն</t>
  </si>
  <si>
    <t xml:space="preserve"> Կենսաթոշակի իրավունքի իրացում</t>
  </si>
  <si>
    <t xml:space="preserve"> Կենսաթոշակների նշանակման և վճարման գործընթացի ապահովում</t>
  </si>
  <si>
    <t xml:space="preserve"> Միջոցառման տեսակը` </t>
  </si>
  <si>
    <t xml:space="preserve"> ՀՀ կառավարության 2021 թվականի</t>
  </si>
  <si>
    <t xml:space="preserve"> Աշխատանքային կենսաթոշակներ</t>
  </si>
  <si>
    <t xml:space="preserve"> Տարիքային աշխատանքային` առնվազն 10 տարվա աշխատանքային ստաժ, հաշմանդամության աշխատանքային` ըստ սանդղակի աշխատանքային ստաժ, արտոնյալ, մասնակի երկարամյա ծառայության` պահանջվող մասնագիտությամբ աշխատանքային ստաժ 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</si>
  <si>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</si>
  <si>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</si>
  <si>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Միջոցառման տեսակը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</si>
  <si>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</si>
  <si>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</si>
  <si>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</si>
  <si>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վրա կատարվող ծախսը (հազար դրամ) </t>
  </si>
  <si>
    <t xml:space="preserve"> Ծրագրի դասիչը` </t>
  </si>
  <si>
    <t xml:space="preserve"> 1205 </t>
  </si>
  <si>
    <t xml:space="preserve"> Արդյունքի չափորոշիչներ </t>
  </si>
  <si>
    <t xml:space="preserve">
 ՀԱՅԱՍՏԱՆԻ ՀԱՆՐԱՊԵՏՈՒԹՅԱՆ ԿԱՌԱՎԱՐՈՒԹՅԱՆ 2020 ԹՎԱԿԱՆԻ ԴԵԿՏԵՄԲԵՐԻ 30-Ի N 2215-Ն ՈՐՈՇՄԱՆ N 9.1 ՀԱՎԵԼՎԱԾԻ N 9.1.20 ԱՂՅՈՒՍԱԿՈՒՄ ԿԱՏԱՐՎՈՂ ՓՈՓՈԽՈՒԹՅՈՒՆՆԵՐԸ</t>
  </si>
  <si>
    <t xml:space="preserve"> Ընտանիքի անդամներ և զավակներ</t>
  </si>
  <si>
    <t xml:space="preserve"> այդ թվում`</t>
  </si>
  <si>
    <t xml:space="preserve"> Սոցիալական հատուկ արտոնություններ (այլ դասերին չպատկանող)</t>
  </si>
  <si>
    <t xml:space="preserve"> Հարազատին կորցրած անձինք</t>
  </si>
  <si>
    <t xml:space="preserve"> Զոհված՛ հետմահու «Հայաստանի ազգային հերոս» ՀՀ բարձրագույն կոչում ստացած կամ «Մարտական խաչ» շքանշանով պարգևատրված անձի ընտանիքին տրվող պարգևավճար</t>
  </si>
  <si>
    <t xml:space="preserve"> Զինծառայողներին,  ՀՄՊ մասնակիցներին, այլ պետություններում մարտական գործողությունների մասնակիցներին, զոհված (մահացած) զինծառայողի ընտանիքի անդամներին, ընտանիքներին տրվող պարգևավճարներ </t>
  </si>
  <si>
    <t xml:space="preserve"> Զինծառայողներին,  ՀՄՊ մասնակիցներին, այլ պետություններում մարտական գործողությունների մասնակիցներին, զոհված (մահացած) զինծառայողի ընտանիքի անդամներին, ընտանիքներին, պարգևավճարների տրամադրում </t>
  </si>
  <si>
    <t xml:space="preserve"> ՀՄՊ մասնակիցներ, ՀՄՊ և այլ պետություններում մարտական գործողությունների ընթացքում զոհված զինծառայողների ընտանիքներ </t>
  </si>
  <si>
    <t xml:space="preserve"> Զոհված՛ հետմահու «Հայաստանի ազգային հերոս» ՀՀ բարձրագույն կոչում ստացած կամ «Մարտական խաչ» շքանշանով պարգևատրված անձի ընտանիքին տրվող պարգևավճար </t>
  </si>
  <si>
    <t xml:space="preserve"> Զոհված՛ հետմահու «Հայաստանի ազգային հերոս» ՀՀ բարձրագույն կոչում ստացած կամ «Մարտական խաչ» շքանշանով պարգևատրված անձի ընտանիքին  </t>
  </si>
  <si>
    <t xml:space="preserve"> Զոհված? հետմահու "Հայաստանի ազգային հերոս" ՀՀ բարձրագույն կոչում ստացած կամ "Մարտական խաչ" շքանշանով պարգևատրված անձի ընտանիքի անդամներ </t>
  </si>
  <si>
    <t xml:space="preserve"> Զինծառայողներին,  ՀՄՊ մասնակիցներին, այլ պետություններում մարտական գործողությունների մասնակիցներին, զոհված (մահացած) զինծառայողի ընտանիքի անդամներին, ընտանիքներին տրվող պարգևավճարներ</t>
  </si>
  <si>
    <t xml:space="preserve"> - Երեխաների կամ ընտանեկան նպաստներ բյուջեից</t>
  </si>
  <si>
    <t>հազ. դրամ</t>
  </si>
  <si>
    <t xml:space="preserve"> Ընտանիքի կենսամակարդակի բարձրացմանն ուղղված նպաստներ</t>
  </si>
  <si>
    <t xml:space="preserve"> Կենսաթոշակ, ծերության նպաստ, կերակրողին կորցնելու դեպքում նպաստ կամ հաշմանդամության նպաստ ստանալու իրավունք ունեցող անձանց մահվան դեպքում տրվող թաղման նպաստ</t>
  </si>
  <si>
    <t xml:space="preserve"> Կենսաթոշակ, ծերության նպաստ, կերակրողին կորցնելու դեպքում նպաստ կամ հաշմանդամության նպաստ ստանալու իրավունք ունեցող անձանց մահվան դեպքում տրվող թաղման նպաստ </t>
  </si>
  <si>
    <t xml:space="preserve"> Կենսաթոշակ, ծերության նպաստ, կերակրողին կորցնելու դեպքում նպաստ կամ հաշմանդամության նպաստ ստանալու իրավունք ունեցող անձանց մահվան դեպքում տրվող թաղման նպաստի տրամադրում  </t>
  </si>
  <si>
    <t xml:space="preserve"> Կենսաթոշակառուի, ծերության, հաշմանդամության, կերակրողին կորցնելու դեպքում նպաստառուի հուղարկավորությունը կատարած անձ </t>
  </si>
  <si>
    <t xml:space="preserve"> Թաղման նպաստ ստացողների թիվ, մարդ </t>
  </si>
  <si>
    <t xml:space="preserve"> Անապահով սոցիալական խմբերին աջակցություն</t>
  </si>
  <si>
    <t xml:space="preserve"> Օժանդակել անապահով ընտանիքների կենսամակարդակի բարձրացմանը</t>
  </si>
  <si>
    <t xml:space="preserve"> Աղքատության մեղմում և ծայրահեղ աղքատության կրճատում</t>
  </si>
  <si>
    <t xml:space="preserve"> Ընտանիքների անապահովության գնահատման համակարգում հաշվառված, անապահով ճանաչված ընտանիքներին նպաստի, սոցիալական նպաստի և հրատապ օգնության տրամադրում</t>
  </si>
  <si>
    <t xml:space="preserve"> ԸՆԴԱՄԵՆԸ ԾԱԽՍԵՐ</t>
  </si>
  <si>
    <t xml:space="preserve"> 10</t>
  </si>
  <si>
    <t xml:space="preserve"> ՍՈՑԻԱԼԱԿԱՆ ՊԱՇՏՊԱՆՈՒԹՅՈՒՆ</t>
  </si>
  <si>
    <t xml:space="preserve"> 02</t>
  </si>
  <si>
    <t xml:space="preserve"> 01</t>
  </si>
  <si>
    <t xml:space="preserve"> 1102</t>
  </si>
  <si>
    <t xml:space="preserve"> 12003</t>
  </si>
  <si>
    <t xml:space="preserve"> ՀՀ  աշխատանքի և սոցիալական հարցերի նախարարություն</t>
  </si>
  <si>
    <t xml:space="preserve"> ԸՆԹԱՑԻԿ ԾԱԽՍԵՐ</t>
  </si>
  <si>
    <t xml:space="preserve"> ՍՈՑԻԱԼԱԿԱՆ  ՆՊԱՍՏՆԵՐ ԵՎ ԿԵՆՍԱԹՈՇԱԿՆԵՐ</t>
  </si>
  <si>
    <t xml:space="preserve"> Կենսաթոշակներ</t>
  </si>
  <si>
    <t xml:space="preserve"> - Կենսաթոշակներ</t>
  </si>
  <si>
    <t xml:space="preserve"> 03</t>
  </si>
  <si>
    <t xml:space="preserve"> 1005</t>
  </si>
  <si>
    <t xml:space="preserve"> Սոցիալական օգնության դրամական արտահայտությամբ նպաստներ (բյուջեից)</t>
  </si>
  <si>
    <t xml:space="preserve"> 1205</t>
  </si>
  <si>
    <t xml:space="preserve"> 12002</t>
  </si>
  <si>
    <t xml:space="preserve"> - Հուղարկավորության նպաստներ բյուջեից</t>
  </si>
  <si>
    <t xml:space="preserve"> 04</t>
  </si>
  <si>
    <t xml:space="preserve"> 1011</t>
  </si>
  <si>
    <t xml:space="preserve"> 12001</t>
  </si>
  <si>
    <t xml:space="preserve"> 07</t>
  </si>
  <si>
    <t xml:space="preserve"> - Այլ նպաստներ բյուջեից</t>
  </si>
  <si>
    <t xml:space="preserve"> 09</t>
  </si>
  <si>
    <t xml:space="preserve"> Սոցիալական պաշտպանություն (այլ դասերին չպատկանող)</t>
  </si>
  <si>
    <t xml:space="preserve"> 11001</t>
  </si>
  <si>
    <t xml:space="preserve"> Զոհված՛ հետմահու «Հայաստանի ազգային հերոս»  ՀՀ բարձրագույն կոչում ստացած կամ «Մարտական խաչ» շքանշանով պարգևատրված անձի ընտանիքին պարգևավճարի տրամադրման ապահովում</t>
  </si>
  <si>
    <t xml:space="preserve"> ԾԱՌԱՅՈՒԹՅՈՒՆՆԵՐԻ  ԵՎ   ԱՊՐԱՆՔՆԵՐԻ  ՁԵՌՔԲԵՐՈՒՄ</t>
  </si>
  <si>
    <t xml:space="preserve"> Շարունակական ծախսեր</t>
  </si>
  <si>
    <t xml:space="preserve"> - Կապի ծառայություններ</t>
  </si>
  <si>
    <t xml:space="preserve"> 1068</t>
  </si>
  <si>
    <t xml:space="preserve"> Մինչև 2 տարեկան երեխայի խնամքի նպաստի տրամադրման ապահովում</t>
  </si>
  <si>
    <t xml:space="preserve"> 11002</t>
  </si>
  <si>
    <t xml:space="preserve"> Կենսաթոշակների և այլ դրամական վճարների իրականացման ապահովում</t>
  </si>
  <si>
    <t xml:space="preserve"> Պարգևավճարներ և պատվովճարներ</t>
  </si>
  <si>
    <t xml:space="preserve"> Ժողովրդագրական վիճակի բարելավում</t>
  </si>
  <si>
    <t xml:space="preserve"> ԸՆԴԱՄԵՆԸ</t>
  </si>
  <si>
    <t xml:space="preserve"> Ծրագրի անվանումը`</t>
  </si>
  <si>
    <t xml:space="preserve"> Ծրագրի նպատակը`</t>
  </si>
  <si>
    <t xml:space="preserve"> Պետական հոգածության դրսևորում, առանձին կատեգորիայի քաղաքացիներին և նրանց ընտանիքներին սոցիալական երաշխիքների տրամադրում</t>
  </si>
  <si>
    <t xml:space="preserve"> Վերջնական արդյունքի նկարագրությունը`</t>
  </si>
  <si>
    <t xml:space="preserve"> Առանձին կատեգորիայի քաղաքացիներին և նրանց ընտանիքի անդամների սոցիալական պաշտպանվածության մակարդակի բարձրացում</t>
  </si>
  <si>
    <t xml:space="preserve"> Ծրագրի միջոցառումներ</t>
  </si>
  <si>
    <t xml:space="preserve"> Զոհված՛ հետմահու «Հայաստանի ազգային հերոս» ՀՀ բարձրագույն կոչում ստացած կամ «Մարտական խաչ» շքանշանով պարգևատրված անձի  ընտանիքին պարգևավճարի  վճարման ծառայությունների ձեռքբերում</t>
  </si>
  <si>
    <t xml:space="preserve"> Ծառայությունների մատուցում</t>
  </si>
  <si>
    <t xml:space="preserve"> Զինծառայողներին,  ՀՄՊ մասնակիցներին, այլ պետություններում մարտական գործողությունների մասնակիցներին, զոհված (մահացած) զինծառայողի ընտանիքի անդամներին, ընտանիքներին, պարգևավճարների տրամադրում</t>
  </si>
  <si>
    <t xml:space="preserve"> Զոհված՛ հետմահու «Հայաստանի ազգային հերոս» ՀՀ բարձրագույն կոչում ստացած կամ «Մարտական խաչ» շքանշանով պարգևատրված անձի ընտանիքին </t>
  </si>
  <si>
    <t xml:space="preserve"> Խթանել ժողովրդագրական վիճակի բարելավումը</t>
  </si>
  <si>
    <t xml:space="preserve"> Ժողովրդագրական վիճակի բարելավում և բազմազավակության աճ</t>
  </si>
  <si>
    <t xml:space="preserve"> Մինչև 2 տարեկան երեխայի խնամքի նպաստի վճարման ծառայությունների ձեռքբերում</t>
  </si>
  <si>
    <t xml:space="preserve"> Կենսաթոշակների և այլ դրամական վճարների վճարման ծառայությունների ձեռքբերում</t>
  </si>
  <si>
    <t xml:space="preserve"> Աշխատանքային կենսաթոշակների (տարիքային, հաշմանդամության, արտոնյալ պայմաններով, երկարամյա ծառայության, մասնակի, կերակրողին կորցնելու դեպքում կենսաթոշակների) տրամադրում</t>
  </si>
  <si>
    <t xml:space="preserve"> Սոցիալական ապահովության իրավունքի իրականացում</t>
  </si>
  <si>
    <t xml:space="preserve"> Կենսաթոշակ, ծերության նպաստ, կերակրողին կորցնելու դեպքում նպաստ կամ հաշմանդամության նպաստ ստանալու իրավունք ունեցող անձանց մահվան դեպքում տրվող թաղման նպաստի տրամադրում </t>
  </si>
  <si>
    <t xml:space="preserve"> Ծրագրի դասիչը </t>
  </si>
  <si>
    <t xml:space="preserve"> Ծրագրի անվանումը </t>
  </si>
  <si>
    <t xml:space="preserve"> 1005 </t>
  </si>
  <si>
    <t xml:space="preserve"> Պարգևավճարներ և պատվովճարներ </t>
  </si>
  <si>
    <t xml:space="preserve"> Ծրագրի միջոցառումները </t>
  </si>
  <si>
    <t xml:space="preserve"> 11001 </t>
  </si>
  <si>
    <t xml:space="preserve"> Ինն ամիս </t>
  </si>
  <si>
    <t xml:space="preserve"> Տարի </t>
  </si>
  <si>
    <t xml:space="preserve"> Զոհված՛ հետմահու «Հայաստանի ազգային հերոս»  ՀՀ բարձրագույն կոչում ստացած կամ «Մարտական խաչ» շքանշանով պարգևատրված անձի ընտանիքին պարգևավճարի տրամադրման ապահովում </t>
  </si>
  <si>
    <t xml:space="preserve"> Զոհված՛ հետմահու «Հայաստանի ազգային հերոս» ՀՀ բարձրագույն կոչում ստացած կամ «Մարտական խաչ» շքանշանով պարգևատրված անձի  ընտանիքին պարգևավճարի  վճարման ծառայությունների ձեռքբերում </t>
  </si>
  <si>
    <t xml:space="preserve"> Ծառայությունների մատուցում </t>
  </si>
  <si>
    <t xml:space="preserve"> Միջոցառումն իրականացնողի անվանումը? </t>
  </si>
  <si>
    <t xml:space="preserve"> «Գնումների մասին» ՀՀ օրենքի համաձայն ընտրված կազմակերպություն </t>
  </si>
  <si>
    <t xml:space="preserve"> Պարգևավճարներ ստացողների թիվ, ընտանիք </t>
  </si>
  <si>
    <t xml:space="preserve"> 12001 </t>
  </si>
  <si>
    <t xml:space="preserve"> Պարգևավճարների վճարման ամսական հաճախականություն, անգամ </t>
  </si>
  <si>
    <t xml:space="preserve"> 12003 </t>
  </si>
  <si>
    <t xml:space="preserve"> Պատվովճարների վճարման ամսական հաճախականությունը, անգամ </t>
  </si>
  <si>
    <t xml:space="preserve"> 1011 </t>
  </si>
  <si>
    <t xml:space="preserve"> Անապահով սոցիալական խմբերին աջակցություն </t>
  </si>
  <si>
    <t xml:space="preserve"> Ընտանիքի կենսամակարդակի բարձրացմանն ուղղված նպաստներ ստացող ընտանիքների թիվ, հատ, այդ թվում </t>
  </si>
  <si>
    <t xml:space="preserve"> ընտանեկան նպաստ ստացող ընտանիքների թիվ, ընտանիք </t>
  </si>
  <si>
    <t xml:space="preserve"> սոցիալական նպաստ ստացող ընտանիքների թիվ, ընտանիք </t>
  </si>
  <si>
    <t xml:space="preserve"> Ընտանիքի կենսամակարդակի բարձրացմանն ուղղված նպաստներ </t>
  </si>
  <si>
    <t xml:space="preserve"> Ընտանիքների անապահովության գնահատման համակարգում հաշվառված, անապահով ճանաչված ընտանիքներին նպաստի, սոցիալական նպաստի և հրատապ օգնության տրամադրում </t>
  </si>
  <si>
    <t xml:space="preserve"> Ընտանիքների անապահովության գնահատման համակարգում հաշվառված ընտանիք?ընտանիքի անապահովության միավորի հիման վրա </t>
  </si>
  <si>
    <t xml:space="preserve"> 1068 </t>
  </si>
  <si>
    <t xml:space="preserve"> Ժողովրդագրական վիճակի բարելավում </t>
  </si>
  <si>
    <t xml:space="preserve"> Մինչև 2 տարեկան երեխայի խնամքի նպաստի տրամադրման ապահովում </t>
  </si>
  <si>
    <t xml:space="preserve"> Մինչև 2 տարեկան երեխայի խնամքի նպաստի վճարման ծառայությունների ձեռքբերում </t>
  </si>
  <si>
    <t xml:space="preserve"> Մինչև 2 տարեկան երեխայի խնամքի նպաստ ստացող  քաղաքացիների թիվ, մարդ, որից </t>
  </si>
  <si>
    <t xml:space="preserve"> գյուղական բնակավայրերում մինչև 2 տարեկան երեխայի խնամքի նպաստ ստացող քաղաքացիների թիվ, մարդ </t>
  </si>
  <si>
    <t xml:space="preserve"> 1102 </t>
  </si>
  <si>
    <t xml:space="preserve"> Կենսաթոշակային ապահովություն </t>
  </si>
  <si>
    <t xml:space="preserve"> 11002 </t>
  </si>
  <si>
    <t xml:space="preserve"> Կենսաթոշակների և այլ դրամական վճարների իրականացման ապահովում </t>
  </si>
  <si>
    <t xml:space="preserve"> Կենսաթոշակների և այլ դրամական վճարների վճարման ծառայությունների ձեռքբերում </t>
  </si>
  <si>
    <t xml:space="preserve"> Բանկեր, «Գնումների մասին» ՀՀ օրենքի համաձայն ընտրված կազմակերպություն </t>
  </si>
  <si>
    <t xml:space="preserve"> Կենսաթոշակառուների և այլ դրամական վճարներ ստացողների թվաքանակը, որոնց մատուցվում են վճարման ծառայություններ, մարդ </t>
  </si>
  <si>
    <t xml:space="preserve"> Կենսաթոշակառուների և այլ դրամական վճարներ ստացողների թվաքանակը, որոնց մատուցվում են վճարման ծառայություններ անկանխիկ եղանակով, մարդ </t>
  </si>
  <si>
    <t xml:space="preserve"> Կենսաթոշակառուների այլ դրամական վճարներ ստացողների թվաքանակը, որոնց մատուցվում են վճարման ծառայություններ կանխիկ եղանակով, մարդ </t>
  </si>
  <si>
    <t xml:space="preserve"> Կենսաթոշակի այլ դրամական վճարների նշանակման առավելագույն ժամկետ, աշխատանքային օր </t>
  </si>
  <si>
    <t xml:space="preserve"> Աշխատանքային կենսաթոշակներ </t>
  </si>
  <si>
    <t xml:space="preserve"> Աշխատանքային կենսաթոշակների (տարիքային, հաշմանդամության, արտոնյալ պայմաններով, երկարամյա ծառայության, մասնակի, կերակրողին կորցնելու դեպքում կենսաթոշակների) տրամադրում </t>
  </si>
  <si>
    <t xml:space="preserve"> Կենսաթոշակառուների թիվ, մարդ </t>
  </si>
  <si>
    <t xml:space="preserve"> Սոցիալական ապահովություն </t>
  </si>
  <si>
    <t xml:space="preserve"> 12002 </t>
  </si>
  <si>
    <t xml:space="preserve">
 ՀԱՅԱՍՏԱՆԻ ՀԱՆՐԱՊԵՏՈՒԹՅԱՆ ԿԱՌԱՎԱՐՈՒԹՅԱՆ 2020 ԹՎԱԿԱՆԻ ԴԵԿՏԵՄԲԵՐԻ 30-Ի N 2215-Ն ՈՐՈՇՄԱՆ N 9 ՀԱՎԵԼՎԱԾԻ N 9.1.20 ԱՂՅՈՒՍԱԿՈՒՄ ԿԱՏԱՐՎՈՂ ՓՈՓՈԽՈՒԹՅՈՒՆՆԵՐԸ</t>
  </si>
  <si>
    <t xml:space="preserve">Հայաստանի Հանրապետության աշխատանքի և սոցիալական հարցերի նախարարություն
</t>
  </si>
  <si>
    <t>Հավելված N 4</t>
  </si>
  <si>
    <t xml:space="preserve">
 ՀԱՅԱՍՏԱՆԻ ՀԱՆՐԱՊԵՏՈՒԹՅԱՆ ԿԱՌԱՎԱՐՈՒԹՅԱՆ 2020 ԹՎԱԿԱՆԻ ԴԵԿՏԵՄԲԵՐԻ 30-Ի N 2215-Ն ՈՐՈՇՄԱՆ N 9 ՀԱՎԵԼՎԱԾԻ N 9.16 ԱՂՅՈՒՍԱԿՈՒՄ ԿԱՏԱՐՎՈՂ ՓՈՓՈԽՈՒԹՅՈՒՆՆԵՐԸ</t>
  </si>
  <si>
    <t xml:space="preserve"> Ցուցանիշների փոփոխությունները ավելացումները նշված են դրական նշանով, իսկ նվազեցումները՝ փակագծերում)
</t>
  </si>
  <si>
    <t xml:space="preserve"> Ցուցանիշների փոփոխությունները ավելացումները նշված են դրական նշանով)
</t>
  </si>
  <si>
    <t xml:space="preserve"> Ցուցանիշների փոփոխությունները  (նվազեցումները նշված են փակագծերում)
</t>
  </si>
  <si>
    <t xml:space="preserve"> Ցուցանիշների փոփոխությունները (ավելացումները նշված են դրական նշանով)
</t>
  </si>
  <si>
    <t xml:space="preserve"> Ցուցանիշների փոփոխությունները (ավելացումները նշված են դրական նշանով)</t>
  </si>
  <si>
    <t>Հավելված N 5</t>
  </si>
  <si>
    <t xml:space="preserve"> ՀԱՅԱՍՏԱՆԻ ՀԱՆՐԱՊԵՏՈՒԹՅԱՆ ԿԱՌԱՎԱՐՈՒԹՅԱՆ 2020 ԹՎԱԿԱՆԻ ԴԵԿՏԵՄԲԵՐԻ 30-Ի N 2215-Ն ՈՐՈՇՄԱՆ N 10 ՀԱՎԵԼՎԱԾՈՒՄ ԿԱՏԱՐՎՈՂ ՓՈՓՈԽՈՒԹՅՈՒՆՆԵՐԸ</t>
  </si>
  <si>
    <t xml:space="preserve"> 1068  11001</t>
  </si>
  <si>
    <t xml:space="preserve"> ՄԱՍ III. ԾԱՌԱՅՈՒԹՅՈՒՆՆԵՐ</t>
  </si>
  <si>
    <t xml:space="preserve"> 79571100-1</t>
  </si>
  <si>
    <t xml:space="preserve">  փոստային առաքման ծառայություններ</t>
  </si>
  <si>
    <t xml:space="preserve"> ՄԱ</t>
  </si>
  <si>
    <t xml:space="preserve"> դրամ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</si>
  <si>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</si>
  <si>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</si>
  <si>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</si>
  <si>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</si>
  <si>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</si>
  <si>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</si>
  <si>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 xml:space="preserve"> Գումարը  (հազար դրամով)</t>
  </si>
  <si>
    <t xml:space="preserve"> Բաժին N 10</t>
  </si>
  <si>
    <t xml:space="preserve"> Խումբ N 09</t>
  </si>
  <si>
    <t xml:space="preserve"> Դաս N 02</t>
  </si>
  <si>
    <t xml:space="preserve">Ցուցանիշների փոփոխություն (ավելացումները նշված են դրական նշանով)         </t>
  </si>
  <si>
    <t>ՀՀ աշխատանքի և սոցիալական հարցերի նախարարության միասնական սոցիալական  ծառայություն</t>
  </si>
  <si>
    <t xml:space="preserve"> ՀՀ աշխատանքի և սոցիալական հարցերի նախարարության միասնական սոցիալական ծառայություն</t>
  </si>
  <si>
    <t xml:space="preserve"> ՀՀ աշխատանքի և սոցիալական հարցերի նախարարության միասնական սոցիալական ծառայություն
</t>
  </si>
  <si>
    <t xml:space="preserve"> ՀԱՅԱՍՏԱՆԻ ՀԱՆՐԱՊԵՏՈՒԹՅԱՆ ԿԱՌԱՎԱՐՈՒԹՅԱՆ 2020 ԹՎԱԿԱՆԻ ԴԵԿՏԵՄԲԵՐԻ 30-Ի N 2215-Ն ՈՐՈՇՄԱՆ  NN 3 ԵՎ 4 ՀԱՎԵԼՎԱԾՆԵՐՈՒՄ  ԿԱՏԱՐՎՈՂ ՓՈՓՈԽՈՒԹՅՈՒՆՆԵՐԸ</t>
  </si>
  <si>
    <t>ՀԱՅԱՍՏԱՆԻ ՀԱՆՐԱՊԵՏՈՒԹՅԱՆ 2021 ԹՎԱԿԱՆԻ ՊԵՏԱԿԱՆ ԲՅՈՒՋԵԻ ՄԱՍԻՆ» ՕՐԵՆՔԻ  N 1 ՀԱՎԵԼՎԱԾԻ N 2 ԱՂՅՈՒՍԱԿՈՒՄ ԿԱՏԱՐՎՈՂ ՎԵՐԱԲԱՇԽՈՒՄՆ ԵՎ ՀԱՅԱՍՏԱՆԻ ՀԱՆՐԱՊԵՏՈՒԹՅԱՆ ԿԱՌԱՎԱՐՈՒԹՅԱՆ 2020 ԹՎԱԿԱՆԻ ԴԵԿՏԵՄԲԵՐԻ 30-Ի N 2215-Ն ՈՐՈՇՄԱՆ N 5 ՀԱՎԵԼՎԱԾԻ N 1 ԱՂՅՈՒՍԱԿՈՒՄ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</si>
</sst>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_);\(#,##0.0\)"/>
    <numFmt numFmtId="169" formatCode="##,##0.0;\(##,##0.0\);\-"/>
    <numFmt numFmtId="170" formatCode="0_);\(0\)"/>
    <numFmt numFmtId="171" formatCode="0.0"/>
    <numFmt numFmtId="172" formatCode="#,##0.0\ _֏;[Red]\-#,##0.0\ _֏"/>
    <numFmt numFmtId="173" formatCode="#,##0.0\ _֏;\-#,##0.0\ _֏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 Armenian"/>
      <family val="2"/>
    </font>
    <font>
      <b/>
      <sz val="12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sz val="8"/>
      <name val="GHEA Grapalat"/>
      <family val="3"/>
    </font>
    <font>
      <sz val="8"/>
      <name val="Arial Armenian"/>
      <family val="2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  <family val="2"/>
    </font>
    <font>
      <sz val="10"/>
      <name val="Times Armenian"/>
      <family val="1"/>
    </font>
    <font>
      <sz val="10"/>
      <name val="Times Armenian"/>
      <family val="1"/>
    </font>
    <font>
      <sz val="10"/>
      <color indexed="8"/>
      <name val="MS Sans Serif"/>
      <family val="2"/>
      <charset val="204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0"/>
      <color rgb="FF000000"/>
      <name val="Times New Roman"/>
      <family val="1"/>
    </font>
    <font>
      <sz val="11"/>
      <color theme="1"/>
      <name val="Sylfaen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8"/>
      <name val="GHEA Grapalat"/>
      <family val="2"/>
    </font>
    <font>
      <i/>
      <sz val="12"/>
      <name val="GHEA Grapalat"/>
      <family val="2"/>
    </font>
    <font>
      <sz val="12"/>
      <color indexed="8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5">
    <xf numFmtId="0" fontId="0" fillId="0" borderId="0"/>
    <xf numFmtId="164" fontId="6" fillId="0" borderId="0" applyFont="0" applyFill="0" applyBorder="0" applyAlignment="0" applyProtection="0"/>
    <xf numFmtId="0" fontId="15" fillId="0" borderId="0">
      <alignment horizontal="left" vertical="top" wrapText="1"/>
    </xf>
    <xf numFmtId="0" fontId="16" fillId="0" borderId="0">
      <alignment horizontal="left" vertical="top" wrapText="1"/>
    </xf>
    <xf numFmtId="0" fontId="7" fillId="0" borderId="0"/>
    <xf numFmtId="0" fontId="6" fillId="0" borderId="0"/>
    <xf numFmtId="0" fontId="7" fillId="0" borderId="0"/>
    <xf numFmtId="0" fontId="14" fillId="0" borderId="0"/>
    <xf numFmtId="0" fontId="9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9" fontId="14" fillId="0" borderId="0" applyFont="0" applyFill="0" applyBorder="0" applyAlignment="0" applyProtection="0"/>
    <xf numFmtId="169" fontId="16" fillId="0" borderId="0" applyFill="0" applyBorder="0" applyProtection="0">
      <alignment horizontal="right" vertical="top"/>
    </xf>
    <xf numFmtId="0" fontId="8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5" applyNumberFormat="0" applyAlignment="0" applyProtection="0"/>
    <xf numFmtId="0" fontId="26" fillId="7" borderId="16" applyNumberFormat="0" applyAlignment="0" applyProtection="0"/>
    <xf numFmtId="0" fontId="27" fillId="7" borderId="15" applyNumberFormat="0" applyAlignment="0" applyProtection="0"/>
    <xf numFmtId="0" fontId="28" fillId="0" borderId="17" applyNumberFormat="0" applyFill="0" applyAlignment="0" applyProtection="0"/>
    <xf numFmtId="0" fontId="29" fillId="8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3" fillId="33" borderId="0" applyNumberFormat="0" applyBorder="0" applyAlignment="0" applyProtection="0"/>
    <xf numFmtId="164" fontId="34" fillId="0" borderId="0" applyFont="0" applyFill="0" applyBorder="0" applyAlignment="0" applyProtection="0"/>
    <xf numFmtId="0" fontId="5" fillId="9" borderId="1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9" applyNumberFormat="0" applyFont="0" applyAlignment="0" applyProtection="0"/>
    <xf numFmtId="0" fontId="35" fillId="0" borderId="0"/>
    <xf numFmtId="0" fontId="3" fillId="11" borderId="0" applyNumberFormat="0" applyBorder="0" applyAlignment="0" applyProtection="0"/>
    <xf numFmtId="0" fontId="38" fillId="11" borderId="0" applyNumberFormat="0" applyBorder="0" applyAlignment="0" applyProtection="0"/>
    <xf numFmtId="0" fontId="3" fillId="15" borderId="0" applyNumberFormat="0" applyBorder="0" applyAlignment="0" applyProtection="0"/>
    <xf numFmtId="0" fontId="38" fillId="15" borderId="0" applyNumberFormat="0" applyBorder="0" applyAlignment="0" applyProtection="0"/>
    <xf numFmtId="0" fontId="3" fillId="19" borderId="0" applyNumberFormat="0" applyBorder="0" applyAlignment="0" applyProtection="0"/>
    <xf numFmtId="0" fontId="38" fillId="19" borderId="0" applyNumberFormat="0" applyBorder="0" applyAlignment="0" applyProtection="0"/>
    <xf numFmtId="0" fontId="3" fillId="23" borderId="0" applyNumberFormat="0" applyBorder="0" applyAlignment="0" applyProtection="0"/>
    <xf numFmtId="0" fontId="38" fillId="23" borderId="0" applyNumberFormat="0" applyBorder="0" applyAlignment="0" applyProtection="0"/>
    <xf numFmtId="0" fontId="3" fillId="27" borderId="0" applyNumberFormat="0" applyBorder="0" applyAlignment="0" applyProtection="0"/>
    <xf numFmtId="0" fontId="38" fillId="27" borderId="0" applyNumberFormat="0" applyBorder="0" applyAlignment="0" applyProtection="0"/>
    <xf numFmtId="0" fontId="3" fillId="31" borderId="0" applyNumberFormat="0" applyBorder="0" applyAlignment="0" applyProtection="0"/>
    <xf numFmtId="0" fontId="38" fillId="31" borderId="0" applyNumberFormat="0" applyBorder="0" applyAlignment="0" applyProtection="0"/>
    <xf numFmtId="0" fontId="3" fillId="12" borderId="0" applyNumberFormat="0" applyBorder="0" applyAlignment="0" applyProtection="0"/>
    <xf numFmtId="0" fontId="38" fillId="12" borderId="0" applyNumberFormat="0" applyBorder="0" applyAlignment="0" applyProtection="0"/>
    <xf numFmtId="0" fontId="3" fillId="16" borderId="0" applyNumberFormat="0" applyBorder="0" applyAlignment="0" applyProtection="0"/>
    <xf numFmtId="0" fontId="38" fillId="16" borderId="0" applyNumberFormat="0" applyBorder="0" applyAlignment="0" applyProtection="0"/>
    <xf numFmtId="0" fontId="3" fillId="20" borderId="0" applyNumberFormat="0" applyBorder="0" applyAlignment="0" applyProtection="0"/>
    <xf numFmtId="0" fontId="38" fillId="20" borderId="0" applyNumberFormat="0" applyBorder="0" applyAlignment="0" applyProtection="0"/>
    <xf numFmtId="0" fontId="3" fillId="24" borderId="0" applyNumberFormat="0" applyBorder="0" applyAlignment="0" applyProtection="0"/>
    <xf numFmtId="0" fontId="38" fillId="24" borderId="0" applyNumberFormat="0" applyBorder="0" applyAlignment="0" applyProtection="0"/>
    <xf numFmtId="0" fontId="3" fillId="28" borderId="0" applyNumberFormat="0" applyBorder="0" applyAlignment="0" applyProtection="0"/>
    <xf numFmtId="0" fontId="38" fillId="28" borderId="0" applyNumberFormat="0" applyBorder="0" applyAlignment="0" applyProtection="0"/>
    <xf numFmtId="0" fontId="3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40" fillId="4" borderId="0" applyNumberFormat="0" applyBorder="0" applyAlignment="0" applyProtection="0"/>
    <xf numFmtId="0" fontId="41" fillId="7" borderId="15" applyNumberFormat="0" applyAlignment="0" applyProtection="0"/>
    <xf numFmtId="0" fontId="42" fillId="8" borderId="18" applyNumberFormat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6" borderId="15" applyNumberFormat="0" applyAlignment="0" applyProtection="0"/>
    <xf numFmtId="0" fontId="49" fillId="0" borderId="17" applyNumberFormat="0" applyFill="0" applyAlignment="0" applyProtection="0"/>
    <xf numFmtId="0" fontId="50" fillId="5" borderId="0" applyNumberFormat="0" applyBorder="0" applyAlignment="0" applyProtection="0"/>
    <xf numFmtId="0" fontId="36" fillId="0" borderId="0"/>
    <xf numFmtId="0" fontId="36" fillId="0" borderId="0"/>
    <xf numFmtId="0" fontId="16" fillId="0" borderId="0">
      <alignment horizontal="left" vertical="top" wrapText="1"/>
    </xf>
    <xf numFmtId="0" fontId="51" fillId="0" borderId="0"/>
    <xf numFmtId="0" fontId="52" fillId="0" borderId="0"/>
    <xf numFmtId="0" fontId="16" fillId="0" borderId="0">
      <alignment horizontal="left" vertical="top" wrapText="1"/>
    </xf>
    <xf numFmtId="0" fontId="16" fillId="0" borderId="0">
      <alignment horizontal="left" vertical="top" wrapText="1"/>
    </xf>
    <xf numFmtId="0" fontId="38" fillId="9" borderId="19" applyNumberFormat="0" applyFont="0" applyAlignment="0" applyProtection="0"/>
    <xf numFmtId="0" fontId="3" fillId="9" borderId="19" applyNumberFormat="0" applyFont="0" applyAlignment="0" applyProtection="0"/>
    <xf numFmtId="0" fontId="53" fillId="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37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9" applyNumberFormat="0" applyFont="0" applyAlignment="0" applyProtection="0"/>
    <xf numFmtId="169" fontId="57" fillId="0" borderId="0" applyFill="0" applyBorder="0" applyProtection="0">
      <alignment horizontal="right" vertical="top"/>
    </xf>
    <xf numFmtId="0" fontId="16" fillId="0" borderId="0">
      <alignment horizontal="left" vertical="top" wrapText="1"/>
    </xf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 indent="15"/>
    </xf>
    <xf numFmtId="0" fontId="10" fillId="2" borderId="1" xfId="0" applyFont="1" applyFill="1" applyBorder="1" applyAlignment="1">
      <alignment horizontal="center" textRotation="90" wrapText="1"/>
    </xf>
    <xf numFmtId="0" fontId="10" fillId="2" borderId="0" xfId="0" applyFont="1" applyFill="1" applyBorder="1" applyAlignment="1">
      <alignment horizontal="center" wrapText="1"/>
    </xf>
    <xf numFmtId="0" fontId="13" fillId="2" borderId="5" xfId="15" applyFont="1" applyFill="1" applyBorder="1" applyAlignment="1">
      <alignment vertical="center" wrapText="1"/>
    </xf>
    <xf numFmtId="0" fontId="13" fillId="2" borderId="2" xfId="15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165" fontId="11" fillId="2" borderId="0" xfId="1" applyNumberFormat="1" applyFont="1" applyFill="1"/>
    <xf numFmtId="168" fontId="11" fillId="2" borderId="0" xfId="0" applyNumberFormat="1" applyFont="1" applyFill="1"/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left" wrapText="1"/>
    </xf>
    <xf numFmtId="0" fontId="11" fillId="2" borderId="7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wrapText="1"/>
    </xf>
    <xf numFmtId="166" fontId="11" fillId="2" borderId="1" xfId="1" applyNumberFormat="1" applyFont="1" applyFill="1" applyBorder="1" applyAlignment="1">
      <alignment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left" vertical="top" wrapText="1"/>
    </xf>
    <xf numFmtId="169" fontId="11" fillId="2" borderId="1" xfId="17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left" vertical="top" wrapText="1"/>
    </xf>
    <xf numFmtId="170" fontId="11" fillId="2" borderId="1" xfId="0" applyNumberFormat="1" applyFont="1" applyFill="1" applyBorder="1" applyAlignment="1">
      <alignment horizontal="center" vertical="center" wrapText="1"/>
    </xf>
    <xf numFmtId="166" fontId="11" fillId="2" borderId="1" xfId="1" applyNumberFormat="1" applyFont="1" applyFill="1" applyBorder="1" applyAlignment="1">
      <alignment horizontal="center" wrapText="1"/>
    </xf>
    <xf numFmtId="168" fontId="11" fillId="2" borderId="1" xfId="17" applyNumberFormat="1" applyFont="1" applyFill="1" applyBorder="1" applyAlignment="1">
      <alignment horizontal="right" vertical="top" wrapText="1"/>
    </xf>
    <xf numFmtId="172" fontId="11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73" fontId="11" fillId="2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/>
    <xf numFmtId="0" fontId="10" fillId="2" borderId="0" xfId="14" applyFont="1" applyFill="1" applyAlignment="1">
      <alignment horizontal="center"/>
    </xf>
    <xf numFmtId="169" fontId="11" fillId="0" borderId="25" xfId="17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" xfId="153" applyFont="1" applyBorder="1" applyAlignment="1">
      <alignment horizontal="center" vertical="top" wrapText="1"/>
    </xf>
    <xf numFmtId="0" fontId="11" fillId="0" borderId="1" xfId="153" applyFont="1" applyBorder="1" applyAlignment="1">
      <alignment horizontal="left" vertical="top" wrapText="1"/>
    </xf>
    <xf numFmtId="169" fontId="11" fillId="0" borderId="1" xfId="17" applyNumberFormat="1" applyFont="1" applyBorder="1" applyAlignment="1">
      <alignment horizontal="right" vertical="top"/>
    </xf>
    <xf numFmtId="0" fontId="11" fillId="0" borderId="1" xfId="153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" xfId="153" applyFont="1" applyBorder="1" applyAlignment="1">
      <alignment horizontal="center" vertical="top" wrapText="1"/>
    </xf>
    <xf numFmtId="169" fontId="11" fillId="0" borderId="1" xfId="153" applyNumberFormat="1" applyFont="1" applyBorder="1" applyAlignment="1">
      <alignment horizontal="center" vertical="top" wrapText="1"/>
    </xf>
    <xf numFmtId="169" fontId="11" fillId="0" borderId="25" xfId="17" applyNumberFormat="1" applyFont="1" applyBorder="1" applyAlignment="1">
      <alignment horizontal="center" vertical="top"/>
    </xf>
    <xf numFmtId="168" fontId="10" fillId="2" borderId="1" xfId="152" applyNumberFormat="1" applyFont="1" applyFill="1" applyBorder="1" applyAlignment="1">
      <alignment horizontal="right" vertical="top"/>
    </xf>
    <xf numFmtId="167" fontId="11" fillId="2" borderId="0" xfId="0" applyNumberFormat="1" applyFont="1" applyFill="1"/>
    <xf numFmtId="169" fontId="10" fillId="2" borderId="1" xfId="152" applyNumberFormat="1" applyFont="1" applyFill="1" applyBorder="1" applyAlignment="1">
      <alignment horizontal="right" vertical="top"/>
    </xf>
    <xf numFmtId="169" fontId="11" fillId="2" borderId="1" xfId="17" applyNumberFormat="1" applyFont="1" applyFill="1" applyBorder="1" applyAlignment="1">
      <alignment horizontal="right" vertical="top"/>
    </xf>
    <xf numFmtId="169" fontId="11" fillId="2" borderId="0" xfId="0" applyNumberFormat="1" applyFont="1" applyFill="1"/>
    <xf numFmtId="166" fontId="11" fillId="2" borderId="0" xfId="1" applyNumberFormat="1" applyFont="1" applyFill="1"/>
    <xf numFmtId="168" fontId="11" fillId="2" borderId="1" xfId="17" applyNumberFormat="1" applyFont="1" applyFill="1" applyBorder="1" applyAlignment="1">
      <alignment horizontal="right" vertical="top"/>
    </xf>
    <xf numFmtId="164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14" applyFont="1" applyFill="1" applyAlignment="1">
      <alignment horizontal="center"/>
    </xf>
    <xf numFmtId="171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/>
    <xf numFmtId="0" fontId="11" fillId="2" borderId="2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165" fontId="11" fillId="2" borderId="1" xfId="1" applyNumberFormat="1" applyFont="1" applyFill="1" applyBorder="1" applyAlignment="1">
      <alignment vertical="center" wrapText="1"/>
    </xf>
    <xf numFmtId="173" fontId="11" fillId="2" borderId="1" xfId="1" applyNumberFormat="1" applyFont="1" applyFill="1" applyBorder="1" applyAlignment="1">
      <alignment wrapText="1"/>
    </xf>
    <xf numFmtId="37" fontId="11" fillId="2" borderId="1" xfId="1" applyNumberFormat="1" applyFont="1" applyFill="1" applyBorder="1" applyAlignment="1">
      <alignment horizontal="center" vertical="center" wrapText="1"/>
    </xf>
    <xf numFmtId="173" fontId="11" fillId="2" borderId="1" xfId="1" applyNumberFormat="1" applyFont="1" applyFill="1" applyBorder="1" applyAlignment="1">
      <alignment horizontal="center" vertical="center" wrapText="1"/>
    </xf>
    <xf numFmtId="169" fontId="11" fillId="2" borderId="1" xfId="17" applyNumberFormat="1" applyFont="1" applyFill="1" applyBorder="1" applyAlignment="1">
      <alignment horizontal="left" vertical="top"/>
    </xf>
    <xf numFmtId="169" fontId="11" fillId="2" borderId="1" xfId="0" applyNumberFormat="1" applyFont="1" applyFill="1" applyBorder="1" applyAlignment="1">
      <alignment horizontal="right" vertical="top" wrapText="1"/>
    </xf>
    <xf numFmtId="0" fontId="11" fillId="0" borderId="1" xfId="153" applyFont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3" fillId="2" borderId="3" xfId="15" applyFont="1" applyFill="1" applyBorder="1" applyAlignment="1">
      <alignment horizontal="center" vertical="top" wrapText="1"/>
    </xf>
    <xf numFmtId="0" fontId="13" fillId="2" borderId="8" xfId="15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59" fillId="2" borderId="10" xfId="0" applyFont="1" applyFill="1" applyBorder="1" applyAlignment="1">
      <alignment horizontal="center" vertical="top" wrapText="1"/>
    </xf>
    <xf numFmtId="0" fontId="59" fillId="2" borderId="1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right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11" fillId="2" borderId="0" xfId="14" applyFont="1" applyFill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0" fillId="2" borderId="0" xfId="14" applyFont="1" applyFill="1" applyAlignment="1">
      <alignment horizontal="center"/>
    </xf>
    <xf numFmtId="0" fontId="13" fillId="2" borderId="0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58" fillId="2" borderId="4" xfId="0" applyFont="1" applyFill="1" applyBorder="1" applyAlignment="1">
      <alignment horizontal="left" vertical="top" wrapText="1"/>
    </xf>
    <xf numFmtId="0" fontId="58" fillId="2" borderId="21" xfId="0" applyFont="1" applyFill="1" applyBorder="1" applyAlignment="1">
      <alignment horizontal="left" vertical="top" wrapText="1"/>
    </xf>
    <xf numFmtId="0" fontId="58" fillId="2" borderId="9" xfId="0" applyFont="1" applyFill="1" applyBorder="1" applyAlignment="1">
      <alignment horizontal="left" vertical="top" wrapText="1"/>
    </xf>
    <xf numFmtId="0" fontId="11" fillId="0" borderId="1" xfId="153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" xfId="153" applyFont="1" applyBorder="1" applyAlignment="1">
      <alignment horizontal="left" vertical="top" wrapText="1"/>
    </xf>
    <xf numFmtId="0" fontId="11" fillId="0" borderId="1" xfId="153" applyFont="1" applyBorder="1" applyAlignment="1">
      <alignment horizontal="center" vertical="center" wrapText="1"/>
    </xf>
    <xf numFmtId="0" fontId="11" fillId="0" borderId="2" xfId="153" applyFont="1" applyBorder="1" applyAlignment="1">
      <alignment horizontal="center" vertical="center" wrapText="1"/>
    </xf>
    <xf numFmtId="0" fontId="11" fillId="0" borderId="26" xfId="153" applyFont="1" applyBorder="1" applyAlignment="1">
      <alignment horizontal="center" vertical="center" wrapText="1"/>
    </xf>
  </cellXfs>
  <cellStyles count="155">
    <cellStyle name="20% - Accent1" xfId="36" builtinId="30" customBuiltin="1"/>
    <cellStyle name="20% - Accent1 2" xfId="61"/>
    <cellStyle name="20% - Accent1 2 2" xfId="76"/>
    <cellStyle name="20% - Accent1 3" xfId="75"/>
    <cellStyle name="20% - Accent1 4" xfId="139"/>
    <cellStyle name="20% - Accent2" xfId="40" builtinId="34" customBuiltin="1"/>
    <cellStyle name="20% - Accent2 2" xfId="62"/>
    <cellStyle name="20% - Accent2 2 2" xfId="78"/>
    <cellStyle name="20% - Accent2 3" xfId="77"/>
    <cellStyle name="20% - Accent2 4" xfId="140"/>
    <cellStyle name="20% - Accent3" xfId="44" builtinId="38" customBuiltin="1"/>
    <cellStyle name="20% - Accent3 2" xfId="63"/>
    <cellStyle name="20% - Accent3 2 2" xfId="80"/>
    <cellStyle name="20% - Accent3 3" xfId="79"/>
    <cellStyle name="20% - Accent3 4" xfId="141"/>
    <cellStyle name="20% - Accent4" xfId="48" builtinId="42" customBuiltin="1"/>
    <cellStyle name="20% - Accent4 2" xfId="64"/>
    <cellStyle name="20% - Accent4 2 2" xfId="82"/>
    <cellStyle name="20% - Accent4 3" xfId="81"/>
    <cellStyle name="20% - Accent4 4" xfId="142"/>
    <cellStyle name="20% - Accent5" xfId="52" builtinId="46" customBuiltin="1"/>
    <cellStyle name="20% - Accent5 2" xfId="65"/>
    <cellStyle name="20% - Accent5 2 2" xfId="84"/>
    <cellStyle name="20% - Accent5 3" xfId="83"/>
    <cellStyle name="20% - Accent5 4" xfId="143"/>
    <cellStyle name="20% - Accent6" xfId="56" builtinId="50" customBuiltin="1"/>
    <cellStyle name="20% - Accent6 2" xfId="66"/>
    <cellStyle name="20% - Accent6 2 2" xfId="86"/>
    <cellStyle name="20% - Accent6 3" xfId="85"/>
    <cellStyle name="20% - Accent6 4" xfId="144"/>
    <cellStyle name="40% - Accent1" xfId="37" builtinId="31" customBuiltin="1"/>
    <cellStyle name="40% - Accent1 2" xfId="67"/>
    <cellStyle name="40% - Accent1 2 2" xfId="88"/>
    <cellStyle name="40% - Accent1 3" xfId="87"/>
    <cellStyle name="40% - Accent1 4" xfId="145"/>
    <cellStyle name="40% - Accent2" xfId="41" builtinId="35" customBuiltin="1"/>
    <cellStyle name="40% - Accent2 2" xfId="68"/>
    <cellStyle name="40% - Accent2 2 2" xfId="90"/>
    <cellStyle name="40% - Accent2 3" xfId="89"/>
    <cellStyle name="40% - Accent2 4" xfId="146"/>
    <cellStyle name="40% - Accent3" xfId="45" builtinId="39" customBuiltin="1"/>
    <cellStyle name="40% - Accent3 2" xfId="69"/>
    <cellStyle name="40% - Accent3 2 2" xfId="92"/>
    <cellStyle name="40% - Accent3 3" xfId="91"/>
    <cellStyle name="40% - Accent3 4" xfId="147"/>
    <cellStyle name="40% - Accent4" xfId="49" builtinId="43" customBuiltin="1"/>
    <cellStyle name="40% - Accent4 2" xfId="70"/>
    <cellStyle name="40% - Accent4 2 2" xfId="94"/>
    <cellStyle name="40% - Accent4 3" xfId="93"/>
    <cellStyle name="40% - Accent4 4" xfId="148"/>
    <cellStyle name="40% - Accent5" xfId="53" builtinId="47" customBuiltin="1"/>
    <cellStyle name="40% - Accent5 2" xfId="71"/>
    <cellStyle name="40% - Accent5 2 2" xfId="96"/>
    <cellStyle name="40% - Accent5 3" xfId="95"/>
    <cellStyle name="40% - Accent5 4" xfId="149"/>
    <cellStyle name="40% - Accent6" xfId="57" builtinId="51" customBuiltin="1"/>
    <cellStyle name="40% - Accent6 2" xfId="72"/>
    <cellStyle name="40% - Accent6 2 2" xfId="98"/>
    <cellStyle name="40% - Accent6 3" xfId="97"/>
    <cellStyle name="40% - Accent6 4" xfId="150"/>
    <cellStyle name="60% - Accent1" xfId="38" builtinId="32" customBuiltin="1"/>
    <cellStyle name="60% - Accent1 2" xfId="99"/>
    <cellStyle name="60% - Accent2" xfId="42" builtinId="36" customBuiltin="1"/>
    <cellStyle name="60% - Accent2 2" xfId="100"/>
    <cellStyle name="60% - Accent3" xfId="46" builtinId="40" customBuiltin="1"/>
    <cellStyle name="60% - Accent3 2" xfId="101"/>
    <cellStyle name="60% - Accent4" xfId="50" builtinId="44" customBuiltin="1"/>
    <cellStyle name="60% - Accent4 2" xfId="102"/>
    <cellStyle name="60% - Accent5" xfId="54" builtinId="48" customBuiltin="1"/>
    <cellStyle name="60% - Accent5 2" xfId="103"/>
    <cellStyle name="60% - Accent6" xfId="58" builtinId="52" customBuiltin="1"/>
    <cellStyle name="60% - Accent6 2" xfId="104"/>
    <cellStyle name="Accent1" xfId="35" builtinId="29" customBuiltin="1"/>
    <cellStyle name="Accent1 2" xfId="105"/>
    <cellStyle name="Accent2" xfId="39" builtinId="33" customBuiltin="1"/>
    <cellStyle name="Accent2 2" xfId="106"/>
    <cellStyle name="Accent3" xfId="43" builtinId="37" customBuiltin="1"/>
    <cellStyle name="Accent3 2" xfId="107"/>
    <cellStyle name="Accent4" xfId="47" builtinId="41" customBuiltin="1"/>
    <cellStyle name="Accent4 2" xfId="108"/>
    <cellStyle name="Accent5" xfId="51" builtinId="45" customBuiltin="1"/>
    <cellStyle name="Accent5 2" xfId="109"/>
    <cellStyle name="Accent6" xfId="55" builtinId="49" customBuiltin="1"/>
    <cellStyle name="Accent6 2" xfId="110"/>
    <cellStyle name="Bad" xfId="25" builtinId="27" customBuiltin="1"/>
    <cellStyle name="Bad 2" xfId="111"/>
    <cellStyle name="Calculation" xfId="29" builtinId="22" customBuiltin="1"/>
    <cellStyle name="Calculation 2" xfId="112"/>
    <cellStyle name="Check Cell" xfId="31" builtinId="23" customBuiltin="1"/>
    <cellStyle name="Check Cell 2" xfId="113"/>
    <cellStyle name="Comma" xfId="1" builtinId="3"/>
    <cellStyle name="Comma 15" xfId="59"/>
    <cellStyle name="Comma 2" xfId="115"/>
    <cellStyle name="Comma 3" xfId="114"/>
    <cellStyle name="Comma 3 2" xfId="154"/>
    <cellStyle name="Explanatory Text" xfId="33" builtinId="53" customBuiltin="1"/>
    <cellStyle name="Explanatory Text 2" xfId="116"/>
    <cellStyle name="Good" xfId="24" builtinId="26" customBuiltin="1"/>
    <cellStyle name="Good 2" xfId="117"/>
    <cellStyle name="Heading 1" xfId="20" builtinId="16" customBuiltin="1"/>
    <cellStyle name="Heading 1 2" xfId="118"/>
    <cellStyle name="Heading 2" xfId="21" builtinId="17" customBuiltin="1"/>
    <cellStyle name="Heading 2 2" xfId="119"/>
    <cellStyle name="Heading 3" xfId="22" builtinId="18" customBuiltin="1"/>
    <cellStyle name="Heading 3 2" xfId="120"/>
    <cellStyle name="Heading 4" xfId="23" builtinId="19" customBuiltin="1"/>
    <cellStyle name="Heading 4 2" xfId="121"/>
    <cellStyle name="Input" xfId="27" builtinId="20" customBuiltin="1"/>
    <cellStyle name="Input 2" xfId="122"/>
    <cellStyle name="Linked Cell" xfId="30" builtinId="24" customBuiltin="1"/>
    <cellStyle name="Linked Cell 2" xfId="123"/>
    <cellStyle name="Neutral" xfId="26" builtinId="28" customBuiltin="1"/>
    <cellStyle name="Neutral 2" xfId="124"/>
    <cellStyle name="Normal" xfId="0" builtinId="0"/>
    <cellStyle name="Normal 10" xfId="2"/>
    <cellStyle name="Normal 10 2" xfId="125"/>
    <cellStyle name="Normal 11" xfId="3"/>
    <cellStyle name="Normal 11 2" xfId="126"/>
    <cellStyle name="Normal 12" xfId="127"/>
    <cellStyle name="Normal 12 2" xfId="153"/>
    <cellStyle name="Normal 13" xfId="128"/>
    <cellStyle name="Normal 2" xfId="4"/>
    <cellStyle name="Normal 2 2" xfId="5"/>
    <cellStyle name="Normal 2 3" xfId="6"/>
    <cellStyle name="Normal 2 4" xfId="7"/>
    <cellStyle name="Normal 2 5" xfId="129"/>
    <cellStyle name="Normal 2_MOLSI 2009-2011 MTEF Axjusak 3_new_Final" xfId="8"/>
    <cellStyle name="Normal 3" xfId="9"/>
    <cellStyle name="Normal 3 2" xfId="130"/>
    <cellStyle name="Normal 4" xfId="10"/>
    <cellStyle name="Normal 5" xfId="11"/>
    <cellStyle name="Normal 6" xfId="12"/>
    <cellStyle name="Normal 7" xfId="13"/>
    <cellStyle name="Normal 8" xfId="14"/>
    <cellStyle name="Normal 8 2" xfId="131"/>
    <cellStyle name="Normal 9" xfId="74"/>
    <cellStyle name="Normal_PahustafondGortsazrk.NpastVoroshSocap- 2" xfId="15"/>
    <cellStyle name="Note 2" xfId="60"/>
    <cellStyle name="Note 2 2" xfId="132"/>
    <cellStyle name="Note 3" xfId="73"/>
    <cellStyle name="Note 3 2" xfId="133"/>
    <cellStyle name="Note 4" xfId="151"/>
    <cellStyle name="Output" xfId="28" builtinId="21" customBuiltin="1"/>
    <cellStyle name="Output 2" xfId="134"/>
    <cellStyle name="Percent 2" xfId="16"/>
    <cellStyle name="SN_241" xfId="17"/>
    <cellStyle name="SN_b" xfId="152"/>
    <cellStyle name="Style 1" xfId="18"/>
    <cellStyle name="Title" xfId="19" builtinId="15" customBuiltin="1"/>
    <cellStyle name="Title 2" xfId="135"/>
    <cellStyle name="Total" xfId="34" builtinId="25" customBuiltin="1"/>
    <cellStyle name="Total 2" xfId="136"/>
    <cellStyle name="Warning Text" xfId="32" builtinId="11" customBuiltin="1"/>
    <cellStyle name="Warning Text 2" xfId="137"/>
    <cellStyle name="Стиль 1" xfId="138"/>
  </cellStyles>
  <dxfs count="13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Normal="100" workbookViewId="0">
      <selection activeCell="J7" sqref="J7"/>
    </sheetView>
  </sheetViews>
  <sheetFormatPr defaultRowHeight="17.25"/>
  <cols>
    <col min="1" max="1" width="4.140625" style="3" customWidth="1"/>
    <col min="2" max="2" width="5.42578125" style="3" customWidth="1"/>
    <col min="3" max="3" width="6" style="3" customWidth="1"/>
    <col min="4" max="4" width="8.28515625" style="3" customWidth="1"/>
    <col min="5" max="5" width="11" style="3" customWidth="1"/>
    <col min="6" max="6" width="66.7109375" style="3" customWidth="1"/>
    <col min="7" max="7" width="20.42578125" style="3" customWidth="1"/>
    <col min="8" max="8" width="19.5703125" style="3" customWidth="1"/>
    <col min="9" max="9" width="12.5703125" style="3" customWidth="1"/>
    <col min="10" max="10" width="14.5703125" style="3" customWidth="1"/>
    <col min="11" max="11" width="18.85546875" style="3" bestFit="1" customWidth="1"/>
    <col min="12" max="12" width="16.140625" style="3" bestFit="1" customWidth="1"/>
    <col min="13" max="13" width="12.85546875" style="3" bestFit="1" customWidth="1"/>
    <col min="14" max="14" width="14.28515625" style="3" bestFit="1" customWidth="1"/>
    <col min="15" max="15" width="10.85546875" style="3" bestFit="1" customWidth="1"/>
    <col min="16" max="16384" width="9.140625" style="3"/>
  </cols>
  <sheetData>
    <row r="1" spans="1:12">
      <c r="H1" s="4" t="s">
        <v>20</v>
      </c>
    </row>
    <row r="2" spans="1:12">
      <c r="A2" s="5" t="s">
        <v>0</v>
      </c>
      <c r="D2" s="5" t="s">
        <v>0</v>
      </c>
      <c r="H2" s="4" t="s">
        <v>33</v>
      </c>
    </row>
    <row r="3" spans="1:12">
      <c r="H3" s="4" t="s">
        <v>1</v>
      </c>
    </row>
    <row r="4" spans="1:12" ht="47.25" customHeight="1">
      <c r="A4" s="93" t="s">
        <v>203</v>
      </c>
      <c r="B4" s="93"/>
      <c r="C4" s="93"/>
      <c r="D4" s="93"/>
      <c r="E4" s="93"/>
      <c r="F4" s="93"/>
      <c r="G4" s="93"/>
      <c r="H4" s="93"/>
    </row>
    <row r="5" spans="1:12">
      <c r="G5" s="94"/>
      <c r="H5" s="94"/>
    </row>
    <row r="6" spans="1:12" ht="84" customHeight="1">
      <c r="A6" s="95" t="s">
        <v>19</v>
      </c>
      <c r="B6" s="95"/>
      <c r="C6" s="95"/>
      <c r="D6" s="95" t="s">
        <v>4</v>
      </c>
      <c r="E6" s="95"/>
      <c r="F6" s="95" t="s">
        <v>14</v>
      </c>
      <c r="G6" s="96" t="s">
        <v>27</v>
      </c>
      <c r="H6" s="96"/>
      <c r="I6" s="18"/>
      <c r="J6" s="18"/>
      <c r="K6" s="18"/>
    </row>
    <row r="7" spans="1:12" ht="72">
      <c r="A7" s="6" t="s">
        <v>9</v>
      </c>
      <c r="B7" s="6" t="s">
        <v>10</v>
      </c>
      <c r="C7" s="6" t="s">
        <v>11</v>
      </c>
      <c r="D7" s="6" t="s">
        <v>12</v>
      </c>
      <c r="E7" s="6" t="s">
        <v>13</v>
      </c>
      <c r="F7" s="95"/>
      <c r="G7" s="52" t="s">
        <v>15</v>
      </c>
      <c r="H7" s="52" t="s">
        <v>16</v>
      </c>
    </row>
    <row r="8" spans="1:12">
      <c r="A8" s="16"/>
      <c r="B8" s="16"/>
      <c r="C8" s="16"/>
      <c r="D8" s="16"/>
      <c r="E8" s="16"/>
      <c r="F8" s="17" t="s">
        <v>71</v>
      </c>
      <c r="G8" s="62">
        <f>+G10</f>
        <v>0</v>
      </c>
      <c r="H8" s="62">
        <f>+H10</f>
        <v>0</v>
      </c>
    </row>
    <row r="9" spans="1:12">
      <c r="A9" s="14"/>
      <c r="B9" s="14"/>
      <c r="C9" s="14"/>
      <c r="D9" s="14"/>
      <c r="E9" s="14"/>
      <c r="F9" s="14" t="s">
        <v>48</v>
      </c>
      <c r="G9" s="32"/>
      <c r="H9" s="32"/>
    </row>
    <row r="10" spans="1:12" ht="26.25" customHeight="1">
      <c r="A10" s="34" t="s">
        <v>72</v>
      </c>
      <c r="B10" s="14"/>
      <c r="C10" s="14"/>
      <c r="D10" s="14"/>
      <c r="E10" s="14"/>
      <c r="F10" s="34" t="s">
        <v>73</v>
      </c>
      <c r="G10" s="62">
        <f>+G12+G28+G56+G71+G87</f>
        <v>0</v>
      </c>
      <c r="H10" s="62">
        <f>+H12+H28+H56+H71+H87</f>
        <v>0</v>
      </c>
    </row>
    <row r="11" spans="1:12">
      <c r="A11" s="14"/>
      <c r="B11" s="14"/>
      <c r="C11" s="14"/>
      <c r="D11" s="14"/>
      <c r="E11" s="14"/>
      <c r="F11" s="14" t="s">
        <v>48</v>
      </c>
      <c r="G11" s="14"/>
      <c r="H11" s="14"/>
      <c r="I11" s="63"/>
      <c r="J11" s="63"/>
      <c r="K11" s="63"/>
      <c r="L11" s="63"/>
    </row>
    <row r="12" spans="1:12">
      <c r="A12" s="14"/>
      <c r="B12" s="34" t="s">
        <v>74</v>
      </c>
      <c r="C12" s="14"/>
      <c r="D12" s="14"/>
      <c r="E12" s="14"/>
      <c r="F12" s="34" t="s">
        <v>25</v>
      </c>
      <c r="G12" s="64">
        <f>+G14</f>
        <v>-494000</v>
      </c>
      <c r="H12" s="64">
        <f>+H14</f>
        <v>-1360000</v>
      </c>
    </row>
    <row r="13" spans="1:12">
      <c r="A13" s="14"/>
      <c r="B13" s="14"/>
      <c r="C13" s="14"/>
      <c r="D13" s="14"/>
      <c r="E13" s="14"/>
      <c r="F13" s="90" t="s">
        <v>48</v>
      </c>
      <c r="G13" s="14"/>
      <c r="H13" s="14"/>
    </row>
    <row r="14" spans="1:12">
      <c r="A14" s="14"/>
      <c r="B14" s="14"/>
      <c r="C14" s="34" t="s">
        <v>75</v>
      </c>
      <c r="D14" s="14"/>
      <c r="E14" s="14"/>
      <c r="F14" s="34" t="s">
        <v>25</v>
      </c>
      <c r="G14" s="64">
        <f>+G18</f>
        <v>-494000</v>
      </c>
      <c r="H14" s="64">
        <f>+H18</f>
        <v>-1360000</v>
      </c>
    </row>
    <row r="15" spans="1:12">
      <c r="A15" s="14"/>
      <c r="B15" s="14"/>
      <c r="C15" s="14"/>
      <c r="D15" s="14"/>
      <c r="E15" s="14"/>
      <c r="F15" s="14" t="s">
        <v>48</v>
      </c>
      <c r="G15" s="14"/>
      <c r="H15" s="14"/>
    </row>
    <row r="16" spans="1:12">
      <c r="A16" s="14"/>
      <c r="B16" s="14"/>
      <c r="C16" s="14"/>
      <c r="D16" s="14" t="s">
        <v>76</v>
      </c>
      <c r="E16" s="14"/>
      <c r="F16" s="14" t="s">
        <v>29</v>
      </c>
      <c r="G16" s="91">
        <f>+G18</f>
        <v>-494000</v>
      </c>
      <c r="H16" s="91">
        <f>+H18</f>
        <v>-1360000</v>
      </c>
    </row>
    <row r="17" spans="1:11">
      <c r="A17" s="14"/>
      <c r="B17" s="14"/>
      <c r="C17" s="14"/>
      <c r="D17" s="14"/>
      <c r="E17" s="14"/>
      <c r="F17" s="14" t="s">
        <v>48</v>
      </c>
      <c r="G17" s="65"/>
      <c r="H17" s="65"/>
      <c r="I17" s="66"/>
      <c r="J17" s="66"/>
      <c r="K17" s="66">
        <f>SUM(H18,H34,H46,H62,H77,H93,H105,)</f>
        <v>0</v>
      </c>
    </row>
    <row r="18" spans="1:11">
      <c r="A18" s="14"/>
      <c r="B18" s="14"/>
      <c r="C18" s="14"/>
      <c r="D18" s="14"/>
      <c r="E18" s="14" t="s">
        <v>77</v>
      </c>
      <c r="F18" s="14" t="s">
        <v>34</v>
      </c>
      <c r="G18" s="65">
        <f>+G19</f>
        <v>-494000</v>
      </c>
      <c r="H18" s="65">
        <f>+H19</f>
        <v>-1360000</v>
      </c>
    </row>
    <row r="19" spans="1:11" ht="34.5">
      <c r="A19" s="14"/>
      <c r="B19" s="14"/>
      <c r="C19" s="14"/>
      <c r="D19" s="14"/>
      <c r="E19" s="14"/>
      <c r="F19" s="14" t="s">
        <v>78</v>
      </c>
      <c r="G19" s="65">
        <f>+G21</f>
        <v>-494000</v>
      </c>
      <c r="H19" s="65">
        <f>+H21</f>
        <v>-1360000</v>
      </c>
    </row>
    <row r="20" spans="1:11">
      <c r="A20" s="14"/>
      <c r="B20" s="14"/>
      <c r="C20" s="14"/>
      <c r="D20" s="14"/>
      <c r="E20" s="14"/>
      <c r="F20" s="14" t="s">
        <v>36</v>
      </c>
      <c r="G20" s="65"/>
      <c r="H20" s="65"/>
    </row>
    <row r="21" spans="1:11" ht="34.5">
      <c r="A21" s="14"/>
      <c r="B21" s="14"/>
      <c r="C21" s="14"/>
      <c r="D21" s="14"/>
      <c r="E21" s="14"/>
      <c r="F21" s="24" t="s">
        <v>201</v>
      </c>
      <c r="G21" s="65">
        <f>+G23</f>
        <v>-494000</v>
      </c>
      <c r="H21" s="65">
        <f>+H23</f>
        <v>-1360000</v>
      </c>
    </row>
    <row r="22" spans="1:11" ht="34.5">
      <c r="A22" s="14"/>
      <c r="B22" s="14"/>
      <c r="C22" s="14"/>
      <c r="D22" s="14"/>
      <c r="E22" s="14"/>
      <c r="F22" s="14" t="s">
        <v>37</v>
      </c>
      <c r="G22" s="65"/>
      <c r="H22" s="65"/>
      <c r="I22" s="12"/>
      <c r="K22" s="13"/>
    </row>
    <row r="23" spans="1:11">
      <c r="A23" s="14"/>
      <c r="B23" s="14"/>
      <c r="C23" s="14"/>
      <c r="D23" s="14"/>
      <c r="E23" s="14"/>
      <c r="F23" s="14" t="s">
        <v>71</v>
      </c>
      <c r="G23" s="65">
        <f t="shared" ref="G23:H26" si="0">+G24</f>
        <v>-494000</v>
      </c>
      <c r="H23" s="65">
        <f t="shared" si="0"/>
        <v>-1360000</v>
      </c>
      <c r="I23" s="12"/>
    </row>
    <row r="24" spans="1:11">
      <c r="A24" s="14"/>
      <c r="B24" s="14"/>
      <c r="C24" s="14"/>
      <c r="D24" s="14"/>
      <c r="E24" s="14"/>
      <c r="F24" s="14" t="s">
        <v>79</v>
      </c>
      <c r="G24" s="65">
        <f t="shared" si="0"/>
        <v>-494000</v>
      </c>
      <c r="H24" s="65">
        <f t="shared" si="0"/>
        <v>-1360000</v>
      </c>
      <c r="I24" s="12"/>
    </row>
    <row r="25" spans="1:11">
      <c r="A25" s="14"/>
      <c r="B25" s="14"/>
      <c r="C25" s="14"/>
      <c r="D25" s="14"/>
      <c r="E25" s="14"/>
      <c r="F25" s="14" t="s">
        <v>80</v>
      </c>
      <c r="G25" s="65">
        <f t="shared" si="0"/>
        <v>-494000</v>
      </c>
      <c r="H25" s="65">
        <f t="shared" si="0"/>
        <v>-1360000</v>
      </c>
      <c r="I25" s="12"/>
    </row>
    <row r="26" spans="1:11">
      <c r="A26" s="14"/>
      <c r="B26" s="14"/>
      <c r="C26" s="14"/>
      <c r="D26" s="14"/>
      <c r="E26" s="14"/>
      <c r="F26" s="14" t="s">
        <v>81</v>
      </c>
      <c r="G26" s="65">
        <f t="shared" si="0"/>
        <v>-494000</v>
      </c>
      <c r="H26" s="65">
        <f t="shared" si="0"/>
        <v>-1360000</v>
      </c>
      <c r="I26" s="12"/>
    </row>
    <row r="27" spans="1:11">
      <c r="A27" s="14"/>
      <c r="B27" s="14"/>
      <c r="C27" s="14"/>
      <c r="D27" s="14"/>
      <c r="E27" s="14"/>
      <c r="F27" s="14" t="s">
        <v>82</v>
      </c>
      <c r="G27" s="65">
        <f>-560000+66000</f>
        <v>-494000</v>
      </c>
      <c r="H27" s="65">
        <v>-1360000</v>
      </c>
      <c r="I27" s="12"/>
    </row>
    <row r="28" spans="1:11">
      <c r="A28" s="14"/>
      <c r="B28" s="34" t="s">
        <v>83</v>
      </c>
      <c r="C28" s="14"/>
      <c r="D28" s="14"/>
      <c r="E28" s="14"/>
      <c r="F28" s="34" t="s">
        <v>50</v>
      </c>
      <c r="G28" s="65">
        <f>+G30</f>
        <v>575000</v>
      </c>
      <c r="H28" s="65">
        <f>+H30</f>
        <v>1390000</v>
      </c>
      <c r="I28" s="12"/>
    </row>
    <row r="29" spans="1:11">
      <c r="A29" s="14"/>
      <c r="B29" s="14"/>
      <c r="C29" s="14"/>
      <c r="D29" s="14"/>
      <c r="E29" s="14"/>
      <c r="F29" s="14" t="s">
        <v>48</v>
      </c>
      <c r="G29" s="14"/>
      <c r="H29" s="14"/>
      <c r="I29" s="12"/>
    </row>
    <row r="30" spans="1:11">
      <c r="A30" s="14"/>
      <c r="B30" s="14"/>
      <c r="C30" s="34" t="s">
        <v>75</v>
      </c>
      <c r="D30" s="14"/>
      <c r="E30" s="14"/>
      <c r="F30" s="34" t="s">
        <v>50</v>
      </c>
      <c r="G30" s="65">
        <f>+G34+G46</f>
        <v>575000</v>
      </c>
      <c r="H30" s="65">
        <f>+H34+H46</f>
        <v>1390000</v>
      </c>
      <c r="I30" s="12"/>
    </row>
    <row r="31" spans="1:11">
      <c r="A31" s="14"/>
      <c r="B31" s="14"/>
      <c r="C31" s="14"/>
      <c r="D31" s="14"/>
      <c r="E31" s="14"/>
      <c r="F31" s="14" t="s">
        <v>48</v>
      </c>
      <c r="G31" s="64"/>
      <c r="H31" s="64"/>
      <c r="I31" s="12"/>
    </row>
    <row r="32" spans="1:11">
      <c r="A32" s="14"/>
      <c r="B32" s="14"/>
      <c r="C32" s="14"/>
      <c r="D32" s="14">
        <v>1005</v>
      </c>
      <c r="E32" s="14"/>
      <c r="F32" s="14" t="s">
        <v>105</v>
      </c>
      <c r="G32" s="65">
        <f>+G34</f>
        <v>15000</v>
      </c>
      <c r="H32" s="65">
        <f>+H34</f>
        <v>30000</v>
      </c>
      <c r="I32" s="12"/>
    </row>
    <row r="33" spans="1:12">
      <c r="A33" s="14"/>
      <c r="B33" s="14"/>
      <c r="C33" s="14"/>
      <c r="D33" s="14"/>
      <c r="E33" s="14"/>
      <c r="F33" s="14" t="s">
        <v>48</v>
      </c>
      <c r="G33" s="65"/>
      <c r="H33" s="65"/>
      <c r="I33" s="12"/>
    </row>
    <row r="34" spans="1:12" ht="69">
      <c r="A34" s="14"/>
      <c r="B34" s="14"/>
      <c r="C34" s="14"/>
      <c r="D34" s="14"/>
      <c r="E34" s="14" t="s">
        <v>77</v>
      </c>
      <c r="F34" s="14" t="s">
        <v>51</v>
      </c>
      <c r="G34" s="65">
        <f>+G35</f>
        <v>15000</v>
      </c>
      <c r="H34" s="65">
        <f>+H35</f>
        <v>30000</v>
      </c>
      <c r="I34" s="12"/>
    </row>
    <row r="35" spans="1:12" ht="34.5">
      <c r="A35" s="14"/>
      <c r="B35" s="14"/>
      <c r="C35" s="14"/>
      <c r="D35" s="14"/>
      <c r="E35" s="14"/>
      <c r="F35" s="14" t="s">
        <v>78</v>
      </c>
      <c r="G35" s="65">
        <f>+G37</f>
        <v>15000</v>
      </c>
      <c r="H35" s="65">
        <f>+H37</f>
        <v>30000</v>
      </c>
      <c r="I35" s="12"/>
    </row>
    <row r="36" spans="1:12">
      <c r="A36" s="14"/>
      <c r="B36" s="14"/>
      <c r="C36" s="14"/>
      <c r="D36" s="14"/>
      <c r="E36" s="14"/>
      <c r="F36" s="14" t="s">
        <v>36</v>
      </c>
      <c r="G36" s="64"/>
      <c r="H36" s="64"/>
      <c r="I36" s="12"/>
    </row>
    <row r="37" spans="1:12" ht="34.5">
      <c r="A37" s="14"/>
      <c r="B37" s="14"/>
      <c r="C37" s="14"/>
      <c r="D37" s="14"/>
      <c r="E37" s="14"/>
      <c r="F37" s="24" t="s">
        <v>201</v>
      </c>
      <c r="G37" s="65">
        <f>+G39</f>
        <v>15000</v>
      </c>
      <c r="H37" s="65">
        <f>+H39</f>
        <v>30000</v>
      </c>
      <c r="I37" s="12"/>
    </row>
    <row r="38" spans="1:12" ht="34.5">
      <c r="A38" s="14"/>
      <c r="B38" s="14"/>
      <c r="C38" s="14"/>
      <c r="D38" s="14"/>
      <c r="E38" s="14"/>
      <c r="F38" s="14" t="s">
        <v>37</v>
      </c>
      <c r="G38" s="64"/>
      <c r="H38" s="64"/>
      <c r="I38" s="12"/>
    </row>
    <row r="39" spans="1:12">
      <c r="A39" s="14"/>
      <c r="B39" s="14"/>
      <c r="C39" s="14"/>
      <c r="D39" s="14"/>
      <c r="E39" s="14"/>
      <c r="F39" s="14" t="s">
        <v>71</v>
      </c>
      <c r="G39" s="65">
        <f t="shared" ref="G39:H42" si="1">+G40</f>
        <v>15000</v>
      </c>
      <c r="H39" s="65">
        <f t="shared" si="1"/>
        <v>30000</v>
      </c>
      <c r="I39" s="12"/>
    </row>
    <row r="40" spans="1:12">
      <c r="A40" s="14"/>
      <c r="B40" s="14"/>
      <c r="C40" s="14"/>
      <c r="D40" s="14"/>
      <c r="E40" s="14"/>
      <c r="F40" s="14" t="s">
        <v>79</v>
      </c>
      <c r="G40" s="65">
        <f t="shared" si="1"/>
        <v>15000</v>
      </c>
      <c r="H40" s="65">
        <f t="shared" si="1"/>
        <v>30000</v>
      </c>
      <c r="I40" s="12"/>
    </row>
    <row r="41" spans="1:12">
      <c r="A41" s="14"/>
      <c r="B41" s="14"/>
      <c r="C41" s="14"/>
      <c r="D41" s="14"/>
      <c r="E41" s="14"/>
      <c r="F41" s="14" t="s">
        <v>80</v>
      </c>
      <c r="G41" s="65">
        <f t="shared" si="1"/>
        <v>15000</v>
      </c>
      <c r="H41" s="65">
        <f t="shared" si="1"/>
        <v>30000</v>
      </c>
      <c r="I41" s="67"/>
      <c r="J41" s="67"/>
      <c r="K41" s="67"/>
      <c r="L41" s="67"/>
    </row>
    <row r="42" spans="1:12" ht="34.5">
      <c r="A42" s="14"/>
      <c r="B42" s="14"/>
      <c r="C42" s="14"/>
      <c r="D42" s="14"/>
      <c r="E42" s="14"/>
      <c r="F42" s="14" t="s">
        <v>85</v>
      </c>
      <c r="G42" s="65">
        <f t="shared" si="1"/>
        <v>15000</v>
      </c>
      <c r="H42" s="65">
        <f t="shared" si="1"/>
        <v>30000</v>
      </c>
      <c r="I42" s="67"/>
      <c r="J42" s="67"/>
      <c r="K42" s="67"/>
      <c r="L42" s="67"/>
    </row>
    <row r="43" spans="1:12">
      <c r="A43" s="14"/>
      <c r="B43" s="14"/>
      <c r="C43" s="14"/>
      <c r="D43" s="14"/>
      <c r="E43" s="14"/>
      <c r="F43" s="14" t="s">
        <v>59</v>
      </c>
      <c r="G43" s="65">
        <v>15000</v>
      </c>
      <c r="H43" s="65">
        <v>30000</v>
      </c>
      <c r="I43" s="67"/>
      <c r="J43" s="67"/>
      <c r="K43" s="67"/>
      <c r="L43" s="67"/>
    </row>
    <row r="44" spans="1:12">
      <c r="A44" s="14"/>
      <c r="B44" s="14"/>
      <c r="C44" s="14"/>
      <c r="D44" s="14" t="s">
        <v>86</v>
      </c>
      <c r="E44" s="14"/>
      <c r="F44" s="14" t="s">
        <v>23</v>
      </c>
      <c r="G44" s="65">
        <f>+G46</f>
        <v>560000</v>
      </c>
      <c r="H44" s="65">
        <f>+H46</f>
        <v>1360000</v>
      </c>
      <c r="I44" s="67"/>
      <c r="J44" s="67"/>
      <c r="K44" s="67"/>
      <c r="L44" s="67"/>
    </row>
    <row r="45" spans="1:12">
      <c r="A45" s="14"/>
      <c r="B45" s="14"/>
      <c r="C45" s="14"/>
      <c r="D45" s="14"/>
      <c r="E45" s="14"/>
      <c r="F45" s="14" t="s">
        <v>48</v>
      </c>
      <c r="G45" s="65"/>
      <c r="H45" s="65"/>
    </row>
    <row r="46" spans="1:12" ht="69">
      <c r="A46" s="14"/>
      <c r="B46" s="14"/>
      <c r="C46" s="14"/>
      <c r="D46" s="14"/>
      <c r="E46" s="14" t="s">
        <v>87</v>
      </c>
      <c r="F46" s="14" t="s">
        <v>62</v>
      </c>
      <c r="G46" s="65">
        <f t="shared" ref="G46:H46" si="2">+G47</f>
        <v>560000</v>
      </c>
      <c r="H46" s="65">
        <f t="shared" si="2"/>
        <v>1360000</v>
      </c>
    </row>
    <row r="47" spans="1:12" ht="34.5">
      <c r="A47" s="14"/>
      <c r="B47" s="14"/>
      <c r="C47" s="14"/>
      <c r="D47" s="14"/>
      <c r="E47" s="14"/>
      <c r="F47" s="14" t="s">
        <v>78</v>
      </c>
      <c r="G47" s="65">
        <f>+G49</f>
        <v>560000</v>
      </c>
      <c r="H47" s="65">
        <f>+H49</f>
        <v>1360000</v>
      </c>
    </row>
    <row r="48" spans="1:12">
      <c r="A48" s="14"/>
      <c r="B48" s="14"/>
      <c r="C48" s="14"/>
      <c r="D48" s="14"/>
      <c r="E48" s="14"/>
      <c r="F48" s="14" t="s">
        <v>36</v>
      </c>
      <c r="G48" s="65"/>
      <c r="H48" s="65"/>
    </row>
    <row r="49" spans="1:12" ht="34.5">
      <c r="A49" s="14"/>
      <c r="B49" s="14"/>
      <c r="C49" s="14"/>
      <c r="D49" s="14"/>
      <c r="E49" s="14"/>
      <c r="F49" s="24" t="s">
        <v>201</v>
      </c>
      <c r="G49" s="65">
        <f>+G51</f>
        <v>560000</v>
      </c>
      <c r="H49" s="65">
        <f>+H51</f>
        <v>1360000</v>
      </c>
    </row>
    <row r="50" spans="1:12" ht="34.5">
      <c r="A50" s="14"/>
      <c r="B50" s="14"/>
      <c r="C50" s="14"/>
      <c r="D50" s="14"/>
      <c r="E50" s="14"/>
      <c r="F50" s="14" t="s">
        <v>37</v>
      </c>
      <c r="G50" s="65"/>
      <c r="H50" s="65"/>
    </row>
    <row r="51" spans="1:12">
      <c r="A51" s="14"/>
      <c r="B51" s="14"/>
      <c r="C51" s="14"/>
      <c r="D51" s="14"/>
      <c r="E51" s="14"/>
      <c r="F51" s="14" t="s">
        <v>71</v>
      </c>
      <c r="G51" s="65">
        <f t="shared" ref="G51:H54" si="3">+G52</f>
        <v>560000</v>
      </c>
      <c r="H51" s="65">
        <f t="shared" si="3"/>
        <v>1360000</v>
      </c>
    </row>
    <row r="52" spans="1:12">
      <c r="A52" s="14"/>
      <c r="B52" s="14"/>
      <c r="C52" s="14"/>
      <c r="D52" s="14"/>
      <c r="E52" s="14"/>
      <c r="F52" s="14" t="s">
        <v>79</v>
      </c>
      <c r="G52" s="65">
        <f t="shared" si="3"/>
        <v>560000</v>
      </c>
      <c r="H52" s="65">
        <f t="shared" si="3"/>
        <v>1360000</v>
      </c>
    </row>
    <row r="53" spans="1:12">
      <c r="A53" s="14"/>
      <c r="B53" s="14"/>
      <c r="C53" s="14"/>
      <c r="D53" s="14"/>
      <c r="E53" s="14"/>
      <c r="F53" s="14" t="s">
        <v>80</v>
      </c>
      <c r="G53" s="65">
        <f t="shared" si="3"/>
        <v>560000</v>
      </c>
      <c r="H53" s="65">
        <f t="shared" si="3"/>
        <v>1360000</v>
      </c>
    </row>
    <row r="54" spans="1:12" ht="34.5">
      <c r="A54" s="14"/>
      <c r="B54" s="14"/>
      <c r="C54" s="14"/>
      <c r="D54" s="14"/>
      <c r="E54" s="14"/>
      <c r="F54" s="14" t="s">
        <v>85</v>
      </c>
      <c r="G54" s="65">
        <f t="shared" si="3"/>
        <v>560000</v>
      </c>
      <c r="H54" s="65">
        <f t="shared" si="3"/>
        <v>1360000</v>
      </c>
    </row>
    <row r="55" spans="1:12">
      <c r="A55" s="14"/>
      <c r="B55" s="14"/>
      <c r="C55" s="14"/>
      <c r="D55" s="14"/>
      <c r="E55" s="14"/>
      <c r="F55" s="14" t="s">
        <v>88</v>
      </c>
      <c r="G55" s="65">
        <v>560000</v>
      </c>
      <c r="H55" s="65">
        <v>1360000</v>
      </c>
    </row>
    <row r="56" spans="1:12">
      <c r="A56" s="14"/>
      <c r="B56" s="34" t="s">
        <v>89</v>
      </c>
      <c r="C56" s="14"/>
      <c r="D56" s="14"/>
      <c r="E56" s="14"/>
      <c r="F56" s="34" t="s">
        <v>47</v>
      </c>
      <c r="G56" s="65">
        <f>+G58</f>
        <v>-136314</v>
      </c>
      <c r="H56" s="65">
        <f>+H58</f>
        <v>-2000</v>
      </c>
    </row>
    <row r="57" spans="1:12">
      <c r="A57" s="14"/>
      <c r="B57" s="14"/>
      <c r="C57" s="14"/>
      <c r="D57" s="14"/>
      <c r="E57" s="14"/>
      <c r="F57" s="14" t="s">
        <v>48</v>
      </c>
      <c r="G57" s="14"/>
      <c r="H57" s="14"/>
    </row>
    <row r="58" spans="1:12">
      <c r="A58" s="14"/>
      <c r="B58" s="14"/>
      <c r="C58" s="34" t="s">
        <v>75</v>
      </c>
      <c r="D58" s="14"/>
      <c r="E58" s="14"/>
      <c r="F58" s="34" t="s">
        <v>47</v>
      </c>
      <c r="G58" s="65">
        <f>+G62</f>
        <v>-136314</v>
      </c>
      <c r="H58" s="65">
        <f>+H62</f>
        <v>-2000</v>
      </c>
    </row>
    <row r="59" spans="1:12">
      <c r="A59" s="14"/>
      <c r="B59" s="14"/>
      <c r="C59" s="14"/>
      <c r="D59" s="14"/>
      <c r="E59" s="14"/>
      <c r="F59" s="14" t="s">
        <v>48</v>
      </c>
      <c r="G59" s="14"/>
      <c r="H59" s="14"/>
    </row>
    <row r="60" spans="1:12">
      <c r="A60" s="14"/>
      <c r="B60" s="14"/>
      <c r="C60" s="14"/>
      <c r="D60" s="14" t="s">
        <v>90</v>
      </c>
      <c r="E60" s="14"/>
      <c r="F60" s="14" t="s">
        <v>67</v>
      </c>
      <c r="G60" s="65">
        <f>+G62</f>
        <v>-136314</v>
      </c>
      <c r="H60" s="65">
        <f>+H62</f>
        <v>-2000</v>
      </c>
    </row>
    <row r="61" spans="1:12">
      <c r="A61" s="14"/>
      <c r="B61" s="14"/>
      <c r="C61" s="14"/>
      <c r="D61" s="14"/>
      <c r="E61" s="14"/>
      <c r="F61" s="14" t="s">
        <v>48</v>
      </c>
      <c r="G61" s="14"/>
      <c r="H61" s="14"/>
    </row>
    <row r="62" spans="1:12" ht="34.5">
      <c r="A62" s="14"/>
      <c r="B62" s="14"/>
      <c r="C62" s="14"/>
      <c r="D62" s="14"/>
      <c r="E62" s="14" t="s">
        <v>91</v>
      </c>
      <c r="F62" s="14" t="s">
        <v>61</v>
      </c>
      <c r="G62" s="65">
        <f t="shared" ref="G62:H63" si="4">+G63</f>
        <v>-136314</v>
      </c>
      <c r="H62" s="65">
        <f t="shared" si="4"/>
        <v>-2000</v>
      </c>
      <c r="I62" s="67"/>
      <c r="J62" s="67"/>
      <c r="K62" s="67"/>
      <c r="L62" s="67"/>
    </row>
    <row r="63" spans="1:12" ht="34.5">
      <c r="A63" s="14"/>
      <c r="B63" s="14"/>
      <c r="C63" s="14"/>
      <c r="D63" s="14"/>
      <c r="E63" s="14"/>
      <c r="F63" s="14" t="s">
        <v>78</v>
      </c>
      <c r="G63" s="65">
        <f t="shared" si="4"/>
        <v>-136314</v>
      </c>
      <c r="H63" s="65">
        <f t="shared" si="4"/>
        <v>-2000</v>
      </c>
    </row>
    <row r="64" spans="1:12" ht="34.5">
      <c r="A64" s="14"/>
      <c r="B64" s="14"/>
      <c r="C64" s="14"/>
      <c r="D64" s="14"/>
      <c r="E64" s="14"/>
      <c r="F64" s="24" t="s">
        <v>201</v>
      </c>
      <c r="G64" s="65">
        <f>+G66</f>
        <v>-136314</v>
      </c>
      <c r="H64" s="65">
        <f>+H66</f>
        <v>-2000</v>
      </c>
    </row>
    <row r="65" spans="1:8" ht="34.5">
      <c r="A65" s="14"/>
      <c r="B65" s="14"/>
      <c r="C65" s="14"/>
      <c r="D65" s="14"/>
      <c r="E65" s="14"/>
      <c r="F65" s="14" t="s">
        <v>37</v>
      </c>
      <c r="G65" s="65"/>
      <c r="H65" s="65"/>
    </row>
    <row r="66" spans="1:8">
      <c r="A66" s="14"/>
      <c r="B66" s="14"/>
      <c r="C66" s="14"/>
      <c r="D66" s="14"/>
      <c r="E66" s="14"/>
      <c r="F66" s="14" t="s">
        <v>71</v>
      </c>
      <c r="G66" s="65">
        <f t="shared" ref="G66:H69" si="5">+G67</f>
        <v>-136314</v>
      </c>
      <c r="H66" s="65">
        <f t="shared" si="5"/>
        <v>-2000</v>
      </c>
    </row>
    <row r="67" spans="1:8">
      <c r="A67" s="14"/>
      <c r="B67" s="14"/>
      <c r="C67" s="14"/>
      <c r="D67" s="14"/>
      <c r="E67" s="14"/>
      <c r="F67" s="14" t="s">
        <v>79</v>
      </c>
      <c r="G67" s="65">
        <f t="shared" si="5"/>
        <v>-136314</v>
      </c>
      <c r="H67" s="65">
        <f t="shared" si="5"/>
        <v>-2000</v>
      </c>
    </row>
    <row r="68" spans="1:8">
      <c r="A68" s="14"/>
      <c r="B68" s="14"/>
      <c r="C68" s="14"/>
      <c r="D68" s="14"/>
      <c r="E68" s="14"/>
      <c r="F68" s="14" t="s">
        <v>80</v>
      </c>
      <c r="G68" s="65">
        <f t="shared" si="5"/>
        <v>-136314</v>
      </c>
      <c r="H68" s="65">
        <f t="shared" si="5"/>
        <v>-2000</v>
      </c>
    </row>
    <row r="69" spans="1:8" ht="34.5">
      <c r="A69" s="14"/>
      <c r="B69" s="14"/>
      <c r="C69" s="14"/>
      <c r="D69" s="14"/>
      <c r="E69" s="14"/>
      <c r="F69" s="14" t="s">
        <v>85</v>
      </c>
      <c r="G69" s="65">
        <f t="shared" si="5"/>
        <v>-136314</v>
      </c>
      <c r="H69" s="65">
        <f t="shared" si="5"/>
        <v>-2000</v>
      </c>
    </row>
    <row r="70" spans="1:8">
      <c r="A70" s="14"/>
      <c r="B70" s="14"/>
      <c r="C70" s="14"/>
      <c r="D70" s="14"/>
      <c r="E70" s="14"/>
      <c r="F70" s="14" t="s">
        <v>59</v>
      </c>
      <c r="G70" s="65">
        <v>-136314</v>
      </c>
      <c r="H70" s="65">
        <v>-2000</v>
      </c>
    </row>
    <row r="71" spans="1:8" ht="34.5">
      <c r="A71" s="14"/>
      <c r="B71" s="34" t="s">
        <v>92</v>
      </c>
      <c r="C71" s="14"/>
      <c r="D71" s="14"/>
      <c r="E71" s="14"/>
      <c r="F71" s="34" t="s">
        <v>49</v>
      </c>
      <c r="G71" s="65">
        <f>+G73</f>
        <v>-15000</v>
      </c>
      <c r="H71" s="65">
        <f>+H73</f>
        <v>-30000</v>
      </c>
    </row>
    <row r="72" spans="1:8">
      <c r="A72" s="14"/>
      <c r="B72" s="14"/>
      <c r="C72" s="14"/>
      <c r="D72" s="14"/>
      <c r="E72" s="14"/>
      <c r="F72" s="14" t="s">
        <v>48</v>
      </c>
      <c r="G72" s="14"/>
      <c r="H72" s="14"/>
    </row>
    <row r="73" spans="1:8" ht="34.5">
      <c r="A73" s="14"/>
      <c r="B73" s="14"/>
      <c r="C73" s="34" t="s">
        <v>75</v>
      </c>
      <c r="D73" s="14"/>
      <c r="E73" s="14"/>
      <c r="F73" s="34" t="s">
        <v>49</v>
      </c>
      <c r="G73" s="65">
        <f>+G77</f>
        <v>-15000</v>
      </c>
      <c r="H73" s="65">
        <f>+H77</f>
        <v>-30000</v>
      </c>
    </row>
    <row r="74" spans="1:8">
      <c r="A74" s="14"/>
      <c r="B74" s="14"/>
      <c r="C74" s="14"/>
      <c r="D74" s="14"/>
      <c r="E74" s="14"/>
      <c r="F74" s="14" t="s">
        <v>48</v>
      </c>
      <c r="G74" s="14"/>
      <c r="H74" s="14"/>
    </row>
    <row r="75" spans="1:8">
      <c r="A75" s="14"/>
      <c r="B75" s="14"/>
      <c r="C75" s="14"/>
      <c r="D75" s="14">
        <v>1005</v>
      </c>
      <c r="E75" s="14"/>
      <c r="F75" s="14" t="s">
        <v>105</v>
      </c>
      <c r="G75" s="65">
        <f t="shared" ref="G75:H75" si="6">+G77</f>
        <v>-15000</v>
      </c>
      <c r="H75" s="65">
        <f t="shared" si="6"/>
        <v>-30000</v>
      </c>
    </row>
    <row r="76" spans="1:8">
      <c r="A76" s="14"/>
      <c r="B76" s="14"/>
      <c r="C76" s="14"/>
      <c r="D76" s="14"/>
      <c r="E76" s="14"/>
      <c r="F76" s="14" t="s">
        <v>48</v>
      </c>
      <c r="G76" s="65"/>
      <c r="H76" s="65"/>
    </row>
    <row r="77" spans="1:8" ht="86.25">
      <c r="A77" s="14"/>
      <c r="B77" s="14"/>
      <c r="C77" s="14"/>
      <c r="D77" s="14"/>
      <c r="E77" s="14" t="s">
        <v>91</v>
      </c>
      <c r="F77" s="14" t="s">
        <v>58</v>
      </c>
      <c r="G77" s="65">
        <f t="shared" ref="G77:H77" si="7">+G78</f>
        <v>-15000</v>
      </c>
      <c r="H77" s="65">
        <f t="shared" si="7"/>
        <v>-30000</v>
      </c>
    </row>
    <row r="78" spans="1:8" ht="34.5">
      <c r="A78" s="14"/>
      <c r="B78" s="14"/>
      <c r="C78" s="14"/>
      <c r="D78" s="14"/>
      <c r="E78" s="14"/>
      <c r="F78" s="14" t="s">
        <v>78</v>
      </c>
      <c r="G78" s="65">
        <f>+G80</f>
        <v>-15000</v>
      </c>
      <c r="H78" s="65">
        <f>+H80</f>
        <v>-30000</v>
      </c>
    </row>
    <row r="79" spans="1:8">
      <c r="A79" s="14"/>
      <c r="B79" s="14"/>
      <c r="C79" s="14"/>
      <c r="D79" s="14"/>
      <c r="E79" s="14"/>
      <c r="F79" s="14" t="s">
        <v>36</v>
      </c>
      <c r="G79" s="65"/>
      <c r="H79" s="65"/>
    </row>
    <row r="80" spans="1:8" ht="34.5">
      <c r="A80" s="14"/>
      <c r="B80" s="14"/>
      <c r="C80" s="14"/>
      <c r="D80" s="14"/>
      <c r="E80" s="14"/>
      <c r="F80" s="24" t="s">
        <v>201</v>
      </c>
      <c r="G80" s="65">
        <f>+G82</f>
        <v>-15000</v>
      </c>
      <c r="H80" s="65">
        <f>+H82</f>
        <v>-30000</v>
      </c>
    </row>
    <row r="81" spans="1:8" ht="34.5">
      <c r="A81" s="14"/>
      <c r="B81" s="14"/>
      <c r="C81" s="14"/>
      <c r="D81" s="14"/>
      <c r="E81" s="14"/>
      <c r="F81" s="14" t="s">
        <v>37</v>
      </c>
      <c r="G81" s="65"/>
      <c r="H81" s="65"/>
    </row>
    <row r="82" spans="1:8">
      <c r="A82" s="14"/>
      <c r="B82" s="14"/>
      <c r="C82" s="14"/>
      <c r="D82" s="14"/>
      <c r="E82" s="14"/>
      <c r="F82" s="14" t="s">
        <v>71</v>
      </c>
      <c r="G82" s="65">
        <f t="shared" ref="G82:H85" si="8">+G83</f>
        <v>-15000</v>
      </c>
      <c r="H82" s="65">
        <f t="shared" si="8"/>
        <v>-30000</v>
      </c>
    </row>
    <row r="83" spans="1:8">
      <c r="A83" s="14"/>
      <c r="B83" s="14"/>
      <c r="C83" s="14"/>
      <c r="D83" s="14"/>
      <c r="E83" s="14"/>
      <c r="F83" s="14" t="s">
        <v>79</v>
      </c>
      <c r="G83" s="65">
        <f t="shared" si="8"/>
        <v>-15000</v>
      </c>
      <c r="H83" s="65">
        <f t="shared" si="8"/>
        <v>-30000</v>
      </c>
    </row>
    <row r="84" spans="1:8">
      <c r="A84" s="14"/>
      <c r="B84" s="14"/>
      <c r="C84" s="14"/>
      <c r="D84" s="14"/>
      <c r="E84" s="14"/>
      <c r="F84" s="14" t="s">
        <v>80</v>
      </c>
      <c r="G84" s="65">
        <f t="shared" si="8"/>
        <v>-15000</v>
      </c>
      <c r="H84" s="65">
        <f t="shared" si="8"/>
        <v>-30000</v>
      </c>
    </row>
    <row r="85" spans="1:8" ht="34.5">
      <c r="A85" s="14"/>
      <c r="B85" s="14"/>
      <c r="C85" s="14"/>
      <c r="D85" s="14"/>
      <c r="E85" s="14"/>
      <c r="F85" s="14" t="s">
        <v>85</v>
      </c>
      <c r="G85" s="65">
        <f t="shared" si="8"/>
        <v>-15000</v>
      </c>
      <c r="H85" s="65">
        <f t="shared" si="8"/>
        <v>-30000</v>
      </c>
    </row>
    <row r="86" spans="1:8">
      <c r="A86" s="14"/>
      <c r="B86" s="14"/>
      <c r="C86" s="14"/>
      <c r="D86" s="14"/>
      <c r="E86" s="14"/>
      <c r="F86" s="14" t="s">
        <v>93</v>
      </c>
      <c r="G86" s="65">
        <v>-15000</v>
      </c>
      <c r="H86" s="65">
        <v>-30000</v>
      </c>
    </row>
    <row r="87" spans="1:8" ht="34.5">
      <c r="A87" s="14"/>
      <c r="B87" s="34" t="s">
        <v>94</v>
      </c>
      <c r="C87" s="14"/>
      <c r="D87" s="14"/>
      <c r="E87" s="14"/>
      <c r="F87" s="34" t="s">
        <v>95</v>
      </c>
      <c r="G87" s="65">
        <f>+G89</f>
        <v>70314</v>
      </c>
      <c r="H87" s="65">
        <f>+H89</f>
        <v>2000</v>
      </c>
    </row>
    <row r="88" spans="1:8">
      <c r="A88" s="14"/>
      <c r="B88" s="14"/>
      <c r="C88" s="14"/>
      <c r="D88" s="14"/>
      <c r="E88" s="14"/>
      <c r="F88" s="14" t="s">
        <v>48</v>
      </c>
      <c r="G88" s="14"/>
      <c r="H88" s="14"/>
    </row>
    <row r="89" spans="1:8" ht="34.5">
      <c r="A89" s="14"/>
      <c r="B89" s="14"/>
      <c r="C89" s="34" t="s">
        <v>74</v>
      </c>
      <c r="D89" s="14"/>
      <c r="E89" s="14"/>
      <c r="F89" s="34" t="s">
        <v>28</v>
      </c>
      <c r="G89" s="65">
        <f>+G93+G105+G117</f>
        <v>70314</v>
      </c>
      <c r="H89" s="65">
        <f>+H93++H105+H117</f>
        <v>2000</v>
      </c>
    </row>
    <row r="90" spans="1:8">
      <c r="A90" s="14"/>
      <c r="B90" s="14"/>
      <c r="C90" s="14"/>
      <c r="D90" s="14"/>
      <c r="E90" s="14"/>
      <c r="F90" s="14" t="s">
        <v>48</v>
      </c>
      <c r="G90" s="14"/>
      <c r="H90" s="14"/>
    </row>
    <row r="91" spans="1:8">
      <c r="A91" s="14"/>
      <c r="B91" s="14"/>
      <c r="C91" s="14"/>
      <c r="D91" s="14">
        <v>1005</v>
      </c>
      <c r="E91" s="14"/>
      <c r="F91" s="14" t="s">
        <v>105</v>
      </c>
      <c r="G91" s="65">
        <f t="shared" ref="G91:H91" si="9">+G93</f>
        <v>50</v>
      </c>
      <c r="H91" s="68">
        <f t="shared" si="9"/>
        <v>0</v>
      </c>
    </row>
    <row r="92" spans="1:8">
      <c r="A92" s="14"/>
      <c r="B92" s="14"/>
      <c r="C92" s="14"/>
      <c r="D92" s="14"/>
      <c r="E92" s="14"/>
      <c r="F92" s="14" t="s">
        <v>48</v>
      </c>
      <c r="G92" s="65"/>
      <c r="H92" s="65"/>
    </row>
    <row r="93" spans="1:8" ht="69">
      <c r="A93" s="14"/>
      <c r="B93" s="14"/>
      <c r="C93" s="14"/>
      <c r="D93" s="14"/>
      <c r="E93" s="14" t="s">
        <v>96</v>
      </c>
      <c r="F93" s="14" t="s">
        <v>97</v>
      </c>
      <c r="G93" s="65">
        <f t="shared" ref="G93:H93" si="10">+G94</f>
        <v>50</v>
      </c>
      <c r="H93" s="68">
        <f t="shared" si="10"/>
        <v>0</v>
      </c>
    </row>
    <row r="94" spans="1:8" ht="34.5">
      <c r="A94" s="14"/>
      <c r="B94" s="14"/>
      <c r="C94" s="14"/>
      <c r="D94" s="14"/>
      <c r="E94" s="14"/>
      <c r="F94" s="14" t="s">
        <v>78</v>
      </c>
      <c r="G94" s="65">
        <f>+G96</f>
        <v>50</v>
      </c>
      <c r="H94" s="68">
        <f>+H96</f>
        <v>0</v>
      </c>
    </row>
    <row r="95" spans="1:8">
      <c r="A95" s="14"/>
      <c r="B95" s="14"/>
      <c r="C95" s="14"/>
      <c r="D95" s="14"/>
      <c r="E95" s="14"/>
      <c r="F95" s="14" t="s">
        <v>36</v>
      </c>
      <c r="G95" s="65"/>
      <c r="H95" s="65"/>
    </row>
    <row r="96" spans="1:8" ht="34.5">
      <c r="A96" s="14"/>
      <c r="B96" s="14"/>
      <c r="C96" s="14"/>
      <c r="D96" s="14"/>
      <c r="E96" s="14"/>
      <c r="F96" s="24" t="s">
        <v>201</v>
      </c>
      <c r="G96" s="65">
        <f>+G98</f>
        <v>50</v>
      </c>
      <c r="H96" s="68">
        <f>+H98</f>
        <v>0</v>
      </c>
    </row>
    <row r="97" spans="1:8" ht="34.5">
      <c r="A97" s="14"/>
      <c r="B97" s="14"/>
      <c r="C97" s="14"/>
      <c r="D97" s="14"/>
      <c r="E97" s="14"/>
      <c r="F97" s="14" t="s">
        <v>37</v>
      </c>
      <c r="G97" s="65"/>
      <c r="H97" s="65"/>
    </row>
    <row r="98" spans="1:8">
      <c r="A98" s="14"/>
      <c r="B98" s="14"/>
      <c r="C98" s="14"/>
      <c r="D98" s="14"/>
      <c r="E98" s="14"/>
      <c r="F98" s="14" t="s">
        <v>71</v>
      </c>
      <c r="G98" s="65">
        <f t="shared" ref="G98:H101" si="11">+G99</f>
        <v>50</v>
      </c>
      <c r="H98" s="68">
        <f t="shared" si="11"/>
        <v>0</v>
      </c>
    </row>
    <row r="99" spans="1:8">
      <c r="A99" s="14"/>
      <c r="B99" s="14"/>
      <c r="C99" s="14"/>
      <c r="D99" s="14"/>
      <c r="E99" s="14"/>
      <c r="F99" s="14" t="s">
        <v>79</v>
      </c>
      <c r="G99" s="65">
        <f t="shared" si="11"/>
        <v>50</v>
      </c>
      <c r="H99" s="68">
        <f t="shared" si="11"/>
        <v>0</v>
      </c>
    </row>
    <row r="100" spans="1:8" ht="34.5">
      <c r="A100" s="14"/>
      <c r="B100" s="14"/>
      <c r="C100" s="14"/>
      <c r="D100" s="14"/>
      <c r="E100" s="14"/>
      <c r="F100" s="14" t="s">
        <v>98</v>
      </c>
      <c r="G100" s="65">
        <f t="shared" si="11"/>
        <v>50</v>
      </c>
      <c r="H100" s="68">
        <f t="shared" si="11"/>
        <v>0</v>
      </c>
    </row>
    <row r="101" spans="1:8">
      <c r="A101" s="14"/>
      <c r="B101" s="14"/>
      <c r="C101" s="14"/>
      <c r="D101" s="14"/>
      <c r="E101" s="14"/>
      <c r="F101" s="14" t="s">
        <v>99</v>
      </c>
      <c r="G101" s="65">
        <f t="shared" si="11"/>
        <v>50</v>
      </c>
      <c r="H101" s="68">
        <f t="shared" si="11"/>
        <v>0</v>
      </c>
    </row>
    <row r="102" spans="1:8">
      <c r="A102" s="14"/>
      <c r="B102" s="14"/>
      <c r="C102" s="14"/>
      <c r="D102" s="14"/>
      <c r="E102" s="14"/>
      <c r="F102" s="14" t="s">
        <v>100</v>
      </c>
      <c r="G102" s="65">
        <v>50</v>
      </c>
      <c r="H102" s="68">
        <v>0</v>
      </c>
    </row>
    <row r="103" spans="1:8">
      <c r="A103" s="14"/>
      <c r="B103" s="14"/>
      <c r="C103" s="14"/>
      <c r="D103" s="14" t="s">
        <v>101</v>
      </c>
      <c r="E103" s="14"/>
      <c r="F103" s="14" t="s">
        <v>106</v>
      </c>
      <c r="G103" s="65">
        <f>+G105</f>
        <v>4264</v>
      </c>
      <c r="H103" s="65">
        <f>+H105</f>
        <v>2000</v>
      </c>
    </row>
    <row r="104" spans="1:8">
      <c r="A104" s="14"/>
      <c r="B104" s="14"/>
      <c r="C104" s="14"/>
      <c r="D104" s="14"/>
      <c r="E104" s="14"/>
      <c r="F104" s="14" t="s">
        <v>48</v>
      </c>
      <c r="G104" s="65"/>
      <c r="H104" s="65"/>
    </row>
    <row r="105" spans="1:8" ht="34.5">
      <c r="A105" s="14"/>
      <c r="B105" s="14"/>
      <c r="C105" s="14"/>
      <c r="D105" s="14"/>
      <c r="E105" s="14" t="s">
        <v>96</v>
      </c>
      <c r="F105" s="14" t="s">
        <v>102</v>
      </c>
      <c r="G105" s="65">
        <f t="shared" ref="G105:H105" si="12">+G106</f>
        <v>4264</v>
      </c>
      <c r="H105" s="65">
        <f t="shared" si="12"/>
        <v>2000</v>
      </c>
    </row>
    <row r="106" spans="1:8" ht="34.5">
      <c r="A106" s="14"/>
      <c r="B106" s="14"/>
      <c r="C106" s="14"/>
      <c r="D106" s="14"/>
      <c r="E106" s="14"/>
      <c r="F106" s="14" t="s">
        <v>78</v>
      </c>
      <c r="G106" s="65">
        <f>+G108</f>
        <v>4264</v>
      </c>
      <c r="H106" s="65">
        <f>+H108</f>
        <v>2000</v>
      </c>
    </row>
    <row r="107" spans="1:8">
      <c r="A107" s="14"/>
      <c r="B107" s="14"/>
      <c r="C107" s="14"/>
      <c r="D107" s="14"/>
      <c r="E107" s="14"/>
      <c r="F107" s="14" t="s">
        <v>36</v>
      </c>
      <c r="G107" s="65"/>
      <c r="H107" s="65"/>
    </row>
    <row r="108" spans="1:8" ht="34.5">
      <c r="A108" s="14"/>
      <c r="B108" s="14"/>
      <c r="C108" s="14"/>
      <c r="D108" s="14"/>
      <c r="E108" s="14"/>
      <c r="F108" s="24" t="s">
        <v>201</v>
      </c>
      <c r="G108" s="65">
        <f>+G110</f>
        <v>4264</v>
      </c>
      <c r="H108" s="65">
        <f>+H110</f>
        <v>2000</v>
      </c>
    </row>
    <row r="109" spans="1:8" ht="34.5">
      <c r="A109" s="14"/>
      <c r="B109" s="14"/>
      <c r="C109" s="14"/>
      <c r="D109" s="14"/>
      <c r="E109" s="14"/>
      <c r="F109" s="14" t="s">
        <v>37</v>
      </c>
      <c r="G109" s="65"/>
      <c r="H109" s="65"/>
    </row>
    <row r="110" spans="1:8">
      <c r="A110" s="14"/>
      <c r="B110" s="14"/>
      <c r="C110" s="14"/>
      <c r="D110" s="14"/>
      <c r="E110" s="14"/>
      <c r="F110" s="14" t="s">
        <v>71</v>
      </c>
      <c r="G110" s="65">
        <f t="shared" ref="G110:H113" si="13">+G111</f>
        <v>4264</v>
      </c>
      <c r="H110" s="65">
        <f t="shared" si="13"/>
        <v>2000</v>
      </c>
    </row>
    <row r="111" spans="1:8">
      <c r="A111" s="14"/>
      <c r="B111" s="14"/>
      <c r="C111" s="14"/>
      <c r="D111" s="14"/>
      <c r="E111" s="14"/>
      <c r="F111" s="14" t="s">
        <v>79</v>
      </c>
      <c r="G111" s="65">
        <f t="shared" si="13"/>
        <v>4264</v>
      </c>
      <c r="H111" s="65">
        <f t="shared" si="13"/>
        <v>2000</v>
      </c>
    </row>
    <row r="112" spans="1:8" ht="34.5">
      <c r="A112" s="14"/>
      <c r="B112" s="14"/>
      <c r="C112" s="14"/>
      <c r="D112" s="14"/>
      <c r="E112" s="14"/>
      <c r="F112" s="14" t="s">
        <v>98</v>
      </c>
      <c r="G112" s="65">
        <f t="shared" si="13"/>
        <v>4264</v>
      </c>
      <c r="H112" s="65">
        <f t="shared" si="13"/>
        <v>2000</v>
      </c>
    </row>
    <row r="113" spans="1:8">
      <c r="A113" s="14"/>
      <c r="B113" s="14"/>
      <c r="C113" s="14"/>
      <c r="D113" s="14"/>
      <c r="E113" s="14"/>
      <c r="F113" s="14" t="s">
        <v>99</v>
      </c>
      <c r="G113" s="65">
        <f t="shared" si="13"/>
        <v>4264</v>
      </c>
      <c r="H113" s="65">
        <f t="shared" si="13"/>
        <v>2000</v>
      </c>
    </row>
    <row r="114" spans="1:8">
      <c r="A114" s="14"/>
      <c r="B114" s="14"/>
      <c r="C114" s="14"/>
      <c r="D114" s="14"/>
      <c r="E114" s="14"/>
      <c r="F114" s="14" t="s">
        <v>100</v>
      </c>
      <c r="G114" s="65">
        <v>4264</v>
      </c>
      <c r="H114" s="65">
        <v>2000</v>
      </c>
    </row>
    <row r="115" spans="1:8">
      <c r="A115" s="14"/>
      <c r="B115" s="14"/>
      <c r="C115" s="14"/>
      <c r="D115" s="14" t="s">
        <v>76</v>
      </c>
      <c r="E115" s="14"/>
      <c r="F115" s="14" t="s">
        <v>29</v>
      </c>
      <c r="G115" s="65">
        <f>+G117</f>
        <v>66000</v>
      </c>
      <c r="H115" s="68">
        <f>+H117</f>
        <v>0</v>
      </c>
    </row>
    <row r="116" spans="1:8">
      <c r="A116" s="14"/>
      <c r="B116" s="14"/>
      <c r="C116" s="14"/>
      <c r="D116" s="14"/>
      <c r="E116" s="14"/>
      <c r="F116" s="14" t="s">
        <v>48</v>
      </c>
      <c r="G116" s="65"/>
      <c r="H116" s="68"/>
    </row>
    <row r="117" spans="1:8" ht="34.5">
      <c r="A117" s="14"/>
      <c r="B117" s="14"/>
      <c r="C117" s="14"/>
      <c r="D117" s="14"/>
      <c r="E117" s="14" t="s">
        <v>103</v>
      </c>
      <c r="F117" s="14" t="s">
        <v>104</v>
      </c>
      <c r="G117" s="33">
        <f>+G124+G130</f>
        <v>66000</v>
      </c>
      <c r="H117" s="68">
        <f>+H124+H130</f>
        <v>0</v>
      </c>
    </row>
    <row r="118" spans="1:8" ht="34.5">
      <c r="A118" s="14"/>
      <c r="B118" s="14"/>
      <c r="C118" s="14"/>
      <c r="D118" s="14"/>
      <c r="E118" s="14"/>
      <c r="F118" s="14" t="s">
        <v>78</v>
      </c>
      <c r="G118" s="65"/>
      <c r="H118" s="68"/>
    </row>
    <row r="119" spans="1:8">
      <c r="A119" s="14"/>
      <c r="B119" s="14"/>
      <c r="C119" s="14"/>
      <c r="D119" s="14"/>
      <c r="E119" s="14"/>
      <c r="F119" s="14" t="s">
        <v>36</v>
      </c>
      <c r="G119" s="65"/>
      <c r="H119" s="68"/>
    </row>
    <row r="120" spans="1:8" ht="34.5">
      <c r="A120" s="14"/>
      <c r="B120" s="14"/>
      <c r="C120" s="14"/>
      <c r="D120" s="14"/>
      <c r="E120" s="14"/>
      <c r="F120" s="24" t="s">
        <v>201</v>
      </c>
      <c r="G120" s="65">
        <f>+G122</f>
        <v>66000</v>
      </c>
      <c r="H120" s="68">
        <f>+H122</f>
        <v>0</v>
      </c>
    </row>
    <row r="121" spans="1:8" ht="34.5">
      <c r="A121" s="14"/>
      <c r="B121" s="14"/>
      <c r="C121" s="14"/>
      <c r="D121" s="14"/>
      <c r="E121" s="14"/>
      <c r="F121" s="14" t="s">
        <v>37</v>
      </c>
      <c r="G121" s="65"/>
      <c r="H121" s="68"/>
    </row>
    <row r="122" spans="1:8">
      <c r="A122" s="14"/>
      <c r="B122" s="14"/>
      <c r="C122" s="14"/>
      <c r="D122" s="14"/>
      <c r="E122" s="14"/>
      <c r="F122" s="14" t="s">
        <v>71</v>
      </c>
      <c r="G122" s="65">
        <f t="shared" ref="G122:H125" si="14">+G123</f>
        <v>66000</v>
      </c>
      <c r="H122" s="68">
        <f t="shared" si="14"/>
        <v>0</v>
      </c>
    </row>
    <row r="123" spans="1:8">
      <c r="A123" s="14"/>
      <c r="B123" s="14"/>
      <c r="C123" s="14"/>
      <c r="D123" s="14"/>
      <c r="E123" s="14"/>
      <c r="F123" s="14" t="s">
        <v>79</v>
      </c>
      <c r="G123" s="65">
        <f t="shared" si="14"/>
        <v>66000</v>
      </c>
      <c r="H123" s="68">
        <f t="shared" si="14"/>
        <v>0</v>
      </c>
    </row>
    <row r="124" spans="1:8" ht="34.5">
      <c r="A124" s="14"/>
      <c r="B124" s="14"/>
      <c r="C124" s="14"/>
      <c r="D124" s="14"/>
      <c r="E124" s="14"/>
      <c r="F124" s="14" t="s">
        <v>98</v>
      </c>
      <c r="G124" s="65">
        <f t="shared" si="14"/>
        <v>66000</v>
      </c>
      <c r="H124" s="68">
        <f t="shared" si="14"/>
        <v>0</v>
      </c>
    </row>
    <row r="125" spans="1:8">
      <c r="A125" s="14"/>
      <c r="B125" s="14"/>
      <c r="C125" s="14"/>
      <c r="D125" s="14"/>
      <c r="E125" s="14"/>
      <c r="F125" s="14" t="s">
        <v>99</v>
      </c>
      <c r="G125" s="65">
        <f t="shared" si="14"/>
        <v>66000</v>
      </c>
      <c r="H125" s="68">
        <f t="shared" si="14"/>
        <v>0</v>
      </c>
    </row>
    <row r="126" spans="1:8">
      <c r="A126" s="14"/>
      <c r="B126" s="14"/>
      <c r="C126" s="14"/>
      <c r="D126" s="14"/>
      <c r="E126" s="14"/>
      <c r="F126" s="14" t="s">
        <v>100</v>
      </c>
      <c r="G126" s="65">
        <v>66000</v>
      </c>
      <c r="H126" s="68">
        <v>0</v>
      </c>
    </row>
  </sheetData>
  <mergeCells count="6">
    <mergeCell ref="A4:H4"/>
    <mergeCell ref="G5:H5"/>
    <mergeCell ref="A6:C6"/>
    <mergeCell ref="D6:E6"/>
    <mergeCell ref="F6:F7"/>
    <mergeCell ref="G6:H6"/>
  </mergeCells>
  <pageMargins left="0.45" right="0" top="0.25" bottom="0.2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3"/>
  <sheetViews>
    <sheetView view="pageBreakPreview" zoomScaleNormal="85" zoomScaleSheetLayoutView="100" workbookViewId="0">
      <selection activeCell="E8" sqref="E8"/>
    </sheetView>
  </sheetViews>
  <sheetFormatPr defaultRowHeight="17.25"/>
  <cols>
    <col min="1" max="1" width="1.5703125" style="18" customWidth="1"/>
    <col min="2" max="2" width="11.28515625" style="18" customWidth="1"/>
    <col min="3" max="3" width="17" style="18" customWidth="1"/>
    <col min="4" max="4" width="61.28515625" style="18" customWidth="1"/>
    <col min="5" max="5" width="22.42578125" style="18" customWidth="1"/>
    <col min="6" max="6" width="22.140625" style="18" customWidth="1"/>
    <col min="7" max="16384" width="9.140625" style="18"/>
  </cols>
  <sheetData>
    <row r="1" spans="2:6">
      <c r="E1" s="102" t="s">
        <v>2</v>
      </c>
      <c r="F1" s="102"/>
    </row>
    <row r="2" spans="2:6">
      <c r="B2" s="20" t="s">
        <v>0</v>
      </c>
      <c r="E2" s="102" t="s">
        <v>33</v>
      </c>
      <c r="F2" s="102"/>
    </row>
    <row r="3" spans="2:6">
      <c r="E3" s="102" t="s">
        <v>1</v>
      </c>
      <c r="F3" s="102"/>
    </row>
    <row r="4" spans="2:6">
      <c r="F4" s="19"/>
    </row>
    <row r="5" spans="2:6" ht="91.5" customHeight="1">
      <c r="B5" s="93" t="s">
        <v>204</v>
      </c>
      <c r="C5" s="93"/>
      <c r="D5" s="93"/>
      <c r="E5" s="93"/>
      <c r="F5" s="93"/>
    </row>
    <row r="6" spans="2:6" ht="18" thickBot="1">
      <c r="B6" s="7"/>
      <c r="C6" s="7"/>
      <c r="D6" s="7"/>
      <c r="F6" s="21" t="s">
        <v>60</v>
      </c>
    </row>
    <row r="7" spans="2:6" ht="54" customHeight="1">
      <c r="B7" s="98" t="s">
        <v>4</v>
      </c>
      <c r="C7" s="99"/>
      <c r="D7" s="100" t="s">
        <v>18</v>
      </c>
      <c r="E7" s="103" t="s">
        <v>176</v>
      </c>
      <c r="F7" s="104"/>
    </row>
    <row r="8" spans="2:6" ht="34.5">
      <c r="B8" s="8" t="s">
        <v>5</v>
      </c>
      <c r="C8" s="9" t="s">
        <v>6</v>
      </c>
      <c r="D8" s="101"/>
      <c r="E8" s="54" t="s">
        <v>15</v>
      </c>
      <c r="F8" s="10" t="s">
        <v>16</v>
      </c>
    </row>
    <row r="9" spans="2:6">
      <c r="B9" s="14"/>
      <c r="C9" s="14"/>
      <c r="D9" s="14" t="s">
        <v>107</v>
      </c>
      <c r="E9" s="37">
        <f>+E10</f>
        <v>0</v>
      </c>
      <c r="F9" s="37">
        <f>+F10</f>
        <v>0</v>
      </c>
    </row>
    <row r="10" spans="2:6" ht="34.5">
      <c r="B10" s="14"/>
      <c r="C10" s="14"/>
      <c r="D10" s="34" t="s">
        <v>78</v>
      </c>
      <c r="E10" s="37">
        <f>+E11++E49+E62+E81+E43</f>
        <v>0</v>
      </c>
      <c r="F10" s="37">
        <f>+F11++F49+F62+F81+F43</f>
        <v>0</v>
      </c>
    </row>
    <row r="11" spans="2:6">
      <c r="B11" s="14" t="s">
        <v>84</v>
      </c>
      <c r="C11" s="14"/>
      <c r="D11" s="24" t="s">
        <v>108</v>
      </c>
      <c r="E11" s="33">
        <f>+E18+E24+E30</f>
        <v>50</v>
      </c>
      <c r="F11" s="37">
        <f>+F18+F24+F30</f>
        <v>0</v>
      </c>
    </row>
    <row r="12" spans="2:6">
      <c r="B12" s="14"/>
      <c r="C12" s="14"/>
      <c r="D12" s="14" t="s">
        <v>105</v>
      </c>
      <c r="E12" s="14"/>
      <c r="F12" s="14"/>
    </row>
    <row r="13" spans="2:6">
      <c r="B13" s="14"/>
      <c r="C13" s="14"/>
      <c r="D13" s="24" t="s">
        <v>109</v>
      </c>
      <c r="E13" s="14"/>
      <c r="F13" s="14"/>
    </row>
    <row r="14" spans="2:6" ht="69">
      <c r="B14" s="14"/>
      <c r="C14" s="14"/>
      <c r="D14" s="14" t="s">
        <v>110</v>
      </c>
      <c r="E14" s="14"/>
      <c r="F14" s="14"/>
    </row>
    <row r="15" spans="2:6">
      <c r="B15" s="14"/>
      <c r="C15" s="14"/>
      <c r="D15" s="24" t="s">
        <v>111</v>
      </c>
      <c r="E15" s="14"/>
      <c r="F15" s="14"/>
    </row>
    <row r="16" spans="2:6" ht="51.75">
      <c r="B16" s="14"/>
      <c r="C16" s="14"/>
      <c r="D16" s="14" t="s">
        <v>112</v>
      </c>
      <c r="E16" s="14"/>
      <c r="F16" s="14"/>
    </row>
    <row r="17" spans="2:6">
      <c r="B17" s="97" t="s">
        <v>113</v>
      </c>
      <c r="C17" s="97"/>
      <c r="D17" s="97"/>
      <c r="E17" s="97"/>
      <c r="F17" s="97"/>
    </row>
    <row r="18" spans="2:6">
      <c r="B18" s="14"/>
      <c r="C18" s="14" t="s">
        <v>96</v>
      </c>
      <c r="D18" s="24" t="s">
        <v>7</v>
      </c>
      <c r="E18" s="33">
        <f>+'Hav1hav3-4'!G93</f>
        <v>50</v>
      </c>
      <c r="F18" s="37">
        <f>+'Hav1hav3-4'!H93</f>
        <v>0</v>
      </c>
    </row>
    <row r="19" spans="2:6" ht="69">
      <c r="B19" s="14"/>
      <c r="C19" s="14"/>
      <c r="D19" s="14" t="s">
        <v>97</v>
      </c>
      <c r="E19" s="14"/>
      <c r="F19" s="14"/>
    </row>
    <row r="20" spans="2:6">
      <c r="B20" s="14"/>
      <c r="C20" s="14"/>
      <c r="D20" s="24" t="s">
        <v>8</v>
      </c>
      <c r="E20" s="14"/>
      <c r="F20" s="14"/>
    </row>
    <row r="21" spans="2:6" ht="86.25">
      <c r="B21" s="14"/>
      <c r="C21" s="14"/>
      <c r="D21" s="14" t="s">
        <v>114</v>
      </c>
      <c r="E21" s="14"/>
      <c r="F21" s="14"/>
    </row>
    <row r="22" spans="2:6">
      <c r="B22" s="14"/>
      <c r="C22" s="14"/>
      <c r="D22" s="24" t="s">
        <v>38</v>
      </c>
      <c r="E22" s="14"/>
      <c r="F22" s="14"/>
    </row>
    <row r="23" spans="2:6">
      <c r="B23" s="14"/>
      <c r="C23" s="14"/>
      <c r="D23" s="14" t="s">
        <v>115</v>
      </c>
      <c r="E23" s="14"/>
      <c r="F23" s="14"/>
    </row>
    <row r="24" spans="2:6">
      <c r="B24" s="14"/>
      <c r="C24" s="14" t="s">
        <v>91</v>
      </c>
      <c r="D24" s="24" t="s">
        <v>7</v>
      </c>
      <c r="E24" s="33">
        <f>+'Hav1hav3-4'!G77</f>
        <v>-15000</v>
      </c>
      <c r="F24" s="33">
        <f>+'Hav1hav3-4'!H77</f>
        <v>-30000</v>
      </c>
    </row>
    <row r="25" spans="2:6" ht="86.25">
      <c r="B25" s="14"/>
      <c r="C25" s="14"/>
      <c r="D25" s="14" t="s">
        <v>58</v>
      </c>
      <c r="E25" s="14"/>
      <c r="F25" s="14"/>
    </row>
    <row r="26" spans="2:6">
      <c r="B26" s="14"/>
      <c r="C26" s="14"/>
      <c r="D26" s="24" t="s">
        <v>8</v>
      </c>
      <c r="E26" s="14"/>
      <c r="F26" s="14"/>
    </row>
    <row r="27" spans="2:6" ht="86.25">
      <c r="B27" s="14"/>
      <c r="C27" s="14"/>
      <c r="D27" s="14" t="s">
        <v>116</v>
      </c>
      <c r="E27" s="14"/>
      <c r="F27" s="14"/>
    </row>
    <row r="28" spans="2:6">
      <c r="B28" s="14"/>
      <c r="C28" s="14"/>
      <c r="D28" s="24" t="s">
        <v>38</v>
      </c>
      <c r="E28" s="14"/>
      <c r="F28" s="14"/>
    </row>
    <row r="29" spans="2:6">
      <c r="B29" s="14"/>
      <c r="C29" s="14"/>
      <c r="D29" s="14" t="s">
        <v>22</v>
      </c>
      <c r="E29" s="14"/>
      <c r="F29" s="14"/>
    </row>
    <row r="30" spans="2:6">
      <c r="B30" s="14"/>
      <c r="C30" s="14" t="s">
        <v>77</v>
      </c>
      <c r="D30" s="24" t="s">
        <v>7</v>
      </c>
      <c r="E30" s="33">
        <f>+'Hav1hav3-4'!G34</f>
        <v>15000</v>
      </c>
      <c r="F30" s="33">
        <f>+'Hav1hav3-4'!H34</f>
        <v>30000</v>
      </c>
    </row>
    <row r="31" spans="2:6" ht="69">
      <c r="B31" s="14"/>
      <c r="C31" s="14"/>
      <c r="D31" s="14" t="s">
        <v>51</v>
      </c>
      <c r="E31" s="14"/>
      <c r="F31" s="14"/>
    </row>
    <row r="32" spans="2:6">
      <c r="B32" s="14"/>
      <c r="C32" s="14"/>
      <c r="D32" s="24" t="s">
        <v>8</v>
      </c>
      <c r="E32" s="14"/>
      <c r="F32" s="14"/>
    </row>
    <row r="33" spans="2:6" ht="51.75">
      <c r="B33" s="14"/>
      <c r="C33" s="14"/>
      <c r="D33" s="14" t="s">
        <v>117</v>
      </c>
      <c r="E33" s="14"/>
      <c r="F33" s="14"/>
    </row>
    <row r="34" spans="2:6">
      <c r="B34" s="14"/>
      <c r="C34" s="14"/>
      <c r="D34" s="24" t="s">
        <v>38</v>
      </c>
      <c r="E34" s="14"/>
      <c r="F34" s="14"/>
    </row>
    <row r="35" spans="2:6">
      <c r="B35" s="14"/>
      <c r="C35" s="14"/>
      <c r="D35" s="14" t="s">
        <v>22</v>
      </c>
      <c r="E35" s="14"/>
      <c r="F35" s="14"/>
    </row>
    <row r="36" spans="2:6">
      <c r="B36" s="14" t="s">
        <v>90</v>
      </c>
      <c r="C36" s="14"/>
      <c r="D36" s="24" t="s">
        <v>108</v>
      </c>
      <c r="E36" s="14"/>
      <c r="F36" s="14"/>
    </row>
    <row r="37" spans="2:6">
      <c r="B37" s="14"/>
      <c r="C37" s="14"/>
      <c r="D37" s="14" t="s">
        <v>67</v>
      </c>
      <c r="E37" s="14"/>
      <c r="F37" s="14"/>
    </row>
    <row r="38" spans="2:6">
      <c r="B38" s="14"/>
      <c r="C38" s="14"/>
      <c r="D38" s="24" t="s">
        <v>109</v>
      </c>
      <c r="E38" s="14"/>
      <c r="F38" s="14"/>
    </row>
    <row r="39" spans="2:6" ht="34.5">
      <c r="B39" s="14"/>
      <c r="C39" s="14"/>
      <c r="D39" s="14" t="s">
        <v>68</v>
      </c>
      <c r="E39" s="14"/>
      <c r="F39" s="14"/>
    </row>
    <row r="40" spans="2:6">
      <c r="B40" s="14"/>
      <c r="C40" s="14"/>
      <c r="D40" s="24" t="s">
        <v>111</v>
      </c>
      <c r="E40" s="14"/>
      <c r="F40" s="14"/>
    </row>
    <row r="41" spans="2:6" ht="34.5">
      <c r="B41" s="14"/>
      <c r="C41" s="14"/>
      <c r="D41" s="14" t="s">
        <v>69</v>
      </c>
      <c r="E41" s="14"/>
      <c r="F41" s="14"/>
    </row>
    <row r="42" spans="2:6">
      <c r="B42" s="97" t="s">
        <v>113</v>
      </c>
      <c r="C42" s="97"/>
      <c r="D42" s="97"/>
      <c r="E42" s="97"/>
      <c r="F42" s="97"/>
    </row>
    <row r="43" spans="2:6">
      <c r="B43" s="14"/>
      <c r="C43" s="14" t="s">
        <v>91</v>
      </c>
      <c r="D43" s="24" t="s">
        <v>7</v>
      </c>
      <c r="E43" s="33">
        <f>+'Hav1hav3-4'!G62</f>
        <v>-136314</v>
      </c>
      <c r="F43" s="33">
        <f>+'Hav1hav3-4'!H62</f>
        <v>-2000</v>
      </c>
    </row>
    <row r="44" spans="2:6" ht="34.5">
      <c r="B44" s="14"/>
      <c r="C44" s="14"/>
      <c r="D44" s="14" t="s">
        <v>61</v>
      </c>
      <c r="E44" s="14"/>
      <c r="F44" s="14"/>
    </row>
    <row r="45" spans="2:6">
      <c r="B45" s="14"/>
      <c r="C45" s="14"/>
      <c r="D45" s="24" t="s">
        <v>8</v>
      </c>
      <c r="E45" s="14"/>
      <c r="F45" s="14"/>
    </row>
    <row r="46" spans="2:6" ht="69">
      <c r="B46" s="14"/>
      <c r="C46" s="14"/>
      <c r="D46" s="14" t="s">
        <v>70</v>
      </c>
      <c r="E46" s="14"/>
      <c r="F46" s="14"/>
    </row>
    <row r="47" spans="2:6">
      <c r="B47" s="14"/>
      <c r="C47" s="14"/>
      <c r="D47" s="24" t="s">
        <v>38</v>
      </c>
      <c r="E47" s="14"/>
      <c r="F47" s="14"/>
    </row>
    <row r="48" spans="2:6">
      <c r="B48" s="14"/>
      <c r="C48" s="14"/>
      <c r="D48" s="14" t="s">
        <v>22</v>
      </c>
      <c r="E48" s="14"/>
      <c r="F48" s="14"/>
    </row>
    <row r="49" spans="2:6">
      <c r="B49" s="14" t="s">
        <v>101</v>
      </c>
      <c r="C49" s="14"/>
      <c r="D49" s="24" t="s">
        <v>108</v>
      </c>
      <c r="E49" s="33">
        <f>+E56</f>
        <v>4264</v>
      </c>
      <c r="F49" s="33">
        <f>+F56</f>
        <v>2000</v>
      </c>
    </row>
    <row r="50" spans="2:6">
      <c r="B50" s="14"/>
      <c r="C50" s="14"/>
      <c r="D50" s="14" t="s">
        <v>106</v>
      </c>
      <c r="E50" s="14"/>
      <c r="F50" s="14"/>
    </row>
    <row r="51" spans="2:6">
      <c r="B51" s="14"/>
      <c r="C51" s="14"/>
      <c r="D51" s="24" t="s">
        <v>109</v>
      </c>
      <c r="E51" s="14"/>
      <c r="F51" s="14"/>
    </row>
    <row r="52" spans="2:6">
      <c r="B52" s="14"/>
      <c r="C52" s="14"/>
      <c r="D52" s="14" t="s">
        <v>118</v>
      </c>
      <c r="E52" s="14"/>
      <c r="F52" s="14"/>
    </row>
    <row r="53" spans="2:6">
      <c r="B53" s="14"/>
      <c r="C53" s="14"/>
      <c r="D53" s="24" t="s">
        <v>111</v>
      </c>
      <c r="E53" s="14"/>
      <c r="F53" s="14"/>
    </row>
    <row r="54" spans="2:6" ht="34.5">
      <c r="B54" s="14"/>
      <c r="C54" s="14"/>
      <c r="D54" s="14" t="s">
        <v>119</v>
      </c>
      <c r="E54" s="14"/>
      <c r="F54" s="14"/>
    </row>
    <row r="55" spans="2:6">
      <c r="B55" s="97" t="s">
        <v>113</v>
      </c>
      <c r="C55" s="97"/>
      <c r="D55" s="97"/>
      <c r="E55" s="97"/>
      <c r="F55" s="97"/>
    </row>
    <row r="56" spans="2:6">
      <c r="B56" s="14"/>
      <c r="C56" s="14" t="s">
        <v>96</v>
      </c>
      <c r="D56" s="24" t="s">
        <v>7</v>
      </c>
      <c r="E56" s="33">
        <f>+'Hav1hav3-4'!G105</f>
        <v>4264</v>
      </c>
      <c r="F56" s="33">
        <f>+'Hav1hav3-4'!H105</f>
        <v>2000</v>
      </c>
    </row>
    <row r="57" spans="2:6" ht="34.5">
      <c r="B57" s="14"/>
      <c r="C57" s="14"/>
      <c r="D57" s="14" t="s">
        <v>102</v>
      </c>
      <c r="E57" s="14"/>
      <c r="F57" s="14"/>
    </row>
    <row r="58" spans="2:6">
      <c r="B58" s="14"/>
      <c r="C58" s="14"/>
      <c r="D58" s="24" t="s">
        <v>8</v>
      </c>
      <c r="E58" s="14"/>
      <c r="F58" s="14"/>
    </row>
    <row r="59" spans="2:6" ht="34.5">
      <c r="B59" s="14"/>
      <c r="C59" s="14"/>
      <c r="D59" s="14" t="s">
        <v>120</v>
      </c>
      <c r="E59" s="14"/>
      <c r="F59" s="14"/>
    </row>
    <row r="60" spans="2:6">
      <c r="B60" s="14"/>
      <c r="C60" s="14"/>
      <c r="D60" s="24" t="s">
        <v>38</v>
      </c>
      <c r="E60" s="14"/>
      <c r="F60" s="14"/>
    </row>
    <row r="61" spans="2:6">
      <c r="B61" s="14"/>
      <c r="C61" s="14"/>
      <c r="D61" s="14" t="s">
        <v>115</v>
      </c>
      <c r="E61" s="14"/>
      <c r="F61" s="14"/>
    </row>
    <row r="62" spans="2:6">
      <c r="B62" s="14" t="s">
        <v>76</v>
      </c>
      <c r="C62" s="14"/>
      <c r="D62" s="24" t="s">
        <v>108</v>
      </c>
      <c r="E62" s="33">
        <f>+E69+E75</f>
        <v>-428000</v>
      </c>
      <c r="F62" s="33">
        <f>+F69+F75</f>
        <v>-1360000</v>
      </c>
    </row>
    <row r="63" spans="2:6">
      <c r="B63" s="14"/>
      <c r="C63" s="14"/>
      <c r="D63" s="14" t="s">
        <v>29</v>
      </c>
      <c r="E63" s="14"/>
      <c r="F63" s="14"/>
    </row>
    <row r="64" spans="2:6">
      <c r="B64" s="14"/>
      <c r="C64" s="14"/>
      <c r="D64" s="24" t="s">
        <v>109</v>
      </c>
      <c r="E64" s="14"/>
      <c r="F64" s="14"/>
    </row>
    <row r="65" spans="2:6">
      <c r="B65" s="14"/>
      <c r="C65" s="14"/>
      <c r="D65" s="14" t="s">
        <v>30</v>
      </c>
      <c r="E65" s="14"/>
      <c r="F65" s="14"/>
    </row>
    <row r="66" spans="2:6">
      <c r="B66" s="14"/>
      <c r="C66" s="14"/>
      <c r="D66" s="24" t="s">
        <v>111</v>
      </c>
      <c r="E66" s="14"/>
      <c r="F66" s="14"/>
    </row>
    <row r="67" spans="2:6" ht="34.5">
      <c r="B67" s="14"/>
      <c r="C67" s="14"/>
      <c r="D67" s="14" t="s">
        <v>31</v>
      </c>
      <c r="E67" s="14"/>
      <c r="F67" s="14"/>
    </row>
    <row r="68" spans="2:6">
      <c r="B68" s="97" t="s">
        <v>113</v>
      </c>
      <c r="C68" s="97"/>
      <c r="D68" s="97"/>
      <c r="E68" s="97"/>
      <c r="F68" s="97"/>
    </row>
    <row r="69" spans="2:6">
      <c r="B69" s="14"/>
      <c r="C69" s="14">
        <v>11002</v>
      </c>
      <c r="D69" s="24" t="s">
        <v>7</v>
      </c>
      <c r="E69" s="33">
        <f>+'Hav1hav3-4'!G117</f>
        <v>66000</v>
      </c>
      <c r="F69" s="37">
        <f>+'Hav1hav3-4'!H117</f>
        <v>0</v>
      </c>
    </row>
    <row r="70" spans="2:6" ht="34.5">
      <c r="B70" s="14"/>
      <c r="C70" s="14"/>
      <c r="D70" s="14" t="s">
        <v>104</v>
      </c>
      <c r="E70" s="14"/>
      <c r="F70" s="14"/>
    </row>
    <row r="71" spans="2:6">
      <c r="B71" s="14"/>
      <c r="C71" s="14"/>
      <c r="D71" s="24" t="s">
        <v>8</v>
      </c>
      <c r="E71" s="14"/>
      <c r="F71" s="14"/>
    </row>
    <row r="72" spans="2:6" ht="34.5">
      <c r="B72" s="14"/>
      <c r="C72" s="14"/>
      <c r="D72" s="14" t="s">
        <v>121</v>
      </c>
      <c r="E72" s="14"/>
      <c r="F72" s="14"/>
    </row>
    <row r="73" spans="2:6">
      <c r="B73" s="14"/>
      <c r="C73" s="14"/>
      <c r="D73" s="24" t="s">
        <v>38</v>
      </c>
      <c r="E73" s="14"/>
      <c r="F73" s="14"/>
    </row>
    <row r="74" spans="2:6">
      <c r="B74" s="14"/>
      <c r="C74" s="14"/>
      <c r="D74" s="14" t="s">
        <v>115</v>
      </c>
      <c r="E74" s="14"/>
      <c r="F74" s="14"/>
    </row>
    <row r="75" spans="2:6">
      <c r="B75" s="14"/>
      <c r="C75" s="14" t="s">
        <v>77</v>
      </c>
      <c r="D75" s="24" t="s">
        <v>7</v>
      </c>
      <c r="E75" s="33">
        <f>+'Hav1hav3-4'!G18</f>
        <v>-494000</v>
      </c>
      <c r="F75" s="33">
        <f>+'Hav1hav3-4'!H18</f>
        <v>-1360000</v>
      </c>
    </row>
    <row r="76" spans="2:6">
      <c r="B76" s="14"/>
      <c r="C76" s="14"/>
      <c r="D76" s="14" t="s">
        <v>34</v>
      </c>
      <c r="E76" s="14"/>
      <c r="F76" s="14"/>
    </row>
    <row r="77" spans="2:6">
      <c r="B77" s="14"/>
      <c r="C77" s="14"/>
      <c r="D77" s="24" t="s">
        <v>8</v>
      </c>
      <c r="E77" s="14"/>
      <c r="F77" s="14"/>
    </row>
    <row r="78" spans="2:6" ht="69">
      <c r="B78" s="14"/>
      <c r="C78" s="14"/>
      <c r="D78" s="14" t="s">
        <v>122</v>
      </c>
      <c r="E78" s="14"/>
      <c r="F78" s="14"/>
    </row>
    <row r="79" spans="2:6">
      <c r="B79" s="14"/>
      <c r="C79" s="14"/>
      <c r="D79" s="24" t="s">
        <v>38</v>
      </c>
      <c r="E79" s="14"/>
      <c r="F79" s="14"/>
    </row>
    <row r="80" spans="2:6">
      <c r="B80" s="14"/>
      <c r="C80" s="14"/>
      <c r="D80" s="14" t="s">
        <v>22</v>
      </c>
      <c r="E80" s="14"/>
      <c r="F80" s="14"/>
    </row>
    <row r="81" spans="2:6">
      <c r="B81" s="14" t="s">
        <v>86</v>
      </c>
      <c r="C81" s="14"/>
      <c r="D81" s="24" t="s">
        <v>108</v>
      </c>
      <c r="E81" s="33">
        <f>+E88</f>
        <v>560000</v>
      </c>
      <c r="F81" s="33">
        <f>+F88</f>
        <v>1360000</v>
      </c>
    </row>
    <row r="82" spans="2:6">
      <c r="B82" s="14"/>
      <c r="C82" s="14"/>
      <c r="D82" s="14" t="s">
        <v>23</v>
      </c>
      <c r="E82" s="14"/>
      <c r="F82" s="14"/>
    </row>
    <row r="83" spans="2:6">
      <c r="B83" s="14"/>
      <c r="C83" s="14"/>
      <c r="D83" s="24" t="s">
        <v>109</v>
      </c>
      <c r="E83" s="14"/>
      <c r="F83" s="14"/>
    </row>
    <row r="84" spans="2:6" ht="34.5">
      <c r="B84" s="14"/>
      <c r="C84" s="14"/>
      <c r="D84" s="14" t="s">
        <v>24</v>
      </c>
      <c r="E84" s="14"/>
      <c r="F84" s="14"/>
    </row>
    <row r="85" spans="2:6">
      <c r="B85" s="14"/>
      <c r="C85" s="14"/>
      <c r="D85" s="24" t="s">
        <v>111</v>
      </c>
      <c r="E85" s="14"/>
      <c r="F85" s="14"/>
    </row>
    <row r="86" spans="2:6" ht="34.5">
      <c r="B86" s="14"/>
      <c r="C86" s="14"/>
      <c r="D86" s="14" t="s">
        <v>123</v>
      </c>
      <c r="E86" s="14"/>
      <c r="F86" s="14"/>
    </row>
    <row r="87" spans="2:6">
      <c r="B87" s="97" t="s">
        <v>113</v>
      </c>
      <c r="C87" s="97"/>
      <c r="D87" s="97"/>
      <c r="E87" s="97"/>
      <c r="F87" s="97"/>
    </row>
    <row r="88" spans="2:6">
      <c r="B88" s="14"/>
      <c r="C88" s="14" t="s">
        <v>87</v>
      </c>
      <c r="D88" s="24" t="s">
        <v>7</v>
      </c>
      <c r="E88" s="33">
        <f>+'Hav1hav3-4'!G46</f>
        <v>560000</v>
      </c>
      <c r="F88" s="33">
        <f>+'Hav1hav3-4'!H46</f>
        <v>1360000</v>
      </c>
    </row>
    <row r="89" spans="2:6" ht="69">
      <c r="B89" s="14"/>
      <c r="C89" s="14"/>
      <c r="D89" s="14" t="s">
        <v>62</v>
      </c>
      <c r="E89" s="14"/>
      <c r="F89" s="14"/>
    </row>
    <row r="90" spans="2:6">
      <c r="B90" s="14"/>
      <c r="C90" s="14"/>
      <c r="D90" s="24" t="s">
        <v>8</v>
      </c>
      <c r="E90" s="14"/>
      <c r="F90" s="14"/>
    </row>
    <row r="91" spans="2:6" ht="86.25">
      <c r="B91" s="14"/>
      <c r="C91" s="14"/>
      <c r="D91" s="14" t="s">
        <v>124</v>
      </c>
      <c r="E91" s="14"/>
      <c r="F91" s="14"/>
    </row>
    <row r="92" spans="2:6">
      <c r="B92" s="14"/>
      <c r="C92" s="14"/>
      <c r="D92" s="24" t="s">
        <v>38</v>
      </c>
      <c r="E92" s="14"/>
      <c r="F92" s="14"/>
    </row>
    <row r="93" spans="2:6">
      <c r="B93" s="14"/>
      <c r="C93" s="14"/>
      <c r="D93" s="14" t="s">
        <v>22</v>
      </c>
      <c r="E93" s="14"/>
      <c r="F93" s="14"/>
    </row>
  </sheetData>
  <mergeCells count="12">
    <mergeCell ref="E3:F3"/>
    <mergeCell ref="E2:F2"/>
    <mergeCell ref="E1:F1"/>
    <mergeCell ref="B55:F55"/>
    <mergeCell ref="B68:F68"/>
    <mergeCell ref="E7:F7"/>
    <mergeCell ref="B87:F87"/>
    <mergeCell ref="B42:F42"/>
    <mergeCell ref="B5:F5"/>
    <mergeCell ref="B7:C7"/>
    <mergeCell ref="D7:D8"/>
    <mergeCell ref="B17:F17"/>
  </mergeCells>
  <conditionalFormatting sqref="B68">
    <cfRule type="expression" dxfId="12" priority="20" stopIfTrue="1">
      <formula>#REF!=1</formula>
    </cfRule>
  </conditionalFormatting>
  <conditionalFormatting sqref="B16">
    <cfRule type="expression" dxfId="11" priority="19" stopIfTrue="1">
      <formula>#REF!=1</formula>
    </cfRule>
  </conditionalFormatting>
  <conditionalFormatting sqref="D56 D58 B55">
    <cfRule type="expression" dxfId="10" priority="17" stopIfTrue="1">
      <formula>#REF!=1</formula>
    </cfRule>
  </conditionalFormatting>
  <conditionalFormatting sqref="D52 D50 D54">
    <cfRule type="expression" dxfId="9" priority="18" stopIfTrue="1">
      <formula>#REF!=1</formula>
    </cfRule>
  </conditionalFormatting>
  <conditionalFormatting sqref="D60">
    <cfRule type="expression" dxfId="8" priority="16" stopIfTrue="1">
      <formula>#REF!=1</formula>
    </cfRule>
  </conditionalFormatting>
  <conditionalFormatting sqref="D65 D63 D67">
    <cfRule type="expression" dxfId="7" priority="15" stopIfTrue="1">
      <formula>#REF!=1</formula>
    </cfRule>
  </conditionalFormatting>
  <conditionalFormatting sqref="D13 D11 D15">
    <cfRule type="expression" dxfId="6" priority="14" stopIfTrue="1">
      <formula>#REF!=1</formula>
    </cfRule>
  </conditionalFormatting>
  <conditionalFormatting sqref="D17 D19">
    <cfRule type="expression" dxfId="5" priority="13" stopIfTrue="1">
      <formula>#REF!=1</formula>
    </cfRule>
  </conditionalFormatting>
  <conditionalFormatting sqref="D21">
    <cfRule type="expression" dxfId="4" priority="12" stopIfTrue="1">
      <formula>#REF!=1</formula>
    </cfRule>
  </conditionalFormatting>
  <conditionalFormatting sqref="D23 D25">
    <cfRule type="expression" dxfId="3" priority="11" stopIfTrue="1">
      <formula>#REF!=1</formula>
    </cfRule>
  </conditionalFormatting>
  <conditionalFormatting sqref="D27">
    <cfRule type="expression" dxfId="2" priority="10" stopIfTrue="1">
      <formula>#REF!=1</formula>
    </cfRule>
  </conditionalFormatting>
  <conditionalFormatting sqref="B35">
    <cfRule type="expression" dxfId="1" priority="4" stopIfTrue="1">
      <formula>#REF!=1</formula>
    </cfRule>
  </conditionalFormatting>
  <conditionalFormatting sqref="D32 D30 D34">
    <cfRule type="expression" dxfId="0" priority="3" stopIfTrue="1">
      <formula>#REF!=1</formula>
    </cfRule>
  </conditionalFormatting>
  <pageMargins left="0.45" right="0" top="0.25" bottom="0.25" header="0.3" footer="0.3"/>
  <pageSetup paperSize="9" scale="7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16" zoomScale="85" zoomScaleNormal="85" workbookViewId="0">
      <selection activeCell="F9" sqref="F9"/>
    </sheetView>
  </sheetViews>
  <sheetFormatPr defaultRowHeight="17.25"/>
  <cols>
    <col min="1" max="1" width="51.7109375" style="3" customWidth="1"/>
    <col min="2" max="2" width="66.42578125" style="3" customWidth="1"/>
    <col min="3" max="3" width="26.7109375" style="70" customWidth="1"/>
    <col min="4" max="4" width="30.42578125" style="70" customWidth="1"/>
    <col min="5" max="5" width="9.140625" style="3"/>
    <col min="6" max="6" width="12.5703125" style="3" bestFit="1" customWidth="1"/>
    <col min="7" max="7" width="9.140625" style="3"/>
    <col min="8" max="8" width="10.7109375" style="3" bestFit="1" customWidth="1"/>
    <col min="9" max="9" width="12.5703125" style="3" bestFit="1" customWidth="1"/>
    <col min="10" max="16384" width="9.140625" style="3"/>
  </cols>
  <sheetData>
    <row r="1" spans="1:4">
      <c r="A1" s="4"/>
      <c r="B1" s="4"/>
      <c r="D1" s="70" t="s">
        <v>3</v>
      </c>
    </row>
    <row r="2" spans="1:4">
      <c r="A2" s="4"/>
      <c r="B2" s="4"/>
      <c r="D2" s="70" t="s">
        <v>33</v>
      </c>
    </row>
    <row r="3" spans="1:4">
      <c r="A3" s="4"/>
      <c r="B3" s="4"/>
      <c r="D3" s="70" t="s">
        <v>1</v>
      </c>
    </row>
    <row r="4" spans="1:4" ht="14.25" customHeight="1">
      <c r="A4" s="109" t="s">
        <v>172</v>
      </c>
      <c r="B4" s="109"/>
      <c r="C4" s="109"/>
      <c r="D4" s="109"/>
    </row>
    <row r="5" spans="1:4" ht="61.5" customHeight="1">
      <c r="A5" s="110" t="s">
        <v>175</v>
      </c>
      <c r="B5" s="110"/>
      <c r="C5" s="110"/>
      <c r="D5" s="110"/>
    </row>
    <row r="6" spans="1:4" ht="17.25" customHeight="1">
      <c r="A6" s="71"/>
      <c r="B6" s="71"/>
      <c r="C6" s="71"/>
      <c r="D6" s="71"/>
    </row>
    <row r="7" spans="1:4" ht="30.75" customHeight="1">
      <c r="A7" s="112" t="s">
        <v>173</v>
      </c>
      <c r="B7" s="112"/>
      <c r="C7" s="112"/>
      <c r="D7" s="112"/>
    </row>
    <row r="8" spans="1:4">
      <c r="A8" s="111" t="s">
        <v>21</v>
      </c>
      <c r="B8" s="111"/>
      <c r="C8" s="111"/>
      <c r="D8" s="111"/>
    </row>
    <row r="9" spans="1:4">
      <c r="A9" s="71"/>
      <c r="B9" s="71"/>
      <c r="C9" s="71"/>
      <c r="D9" s="71"/>
    </row>
    <row r="10" spans="1:4">
      <c r="A10" s="75" t="s">
        <v>125</v>
      </c>
      <c r="B10" s="2" t="s">
        <v>126</v>
      </c>
      <c r="C10" s="84"/>
      <c r="D10" s="84"/>
    </row>
    <row r="11" spans="1:4">
      <c r="A11" s="76" t="s">
        <v>127</v>
      </c>
      <c r="B11" s="2" t="s">
        <v>128</v>
      </c>
      <c r="C11" s="84"/>
      <c r="D11" s="84"/>
    </row>
    <row r="12" spans="1:4">
      <c r="A12" s="80"/>
      <c r="B12" s="80"/>
      <c r="C12" s="83"/>
      <c r="D12" s="83"/>
    </row>
    <row r="13" spans="1:4">
      <c r="A13" s="75" t="s">
        <v>129</v>
      </c>
      <c r="B13" s="116"/>
      <c r="C13" s="116"/>
      <c r="D13" s="116"/>
    </row>
    <row r="14" spans="1:4">
      <c r="A14" s="82"/>
      <c r="B14" s="116"/>
      <c r="C14" s="116"/>
      <c r="D14" s="116"/>
    </row>
    <row r="15" spans="1:4" ht="52.5" customHeight="1">
      <c r="A15" s="1" t="s">
        <v>43</v>
      </c>
      <c r="B15" s="23" t="s">
        <v>127</v>
      </c>
      <c r="C15" s="107" t="s">
        <v>177</v>
      </c>
      <c r="D15" s="108"/>
    </row>
    <row r="16" spans="1:4">
      <c r="A16" s="1" t="s">
        <v>39</v>
      </c>
      <c r="B16" s="23" t="s">
        <v>130</v>
      </c>
      <c r="C16" s="53" t="s">
        <v>131</v>
      </c>
      <c r="D16" s="53" t="s">
        <v>132</v>
      </c>
    </row>
    <row r="17" spans="1:4" ht="69">
      <c r="A17" s="1" t="s">
        <v>40</v>
      </c>
      <c r="B17" s="14" t="s">
        <v>133</v>
      </c>
      <c r="C17" s="97"/>
      <c r="D17" s="97"/>
    </row>
    <row r="18" spans="1:4" ht="69">
      <c r="A18" s="1" t="s">
        <v>41</v>
      </c>
      <c r="B18" s="14" t="s">
        <v>134</v>
      </c>
      <c r="C18" s="97"/>
      <c r="D18" s="97"/>
    </row>
    <row r="19" spans="1:4">
      <c r="A19" s="14" t="s">
        <v>32</v>
      </c>
      <c r="B19" s="14" t="s">
        <v>135</v>
      </c>
      <c r="C19" s="97"/>
      <c r="D19" s="97"/>
    </row>
    <row r="20" spans="1:4" ht="34.5">
      <c r="A20" s="1" t="s">
        <v>136</v>
      </c>
      <c r="B20" s="14" t="s">
        <v>137</v>
      </c>
      <c r="C20" s="97"/>
      <c r="D20" s="97"/>
    </row>
    <row r="21" spans="1:4">
      <c r="A21" s="55" t="s">
        <v>45</v>
      </c>
      <c r="B21" s="56"/>
      <c r="C21" s="53"/>
      <c r="D21" s="53"/>
    </row>
    <row r="22" spans="1:4" ht="34.5">
      <c r="A22" s="23" t="s">
        <v>138</v>
      </c>
      <c r="B22" s="23"/>
      <c r="C22" s="15">
        <v>0</v>
      </c>
      <c r="D22" s="15">
        <v>0</v>
      </c>
    </row>
    <row r="23" spans="1:4" ht="34.5">
      <c r="A23" s="23" t="s">
        <v>42</v>
      </c>
      <c r="B23" s="23"/>
      <c r="C23" s="72">
        <v>50</v>
      </c>
      <c r="D23" s="72">
        <v>0</v>
      </c>
    </row>
    <row r="25" spans="1:4" ht="54.75" customHeight="1">
      <c r="A25" s="1" t="s">
        <v>43</v>
      </c>
      <c r="B25" s="23" t="s">
        <v>127</v>
      </c>
      <c r="C25" s="107" t="s">
        <v>178</v>
      </c>
      <c r="D25" s="108"/>
    </row>
    <row r="26" spans="1:4">
      <c r="A26" s="1" t="s">
        <v>39</v>
      </c>
      <c r="B26" s="23" t="s">
        <v>139</v>
      </c>
      <c r="C26" s="53" t="s">
        <v>131</v>
      </c>
      <c r="D26" s="53" t="s">
        <v>132</v>
      </c>
    </row>
    <row r="27" spans="1:4" ht="86.25">
      <c r="A27" s="1" t="s">
        <v>40</v>
      </c>
      <c r="B27" s="14" t="s">
        <v>52</v>
      </c>
      <c r="C27" s="117"/>
      <c r="D27" s="117"/>
    </row>
    <row r="28" spans="1:4" ht="86.25">
      <c r="A28" s="1" t="s">
        <v>41</v>
      </c>
      <c r="B28" s="14" t="s">
        <v>53</v>
      </c>
      <c r="C28" s="118"/>
      <c r="D28" s="118"/>
    </row>
    <row r="29" spans="1:4">
      <c r="A29" s="1" t="s">
        <v>32</v>
      </c>
      <c r="B29" s="14" t="s">
        <v>26</v>
      </c>
      <c r="C29" s="118"/>
      <c r="D29" s="118"/>
    </row>
    <row r="30" spans="1:4" ht="51.75">
      <c r="A30" s="1" t="s">
        <v>17</v>
      </c>
      <c r="B30" s="14" t="s">
        <v>54</v>
      </c>
      <c r="C30" s="119"/>
      <c r="D30" s="119"/>
    </row>
    <row r="31" spans="1:4">
      <c r="A31" s="55" t="s">
        <v>45</v>
      </c>
      <c r="B31" s="56"/>
      <c r="C31" s="53"/>
      <c r="D31" s="53"/>
    </row>
    <row r="32" spans="1:4" ht="34.5">
      <c r="A32" s="57" t="s">
        <v>138</v>
      </c>
      <c r="B32" s="58"/>
      <c r="C32" s="35">
        <v>-66.373681403906872</v>
      </c>
      <c r="D32" s="35">
        <v>-99</v>
      </c>
    </row>
    <row r="33" spans="1:4" ht="34.5">
      <c r="A33" s="57" t="s">
        <v>140</v>
      </c>
      <c r="B33" s="58"/>
      <c r="C33" s="35">
        <v>0</v>
      </c>
      <c r="D33" s="35">
        <v>0</v>
      </c>
    </row>
    <row r="34" spans="1:4" ht="34.5">
      <c r="A34" s="57" t="s">
        <v>42</v>
      </c>
      <c r="B34" s="58"/>
      <c r="C34" s="39">
        <v>-15000</v>
      </c>
      <c r="D34" s="86">
        <f>-30000</f>
        <v>-30000</v>
      </c>
    </row>
    <row r="35" spans="1:4">
      <c r="A35" s="1"/>
      <c r="B35" s="113"/>
      <c r="C35" s="114"/>
      <c r="D35" s="115"/>
    </row>
    <row r="36" spans="1:4" ht="60.75" customHeight="1">
      <c r="A36" s="23" t="s">
        <v>43</v>
      </c>
      <c r="B36" s="74" t="s">
        <v>127</v>
      </c>
      <c r="C36" s="107" t="s">
        <v>179</v>
      </c>
      <c r="D36" s="108"/>
    </row>
    <row r="37" spans="1:4">
      <c r="A37" s="1" t="s">
        <v>39</v>
      </c>
      <c r="B37" s="11" t="s">
        <v>141</v>
      </c>
      <c r="C37" s="15" t="s">
        <v>131</v>
      </c>
      <c r="D37" s="15" t="s">
        <v>132</v>
      </c>
    </row>
    <row r="38" spans="1:4" ht="69">
      <c r="A38" s="1" t="s">
        <v>40</v>
      </c>
      <c r="B38" s="23" t="s">
        <v>55</v>
      </c>
      <c r="C38" s="117"/>
      <c r="D38" s="117"/>
    </row>
    <row r="39" spans="1:4" ht="51.75">
      <c r="A39" s="1" t="s">
        <v>41</v>
      </c>
      <c r="B39" s="11" t="s">
        <v>56</v>
      </c>
      <c r="C39" s="118"/>
      <c r="D39" s="118"/>
    </row>
    <row r="40" spans="1:4">
      <c r="A40" s="1" t="s">
        <v>32</v>
      </c>
      <c r="B40" s="11" t="s">
        <v>26</v>
      </c>
      <c r="C40" s="118"/>
      <c r="D40" s="118"/>
    </row>
    <row r="41" spans="1:4" ht="51.75">
      <c r="A41" s="1" t="s">
        <v>17</v>
      </c>
      <c r="B41" s="11" t="s">
        <v>57</v>
      </c>
      <c r="C41" s="119"/>
      <c r="D41" s="119"/>
    </row>
    <row r="42" spans="1:4">
      <c r="A42" s="1" t="s">
        <v>45</v>
      </c>
      <c r="B42" s="1"/>
      <c r="C42" s="53"/>
      <c r="D42" s="53"/>
    </row>
    <row r="43" spans="1:4" ht="34.5">
      <c r="A43" s="15" t="s">
        <v>138</v>
      </c>
      <c r="B43" s="15"/>
      <c r="C43" s="35">
        <v>10</v>
      </c>
      <c r="D43" s="35">
        <v>15</v>
      </c>
    </row>
    <row r="44" spans="1:4" s="18" customFormat="1" ht="34.5">
      <c r="A44" s="14" t="s">
        <v>142</v>
      </c>
      <c r="B44" s="14"/>
      <c r="C44" s="35">
        <v>0</v>
      </c>
      <c r="D44" s="35">
        <v>0</v>
      </c>
    </row>
    <row r="45" spans="1:4" ht="34.5">
      <c r="A45" s="14" t="s">
        <v>42</v>
      </c>
      <c r="B45" s="14"/>
      <c r="C45" s="38">
        <v>15000</v>
      </c>
      <c r="D45" s="38">
        <v>30000</v>
      </c>
    </row>
    <row r="46" spans="1:4" s="80" customFormat="1">
      <c r="A46" s="105"/>
      <c r="B46" s="105"/>
      <c r="C46" s="85"/>
      <c r="D46" s="85"/>
    </row>
    <row r="47" spans="1:4">
      <c r="A47" s="41" t="s">
        <v>125</v>
      </c>
      <c r="B47" s="41" t="s">
        <v>126</v>
      </c>
    </row>
    <row r="48" spans="1:4">
      <c r="A48" s="2" t="s">
        <v>143</v>
      </c>
      <c r="B48" s="2" t="s">
        <v>144</v>
      </c>
    </row>
    <row r="50" spans="1:4">
      <c r="A50" s="2" t="s">
        <v>129</v>
      </c>
    </row>
    <row r="51" spans="1:4">
      <c r="A51" s="78"/>
      <c r="B51" s="79"/>
      <c r="C51" s="106"/>
      <c r="D51" s="106"/>
    </row>
    <row r="52" spans="1:4" ht="60" customHeight="1">
      <c r="A52" s="11" t="s">
        <v>43</v>
      </c>
      <c r="B52" s="11" t="s">
        <v>143</v>
      </c>
      <c r="C52" s="120" t="s">
        <v>178</v>
      </c>
      <c r="D52" s="120"/>
    </row>
    <row r="53" spans="1:4">
      <c r="A53" s="1" t="s">
        <v>39</v>
      </c>
      <c r="B53" s="1" t="s">
        <v>139</v>
      </c>
      <c r="C53" s="15" t="s">
        <v>131</v>
      </c>
      <c r="D53" s="15" t="s">
        <v>132</v>
      </c>
    </row>
    <row r="54" spans="1:4" ht="34.5">
      <c r="A54" s="81" t="s">
        <v>40</v>
      </c>
      <c r="B54" s="77" t="s">
        <v>148</v>
      </c>
      <c r="C54" s="126"/>
      <c r="D54" s="126"/>
    </row>
    <row r="55" spans="1:4" ht="69">
      <c r="A55" s="1" t="s">
        <v>41</v>
      </c>
      <c r="B55" s="23" t="s">
        <v>149</v>
      </c>
      <c r="C55" s="126"/>
      <c r="D55" s="126"/>
    </row>
    <row r="56" spans="1:4">
      <c r="A56" s="1" t="s">
        <v>32</v>
      </c>
      <c r="B56" s="23" t="s">
        <v>26</v>
      </c>
      <c r="C56" s="126"/>
      <c r="D56" s="126"/>
    </row>
    <row r="57" spans="1:4" ht="51.75">
      <c r="A57" s="1" t="s">
        <v>17</v>
      </c>
      <c r="B57" s="11" t="s">
        <v>150</v>
      </c>
      <c r="C57" s="127"/>
      <c r="D57" s="127"/>
    </row>
    <row r="58" spans="1:4">
      <c r="A58" s="1" t="s">
        <v>45</v>
      </c>
      <c r="B58" s="11"/>
      <c r="C58" s="53"/>
      <c r="D58" s="53"/>
    </row>
    <row r="59" spans="1:4" ht="51.75">
      <c r="A59" s="1" t="s">
        <v>145</v>
      </c>
      <c r="B59" s="11"/>
      <c r="C59" s="35">
        <v>-481.7109798477133</v>
      </c>
      <c r="D59" s="35">
        <v>-5.3007502514163614</v>
      </c>
    </row>
    <row r="60" spans="1:4" ht="34.5">
      <c r="A60" s="1" t="s">
        <v>146</v>
      </c>
      <c r="B60" s="11"/>
      <c r="C60" s="35">
        <v>-348.92036360204514</v>
      </c>
      <c r="D60" s="35">
        <v>-3.839521585479611</v>
      </c>
    </row>
    <row r="61" spans="1:4" ht="34.5">
      <c r="A61" s="15" t="s">
        <v>147</v>
      </c>
      <c r="B61" s="15"/>
      <c r="C61" s="35">
        <v>-132.79061624566808</v>
      </c>
      <c r="D61" s="35">
        <v>-1.4612286659367497</v>
      </c>
    </row>
    <row r="62" spans="1:4" ht="34.5">
      <c r="A62" s="14" t="s">
        <v>42</v>
      </c>
      <c r="B62" s="14"/>
      <c r="C62" s="39">
        <v>-136314</v>
      </c>
      <c r="D62" s="39">
        <v>-2000</v>
      </c>
    </row>
    <row r="64" spans="1:4">
      <c r="A64" s="2" t="s">
        <v>125</v>
      </c>
      <c r="B64" s="2" t="s">
        <v>126</v>
      </c>
    </row>
    <row r="65" spans="1:4">
      <c r="A65" s="25" t="s">
        <v>151</v>
      </c>
      <c r="B65" s="2" t="s">
        <v>152</v>
      </c>
    </row>
    <row r="67" spans="1:4">
      <c r="A67" s="2" t="s">
        <v>129</v>
      </c>
    </row>
    <row r="69" spans="1:4" ht="61.5" customHeight="1">
      <c r="A69" s="1" t="s">
        <v>43</v>
      </c>
      <c r="B69" s="23" t="s">
        <v>151</v>
      </c>
      <c r="C69" s="96" t="s">
        <v>179</v>
      </c>
      <c r="D69" s="96"/>
    </row>
    <row r="70" spans="1:4">
      <c r="A70" s="1" t="s">
        <v>39</v>
      </c>
      <c r="B70" s="23" t="s">
        <v>130</v>
      </c>
      <c r="C70" s="53" t="s">
        <v>131</v>
      </c>
      <c r="D70" s="53" t="s">
        <v>132</v>
      </c>
    </row>
    <row r="71" spans="1:4" ht="34.5">
      <c r="A71" s="1" t="s">
        <v>40</v>
      </c>
      <c r="B71" s="27" t="s">
        <v>153</v>
      </c>
      <c r="C71" s="117"/>
      <c r="D71" s="117"/>
    </row>
    <row r="72" spans="1:4" ht="34.5">
      <c r="A72" s="1" t="s">
        <v>41</v>
      </c>
      <c r="B72" s="27" t="s">
        <v>154</v>
      </c>
      <c r="C72" s="118"/>
      <c r="D72" s="118"/>
    </row>
    <row r="73" spans="1:4">
      <c r="A73" s="1" t="s">
        <v>32</v>
      </c>
      <c r="B73" s="11" t="s">
        <v>135</v>
      </c>
      <c r="C73" s="118"/>
      <c r="D73" s="118"/>
    </row>
    <row r="74" spans="1:4" ht="34.5">
      <c r="A74" s="1" t="s">
        <v>136</v>
      </c>
      <c r="B74" s="1" t="s">
        <v>137</v>
      </c>
      <c r="C74" s="119"/>
      <c r="D74" s="119"/>
    </row>
    <row r="75" spans="1:4">
      <c r="A75" s="15" t="s">
        <v>45</v>
      </c>
      <c r="B75" s="15"/>
      <c r="C75" s="53"/>
      <c r="D75" s="53"/>
    </row>
    <row r="76" spans="1:4" ht="51.75">
      <c r="A76" s="14" t="s">
        <v>155</v>
      </c>
      <c r="B76" s="14"/>
      <c r="C76" s="35">
        <v>14.898725322874155</v>
      </c>
      <c r="D76" s="35">
        <v>5.241108814331902</v>
      </c>
    </row>
    <row r="77" spans="1:4" ht="51.75">
      <c r="A77" s="23" t="s">
        <v>156</v>
      </c>
      <c r="B77" s="23"/>
      <c r="C77" s="35">
        <v>7.2320983728202686</v>
      </c>
      <c r="D77" s="35">
        <v>2.5441246621084432</v>
      </c>
    </row>
    <row r="78" spans="1:4" ht="34.5">
      <c r="A78" s="11" t="s">
        <v>42</v>
      </c>
      <c r="B78" s="11"/>
      <c r="C78" s="40">
        <v>4264</v>
      </c>
      <c r="D78" s="40">
        <v>2000</v>
      </c>
    </row>
    <row r="80" spans="1:4">
      <c r="A80" s="41" t="s">
        <v>125</v>
      </c>
      <c r="B80" s="41" t="s">
        <v>126</v>
      </c>
    </row>
    <row r="81" spans="1:4">
      <c r="A81" s="41" t="s">
        <v>157</v>
      </c>
      <c r="B81" s="41" t="s">
        <v>158</v>
      </c>
    </row>
    <row r="83" spans="1:4">
      <c r="A83" s="41" t="s">
        <v>129</v>
      </c>
      <c r="B83" s="11"/>
    </row>
    <row r="85" spans="1:4" ht="66" customHeight="1">
      <c r="A85" s="11" t="s">
        <v>43</v>
      </c>
      <c r="B85" s="11" t="s">
        <v>157</v>
      </c>
      <c r="C85" s="120" t="s">
        <v>179</v>
      </c>
      <c r="D85" s="120"/>
    </row>
    <row r="86" spans="1:4">
      <c r="A86" s="11" t="s">
        <v>39</v>
      </c>
      <c r="B86" s="11" t="s">
        <v>159</v>
      </c>
      <c r="C86" s="22" t="s">
        <v>131</v>
      </c>
      <c r="D86" s="22" t="s">
        <v>132</v>
      </c>
    </row>
    <row r="87" spans="1:4" ht="34.5">
      <c r="A87" s="11" t="s">
        <v>40</v>
      </c>
      <c r="B87" s="11" t="s">
        <v>160</v>
      </c>
      <c r="C87" s="121"/>
      <c r="D87" s="121"/>
    </row>
    <row r="88" spans="1:4" ht="34.5">
      <c r="A88" s="11" t="s">
        <v>41</v>
      </c>
      <c r="B88" s="11" t="s">
        <v>161</v>
      </c>
      <c r="C88" s="122"/>
      <c r="D88" s="122"/>
    </row>
    <row r="89" spans="1:4">
      <c r="A89" s="11" t="s">
        <v>32</v>
      </c>
      <c r="B89" s="11" t="s">
        <v>135</v>
      </c>
      <c r="C89" s="122"/>
      <c r="D89" s="122"/>
    </row>
    <row r="90" spans="1:4" ht="34.5">
      <c r="A90" s="11" t="s">
        <v>136</v>
      </c>
      <c r="B90" s="11" t="s">
        <v>162</v>
      </c>
      <c r="C90" s="123"/>
      <c r="D90" s="123"/>
    </row>
    <row r="91" spans="1:4">
      <c r="A91" s="11" t="s">
        <v>45</v>
      </c>
      <c r="B91" s="11"/>
      <c r="C91" s="22"/>
      <c r="D91" s="22"/>
    </row>
    <row r="92" spans="1:4" ht="69">
      <c r="A92" s="11" t="s">
        <v>163</v>
      </c>
      <c r="B92" s="11"/>
      <c r="C92" s="31">
        <v>50887.359750251395</v>
      </c>
      <c r="D92" s="88">
        <v>0</v>
      </c>
    </row>
    <row r="93" spans="1:4" ht="69">
      <c r="A93" s="11" t="s">
        <v>164</v>
      </c>
      <c r="B93" s="11"/>
      <c r="C93" s="88">
        <v>0</v>
      </c>
      <c r="D93" s="88">
        <v>0</v>
      </c>
    </row>
    <row r="94" spans="1:4" ht="69">
      <c r="A94" s="11" t="s">
        <v>165</v>
      </c>
      <c r="B94" s="11"/>
      <c r="C94" s="31">
        <v>50887.359750251395</v>
      </c>
      <c r="D94" s="88">
        <v>0</v>
      </c>
    </row>
    <row r="95" spans="1:4" ht="51.75">
      <c r="A95" s="11" t="s">
        <v>166</v>
      </c>
      <c r="B95" s="11"/>
      <c r="C95" s="88">
        <v>0</v>
      </c>
      <c r="D95" s="88">
        <v>0</v>
      </c>
    </row>
    <row r="96" spans="1:4" ht="34.5">
      <c r="A96" s="11" t="s">
        <v>42</v>
      </c>
      <c r="B96" s="11"/>
      <c r="C96" s="89">
        <v>66000</v>
      </c>
      <c r="D96" s="89">
        <v>0</v>
      </c>
    </row>
    <row r="98" spans="1:4" ht="61.5" customHeight="1">
      <c r="A98" s="11" t="s">
        <v>43</v>
      </c>
      <c r="B98" s="11" t="s">
        <v>157</v>
      </c>
      <c r="C98" s="124" t="s">
        <v>178</v>
      </c>
      <c r="D98" s="125"/>
    </row>
    <row r="99" spans="1:4">
      <c r="A99" s="11" t="s">
        <v>39</v>
      </c>
      <c r="B99" s="11" t="s">
        <v>141</v>
      </c>
      <c r="C99" s="22" t="s">
        <v>131</v>
      </c>
      <c r="D99" s="22" t="s">
        <v>132</v>
      </c>
    </row>
    <row r="100" spans="1:4">
      <c r="A100" s="11" t="s">
        <v>40</v>
      </c>
      <c r="B100" s="11" t="s">
        <v>167</v>
      </c>
      <c r="C100" s="121"/>
      <c r="D100" s="121"/>
    </row>
    <row r="101" spans="1:4" ht="69">
      <c r="A101" s="11" t="s">
        <v>41</v>
      </c>
      <c r="B101" s="11" t="s">
        <v>168</v>
      </c>
      <c r="C101" s="122"/>
      <c r="D101" s="122"/>
    </row>
    <row r="102" spans="1:4">
      <c r="A102" s="11" t="s">
        <v>32</v>
      </c>
      <c r="B102" s="11" t="s">
        <v>26</v>
      </c>
      <c r="C102" s="122"/>
      <c r="D102" s="122"/>
    </row>
    <row r="103" spans="1:4" ht="86.25">
      <c r="A103" s="11" t="s">
        <v>17</v>
      </c>
      <c r="B103" s="11" t="s">
        <v>35</v>
      </c>
      <c r="C103" s="123"/>
      <c r="D103" s="123"/>
    </row>
    <row r="104" spans="1:4">
      <c r="A104" s="11" t="s">
        <v>45</v>
      </c>
      <c r="B104" s="11"/>
      <c r="C104" s="22"/>
      <c r="D104" s="22"/>
    </row>
    <row r="105" spans="1:4">
      <c r="A105" s="11" t="s">
        <v>169</v>
      </c>
      <c r="B105" s="11"/>
      <c r="C105" s="31">
        <v>-1254.2878109743565</v>
      </c>
      <c r="D105" s="31">
        <v>-2589.8250348053512</v>
      </c>
    </row>
    <row r="106" spans="1:4" ht="34.5">
      <c r="A106" s="11" t="s">
        <v>42</v>
      </c>
      <c r="B106" s="11"/>
      <c r="C106" s="39">
        <v>-494000</v>
      </c>
      <c r="D106" s="39">
        <v>-1360000</v>
      </c>
    </row>
    <row r="108" spans="1:4">
      <c r="A108" s="41" t="s">
        <v>125</v>
      </c>
      <c r="B108" s="41" t="s">
        <v>126</v>
      </c>
    </row>
    <row r="109" spans="1:4">
      <c r="A109" s="41" t="s">
        <v>44</v>
      </c>
      <c r="B109" s="41" t="s">
        <v>170</v>
      </c>
    </row>
    <row r="111" spans="1:4">
      <c r="A111" s="41" t="s">
        <v>129</v>
      </c>
    </row>
    <row r="113" spans="1:4" ht="54" customHeight="1">
      <c r="A113" s="11" t="s">
        <v>43</v>
      </c>
      <c r="B113" s="11" t="s">
        <v>44</v>
      </c>
      <c r="C113" s="120" t="s">
        <v>179</v>
      </c>
      <c r="D113" s="120"/>
    </row>
    <row r="114" spans="1:4">
      <c r="A114" s="11" t="s">
        <v>39</v>
      </c>
      <c r="B114" s="11" t="s">
        <v>171</v>
      </c>
      <c r="C114" s="22" t="s">
        <v>131</v>
      </c>
      <c r="D114" s="22" t="s">
        <v>132</v>
      </c>
    </row>
    <row r="115" spans="1:4" ht="69">
      <c r="A115" s="11" t="s">
        <v>40</v>
      </c>
      <c r="B115" s="11" t="s">
        <v>63</v>
      </c>
      <c r="C115" s="120"/>
      <c r="D115" s="120"/>
    </row>
    <row r="116" spans="1:4" ht="69">
      <c r="A116" s="11" t="s">
        <v>41</v>
      </c>
      <c r="B116" s="11" t="s">
        <v>64</v>
      </c>
      <c r="C116" s="120"/>
      <c r="D116" s="120"/>
    </row>
    <row r="117" spans="1:4">
      <c r="A117" s="11" t="s">
        <v>32</v>
      </c>
      <c r="B117" s="11" t="s">
        <v>26</v>
      </c>
      <c r="C117" s="120"/>
      <c r="D117" s="120"/>
    </row>
    <row r="118" spans="1:4" ht="51.75">
      <c r="A118" s="11" t="s">
        <v>17</v>
      </c>
      <c r="B118" s="11" t="s">
        <v>65</v>
      </c>
      <c r="C118" s="120"/>
      <c r="D118" s="120"/>
    </row>
    <row r="119" spans="1:4">
      <c r="A119" s="11" t="s">
        <v>45</v>
      </c>
      <c r="B119" s="11"/>
      <c r="C119" s="22"/>
      <c r="D119" s="22"/>
    </row>
    <row r="120" spans="1:4">
      <c r="A120" s="11" t="s">
        <v>66</v>
      </c>
      <c r="B120" s="11"/>
      <c r="C120" s="30">
        <v>2800</v>
      </c>
      <c r="D120" s="30">
        <v>6800</v>
      </c>
    </row>
    <row r="121" spans="1:4" ht="34.5">
      <c r="A121" s="11" t="s">
        <v>42</v>
      </c>
      <c r="B121" s="11"/>
      <c r="C121" s="87">
        <v>560000</v>
      </c>
      <c r="D121" s="87">
        <v>1360000</v>
      </c>
    </row>
  </sheetData>
  <mergeCells count="33">
    <mergeCell ref="C69:D69"/>
    <mergeCell ref="C54:C57"/>
    <mergeCell ref="D54:D57"/>
    <mergeCell ref="C52:D52"/>
    <mergeCell ref="C38:C41"/>
    <mergeCell ref="D38:D41"/>
    <mergeCell ref="C98:D98"/>
    <mergeCell ref="C87:C90"/>
    <mergeCell ref="D87:D90"/>
    <mergeCell ref="C85:D85"/>
    <mergeCell ref="C71:C74"/>
    <mergeCell ref="D71:D74"/>
    <mergeCell ref="C113:D113"/>
    <mergeCell ref="C115:C118"/>
    <mergeCell ref="D115:D118"/>
    <mergeCell ref="C100:C103"/>
    <mergeCell ref="D100:D103"/>
    <mergeCell ref="A46:B46"/>
    <mergeCell ref="C51:D51"/>
    <mergeCell ref="C36:D36"/>
    <mergeCell ref="A4:D4"/>
    <mergeCell ref="A5:D5"/>
    <mergeCell ref="A8:D8"/>
    <mergeCell ref="A7:D7"/>
    <mergeCell ref="B35:D35"/>
    <mergeCell ref="B13:D13"/>
    <mergeCell ref="B14:D14"/>
    <mergeCell ref="C27:C30"/>
    <mergeCell ref="D27:D30"/>
    <mergeCell ref="C25:D25"/>
    <mergeCell ref="C17:C20"/>
    <mergeCell ref="D17:D20"/>
    <mergeCell ref="C15:D15"/>
  </mergeCells>
  <pageMargins left="0.2" right="0" top="0.25" bottom="0.25" header="0.3" footer="0.3"/>
  <pageSetup paperSize="9" scale="65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="85" zoomScaleNormal="85" workbookViewId="0">
      <selection activeCell="D123" sqref="D123"/>
    </sheetView>
  </sheetViews>
  <sheetFormatPr defaultRowHeight="17.25"/>
  <cols>
    <col min="1" max="1" width="51.7109375" style="3" customWidth="1"/>
    <col min="2" max="2" width="66.28515625" style="3" customWidth="1"/>
    <col min="3" max="3" width="30.140625" style="70" customWidth="1"/>
    <col min="4" max="4" width="29" style="70" customWidth="1"/>
    <col min="5" max="5" width="9.85546875" style="3" customWidth="1"/>
    <col min="6" max="6" width="9.140625" style="3"/>
    <col min="7" max="7" width="12.5703125" style="3" bestFit="1" customWidth="1"/>
    <col min="8" max="8" width="9.140625" style="3"/>
    <col min="9" max="9" width="10.7109375" style="3" bestFit="1" customWidth="1"/>
    <col min="10" max="10" width="12.5703125" style="3" bestFit="1" customWidth="1"/>
    <col min="11" max="16384" width="9.140625" style="3"/>
  </cols>
  <sheetData>
    <row r="1" spans="1:5">
      <c r="A1" s="4"/>
      <c r="B1" s="4"/>
      <c r="C1" s="4"/>
      <c r="D1" s="4" t="s">
        <v>174</v>
      </c>
    </row>
    <row r="2" spans="1:5">
      <c r="A2" s="4"/>
      <c r="B2" s="4"/>
      <c r="C2" s="4"/>
      <c r="D2" s="4" t="s">
        <v>33</v>
      </c>
    </row>
    <row r="3" spans="1:5">
      <c r="A3" s="4"/>
      <c r="B3" s="4"/>
      <c r="C3" s="4"/>
      <c r="D3" s="4" t="s">
        <v>1</v>
      </c>
    </row>
    <row r="4" spans="1:5">
      <c r="A4" s="109" t="s">
        <v>172</v>
      </c>
      <c r="B4" s="109"/>
      <c r="C4" s="109"/>
      <c r="D4" s="109"/>
    </row>
    <row r="5" spans="1:5" ht="61.5" customHeight="1">
      <c r="A5" s="110" t="s">
        <v>46</v>
      </c>
      <c r="B5" s="110"/>
      <c r="C5" s="110"/>
      <c r="D5" s="110"/>
    </row>
    <row r="6" spans="1:5">
      <c r="A6" s="71"/>
      <c r="B6" s="71"/>
      <c r="C6" s="71"/>
      <c r="D6" s="71"/>
    </row>
    <row r="7" spans="1:5" s="73" customFormat="1">
      <c r="A7" s="129" t="s">
        <v>202</v>
      </c>
      <c r="B7" s="129"/>
      <c r="C7" s="129"/>
      <c r="D7" s="129"/>
    </row>
    <row r="8" spans="1:5" ht="17.25" customHeight="1">
      <c r="A8" s="102"/>
      <c r="B8" s="102"/>
      <c r="C8" s="102"/>
      <c r="D8" s="102"/>
    </row>
    <row r="9" spans="1:5">
      <c r="A9" s="128" t="s">
        <v>21</v>
      </c>
      <c r="B9" s="128"/>
      <c r="C9" s="128"/>
      <c r="D9" s="128"/>
    </row>
    <row r="10" spans="1:5">
      <c r="A10" s="44"/>
      <c r="B10" s="44"/>
      <c r="C10" s="44"/>
      <c r="D10" s="44"/>
    </row>
    <row r="11" spans="1:5">
      <c r="A11" s="75" t="s">
        <v>125</v>
      </c>
      <c r="B11" s="2" t="s">
        <v>126</v>
      </c>
      <c r="C11" s="3"/>
      <c r="D11" s="3"/>
    </row>
    <row r="12" spans="1:5">
      <c r="A12" s="76" t="s">
        <v>127</v>
      </c>
      <c r="B12" s="2" t="s">
        <v>128</v>
      </c>
      <c r="C12" s="3"/>
      <c r="D12" s="3"/>
    </row>
    <row r="13" spans="1:5">
      <c r="C13" s="3"/>
      <c r="D13" s="3"/>
    </row>
    <row r="14" spans="1:5">
      <c r="A14" s="75" t="s">
        <v>129</v>
      </c>
      <c r="C14" s="3"/>
      <c r="D14" s="3"/>
    </row>
    <row r="15" spans="1:5">
      <c r="A15" s="82"/>
      <c r="B15" s="116"/>
      <c r="C15" s="116"/>
      <c r="D15" s="116"/>
      <c r="E15" s="80"/>
    </row>
    <row r="16" spans="1:5" ht="62.25" customHeight="1">
      <c r="A16" s="1" t="s">
        <v>43</v>
      </c>
      <c r="B16" s="23" t="s">
        <v>127</v>
      </c>
      <c r="C16" s="96" t="s">
        <v>177</v>
      </c>
      <c r="D16" s="96"/>
    </row>
    <row r="17" spans="1:5">
      <c r="A17" s="1" t="s">
        <v>39</v>
      </c>
      <c r="B17" s="23" t="s">
        <v>130</v>
      </c>
      <c r="C17" s="53" t="s">
        <v>131</v>
      </c>
      <c r="D17" s="53" t="s">
        <v>132</v>
      </c>
    </row>
    <row r="18" spans="1:5" ht="69">
      <c r="A18" s="1" t="s">
        <v>40</v>
      </c>
      <c r="B18" s="14" t="s">
        <v>133</v>
      </c>
      <c r="C18" s="117"/>
      <c r="D18" s="117"/>
    </row>
    <row r="19" spans="1:5" ht="69">
      <c r="A19" s="1" t="s">
        <v>41</v>
      </c>
      <c r="B19" s="14" t="s">
        <v>134</v>
      </c>
      <c r="C19" s="118"/>
      <c r="D19" s="118"/>
    </row>
    <row r="20" spans="1:5">
      <c r="A20" s="14" t="s">
        <v>32</v>
      </c>
      <c r="B20" s="14" t="s">
        <v>135</v>
      </c>
      <c r="C20" s="118"/>
      <c r="D20" s="118"/>
    </row>
    <row r="21" spans="1:5" ht="34.5">
      <c r="A21" s="1" t="s">
        <v>136</v>
      </c>
      <c r="B21" s="14" t="s">
        <v>137</v>
      </c>
      <c r="C21" s="119"/>
      <c r="D21" s="119"/>
    </row>
    <row r="22" spans="1:5">
      <c r="A22" s="15" t="s">
        <v>45</v>
      </c>
      <c r="B22" s="15"/>
      <c r="C22" s="53"/>
      <c r="D22" s="53"/>
    </row>
    <row r="23" spans="1:5" ht="34.5">
      <c r="A23" s="23" t="s">
        <v>138</v>
      </c>
      <c r="B23" s="23"/>
      <c r="C23" s="15">
        <v>0</v>
      </c>
      <c r="D23" s="15">
        <v>0</v>
      </c>
    </row>
    <row r="24" spans="1:5" ht="34.5">
      <c r="A24" s="23" t="s">
        <v>42</v>
      </c>
      <c r="B24" s="23"/>
      <c r="C24" s="72">
        <v>50</v>
      </c>
      <c r="D24" s="72">
        <v>0</v>
      </c>
    </row>
    <row r="25" spans="1:5">
      <c r="C25" s="3"/>
      <c r="D25" s="3"/>
    </row>
    <row r="26" spans="1:5" ht="47.25" customHeight="1">
      <c r="A26" s="1" t="s">
        <v>43</v>
      </c>
      <c r="B26" s="23" t="s">
        <v>127</v>
      </c>
      <c r="C26" s="96" t="s">
        <v>178</v>
      </c>
      <c r="D26" s="96"/>
    </row>
    <row r="27" spans="1:5">
      <c r="A27" s="1" t="s">
        <v>39</v>
      </c>
      <c r="B27" s="23" t="s">
        <v>139</v>
      </c>
      <c r="C27" s="53" t="s">
        <v>131</v>
      </c>
      <c r="D27" s="53" t="s">
        <v>132</v>
      </c>
    </row>
    <row r="28" spans="1:5" ht="86.25">
      <c r="A28" s="1" t="s">
        <v>40</v>
      </c>
      <c r="B28" s="14" t="s">
        <v>52</v>
      </c>
      <c r="C28" s="117"/>
      <c r="D28" s="117"/>
    </row>
    <row r="29" spans="1:5" ht="86.25">
      <c r="A29" s="1" t="s">
        <v>41</v>
      </c>
      <c r="B29" s="14" t="s">
        <v>53</v>
      </c>
      <c r="C29" s="118"/>
      <c r="D29" s="118"/>
    </row>
    <row r="30" spans="1:5">
      <c r="A30" s="1" t="s">
        <v>32</v>
      </c>
      <c r="B30" s="14" t="s">
        <v>26</v>
      </c>
      <c r="C30" s="118"/>
      <c r="D30" s="118"/>
    </row>
    <row r="31" spans="1:5" ht="51.75">
      <c r="A31" s="1" t="s">
        <v>17</v>
      </c>
      <c r="B31" s="14" t="s">
        <v>54</v>
      </c>
      <c r="C31" s="119"/>
      <c r="D31" s="119"/>
    </row>
    <row r="32" spans="1:5">
      <c r="A32" s="15" t="s">
        <v>45</v>
      </c>
      <c r="B32" s="15"/>
      <c r="C32" s="53"/>
      <c r="D32" s="53"/>
      <c r="E32" s="18"/>
    </row>
    <row r="33" spans="1:5" ht="34.5">
      <c r="A33" s="23" t="s">
        <v>138</v>
      </c>
      <c r="B33" s="23"/>
      <c r="C33" s="28">
        <v>-66.373681403906872</v>
      </c>
      <c r="D33" s="28">
        <v>-99</v>
      </c>
      <c r="E33" s="69"/>
    </row>
    <row r="34" spans="1:5" ht="34.5">
      <c r="A34" s="23" t="s">
        <v>140</v>
      </c>
      <c r="B34" s="23"/>
      <c r="C34" s="15">
        <v>0</v>
      </c>
      <c r="D34" s="15">
        <v>0</v>
      </c>
      <c r="E34" s="67"/>
    </row>
    <row r="35" spans="1:5" ht="34.5">
      <c r="A35" s="23" t="s">
        <v>42</v>
      </c>
      <c r="B35" s="23"/>
      <c r="C35" s="39">
        <v>-15000</v>
      </c>
      <c r="D35" s="39">
        <v>-30000</v>
      </c>
    </row>
    <row r="36" spans="1:5">
      <c r="A36" s="79"/>
      <c r="B36" s="116"/>
      <c r="C36" s="116"/>
      <c r="D36" s="116"/>
    </row>
    <row r="37" spans="1:5" ht="49.5" customHeight="1">
      <c r="A37" s="23" t="s">
        <v>43</v>
      </c>
      <c r="B37" s="1" t="s">
        <v>127</v>
      </c>
      <c r="C37" s="96" t="s">
        <v>179</v>
      </c>
      <c r="D37" s="96"/>
    </row>
    <row r="38" spans="1:5">
      <c r="A38" s="1" t="s">
        <v>39</v>
      </c>
      <c r="B38" s="11" t="s">
        <v>141</v>
      </c>
      <c r="C38" s="15" t="s">
        <v>131</v>
      </c>
      <c r="D38" s="15" t="s">
        <v>132</v>
      </c>
    </row>
    <row r="39" spans="1:5" ht="69">
      <c r="A39" s="1" t="s">
        <v>40</v>
      </c>
      <c r="B39" s="23" t="s">
        <v>55</v>
      </c>
      <c r="C39" s="117"/>
      <c r="D39" s="117"/>
    </row>
    <row r="40" spans="1:5" ht="51.75">
      <c r="A40" s="1" t="s">
        <v>41</v>
      </c>
      <c r="B40" s="11" t="s">
        <v>56</v>
      </c>
      <c r="C40" s="118"/>
      <c r="D40" s="118"/>
    </row>
    <row r="41" spans="1:5">
      <c r="A41" s="1" t="s">
        <v>32</v>
      </c>
      <c r="B41" s="11" t="s">
        <v>26</v>
      </c>
      <c r="C41" s="118"/>
      <c r="D41" s="118"/>
    </row>
    <row r="42" spans="1:5" ht="51.75">
      <c r="A42" s="1" t="s">
        <v>17</v>
      </c>
      <c r="B42" s="11" t="s">
        <v>57</v>
      </c>
      <c r="C42" s="119"/>
      <c r="D42" s="119"/>
    </row>
    <row r="43" spans="1:5">
      <c r="A43" s="1" t="s">
        <v>45</v>
      </c>
      <c r="B43" s="1"/>
      <c r="C43" s="53"/>
      <c r="D43" s="53"/>
    </row>
    <row r="44" spans="1:5" ht="34.5">
      <c r="A44" s="15" t="s">
        <v>138</v>
      </c>
      <c r="B44" s="15"/>
      <c r="C44" s="53">
        <v>10</v>
      </c>
      <c r="D44" s="53">
        <v>15</v>
      </c>
    </row>
    <row r="45" spans="1:5" s="18" customFormat="1" ht="34.5">
      <c r="A45" s="14" t="s">
        <v>142</v>
      </c>
      <c r="B45" s="14"/>
      <c r="C45" s="26">
        <v>0</v>
      </c>
      <c r="D45" s="26">
        <v>0</v>
      </c>
    </row>
    <row r="46" spans="1:5" ht="34.5">
      <c r="A46" s="14" t="s">
        <v>42</v>
      </c>
      <c r="B46" s="14"/>
      <c r="C46" s="38">
        <v>15000</v>
      </c>
      <c r="D46" s="38">
        <v>30000</v>
      </c>
    </row>
    <row r="47" spans="1:5">
      <c r="A47" s="105"/>
      <c r="B47" s="105"/>
      <c r="C47" s="3"/>
      <c r="D47" s="3"/>
    </row>
    <row r="48" spans="1:5">
      <c r="A48" s="41" t="s">
        <v>125</v>
      </c>
      <c r="B48" s="41" t="s">
        <v>126</v>
      </c>
      <c r="C48" s="3"/>
      <c r="D48" s="3"/>
    </row>
    <row r="49" spans="1:4">
      <c r="A49" s="2" t="s">
        <v>143</v>
      </c>
      <c r="B49" s="2" t="s">
        <v>144</v>
      </c>
      <c r="C49" s="3"/>
      <c r="D49" s="3"/>
    </row>
    <row r="50" spans="1:4">
      <c r="C50" s="3"/>
      <c r="D50" s="3"/>
    </row>
    <row r="51" spans="1:4">
      <c r="A51" s="41" t="s">
        <v>129</v>
      </c>
      <c r="C51" s="3"/>
      <c r="D51" s="3"/>
    </row>
    <row r="52" spans="1:4">
      <c r="C52" s="3"/>
      <c r="D52" s="3"/>
    </row>
    <row r="53" spans="1:4" ht="63.75" customHeight="1">
      <c r="A53" s="11" t="s">
        <v>43</v>
      </c>
      <c r="B53" s="11" t="s">
        <v>143</v>
      </c>
      <c r="C53" s="120" t="s">
        <v>178</v>
      </c>
      <c r="D53" s="120"/>
    </row>
    <row r="54" spans="1:4">
      <c r="A54" s="1" t="s">
        <v>39</v>
      </c>
      <c r="B54" s="1" t="s">
        <v>139</v>
      </c>
      <c r="C54" s="15" t="s">
        <v>131</v>
      </c>
      <c r="D54" s="15" t="s">
        <v>132</v>
      </c>
    </row>
    <row r="55" spans="1:4" ht="34.5">
      <c r="A55" s="23" t="s">
        <v>40</v>
      </c>
      <c r="B55" s="1" t="s">
        <v>148</v>
      </c>
      <c r="C55" s="130"/>
      <c r="D55" s="130"/>
    </row>
    <row r="56" spans="1:4" ht="69">
      <c r="A56" s="1" t="s">
        <v>41</v>
      </c>
      <c r="B56" s="23" t="s">
        <v>149</v>
      </c>
      <c r="C56" s="126"/>
      <c r="D56" s="126"/>
    </row>
    <row r="57" spans="1:4">
      <c r="A57" s="1" t="s">
        <v>32</v>
      </c>
      <c r="B57" s="23" t="s">
        <v>26</v>
      </c>
      <c r="C57" s="126"/>
      <c r="D57" s="126"/>
    </row>
    <row r="58" spans="1:4" ht="51.75">
      <c r="A58" s="1" t="s">
        <v>17</v>
      </c>
      <c r="B58" s="11" t="s">
        <v>150</v>
      </c>
      <c r="C58" s="127"/>
      <c r="D58" s="127"/>
    </row>
    <row r="59" spans="1:4">
      <c r="A59" s="1" t="s">
        <v>45</v>
      </c>
      <c r="B59" s="11"/>
      <c r="C59" s="53"/>
      <c r="D59" s="53"/>
    </row>
    <row r="60" spans="1:4" ht="51.75">
      <c r="A60" s="1" t="s">
        <v>145</v>
      </c>
      <c r="B60" s="11"/>
      <c r="C60" s="30">
        <v>-481.7109798477133</v>
      </c>
      <c r="D60" s="30">
        <v>-5.3007502514163614</v>
      </c>
    </row>
    <row r="61" spans="1:4" ht="34.5">
      <c r="A61" s="1" t="s">
        <v>146</v>
      </c>
      <c r="B61" s="11"/>
      <c r="C61" s="30">
        <v>-348.92036360204514</v>
      </c>
      <c r="D61" s="30">
        <v>-3.839521585479611</v>
      </c>
    </row>
    <row r="62" spans="1:4" ht="34.5">
      <c r="A62" s="15" t="s">
        <v>147</v>
      </c>
      <c r="B62" s="15"/>
      <c r="C62" s="30">
        <v>-132.79061624566808</v>
      </c>
      <c r="D62" s="30">
        <v>-1.4612286659367497</v>
      </c>
    </row>
    <row r="63" spans="1:4" ht="34.5">
      <c r="A63" s="14" t="s">
        <v>42</v>
      </c>
      <c r="B63" s="14"/>
      <c r="C63" s="39">
        <v>-136314</v>
      </c>
      <c r="D63" s="39">
        <v>-2000</v>
      </c>
    </row>
    <row r="64" spans="1:4">
      <c r="C64" s="3"/>
      <c r="D64" s="3"/>
    </row>
    <row r="65" spans="1:4">
      <c r="A65" s="2" t="s">
        <v>125</v>
      </c>
      <c r="B65" s="2" t="s">
        <v>126</v>
      </c>
      <c r="C65" s="3"/>
      <c r="D65" s="3"/>
    </row>
    <row r="66" spans="1:4">
      <c r="A66" s="25" t="s">
        <v>151</v>
      </c>
      <c r="B66" s="2" t="s">
        <v>152</v>
      </c>
      <c r="C66" s="3"/>
      <c r="D66" s="3"/>
    </row>
    <row r="67" spans="1:4">
      <c r="C67" s="3"/>
      <c r="D67" s="3"/>
    </row>
    <row r="68" spans="1:4">
      <c r="A68" s="2" t="s">
        <v>129</v>
      </c>
      <c r="C68" s="3"/>
      <c r="D68" s="3"/>
    </row>
    <row r="69" spans="1:4">
      <c r="C69" s="3"/>
      <c r="D69" s="3"/>
    </row>
    <row r="70" spans="1:4" ht="46.5" customHeight="1">
      <c r="A70" s="1" t="s">
        <v>43</v>
      </c>
      <c r="B70" s="23" t="s">
        <v>151</v>
      </c>
      <c r="C70" s="96" t="s">
        <v>180</v>
      </c>
      <c r="D70" s="96"/>
    </row>
    <row r="71" spans="1:4">
      <c r="A71" s="1" t="s">
        <v>39</v>
      </c>
      <c r="B71" s="23" t="s">
        <v>130</v>
      </c>
      <c r="C71" s="53" t="s">
        <v>131</v>
      </c>
      <c r="D71" s="53" t="s">
        <v>132</v>
      </c>
    </row>
    <row r="72" spans="1:4" ht="34.5">
      <c r="A72" s="1" t="s">
        <v>40</v>
      </c>
      <c r="B72" s="27" t="s">
        <v>153</v>
      </c>
      <c r="C72" s="117"/>
      <c r="D72" s="117"/>
    </row>
    <row r="73" spans="1:4" ht="34.5">
      <c r="A73" s="1" t="s">
        <v>41</v>
      </c>
      <c r="B73" s="27" t="s">
        <v>154</v>
      </c>
      <c r="C73" s="118"/>
      <c r="D73" s="118"/>
    </row>
    <row r="74" spans="1:4">
      <c r="A74" s="1" t="s">
        <v>32</v>
      </c>
      <c r="B74" s="11" t="s">
        <v>135</v>
      </c>
      <c r="C74" s="118"/>
      <c r="D74" s="118"/>
    </row>
    <row r="75" spans="1:4" ht="34.5">
      <c r="A75" s="1" t="s">
        <v>136</v>
      </c>
      <c r="B75" s="1" t="s">
        <v>137</v>
      </c>
      <c r="C75" s="119"/>
      <c r="D75" s="119"/>
    </row>
    <row r="76" spans="1:4">
      <c r="A76" s="15" t="s">
        <v>45</v>
      </c>
      <c r="B76" s="15"/>
      <c r="C76" s="53"/>
      <c r="D76" s="53"/>
    </row>
    <row r="77" spans="1:4" ht="51.75">
      <c r="A77" s="14" t="s">
        <v>155</v>
      </c>
      <c r="B77" s="14"/>
      <c r="C77" s="29">
        <v>14.898725322874155</v>
      </c>
      <c r="D77" s="29">
        <v>5.241108814331902</v>
      </c>
    </row>
    <row r="78" spans="1:4" ht="51.75">
      <c r="A78" s="23" t="s">
        <v>156</v>
      </c>
      <c r="B78" s="23"/>
      <c r="C78" s="29">
        <v>7.2320983728202686</v>
      </c>
      <c r="D78" s="29">
        <v>2.5441246621084432</v>
      </c>
    </row>
    <row r="79" spans="1:4" ht="34.5">
      <c r="A79" s="11" t="s">
        <v>42</v>
      </c>
      <c r="B79" s="11"/>
      <c r="C79" s="40">
        <v>4264</v>
      </c>
      <c r="D79" s="40">
        <v>2000</v>
      </c>
    </row>
    <row r="80" spans="1:4">
      <c r="C80" s="3"/>
      <c r="D80" s="3"/>
    </row>
    <row r="81" spans="1:4">
      <c r="A81" s="41" t="s">
        <v>125</v>
      </c>
      <c r="B81" s="41" t="s">
        <v>126</v>
      </c>
      <c r="C81" s="3"/>
      <c r="D81" s="3"/>
    </row>
    <row r="82" spans="1:4">
      <c r="A82" s="41" t="s">
        <v>157</v>
      </c>
      <c r="B82" s="41" t="s">
        <v>158</v>
      </c>
      <c r="C82" s="3"/>
      <c r="D82" s="3"/>
    </row>
    <row r="83" spans="1:4">
      <c r="C83" s="3"/>
      <c r="D83" s="3"/>
    </row>
    <row r="84" spans="1:4">
      <c r="A84" s="41" t="s">
        <v>129</v>
      </c>
      <c r="C84" s="3"/>
      <c r="D84" s="3"/>
    </row>
    <row r="85" spans="1:4">
      <c r="C85" s="3"/>
      <c r="D85" s="3"/>
    </row>
    <row r="86" spans="1:4" ht="46.5" customHeight="1">
      <c r="A86" s="11" t="s">
        <v>43</v>
      </c>
      <c r="B86" s="11" t="s">
        <v>157</v>
      </c>
      <c r="C86" s="124" t="s">
        <v>179</v>
      </c>
      <c r="D86" s="125"/>
    </row>
    <row r="87" spans="1:4">
      <c r="A87" s="11" t="s">
        <v>39</v>
      </c>
      <c r="B87" s="11" t="s">
        <v>159</v>
      </c>
      <c r="C87" s="22" t="s">
        <v>131</v>
      </c>
      <c r="D87" s="22" t="s">
        <v>132</v>
      </c>
    </row>
    <row r="88" spans="1:4" ht="34.5">
      <c r="A88" s="11" t="s">
        <v>40</v>
      </c>
      <c r="B88" s="11" t="s">
        <v>160</v>
      </c>
      <c r="C88" s="121"/>
      <c r="D88" s="121"/>
    </row>
    <row r="89" spans="1:4" ht="34.5">
      <c r="A89" s="11" t="s">
        <v>41</v>
      </c>
      <c r="B89" s="11" t="s">
        <v>161</v>
      </c>
      <c r="C89" s="122"/>
      <c r="D89" s="122"/>
    </row>
    <row r="90" spans="1:4">
      <c r="A90" s="11" t="s">
        <v>32</v>
      </c>
      <c r="B90" s="11" t="s">
        <v>135</v>
      </c>
      <c r="C90" s="122"/>
      <c r="D90" s="122"/>
    </row>
    <row r="91" spans="1:4" ht="34.5">
      <c r="A91" s="11" t="s">
        <v>136</v>
      </c>
      <c r="B91" s="11" t="s">
        <v>162</v>
      </c>
      <c r="C91" s="123"/>
      <c r="D91" s="123"/>
    </row>
    <row r="92" spans="1:4">
      <c r="A92" s="11" t="s">
        <v>45</v>
      </c>
      <c r="B92" s="11"/>
      <c r="C92" s="22"/>
      <c r="D92" s="22"/>
    </row>
    <row r="93" spans="1:4" ht="69">
      <c r="A93" s="11" t="s">
        <v>163</v>
      </c>
      <c r="B93" s="11"/>
      <c r="C93" s="31">
        <v>50887.359750251395</v>
      </c>
      <c r="D93" s="15">
        <v>0</v>
      </c>
    </row>
    <row r="94" spans="1:4" ht="69">
      <c r="A94" s="11" t="s">
        <v>164</v>
      </c>
      <c r="B94" s="11"/>
      <c r="C94" s="15">
        <v>0</v>
      </c>
      <c r="D94" s="15">
        <v>0</v>
      </c>
    </row>
    <row r="95" spans="1:4" ht="69">
      <c r="A95" s="11" t="s">
        <v>165</v>
      </c>
      <c r="B95" s="11"/>
      <c r="C95" s="28">
        <v>50887.359750251395</v>
      </c>
      <c r="D95" s="15">
        <v>0</v>
      </c>
    </row>
    <row r="96" spans="1:4" ht="51.75">
      <c r="A96" s="11" t="s">
        <v>166</v>
      </c>
      <c r="B96" s="11"/>
      <c r="C96" s="15">
        <v>0</v>
      </c>
      <c r="D96" s="15">
        <v>0</v>
      </c>
    </row>
    <row r="97" spans="1:4" ht="34.5">
      <c r="A97" s="11" t="s">
        <v>42</v>
      </c>
      <c r="B97" s="11"/>
      <c r="C97" s="40">
        <v>66000</v>
      </c>
      <c r="D97" s="40">
        <v>0</v>
      </c>
    </row>
    <row r="98" spans="1:4">
      <c r="C98" s="3"/>
      <c r="D98" s="3"/>
    </row>
    <row r="99" spans="1:4" ht="55.5" customHeight="1">
      <c r="A99" s="11" t="s">
        <v>43</v>
      </c>
      <c r="B99" s="11" t="s">
        <v>157</v>
      </c>
      <c r="C99" s="120" t="s">
        <v>178</v>
      </c>
      <c r="D99" s="120"/>
    </row>
    <row r="100" spans="1:4">
      <c r="A100" s="11" t="s">
        <v>39</v>
      </c>
      <c r="B100" s="11" t="s">
        <v>141</v>
      </c>
      <c r="C100" s="22" t="s">
        <v>131</v>
      </c>
      <c r="D100" s="22" t="s">
        <v>132</v>
      </c>
    </row>
    <row r="101" spans="1:4">
      <c r="A101" s="11" t="s">
        <v>40</v>
      </c>
      <c r="B101" s="11" t="s">
        <v>167</v>
      </c>
      <c r="C101" s="121"/>
      <c r="D101" s="121"/>
    </row>
    <row r="102" spans="1:4" ht="69">
      <c r="A102" s="11" t="s">
        <v>41</v>
      </c>
      <c r="B102" s="11" t="s">
        <v>168</v>
      </c>
      <c r="C102" s="122"/>
      <c r="D102" s="122"/>
    </row>
    <row r="103" spans="1:4">
      <c r="A103" s="11" t="s">
        <v>32</v>
      </c>
      <c r="B103" s="11" t="s">
        <v>26</v>
      </c>
      <c r="C103" s="122"/>
      <c r="D103" s="122"/>
    </row>
    <row r="104" spans="1:4" ht="86.25">
      <c r="A104" s="11" t="s">
        <v>17</v>
      </c>
      <c r="B104" s="11" t="s">
        <v>35</v>
      </c>
      <c r="C104" s="123"/>
      <c r="D104" s="123"/>
    </row>
    <row r="105" spans="1:4">
      <c r="A105" s="11" t="s">
        <v>45</v>
      </c>
      <c r="B105" s="11"/>
      <c r="C105" s="22"/>
      <c r="D105" s="22"/>
    </row>
    <row r="106" spans="1:4">
      <c r="A106" s="11" t="s">
        <v>169</v>
      </c>
      <c r="B106" s="11"/>
      <c r="C106" s="36">
        <v>-1254.2878109743565</v>
      </c>
      <c r="D106" s="36">
        <v>-2589.8250348053512</v>
      </c>
    </row>
    <row r="107" spans="1:4" ht="34.5">
      <c r="A107" s="11" t="s">
        <v>42</v>
      </c>
      <c r="B107" s="11"/>
      <c r="C107" s="39">
        <v>-494000</v>
      </c>
      <c r="D107" s="39">
        <v>-1360000</v>
      </c>
    </row>
    <row r="108" spans="1:4">
      <c r="C108" s="3"/>
      <c r="D108" s="3"/>
    </row>
    <row r="109" spans="1:4">
      <c r="A109" s="41" t="s">
        <v>125</v>
      </c>
      <c r="B109" s="41" t="s">
        <v>126</v>
      </c>
      <c r="C109" s="3"/>
      <c r="D109" s="3"/>
    </row>
    <row r="110" spans="1:4">
      <c r="A110" s="41" t="s">
        <v>44</v>
      </c>
      <c r="B110" s="41" t="s">
        <v>170</v>
      </c>
      <c r="C110" s="3"/>
      <c r="D110" s="3"/>
    </row>
    <row r="111" spans="1:4">
      <c r="C111" s="3"/>
      <c r="D111" s="3"/>
    </row>
    <row r="112" spans="1:4">
      <c r="A112" s="41" t="s">
        <v>129</v>
      </c>
      <c r="C112" s="3"/>
      <c r="D112" s="3"/>
    </row>
    <row r="113" spans="1:4">
      <c r="C113" s="3"/>
      <c r="D113" s="3"/>
    </row>
    <row r="114" spans="1:4" ht="66" customHeight="1">
      <c r="A114" s="11" t="s">
        <v>43</v>
      </c>
      <c r="B114" s="11" t="s">
        <v>44</v>
      </c>
      <c r="C114" s="124" t="s">
        <v>179</v>
      </c>
      <c r="D114" s="125"/>
    </row>
    <row r="115" spans="1:4">
      <c r="A115" s="11" t="s">
        <v>39</v>
      </c>
      <c r="B115" s="11" t="s">
        <v>171</v>
      </c>
      <c r="C115" s="22" t="s">
        <v>131</v>
      </c>
      <c r="D115" s="22" t="s">
        <v>132</v>
      </c>
    </row>
    <row r="116" spans="1:4" ht="69">
      <c r="A116" s="11" t="s">
        <v>40</v>
      </c>
      <c r="B116" s="11" t="s">
        <v>63</v>
      </c>
      <c r="C116" s="121"/>
      <c r="D116" s="121"/>
    </row>
    <row r="117" spans="1:4" ht="69">
      <c r="A117" s="11" t="s">
        <v>41</v>
      </c>
      <c r="B117" s="11" t="s">
        <v>64</v>
      </c>
      <c r="C117" s="122"/>
      <c r="D117" s="122"/>
    </row>
    <row r="118" spans="1:4">
      <c r="A118" s="11" t="s">
        <v>32</v>
      </c>
      <c r="B118" s="11" t="s">
        <v>26</v>
      </c>
      <c r="C118" s="122"/>
      <c r="D118" s="122"/>
    </row>
    <row r="119" spans="1:4" ht="51.75">
      <c r="A119" s="11" t="s">
        <v>17</v>
      </c>
      <c r="B119" s="11" t="s">
        <v>65</v>
      </c>
      <c r="C119" s="123"/>
      <c r="D119" s="123"/>
    </row>
    <row r="120" spans="1:4">
      <c r="A120" s="11" t="s">
        <v>45</v>
      </c>
      <c r="B120" s="11"/>
      <c r="C120" s="22"/>
      <c r="D120" s="22"/>
    </row>
    <row r="121" spans="1:4">
      <c r="A121" s="11" t="s">
        <v>66</v>
      </c>
      <c r="B121" s="11"/>
      <c r="C121" s="22">
        <v>2800</v>
      </c>
      <c r="D121" s="22">
        <v>6800</v>
      </c>
    </row>
    <row r="122" spans="1:4" ht="34.5">
      <c r="A122" s="11" t="s">
        <v>42</v>
      </c>
      <c r="B122" s="11"/>
      <c r="C122" s="40">
        <v>560000</v>
      </c>
      <c r="D122" s="40">
        <v>1360000</v>
      </c>
    </row>
  </sheetData>
  <mergeCells count="32">
    <mergeCell ref="C114:D114"/>
    <mergeCell ref="C116:C119"/>
    <mergeCell ref="D116:D119"/>
    <mergeCell ref="C101:C104"/>
    <mergeCell ref="D101:D104"/>
    <mergeCell ref="C16:D16"/>
    <mergeCell ref="C26:D26"/>
    <mergeCell ref="C37:D37"/>
    <mergeCell ref="C53:D53"/>
    <mergeCell ref="C70:D70"/>
    <mergeCell ref="C28:C31"/>
    <mergeCell ref="D28:D31"/>
    <mergeCell ref="C18:C21"/>
    <mergeCell ref="D18:D21"/>
    <mergeCell ref="B36:D36"/>
    <mergeCell ref="C55:C58"/>
    <mergeCell ref="D55:D58"/>
    <mergeCell ref="C39:C42"/>
    <mergeCell ref="D39:D42"/>
    <mergeCell ref="C86:D86"/>
    <mergeCell ref="C99:D99"/>
    <mergeCell ref="C88:C91"/>
    <mergeCell ref="D88:D91"/>
    <mergeCell ref="A47:B47"/>
    <mergeCell ref="C72:C75"/>
    <mergeCell ref="D72:D75"/>
    <mergeCell ref="B15:D15"/>
    <mergeCell ref="A4:D4"/>
    <mergeCell ref="A9:D9"/>
    <mergeCell ref="A5:D5"/>
    <mergeCell ref="A8:D8"/>
    <mergeCell ref="A7:D7"/>
  </mergeCells>
  <pageMargins left="0.2" right="0" top="0.25" bottom="0.25" header="0.3" footer="0.3"/>
  <pageSetup paperSize="9" scale="65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R17" sqref="R17"/>
    </sheetView>
  </sheetViews>
  <sheetFormatPr defaultRowHeight="17.25"/>
  <cols>
    <col min="1" max="1" width="20.85546875" style="43" customWidth="1"/>
    <col min="2" max="2" width="17.85546875" style="43" customWidth="1"/>
    <col min="3" max="3" width="13.5703125" style="43" customWidth="1"/>
    <col min="4" max="4" width="9.140625" style="43"/>
    <col min="5" max="5" width="13.85546875" style="43" customWidth="1"/>
    <col min="6" max="6" width="14.140625" style="43" customWidth="1"/>
    <col min="7" max="7" width="14.28515625" style="43" customWidth="1"/>
    <col min="8" max="8" width="23.28515625" style="43" customWidth="1"/>
    <col min="9" max="9" width="28" style="43" customWidth="1"/>
    <col min="10" max="16384" width="9.140625" style="43"/>
  </cols>
  <sheetData>
    <row r="1" spans="1:9">
      <c r="A1" s="4"/>
      <c r="B1" s="4"/>
      <c r="C1" s="4"/>
      <c r="D1" s="4"/>
      <c r="E1" s="42"/>
      <c r="F1" s="42"/>
      <c r="G1" s="42"/>
      <c r="H1" s="42"/>
      <c r="I1" s="4" t="s">
        <v>181</v>
      </c>
    </row>
    <row r="2" spans="1:9">
      <c r="A2" s="4"/>
      <c r="B2" s="4"/>
      <c r="C2" s="4"/>
      <c r="D2" s="4"/>
      <c r="E2" s="42"/>
      <c r="F2" s="42"/>
      <c r="G2" s="42"/>
      <c r="H2" s="42"/>
      <c r="I2" s="4" t="s">
        <v>33</v>
      </c>
    </row>
    <row r="3" spans="1:9">
      <c r="A3" s="4"/>
      <c r="B3" s="4"/>
      <c r="C3" s="4"/>
      <c r="D3" s="4"/>
      <c r="E3" s="42"/>
      <c r="F3" s="42"/>
      <c r="G3" s="42"/>
      <c r="H3" s="42"/>
      <c r="I3" s="4" t="s">
        <v>1</v>
      </c>
    </row>
    <row r="4" spans="1:9">
      <c r="A4" s="44"/>
      <c r="B4" s="44"/>
      <c r="C4" s="44"/>
      <c r="D4" s="44"/>
      <c r="E4" s="44"/>
      <c r="F4" s="42"/>
      <c r="G4" s="42"/>
      <c r="H4" s="42"/>
      <c r="I4" s="42"/>
    </row>
    <row r="5" spans="1:9" ht="25.5" customHeight="1">
      <c r="A5" s="131" t="s">
        <v>182</v>
      </c>
      <c r="B5" s="131"/>
      <c r="C5" s="131"/>
      <c r="D5" s="131"/>
      <c r="E5" s="131"/>
      <c r="F5" s="131"/>
      <c r="G5" s="131"/>
      <c r="H5" s="131"/>
      <c r="I5" s="131"/>
    </row>
    <row r="6" spans="1:9">
      <c r="A6" s="131"/>
      <c r="B6" s="131"/>
      <c r="C6" s="131"/>
      <c r="D6" s="131"/>
      <c r="E6" s="131"/>
      <c r="F6" s="131"/>
      <c r="G6" s="131"/>
      <c r="H6" s="131"/>
      <c r="I6" s="131"/>
    </row>
    <row r="7" spans="1:9">
      <c r="A7" s="42"/>
      <c r="B7" s="42"/>
      <c r="C7" s="42"/>
      <c r="D7" s="42"/>
      <c r="E7" s="42"/>
      <c r="F7" s="42"/>
      <c r="G7" s="42"/>
      <c r="H7" s="42"/>
      <c r="I7" s="42"/>
    </row>
    <row r="9" spans="1:9" ht="74.25" customHeight="1">
      <c r="A9" s="140" t="s">
        <v>189</v>
      </c>
      <c r="B9" s="140" t="s">
        <v>190</v>
      </c>
      <c r="C9" s="140"/>
      <c r="D9" s="140"/>
      <c r="E9" s="140" t="s">
        <v>191</v>
      </c>
      <c r="F9" s="140" t="s">
        <v>192</v>
      </c>
      <c r="G9" s="141" t="s">
        <v>193</v>
      </c>
      <c r="H9" s="141" t="s">
        <v>194</v>
      </c>
      <c r="I9" s="92" t="s">
        <v>199</v>
      </c>
    </row>
    <row r="10" spans="1:9" ht="34.5">
      <c r="A10" s="140"/>
      <c r="B10" s="140"/>
      <c r="C10" s="140"/>
      <c r="D10" s="140"/>
      <c r="E10" s="140"/>
      <c r="F10" s="140"/>
      <c r="G10" s="142"/>
      <c r="H10" s="142"/>
      <c r="I10" s="59" t="s">
        <v>195</v>
      </c>
    </row>
    <row r="11" spans="1:9" ht="27.75" customHeight="1">
      <c r="A11" s="132" t="s">
        <v>200</v>
      </c>
      <c r="B11" s="133"/>
      <c r="C11" s="133"/>
      <c r="D11" s="133"/>
      <c r="E11" s="133"/>
      <c r="F11" s="133"/>
      <c r="G11" s="133"/>
      <c r="H11" s="134"/>
      <c r="I11" s="60">
        <f>I15</f>
        <v>2000</v>
      </c>
    </row>
    <row r="12" spans="1:9" ht="21.75" customHeight="1">
      <c r="A12" s="48" t="s">
        <v>196</v>
      </c>
      <c r="B12" s="49" t="s">
        <v>197</v>
      </c>
      <c r="C12" s="49" t="s">
        <v>198</v>
      </c>
      <c r="D12" s="135" t="s">
        <v>95</v>
      </c>
      <c r="E12" s="135"/>
      <c r="F12" s="135"/>
      <c r="G12" s="135"/>
      <c r="H12" s="135"/>
      <c r="I12" s="50"/>
    </row>
    <row r="13" spans="1:9" ht="21.75" customHeight="1">
      <c r="A13" s="46" t="s">
        <v>183</v>
      </c>
      <c r="B13" s="136" t="s">
        <v>102</v>
      </c>
      <c r="C13" s="137"/>
      <c r="D13" s="137"/>
      <c r="E13" s="137"/>
      <c r="F13" s="137"/>
      <c r="G13" s="137"/>
      <c r="H13" s="138"/>
      <c r="I13" s="50"/>
    </row>
    <row r="14" spans="1:9" ht="23.25" customHeight="1">
      <c r="A14" s="48" t="s">
        <v>0</v>
      </c>
      <c r="B14" s="139" t="s">
        <v>184</v>
      </c>
      <c r="C14" s="139"/>
      <c r="D14" s="139"/>
      <c r="E14" s="48" t="s">
        <v>0</v>
      </c>
      <c r="F14" s="48" t="s">
        <v>0</v>
      </c>
      <c r="G14" s="51" t="s">
        <v>0</v>
      </c>
      <c r="H14" s="48" t="s">
        <v>0</v>
      </c>
      <c r="I14" s="50"/>
    </row>
    <row r="15" spans="1:9" ht="17.25" customHeight="1">
      <c r="A15" s="46" t="s">
        <v>185</v>
      </c>
      <c r="B15" s="136" t="s">
        <v>186</v>
      </c>
      <c r="C15" s="137"/>
      <c r="D15" s="138"/>
      <c r="E15" s="47" t="s">
        <v>187</v>
      </c>
      <c r="F15" s="47" t="s">
        <v>188</v>
      </c>
      <c r="G15" s="45"/>
      <c r="H15" s="61"/>
      <c r="I15" s="61">
        <v>2000</v>
      </c>
    </row>
  </sheetData>
  <mergeCells count="12">
    <mergeCell ref="B15:D15"/>
    <mergeCell ref="A9:A10"/>
    <mergeCell ref="B9:D10"/>
    <mergeCell ref="E9:E10"/>
    <mergeCell ref="F9:F10"/>
    <mergeCell ref="A5:I6"/>
    <mergeCell ref="A11:H11"/>
    <mergeCell ref="D12:H12"/>
    <mergeCell ref="B13:H13"/>
    <mergeCell ref="B14:D14"/>
    <mergeCell ref="G9:G10"/>
    <mergeCell ref="H9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Hav1hav3-4</vt:lpstr>
      <vt:lpstr>Hav2h5.1</vt:lpstr>
      <vt:lpstr>Hav3h9.1.16 (1)</vt:lpstr>
      <vt:lpstr>Hav4h9.1.20</vt:lpstr>
      <vt:lpstr>Hav 5</vt:lpstr>
      <vt:lpstr>'Hav1hav3-4'!Print_Area</vt:lpstr>
      <vt:lpstr>Hav2h5.1!Print_Area</vt:lpstr>
      <vt:lpstr>'Hav3h9.1.16 (1)'!Print_Area</vt:lpstr>
      <vt:lpstr>Hav4h9.1.20!Print_Area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Hmayak Hakobyan</dc:creator>
  <cp:lastModifiedBy>Ashot Pirumyan</cp:lastModifiedBy>
  <cp:lastPrinted>2021-06-18T10:45:37Z</cp:lastPrinted>
  <dcterms:created xsi:type="dcterms:W3CDTF">2003-05-20T07:22:10Z</dcterms:created>
  <dcterms:modified xsi:type="dcterms:W3CDTF">2021-06-29T07:32:37Z</dcterms:modified>
</cp:coreProperties>
</file>