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3040" windowHeight="8370" activeTab="5"/>
  </bookViews>
  <sheets>
    <sheet name="h1-1.2-5.1 " sheetId="29" r:id="rId1"/>
    <sheet name="հ2-1.3" sheetId="33" r:id="rId2"/>
    <sheet name="հ3-5.2" sheetId="32" r:id="rId3"/>
    <sheet name="h4-3-4" sheetId="28" r:id="rId4"/>
    <sheet name="h5-9-9.1" sheetId="47" r:id="rId5"/>
    <sheet name="հ6-10" sheetId="50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28" l="1"/>
  <c r="G16" i="28"/>
  <c r="I14" i="50" l="1"/>
  <c r="I15" i="50"/>
  <c r="I17" i="50"/>
  <c r="I18" i="50"/>
  <c r="I19" i="50"/>
  <c r="I22" i="50"/>
  <c r="I16" i="50"/>
  <c r="H43" i="28"/>
  <c r="G43" i="28"/>
  <c r="I13" i="50"/>
  <c r="I11" i="50" s="1"/>
  <c r="H33" i="28"/>
  <c r="H32" i="28" s="1"/>
  <c r="H31" i="28" s="1"/>
  <c r="H30" i="28" s="1"/>
  <c r="H28" i="28" s="1"/>
  <c r="H26" i="28" s="1"/>
  <c r="G33" i="28"/>
  <c r="G32" i="28" s="1"/>
  <c r="G31" i="28" s="1"/>
  <c r="G30" i="28" s="1"/>
  <c r="G28" i="28" s="1"/>
  <c r="G26" i="28" s="1"/>
  <c r="H16" i="33"/>
  <c r="E14" i="32"/>
  <c r="D14" i="32"/>
  <c r="E13" i="33"/>
  <c r="F13" i="33"/>
  <c r="G13" i="33"/>
  <c r="H13" i="33"/>
  <c r="D15" i="33"/>
  <c r="E10" i="29"/>
  <c r="D10" i="29"/>
  <c r="E29" i="29"/>
  <c r="D29" i="29"/>
  <c r="I23" i="50" l="1"/>
  <c r="I10" i="50" l="1"/>
  <c r="I9" i="50" s="1"/>
  <c r="G24" i="28"/>
  <c r="G23" i="28" s="1"/>
  <c r="H24" i="28"/>
  <c r="H23" i="28" s="1"/>
  <c r="H22" i="28" s="1"/>
  <c r="E11" i="33" l="1"/>
  <c r="F11" i="33"/>
  <c r="G11" i="33"/>
  <c r="H11" i="33"/>
  <c r="D16" i="33"/>
  <c r="D13" i="33" s="1"/>
  <c r="H42" i="28" l="1"/>
  <c r="H41" i="28" s="1"/>
  <c r="H40" i="28" s="1"/>
  <c r="H39" i="28" s="1"/>
  <c r="H37" i="28" s="1"/>
  <c r="H35" i="28" s="1"/>
  <c r="G42" i="28"/>
  <c r="G41" i="28" s="1"/>
  <c r="G40" i="28" s="1"/>
  <c r="G39" i="28" s="1"/>
  <c r="G37" i="28" s="1"/>
  <c r="G35" i="28" s="1"/>
  <c r="G22" i="28" l="1"/>
  <c r="G20" i="28" s="1"/>
  <c r="G18" i="28" s="1"/>
  <c r="H20" i="28"/>
  <c r="H18" i="28" s="1"/>
  <c r="D17" i="32"/>
  <c r="D12" i="32" s="1"/>
  <c r="E17" i="32"/>
  <c r="E12" i="32" s="1"/>
  <c r="H14" i="28" l="1"/>
  <c r="H12" i="28" s="1"/>
  <c r="H10" i="28" s="1"/>
  <c r="H9" i="28" s="1"/>
  <c r="G14" i="28"/>
  <c r="G12" i="28" s="1"/>
  <c r="G10" i="28" s="1"/>
  <c r="G9" i="28" s="1"/>
  <c r="E10" i="32" l="1"/>
  <c r="D10" i="32"/>
  <c r="D9" i="29"/>
  <c r="E9" i="29"/>
  <c r="D11" i="33" l="1"/>
</calcChain>
</file>

<file path=xl/sharedStrings.xml><?xml version="1.0" encoding="utf-8"?>
<sst xmlns="http://schemas.openxmlformats.org/spreadsheetml/2006/main" count="264" uniqueCount="131">
  <si>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</si>
  <si>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</si>
  <si>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</si>
  <si>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</si>
  <si>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</si>
  <si>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Միջոցառման անվանումը`</t>
  </si>
  <si>
    <t>Միջոցառման տեսակը</t>
  </si>
  <si>
    <t>Պետական մարմինների կողմից օգտագործվող ոչ ֆինանսական ակտիվների հետ
գործառնություններ</t>
  </si>
  <si>
    <t>Ինն ամիս</t>
  </si>
  <si>
    <t>Տարի</t>
  </si>
  <si>
    <t>Ծրագրի դասիչը՝</t>
  </si>
  <si>
    <t>Միջոցառման դասիչը`</t>
  </si>
  <si>
    <t>Նկարագրությունը`</t>
  </si>
  <si>
    <t>Միջոցառման վրա կատարվող ծախսը (հազար դրամ)</t>
  </si>
  <si>
    <t>Ակտիվն օգտագործող կազմակերպության անվանումը</t>
  </si>
  <si>
    <t>Արդյունքի չափորոշիչներ</t>
  </si>
  <si>
    <t>01</t>
  </si>
  <si>
    <t>06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</si>
  <si>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</si>
  <si>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</si>
  <si>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</si>
  <si>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</si>
  <si>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</si>
  <si>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</si>
  <si>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</si>
  <si>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Միջոցառման նկարագրությունը`</t>
  </si>
  <si>
    <t>Ծառայությունների մատուցում</t>
  </si>
  <si>
    <t>11001</t>
  </si>
  <si>
    <t>Ծրագրի միջոցառումներ</t>
  </si>
  <si>
    <t>Անշարժ գույքի կադաստրի արդյունավետ համակարգի ապահովում և սեփականության
իրավունքի պաշտպանություն</t>
  </si>
  <si>
    <t>Վերջնական արդյունքի նկարագրությունը`</t>
  </si>
  <si>
    <t>Ծրագրի նպատակը`</t>
  </si>
  <si>
    <t>Ծրագիրի անվանումը</t>
  </si>
  <si>
    <t>ԸՆԴԱՄԵՆԸ</t>
  </si>
  <si>
    <t>Անշարժ գույքի կադաստրի վարման բնագավառում պետական քաղաքականության իրականացում</t>
  </si>
  <si>
    <t>Հավելված N 4</t>
  </si>
  <si>
    <t>Ծրագրի միջոցառումները</t>
  </si>
  <si>
    <t>Հավելված N 3</t>
  </si>
  <si>
    <t xml:space="preserve">այդ թվում՝  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</si>
  <si>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</si>
  <si>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Հավելված N 5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</si>
  <si>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</si>
  <si>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</si>
  <si>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</si>
  <si>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Կառուցման աշխատանքներ</t>
  </si>
  <si>
    <t>Ոչ ֆինանսական այլ ակտիվների ձեռքբերում</t>
  </si>
  <si>
    <t>Նախագծահետա զոտական,
գեոդեզիա-քարտեզագրական աշխատանքներ</t>
  </si>
  <si>
    <t>Վերակառուցման, վերանորոգ ման և վերականգն ման աշխատանք ներ</t>
  </si>
  <si>
    <t>այդ թվում` ըստ կատարողների</t>
  </si>
  <si>
    <t>Բյուջետային գլխավոր կարգադրիչների, ծրագրերի և միջոցառումների
անվանումները</t>
  </si>
  <si>
    <t xml:space="preserve"> այդ թվում`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</si>
  <si>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</si>
  <si>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</si>
  <si>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</si>
  <si>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Անշարժ գույքի կադաստրի վարման բնագավառում պետական քաղաքականության իրականացում </t>
  </si>
  <si>
    <t>Անշարժ գույքի պետական միասնական կադաստրի համակարգի զարգացում և պետության
կողմից անշարժ գույքի նկատմամμ իրավունքների ճանաչում, երաշխավորում և
պաշտպանություն</t>
  </si>
  <si>
    <t>Հավելված N 2</t>
  </si>
  <si>
    <t xml:space="preserve">այդ թվում՝ </t>
  </si>
  <si>
    <t>Ընդհանուր բնույթի հանրային ծառայություններ (այլ դասերին չպատկանող)</t>
  </si>
  <si>
    <t xml:space="preserve">ԸՆԴՀԱՆՈՒՐ ԲՆՈՒՅԹԻ ՀԱՆՐԱՅԻՆ ԾԱՌԱՅՈՒԹՅՈՒՆՆԵՐ          </t>
  </si>
  <si>
    <t>ԸՆԹԱՑԻԿ ԾԱԽՍԵՐ</t>
  </si>
  <si>
    <t>Գույքի նկատմամբ իրավունքների պետական գրանցում, գույքի և դրա նկատմամբ գրանցված
իրավունքների և սահմանափակումների վերաբերյալ տեղեկատվության տրամադրում</t>
  </si>
  <si>
    <t>Գույքի նկատմամբ իրավունքների պետական գրանցում՝ գրանցված իրավունքների և սահմանափակումների վերաբերյալ տեղեկատվության տրամադրում՝ համակարգված դիտարկումների և անշարժ գույքի շուկայի վերլուծությունների իրականացում և իրազեկման ծառայություններ</t>
  </si>
  <si>
    <t>Միջոցառումն իրականացնողի
անվանումը</t>
  </si>
  <si>
    <t>ՄԱՍ 2. և ՄԱՍ 1. ՊԵՏԱԿԱՆ ՄԱՐՄՆԻ ԳԾՈՎ ԱՐԴՅՈՒՆՔԱՅԻՆ (ԿԱՏԱՐՈՂԱԿԱՆ) ՑՈՒՑԱՆԻՇՆԵՐԸ</t>
  </si>
  <si>
    <t xml:space="preserve">Անշարժ գույքի կադաստրի վարման բնագավառում պետական քաղաքականության իրականացում </t>
  </si>
  <si>
    <t>31002</t>
  </si>
  <si>
    <t xml:space="preserve"> Գույքի նկատմամբ իրավունքների պետական գրանցում, գրանցված իրավունքների և սահմանափակումների վերաբերյալ տեղեկատվության տրամադրում, համակարգված դիտարկումների և անշարժ գույքի շուկայի վերլուծությունների իրականացում և իրազեկման ծառայություններ</t>
  </si>
  <si>
    <t>Վարչական սարքավորումներ</t>
  </si>
  <si>
    <t>Հայաստանի Հանրապետության կառավարության 2020 թվականի դեկտեմբերի 30-ի N 2215-Ն որոշման N 5 հավելվածի N 2 աղյուսակում կատարվող փոփոխությունը և լրացումը</t>
  </si>
  <si>
    <t>ՄԵՔԵՆԱՆԵՐ  ԵՎ  ՍԱՐՔԱՎՈՐՈՒՄՆԵՐ</t>
  </si>
  <si>
    <t>ՀԻՄՆԱԿԱՆ ՄԻՋՈՑՆԵՐ</t>
  </si>
  <si>
    <t>ԸՆԴԱՄԵՆԸ ԾԱԽՍԵՐ</t>
  </si>
  <si>
    <t>ՈՉ ՖԻՆԱՆՍԱԿԱՆ ԱԿՏԻՎՆԵՐԻ ԳԾՈՎ ԾԱԽՍԵՐ</t>
  </si>
  <si>
    <t>Հայաստանի Հանրապետության կառավարության 2020 թվականի դեկտեմբերի 30-ի N 2215-Ն որոշման N 3 և N 4 հավելվածներում կատարվող փոփոխությունները և լրացումները</t>
  </si>
  <si>
    <t>ՀՀ կառավարության 2021 թվականի</t>
  </si>
  <si>
    <t>հատ</t>
  </si>
  <si>
    <t>1012 31002</t>
  </si>
  <si>
    <t>դրամ</t>
  </si>
  <si>
    <t xml:space="preserve"> ՄԱՍ I.  ԱՊՐԱՆՔՆԵՐ</t>
  </si>
  <si>
    <t>Ընդհանուր բնույթի հանրային ծառայություններ (այլ դասերին
չպատկանող)</t>
  </si>
  <si>
    <t>Դաս N 01</t>
  </si>
  <si>
    <t>Խումբ N 06</t>
  </si>
  <si>
    <t>Բաժին N 01</t>
  </si>
  <si>
    <t>Գումարը
(հազար դրամով)</t>
  </si>
  <si>
    <t>Քանակը</t>
  </si>
  <si>
    <t>Միավորի գինը</t>
  </si>
  <si>
    <t>Չափման
միավորը</t>
  </si>
  <si>
    <t>Գնման ձևը</t>
  </si>
  <si>
    <t>Անվանումները</t>
  </si>
  <si>
    <t>Կոդը</t>
  </si>
  <si>
    <t>Հայաստանի Հանրապետության կառավարության 2020 թվականի դեկտեմբերի 30-ի N 2215-Ն որոշման N 10 հավելվածում կատարվող փոփոխությունները և լրացումները</t>
  </si>
  <si>
    <t>Հավելված N 6</t>
  </si>
  <si>
    <t>ՀՀ կադաստրի կոմիտե</t>
  </si>
  <si>
    <t>ՀՀ կադաստրի կոմիտեի տեխնիկական հագեցվածության բարելավում</t>
  </si>
  <si>
    <t>ՀՀ կադաստրի կոմիտեի աշխատանքային պայմանների բարելավման
համար վարչական սարքավորումների ձեռքբերում</t>
  </si>
  <si>
    <t>«Հայաստանի Հանրապետության 2021 թվականի պետական բյուջեի մասին» Հայաստանի Հանրապետության օրենքի N 1 հավելվածի N 3 աղյուսակում կատարվող փոփոխությունները և լրացումները</t>
  </si>
  <si>
    <t>ՀՀ ԿԱԴԱՍՏՐԻ ԿՈՄԻՏԵ</t>
  </si>
  <si>
    <t>ՀՀ կադաստրի կոմիտեի աշխատանքային պայմանների բարելավման համար վարչական սարքավորումների ձեռքբերում</t>
  </si>
  <si>
    <t>ԷԱՃ</t>
  </si>
  <si>
    <t>համակարգչային սերվերներ</t>
  </si>
  <si>
    <t>48821200/501</t>
  </si>
  <si>
    <t>ԱՇԽԱՏԱՆՔԻ ՎԱՐՁԱՏՐՈՒԹՅՈՒՆ</t>
  </si>
  <si>
    <t>ՀՀ անտառապատ շրջաններում 2-րդ դասի GNSS հիմնակետերի ստեղծման աշխատանքներ</t>
  </si>
  <si>
    <t>ՀՀ անտառապատ շրջաններում 2-րդ դասի GNSS հիմնակետերի ստեղծում</t>
  </si>
  <si>
    <t>31011</t>
  </si>
  <si>
    <t>Գեոդեզիական քարտեզագրական ծախսեր</t>
  </si>
  <si>
    <t>1012 31011</t>
  </si>
  <si>
    <t xml:space="preserve">  ՄԱՍ III. ԾԱՌԱՅՈՒԹՅՈՒՆՆԵՐ</t>
  </si>
  <si>
    <t>չափագրական հետազոտությունների ծառայություններ</t>
  </si>
  <si>
    <t>ԳՀ</t>
  </si>
  <si>
    <t>Հայաստանի Հանրապետության կառավարության 2020 թվականի դեկտեմբերի 30-ի N 2215-Ն որոշման N 9 հավելվածի N 9.24 և N 9.1 հավելվածի N 9.1.25 աղյուսակներում կատարվող փոփոխությունները և լրացումները</t>
  </si>
  <si>
    <t xml:space="preserve">GNSS կետերի դիտարկումներ, կետ </t>
  </si>
  <si>
    <t xml:space="preserve"> GNSS կետերի կոորդինատների մշակում և հավասարակշռում, կետ </t>
  </si>
  <si>
    <t xml:space="preserve"> Տեխնիկական հաշվետվության կազմում, հատ </t>
  </si>
  <si>
    <t xml:space="preserve"> 71351460/1</t>
  </si>
  <si>
    <t>30232110/2</t>
  </si>
  <si>
    <t>39515410/3</t>
  </si>
  <si>
    <t>39515410/2</t>
  </si>
  <si>
    <t>30239100/5</t>
  </si>
  <si>
    <t>39714220/3</t>
  </si>
  <si>
    <t>39515410/5</t>
  </si>
  <si>
    <t>39515410/1</t>
  </si>
  <si>
    <t>լազերային տպիչներ</t>
  </si>
  <si>
    <t>ներքին շերտավարագույրներ</t>
  </si>
  <si>
    <t>պատճենահանման մեքենա</t>
  </si>
  <si>
    <t>օդորակիչ,12000 BTU</t>
  </si>
  <si>
    <t>քմ</t>
  </si>
  <si>
    <t>Աշխատողների աշխատավարձեր և հավելավճարներ</t>
  </si>
  <si>
    <t>ԱՅԼ ՀԻՄՆԱԿԱՆ ՄԻՋՈՑՆԵՐ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</si>
  <si>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և Հայաստանի Հանրապետության կառավարության 2020 թվականի դեկտեմբերի 30-ի N 2215-Ն որոշման N 5 հավելվածի N 1 աղյուսակում կատարվող փոփոխությունները և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</si>
</sst>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#,##0.0_);\(#,##0.0\)"/>
    <numFmt numFmtId="165" formatCode="0_);\(0\)"/>
    <numFmt numFmtId="166" formatCode="0.00_);\(0.00\)"/>
  </numFmts>
  <fonts count="10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b/>
      <sz val="11"/>
      <name val="GHEA Mariam"/>
      <family val="3"/>
    </font>
    <font>
      <sz val="12"/>
      <color theme="1"/>
      <name val="GHEA Mariam"/>
      <family val="3"/>
    </font>
    <font>
      <sz val="8"/>
      <color rgb="FF444950"/>
      <name val="Arial"/>
      <family val="2"/>
    </font>
    <font>
      <b/>
      <sz val="11"/>
      <color theme="1"/>
      <name val="GHEA Mariam"/>
      <family val="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</cellStyleXfs>
  <cellXfs count="161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164" fontId="3" fillId="0" borderId="0" xfId="4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/>
    <xf numFmtId="164" fontId="3" fillId="0" borderId="0" xfId="4" applyNumberFormat="1" applyFont="1" applyFill="1" applyBorder="1" applyAlignment="1">
      <alignment horizontal="right" vertical="top" wrapText="1"/>
    </xf>
    <xf numFmtId="49" fontId="5" fillId="0" borderId="1" xfId="1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/>
    </xf>
    <xf numFmtId="0" fontId="4" fillId="0" borderId="0" xfId="0" applyFont="1" applyFill="1" applyAlignment="1">
      <alignment horizontal="center" vertical="top"/>
    </xf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vertical="center"/>
    </xf>
    <xf numFmtId="0" fontId="3" fillId="0" borderId="0" xfId="1" applyFont="1" applyFill="1" applyAlignment="1"/>
    <xf numFmtId="164" fontId="3" fillId="0" borderId="3" xfId="4" applyNumberFormat="1" applyFont="1" applyFill="1" applyBorder="1" applyAlignment="1">
      <alignment horizontal="center" vertical="center" wrapText="1"/>
    </xf>
    <xf numFmtId="49" fontId="5" fillId="0" borderId="6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2" applyNumberFormat="1" applyFont="1" applyFill="1" applyBorder="1" applyAlignment="1">
      <alignment horizontal="center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vertical="center" wrapText="1"/>
    </xf>
    <xf numFmtId="164" fontId="3" fillId="0" borderId="1" xfId="2" applyNumberFormat="1" applyFont="1" applyFill="1" applyBorder="1" applyAlignment="1">
      <alignment vertical="top" wrapText="1"/>
    </xf>
    <xf numFmtId="164" fontId="4" fillId="0" borderId="0" xfId="0" applyNumberFormat="1" applyFont="1" applyFill="1"/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/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6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vertical="center" wrapText="1"/>
    </xf>
    <xf numFmtId="164" fontId="7" fillId="0" borderId="0" xfId="0" applyNumberFormat="1" applyFont="1" applyFill="1"/>
    <xf numFmtId="49" fontId="3" fillId="0" borderId="1" xfId="1" applyNumberFormat="1" applyFont="1" applyFill="1" applyBorder="1" applyAlignment="1">
      <alignment horizontal="center" vertical="top"/>
    </xf>
    <xf numFmtId="49" fontId="3" fillId="0" borderId="8" xfId="1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left" vertical="center" wrapText="1"/>
    </xf>
    <xf numFmtId="164" fontId="3" fillId="0" borderId="0" xfId="2" applyNumberFormat="1" applyFont="1" applyFill="1" applyBorder="1" applyAlignment="1">
      <alignment horizontal="center" vertical="top" wrapText="1"/>
    </xf>
    <xf numFmtId="164" fontId="3" fillId="0" borderId="0" xfId="2" applyNumberFormat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center" wrapText="1"/>
    </xf>
    <xf numFmtId="164" fontId="3" fillId="0" borderId="0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0" fontId="3" fillId="0" borderId="0" xfId="1" applyFont="1" applyFill="1" applyAlignment="1">
      <alignment horizontal="right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8" fillId="0" borderId="0" xfId="0" applyFont="1"/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4" applyNumberFormat="1" applyFont="1" applyFill="1" applyBorder="1" applyAlignment="1">
      <alignment horizontal="center" vertical="top" wrapText="1"/>
    </xf>
    <xf numFmtId="49" fontId="3" fillId="0" borderId="0" xfId="1" applyNumberFormat="1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top" wrapText="1"/>
    </xf>
    <xf numFmtId="0" fontId="3" fillId="0" borderId="1" xfId="5" applyFont="1" applyFill="1" applyBorder="1" applyAlignment="1">
      <alignment horizontal="left" vertical="center" wrapText="1"/>
    </xf>
    <xf numFmtId="2" fontId="3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wrapText="1"/>
    </xf>
    <xf numFmtId="164" fontId="3" fillId="0" borderId="2" xfId="4" applyNumberFormat="1" applyFont="1" applyFill="1" applyBorder="1" applyAlignment="1">
      <alignment wrapText="1"/>
    </xf>
    <xf numFmtId="164" fontId="3" fillId="0" borderId="0" xfId="4" applyNumberFormat="1" applyFont="1" applyFill="1" applyBorder="1" applyAlignment="1">
      <alignment horizontal="right" vertical="center" wrapText="1"/>
    </xf>
    <xf numFmtId="164" fontId="3" fillId="0" borderId="0" xfId="1" applyNumberFormat="1" applyFont="1" applyFill="1"/>
    <xf numFmtId="2" fontId="3" fillId="0" borderId="7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3" fillId="0" borderId="11" xfId="1" applyNumberFormat="1" applyFont="1" applyFill="1" applyBorder="1" applyAlignment="1">
      <alignment horizontal="center" vertical="center" wrapText="1"/>
    </xf>
    <xf numFmtId="49" fontId="3" fillId="0" borderId="1" xfId="4" applyNumberFormat="1" applyFont="1" applyFill="1" applyBorder="1" applyAlignment="1">
      <alignment vertical="top" wrapText="1"/>
    </xf>
    <xf numFmtId="49" fontId="3" fillId="0" borderId="1" xfId="4" applyNumberFormat="1" applyFont="1" applyFill="1" applyBorder="1" applyAlignment="1">
      <alignment horizontal="center" vertical="top" wrapText="1"/>
    </xf>
    <xf numFmtId="164" fontId="3" fillId="0" borderId="1" xfId="4" applyNumberFormat="1" applyFont="1" applyFill="1" applyBorder="1" applyAlignment="1">
      <alignment vertical="top" wrapText="1"/>
    </xf>
    <xf numFmtId="1" fontId="3" fillId="0" borderId="1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39" fontId="3" fillId="0" borderId="1" xfId="2" applyNumberFormat="1" applyFont="1" applyFill="1" applyBorder="1" applyAlignment="1">
      <alignment horizontal="center" vertical="center" wrapText="1"/>
    </xf>
    <xf numFmtId="37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right"/>
    </xf>
    <xf numFmtId="49" fontId="3" fillId="0" borderId="3" xfId="1" applyNumberFormat="1" applyFont="1" applyFill="1" applyBorder="1" applyAlignment="1">
      <alignment horizontal="center" vertical="top"/>
    </xf>
    <xf numFmtId="49" fontId="3" fillId="0" borderId="10" xfId="1" applyNumberFormat="1" applyFont="1" applyFill="1" applyBorder="1" applyAlignment="1">
      <alignment horizontal="center" vertical="top"/>
    </xf>
    <xf numFmtId="49" fontId="3" fillId="0" borderId="6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49" fontId="3" fillId="0" borderId="6" xfId="4" applyNumberFormat="1" applyFont="1" applyFill="1" applyBorder="1" applyAlignment="1">
      <alignment horizontal="center" vertical="center" wrapText="1"/>
    </xf>
    <xf numFmtId="164" fontId="3" fillId="0" borderId="7" xfId="4" applyNumberFormat="1" applyFont="1" applyFill="1" applyBorder="1" applyAlignment="1">
      <alignment horizontal="center" vertical="center" wrapText="1"/>
    </xf>
    <xf numFmtId="164" fontId="3" fillId="0" borderId="8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0" fontId="3" fillId="0" borderId="1" xfId="4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center" wrapText="1"/>
    </xf>
    <xf numFmtId="164" fontId="3" fillId="0" borderId="3" xfId="4" applyNumberFormat="1" applyFont="1" applyFill="1" applyBorder="1" applyAlignment="1">
      <alignment horizontal="center" vertical="center" wrapText="1"/>
    </xf>
    <xf numFmtId="164" fontId="3" fillId="0" borderId="6" xfId="4" applyNumberFormat="1" applyFont="1" applyFill="1" applyBorder="1" applyAlignment="1">
      <alignment horizontal="center" vertical="center" wrapText="1"/>
    </xf>
    <xf numFmtId="49" fontId="3" fillId="0" borderId="10" xfId="4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textRotation="90" wrapText="1"/>
    </xf>
    <xf numFmtId="2" fontId="3" fillId="0" borderId="6" xfId="1" applyNumberFormat="1" applyFont="1" applyFill="1" applyBorder="1" applyAlignment="1">
      <alignment horizontal="center" vertical="center" textRotation="90" wrapText="1"/>
    </xf>
    <xf numFmtId="164" fontId="3" fillId="0" borderId="9" xfId="4" applyNumberFormat="1" applyFont="1" applyFill="1" applyBorder="1" applyAlignment="1">
      <alignment horizontal="center" vertical="center" wrapText="1"/>
    </xf>
    <xf numFmtId="164" fontId="3" fillId="0" borderId="12" xfId="4" applyNumberFormat="1" applyFont="1" applyFill="1" applyBorder="1" applyAlignment="1">
      <alignment horizontal="center" vertical="center" wrapText="1"/>
    </xf>
    <xf numFmtId="164" fontId="3" fillId="0" borderId="11" xfId="4" applyNumberFormat="1" applyFont="1" applyFill="1" applyBorder="1" applyAlignment="1">
      <alignment horizontal="center" vertical="center" wrapText="1"/>
    </xf>
    <xf numFmtId="164" fontId="3" fillId="0" borderId="4" xfId="4" applyNumberFormat="1" applyFont="1" applyFill="1" applyBorder="1" applyAlignment="1">
      <alignment horizontal="center" vertical="center" wrapText="1"/>
    </xf>
    <xf numFmtId="164" fontId="3" fillId="0" borderId="5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center" vertical="top" wrapText="1"/>
    </xf>
    <xf numFmtId="49" fontId="3" fillId="0" borderId="9" xfId="1" applyNumberFormat="1" applyFont="1" applyFill="1" applyBorder="1" applyAlignment="1">
      <alignment horizontal="center" vertical="top" wrapText="1"/>
    </xf>
    <xf numFmtId="49" fontId="3" fillId="0" borderId="8" xfId="1" applyNumberFormat="1" applyFont="1" applyFill="1" applyBorder="1" applyAlignment="1">
      <alignment horizontal="center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top" wrapText="1"/>
    </xf>
    <xf numFmtId="0" fontId="3" fillId="0" borderId="0" xfId="1" applyFont="1" applyFill="1" applyAlignment="1">
      <alignment horizontal="right" vertical="top"/>
    </xf>
    <xf numFmtId="0" fontId="3" fillId="0" borderId="1" xfId="1" applyFont="1" applyFill="1" applyBorder="1" applyAlignment="1">
      <alignment horizontal="left" vertical="top"/>
    </xf>
    <xf numFmtId="49" fontId="6" fillId="0" borderId="1" xfId="1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top"/>
    </xf>
    <xf numFmtId="0" fontId="4" fillId="0" borderId="9" xfId="0" applyFont="1" applyFill="1" applyBorder="1" applyAlignment="1">
      <alignment horizontal="left" vertical="top"/>
    </xf>
    <xf numFmtId="0" fontId="4" fillId="0" borderId="8" xfId="0" applyFont="1" applyFill="1" applyBorder="1" applyAlignment="1">
      <alignment horizontal="left" vertical="top"/>
    </xf>
    <xf numFmtId="2" fontId="3" fillId="0" borderId="7" xfId="1" applyNumberFormat="1" applyFont="1" applyFill="1" applyBorder="1" applyAlignment="1">
      <alignment horizontal="left" vertical="center" wrapText="1"/>
    </xf>
    <xf numFmtId="2" fontId="3" fillId="0" borderId="9" xfId="1" applyNumberFormat="1" applyFont="1" applyFill="1" applyBorder="1" applyAlignment="1">
      <alignment horizontal="left" vertical="center" wrapText="1"/>
    </xf>
    <xf numFmtId="2" fontId="3" fillId="0" borderId="8" xfId="1" applyNumberFormat="1" applyFont="1" applyFill="1" applyBorder="1" applyAlignment="1">
      <alignment horizontal="left" vertical="center" wrapText="1"/>
    </xf>
    <xf numFmtId="49" fontId="6" fillId="0" borderId="4" xfId="1" applyNumberFormat="1" applyFont="1" applyFill="1" applyBorder="1" applyAlignment="1">
      <alignment horizontal="left" vertical="center" wrapText="1"/>
    </xf>
    <xf numFmtId="49" fontId="6" fillId="0" borderId="2" xfId="1" applyNumberFormat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left" vertical="center" wrapText="1"/>
    </xf>
    <xf numFmtId="2" fontId="3" fillId="0" borderId="7" xfId="1" applyNumberFormat="1" applyFont="1" applyFill="1" applyBorder="1" applyAlignment="1">
      <alignment horizontal="left" vertical="top" wrapText="1"/>
    </xf>
    <xf numFmtId="2" fontId="3" fillId="0" borderId="9" xfId="1" applyNumberFormat="1" applyFont="1" applyFill="1" applyBorder="1" applyAlignment="1">
      <alignment horizontal="left" vertical="top" wrapText="1"/>
    </xf>
    <xf numFmtId="2" fontId="3" fillId="0" borderId="8" xfId="1" applyNumberFormat="1" applyFont="1" applyFill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center" vertical="center" wrapText="1"/>
    </xf>
  </cellXfs>
  <cellStyles count="6">
    <cellStyle name="Comma 2" xfId="2"/>
    <cellStyle name="Normal" xfId="0" builtinId="0"/>
    <cellStyle name="Normal 2" xfId="3"/>
    <cellStyle name="Normal 2 2" xfId="4"/>
    <cellStyle name="Normal 4 2" xfId="1"/>
    <cellStyle name="Normal_Artabyuje-201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opLeftCell="A22" zoomScaleNormal="100" zoomScaleSheetLayoutView="100" workbookViewId="0">
      <selection activeCell="C20" sqref="C20"/>
    </sheetView>
  </sheetViews>
  <sheetFormatPr defaultColWidth="8.85546875" defaultRowHeight="16.5" x14ac:dyDescent="0.3"/>
  <cols>
    <col min="1" max="1" width="9.7109375" style="3" customWidth="1"/>
    <col min="2" max="2" width="13" style="3" customWidth="1"/>
    <col min="3" max="3" width="52.85546875" style="3" customWidth="1"/>
    <col min="4" max="4" width="20.28515625" style="3" customWidth="1"/>
    <col min="5" max="5" width="19.28515625" style="3" customWidth="1"/>
    <col min="6" max="6" width="9.28515625" style="3" bestFit="1" customWidth="1"/>
    <col min="7" max="9" width="14" style="3" customWidth="1"/>
    <col min="10" max="10" width="14.5703125" style="3" customWidth="1"/>
    <col min="11" max="16384" width="8.85546875" style="3"/>
  </cols>
  <sheetData>
    <row r="1" spans="1:13" x14ac:dyDescent="0.3">
      <c r="A1" s="1"/>
      <c r="B1" s="2"/>
      <c r="D1" s="109" t="s">
        <v>2</v>
      </c>
      <c r="E1" s="109"/>
    </row>
    <row r="2" spans="1:13" ht="16.149999999999999" customHeight="1" x14ac:dyDescent="0.3">
      <c r="A2" s="1"/>
      <c r="B2" s="2"/>
      <c r="D2" s="109" t="s">
        <v>75</v>
      </c>
      <c r="E2" s="109"/>
      <c r="F2" s="24"/>
      <c r="G2" s="24"/>
      <c r="H2" s="18"/>
      <c r="I2" s="18"/>
      <c r="J2" s="18"/>
      <c r="K2" s="18"/>
      <c r="L2" s="18"/>
      <c r="M2" s="18"/>
    </row>
    <row r="3" spans="1:13" ht="18.600000000000001" customHeight="1" x14ac:dyDescent="0.3">
      <c r="A3" s="1"/>
      <c r="B3" s="2"/>
      <c r="D3" s="109" t="s">
        <v>3</v>
      </c>
      <c r="E3" s="109"/>
      <c r="F3" s="18"/>
      <c r="G3" s="18"/>
      <c r="H3" s="18"/>
      <c r="I3" s="18"/>
      <c r="J3" s="18"/>
      <c r="K3" s="18"/>
      <c r="L3" s="18"/>
      <c r="M3" s="18"/>
    </row>
    <row r="4" spans="1:13" x14ac:dyDescent="0.3">
      <c r="A4" s="1"/>
      <c r="B4" s="2"/>
      <c r="C4" s="4"/>
    </row>
    <row r="5" spans="1:13" ht="58.15" customHeight="1" x14ac:dyDescent="0.3">
      <c r="A5" s="113" t="s">
        <v>130</v>
      </c>
      <c r="B5" s="113"/>
      <c r="C5" s="113"/>
      <c r="D5" s="113"/>
      <c r="E5" s="113"/>
      <c r="F5" s="18"/>
      <c r="G5" s="18"/>
      <c r="H5" s="18"/>
      <c r="I5" s="18"/>
      <c r="J5" s="18"/>
      <c r="K5" s="18"/>
      <c r="L5" s="18"/>
    </row>
    <row r="6" spans="1:13" x14ac:dyDescent="0.3">
      <c r="A6" s="5"/>
      <c r="B6" s="20"/>
      <c r="C6" s="6"/>
      <c r="E6" s="7" t="s">
        <v>0</v>
      </c>
    </row>
    <row r="7" spans="1:13" ht="63" customHeight="1" x14ac:dyDescent="0.3">
      <c r="A7" s="114" t="s">
        <v>23</v>
      </c>
      <c r="B7" s="114"/>
      <c r="C7" s="115" t="s">
        <v>49</v>
      </c>
      <c r="D7" s="117" t="s">
        <v>1</v>
      </c>
      <c r="E7" s="118"/>
      <c r="I7" s="37"/>
      <c r="J7" s="37"/>
    </row>
    <row r="8" spans="1:13" ht="31.15" customHeight="1" x14ac:dyDescent="0.3">
      <c r="A8" s="90" t="s">
        <v>19</v>
      </c>
      <c r="B8" s="90" t="s">
        <v>18</v>
      </c>
      <c r="C8" s="116"/>
      <c r="D8" s="48" t="s">
        <v>8</v>
      </c>
      <c r="E8" s="48" t="s">
        <v>9</v>
      </c>
      <c r="J8" s="37"/>
    </row>
    <row r="9" spans="1:13" ht="23.45" customHeight="1" x14ac:dyDescent="0.35">
      <c r="A9" s="30"/>
      <c r="B9" s="28"/>
      <c r="C9" s="51" t="s">
        <v>93</v>
      </c>
      <c r="D9" s="34">
        <f t="shared" ref="D9:E9" si="0">D10</f>
        <v>0</v>
      </c>
      <c r="E9" s="34">
        <f t="shared" si="0"/>
        <v>0</v>
      </c>
      <c r="G9" s="52"/>
      <c r="H9" s="52"/>
      <c r="I9" s="52"/>
    </row>
    <row r="10" spans="1:13" ht="21" customHeight="1" x14ac:dyDescent="0.3">
      <c r="A10" s="22" t="s">
        <v>4</v>
      </c>
      <c r="B10" s="22"/>
      <c r="C10" s="9" t="s">
        <v>32</v>
      </c>
      <c r="D10" s="29">
        <f>D17+D23+D29</f>
        <v>0</v>
      </c>
      <c r="E10" s="29">
        <f>E17+E23+E29</f>
        <v>0</v>
      </c>
      <c r="G10" s="37"/>
      <c r="H10" s="37"/>
      <c r="I10" s="37"/>
    </row>
    <row r="11" spans="1:13" ht="34.9" customHeight="1" x14ac:dyDescent="0.3">
      <c r="A11" s="110"/>
      <c r="B11" s="110"/>
      <c r="C11" s="38" t="s">
        <v>54</v>
      </c>
      <c r="D11" s="29"/>
      <c r="E11" s="15"/>
      <c r="G11" s="37"/>
      <c r="H11" s="37"/>
      <c r="I11" s="37"/>
    </row>
    <row r="12" spans="1:13" ht="21" customHeight="1" x14ac:dyDescent="0.3">
      <c r="A12" s="111"/>
      <c r="B12" s="111"/>
      <c r="C12" s="26" t="s">
        <v>31</v>
      </c>
      <c r="D12" s="29"/>
      <c r="E12" s="15"/>
      <c r="G12" s="37"/>
      <c r="H12" s="37"/>
      <c r="I12" s="37"/>
    </row>
    <row r="13" spans="1:13" ht="79.150000000000006" customHeight="1" x14ac:dyDescent="0.3">
      <c r="A13" s="111"/>
      <c r="B13" s="111"/>
      <c r="C13" s="38" t="s">
        <v>55</v>
      </c>
      <c r="D13" s="35"/>
      <c r="E13" s="35"/>
    </row>
    <row r="14" spans="1:13" ht="21" customHeight="1" x14ac:dyDescent="0.3">
      <c r="A14" s="111"/>
      <c r="B14" s="111"/>
      <c r="C14" s="9" t="s">
        <v>30</v>
      </c>
      <c r="D14" s="35"/>
      <c r="E14" s="35"/>
    </row>
    <row r="15" spans="1:13" ht="53.45" customHeight="1" x14ac:dyDescent="0.3">
      <c r="A15" s="112"/>
      <c r="B15" s="112"/>
      <c r="C15" s="38" t="s">
        <v>29</v>
      </c>
      <c r="D15" s="35"/>
      <c r="E15" s="35"/>
    </row>
    <row r="16" spans="1:13" ht="21" customHeight="1" x14ac:dyDescent="0.3">
      <c r="A16" s="121" t="s">
        <v>28</v>
      </c>
      <c r="B16" s="121"/>
      <c r="C16" s="121"/>
      <c r="D16" s="121"/>
      <c r="E16" s="121"/>
    </row>
    <row r="17" spans="1:5" ht="21" customHeight="1" x14ac:dyDescent="0.3">
      <c r="A17" s="119"/>
      <c r="B17" s="122" t="s">
        <v>27</v>
      </c>
      <c r="C17" s="9" t="s">
        <v>5</v>
      </c>
      <c r="D17" s="48">
        <v>-19580</v>
      </c>
      <c r="E17" s="48">
        <v>-19580</v>
      </c>
    </row>
    <row r="18" spans="1:5" ht="66.599999999999994" customHeight="1" x14ac:dyDescent="0.3">
      <c r="A18" s="119"/>
      <c r="B18" s="122"/>
      <c r="C18" s="38" t="s">
        <v>61</v>
      </c>
      <c r="D18" s="35"/>
      <c r="E18" s="35"/>
    </row>
    <row r="19" spans="1:5" ht="21" customHeight="1" x14ac:dyDescent="0.3">
      <c r="A19" s="119"/>
      <c r="B19" s="122"/>
      <c r="C19" s="9" t="s">
        <v>25</v>
      </c>
      <c r="D19" s="35"/>
      <c r="E19" s="35"/>
    </row>
    <row r="20" spans="1:5" ht="119.25" customHeight="1" x14ac:dyDescent="0.3">
      <c r="A20" s="119"/>
      <c r="B20" s="122"/>
      <c r="C20" s="49" t="s">
        <v>62</v>
      </c>
      <c r="D20" s="35"/>
      <c r="E20" s="35"/>
    </row>
    <row r="21" spans="1:5" ht="16.149999999999999" customHeight="1" x14ac:dyDescent="0.3">
      <c r="A21" s="119"/>
      <c r="B21" s="122"/>
      <c r="C21" s="9" t="s">
        <v>6</v>
      </c>
      <c r="D21" s="35"/>
      <c r="E21" s="35"/>
    </row>
    <row r="22" spans="1:5" ht="21" customHeight="1" x14ac:dyDescent="0.3">
      <c r="A22" s="119"/>
      <c r="B22" s="122"/>
      <c r="C22" s="38" t="s">
        <v>26</v>
      </c>
      <c r="D22" s="35"/>
      <c r="E22" s="35"/>
    </row>
    <row r="23" spans="1:5" ht="21" customHeight="1" x14ac:dyDescent="0.3">
      <c r="A23" s="119"/>
      <c r="B23" s="120">
        <v>31011</v>
      </c>
      <c r="C23" s="9" t="s">
        <v>5</v>
      </c>
      <c r="D23" s="48">
        <v>-2636.1</v>
      </c>
      <c r="E23" s="48">
        <v>-3987.9</v>
      </c>
    </row>
    <row r="24" spans="1:5" ht="30" customHeight="1" x14ac:dyDescent="0.3">
      <c r="A24" s="119"/>
      <c r="B24" s="120"/>
      <c r="C24" s="103" t="s">
        <v>103</v>
      </c>
      <c r="D24" s="33"/>
      <c r="E24" s="36"/>
    </row>
    <row r="25" spans="1:5" ht="19.899999999999999" customHeight="1" x14ac:dyDescent="0.3">
      <c r="A25" s="119"/>
      <c r="B25" s="120"/>
      <c r="C25" s="9" t="s">
        <v>25</v>
      </c>
      <c r="D25" s="33"/>
      <c r="E25" s="36"/>
    </row>
    <row r="26" spans="1:5" ht="30" customHeight="1" x14ac:dyDescent="0.3">
      <c r="A26" s="119"/>
      <c r="B26" s="120"/>
      <c r="C26" s="103" t="s">
        <v>104</v>
      </c>
      <c r="D26" s="33"/>
      <c r="E26" s="36"/>
    </row>
    <row r="27" spans="1:5" ht="18.600000000000001" customHeight="1" x14ac:dyDescent="0.3">
      <c r="A27" s="119"/>
      <c r="B27" s="120"/>
      <c r="C27" s="9" t="s">
        <v>6</v>
      </c>
      <c r="D27" s="33"/>
      <c r="E27" s="36"/>
    </row>
    <row r="28" spans="1:5" ht="47.45" customHeight="1" x14ac:dyDescent="0.3">
      <c r="A28" s="119"/>
      <c r="B28" s="120"/>
      <c r="C28" s="103" t="s">
        <v>7</v>
      </c>
      <c r="D28" s="29"/>
      <c r="E28" s="29"/>
    </row>
    <row r="29" spans="1:5" ht="21" customHeight="1" x14ac:dyDescent="0.3">
      <c r="A29" s="119"/>
      <c r="B29" s="120">
        <v>31002</v>
      </c>
      <c r="C29" s="9" t="s">
        <v>5</v>
      </c>
      <c r="D29" s="48">
        <f>19580+2636.1</f>
        <v>22216.1</v>
      </c>
      <c r="E29" s="48">
        <f>19580+3987.9</f>
        <v>23567.9</v>
      </c>
    </row>
    <row r="30" spans="1:5" ht="31.9" customHeight="1" x14ac:dyDescent="0.3">
      <c r="A30" s="119"/>
      <c r="B30" s="120"/>
      <c r="C30" s="57" t="s">
        <v>94</v>
      </c>
      <c r="D30" s="33"/>
      <c r="E30" s="36"/>
    </row>
    <row r="31" spans="1:5" ht="21" customHeight="1" x14ac:dyDescent="0.3">
      <c r="A31" s="119"/>
      <c r="B31" s="120"/>
      <c r="C31" s="9" t="s">
        <v>25</v>
      </c>
      <c r="D31" s="33"/>
      <c r="E31" s="36"/>
    </row>
    <row r="32" spans="1:5" ht="53.45" customHeight="1" x14ac:dyDescent="0.3">
      <c r="A32" s="119"/>
      <c r="B32" s="120"/>
      <c r="C32" s="71" t="s">
        <v>98</v>
      </c>
      <c r="D32" s="33"/>
      <c r="E32" s="36"/>
    </row>
    <row r="33" spans="1:5" ht="21" customHeight="1" x14ac:dyDescent="0.3">
      <c r="A33" s="119"/>
      <c r="B33" s="120"/>
      <c r="C33" s="9" t="s">
        <v>6</v>
      </c>
      <c r="D33" s="33"/>
      <c r="E33" s="36"/>
    </row>
    <row r="34" spans="1:5" ht="45" customHeight="1" x14ac:dyDescent="0.3">
      <c r="A34" s="119"/>
      <c r="B34" s="120"/>
      <c r="C34" s="57" t="s">
        <v>7</v>
      </c>
      <c r="D34" s="29"/>
      <c r="E34" s="29"/>
    </row>
    <row r="35" spans="1:5" ht="21" customHeight="1" x14ac:dyDescent="0.3">
      <c r="A35" s="61"/>
      <c r="B35" s="62"/>
      <c r="C35" s="63"/>
      <c r="D35" s="64"/>
      <c r="E35" s="65"/>
    </row>
    <row r="36" spans="1:5" x14ac:dyDescent="0.3">
      <c r="A36" s="14"/>
      <c r="B36" s="14"/>
    </row>
    <row r="37" spans="1:5" ht="15.6" customHeight="1" x14ac:dyDescent="0.3">
      <c r="A37" s="14"/>
      <c r="B37" s="6"/>
      <c r="C37" s="6"/>
    </row>
    <row r="38" spans="1:5" x14ac:dyDescent="0.3">
      <c r="A38" s="14"/>
      <c r="B38" s="6"/>
      <c r="C38" s="6"/>
    </row>
    <row r="39" spans="1:5" x14ac:dyDescent="0.3">
      <c r="A39" s="14"/>
      <c r="B39" s="14"/>
    </row>
    <row r="40" spans="1:5" x14ac:dyDescent="0.3">
      <c r="A40" s="14"/>
      <c r="B40" s="14"/>
    </row>
    <row r="41" spans="1:5" x14ac:dyDescent="0.3">
      <c r="A41" s="14"/>
      <c r="B41" s="14"/>
    </row>
    <row r="42" spans="1:5" x14ac:dyDescent="0.3">
      <c r="A42" s="14"/>
      <c r="B42" s="14"/>
    </row>
    <row r="43" spans="1:5" x14ac:dyDescent="0.3">
      <c r="A43" s="14"/>
      <c r="B43" s="14"/>
    </row>
    <row r="44" spans="1:5" x14ac:dyDescent="0.3">
      <c r="A44" s="14"/>
      <c r="B44" s="14"/>
    </row>
    <row r="45" spans="1:5" x14ac:dyDescent="0.3">
      <c r="A45" s="14"/>
      <c r="B45" s="14"/>
    </row>
  </sheetData>
  <mergeCells count="16">
    <mergeCell ref="A29:A34"/>
    <mergeCell ref="B29:B34"/>
    <mergeCell ref="A16:E16"/>
    <mergeCell ref="A17:A22"/>
    <mergeCell ref="B17:B22"/>
    <mergeCell ref="A23:A28"/>
    <mergeCell ref="B23:B28"/>
    <mergeCell ref="D1:E1"/>
    <mergeCell ref="D2:E2"/>
    <mergeCell ref="D3:E3"/>
    <mergeCell ref="A11:A15"/>
    <mergeCell ref="B11:B15"/>
    <mergeCell ref="A5:E5"/>
    <mergeCell ref="A7:B7"/>
    <mergeCell ref="C7:C8"/>
    <mergeCell ref="D7:E7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zoomScaleNormal="100" zoomScaleSheetLayoutView="100" workbookViewId="0">
      <selection activeCell="C16" sqref="C16"/>
    </sheetView>
  </sheetViews>
  <sheetFormatPr defaultColWidth="8.85546875" defaultRowHeight="16.5" x14ac:dyDescent="0.3"/>
  <cols>
    <col min="1" max="1" width="9.140625" style="3" customWidth="1"/>
    <col min="2" max="2" width="10.28515625" style="3" customWidth="1"/>
    <col min="3" max="3" width="41.28515625" style="3" bestFit="1" customWidth="1"/>
    <col min="4" max="4" width="12.140625" style="3" bestFit="1" customWidth="1"/>
    <col min="5" max="5" width="12.85546875" style="3" customWidth="1"/>
    <col min="6" max="6" width="13.28515625" style="3" customWidth="1"/>
    <col min="7" max="7" width="18.140625" style="3" customWidth="1"/>
    <col min="8" max="8" width="16.42578125" style="3" customWidth="1"/>
    <col min="9" max="9" width="8.85546875" style="3"/>
    <col min="10" max="10" width="9.28515625" style="3" bestFit="1" customWidth="1"/>
    <col min="11" max="16384" width="8.85546875" style="3"/>
  </cols>
  <sheetData>
    <row r="1" spans="1:14" x14ac:dyDescent="0.3">
      <c r="A1" s="1"/>
      <c r="B1" s="2"/>
      <c r="E1" s="24"/>
      <c r="F1" s="24"/>
      <c r="G1" s="109" t="s">
        <v>56</v>
      </c>
      <c r="H1" s="109"/>
    </row>
    <row r="2" spans="1:14" ht="15.6" customHeight="1" x14ac:dyDescent="0.3">
      <c r="A2" s="1"/>
      <c r="B2" s="2"/>
      <c r="E2" s="24"/>
      <c r="F2" s="24"/>
      <c r="G2" s="109" t="s">
        <v>75</v>
      </c>
      <c r="H2" s="109"/>
      <c r="I2" s="18"/>
      <c r="J2" s="18"/>
      <c r="K2" s="18"/>
      <c r="L2" s="18"/>
      <c r="M2" s="18"/>
      <c r="N2" s="18"/>
    </row>
    <row r="3" spans="1:14" ht="19.149999999999999" customHeight="1" x14ac:dyDescent="0.3">
      <c r="A3" s="1"/>
      <c r="B3" s="2"/>
      <c r="E3" s="24"/>
      <c r="F3" s="24"/>
      <c r="G3" s="109" t="s">
        <v>3</v>
      </c>
      <c r="H3" s="109"/>
      <c r="I3" s="18"/>
      <c r="J3" s="18"/>
      <c r="K3" s="18"/>
      <c r="L3" s="18"/>
      <c r="M3" s="18"/>
      <c r="N3" s="18"/>
    </row>
    <row r="4" spans="1:14" x14ac:dyDescent="0.3">
      <c r="A4" s="1"/>
      <c r="B4" s="2"/>
      <c r="C4" s="4"/>
    </row>
    <row r="5" spans="1:14" ht="34.9" customHeight="1" x14ac:dyDescent="0.3">
      <c r="A5" s="123" t="s">
        <v>96</v>
      </c>
      <c r="B5" s="123"/>
      <c r="C5" s="123"/>
      <c r="D5" s="123"/>
      <c r="E5" s="123"/>
      <c r="F5" s="123"/>
      <c r="G5" s="123"/>
      <c r="H5" s="123"/>
      <c r="I5" s="18"/>
      <c r="J5" s="18"/>
      <c r="K5" s="18"/>
      <c r="L5" s="18"/>
      <c r="M5" s="18"/>
    </row>
    <row r="6" spans="1:14" x14ac:dyDescent="0.3">
      <c r="A6" s="5"/>
      <c r="B6" s="20"/>
      <c r="C6" s="6"/>
    </row>
    <row r="7" spans="1:14" x14ac:dyDescent="0.3">
      <c r="A7" s="5"/>
      <c r="B7" s="20"/>
      <c r="C7" s="6"/>
      <c r="G7" s="7"/>
      <c r="H7" s="7" t="s">
        <v>0</v>
      </c>
    </row>
    <row r="8" spans="1:14" ht="44.45" customHeight="1" x14ac:dyDescent="0.3">
      <c r="A8" s="114" t="s">
        <v>23</v>
      </c>
      <c r="B8" s="114"/>
      <c r="C8" s="115" t="s">
        <v>41</v>
      </c>
      <c r="D8" s="117" t="s">
        <v>1</v>
      </c>
      <c r="E8" s="129"/>
      <c r="F8" s="129"/>
      <c r="G8" s="129"/>
      <c r="H8" s="118"/>
    </row>
    <row r="9" spans="1:14" ht="24.6" customHeight="1" x14ac:dyDescent="0.3">
      <c r="A9" s="127" t="s">
        <v>19</v>
      </c>
      <c r="B9" s="127" t="s">
        <v>18</v>
      </c>
      <c r="C9" s="126"/>
      <c r="D9" s="124" t="s">
        <v>42</v>
      </c>
      <c r="E9" s="117" t="s">
        <v>43</v>
      </c>
      <c r="F9" s="129"/>
      <c r="G9" s="129"/>
      <c r="H9" s="118"/>
    </row>
    <row r="10" spans="1:14" ht="128.44999999999999" customHeight="1" x14ac:dyDescent="0.3">
      <c r="A10" s="128"/>
      <c r="B10" s="128"/>
      <c r="C10" s="116"/>
      <c r="D10" s="125"/>
      <c r="E10" s="34" t="s">
        <v>44</v>
      </c>
      <c r="F10" s="25" t="s">
        <v>47</v>
      </c>
      <c r="G10" s="17" t="s">
        <v>46</v>
      </c>
      <c r="H10" s="25" t="s">
        <v>45</v>
      </c>
    </row>
    <row r="11" spans="1:14" ht="21" customHeight="1" x14ac:dyDescent="0.3">
      <c r="A11" s="23"/>
      <c r="B11" s="23"/>
      <c r="C11" s="21" t="s">
        <v>33</v>
      </c>
      <c r="D11" s="15">
        <f>D13</f>
        <v>19580</v>
      </c>
      <c r="E11" s="29">
        <f t="shared" ref="E11:H11" si="0">E13</f>
        <v>0</v>
      </c>
      <c r="F11" s="29">
        <f t="shared" si="0"/>
        <v>0</v>
      </c>
      <c r="G11" s="29">
        <f t="shared" si="0"/>
        <v>-3987.9</v>
      </c>
      <c r="H11" s="29">
        <f t="shared" si="0"/>
        <v>23567.9</v>
      </c>
    </row>
    <row r="12" spans="1:14" ht="12" customHeight="1" x14ac:dyDescent="0.3">
      <c r="A12" s="23"/>
      <c r="B12" s="23"/>
      <c r="C12" s="21" t="s">
        <v>38</v>
      </c>
      <c r="D12" s="10"/>
      <c r="E12" s="10"/>
      <c r="F12" s="10"/>
      <c r="G12" s="10"/>
      <c r="H12" s="10"/>
    </row>
    <row r="13" spans="1:14" ht="52.9" customHeight="1" x14ac:dyDescent="0.3">
      <c r="A13" s="22"/>
      <c r="B13" s="22"/>
      <c r="C13" s="104" t="s">
        <v>97</v>
      </c>
      <c r="D13" s="29">
        <f>SUM(D15:D16)</f>
        <v>19580</v>
      </c>
      <c r="E13" s="29">
        <f t="shared" ref="E13:H13" si="1">SUM(E15:E16)</f>
        <v>0</v>
      </c>
      <c r="F13" s="29">
        <f t="shared" si="1"/>
        <v>0</v>
      </c>
      <c r="G13" s="29">
        <f t="shared" si="1"/>
        <v>-3987.9</v>
      </c>
      <c r="H13" s="29">
        <f t="shared" si="1"/>
        <v>23567.9</v>
      </c>
    </row>
    <row r="14" spans="1:14" ht="16.149999999999999" customHeight="1" x14ac:dyDescent="0.3">
      <c r="A14" s="22"/>
      <c r="B14" s="22"/>
      <c r="C14" s="21" t="s">
        <v>38</v>
      </c>
      <c r="D14" s="10"/>
      <c r="E14" s="10"/>
      <c r="F14" s="10"/>
      <c r="G14" s="10"/>
      <c r="H14" s="10"/>
    </row>
    <row r="15" spans="1:14" ht="45.6" customHeight="1" x14ac:dyDescent="0.3">
      <c r="A15" s="100"/>
      <c r="B15" s="100" t="s">
        <v>105</v>
      </c>
      <c r="C15" s="103" t="s">
        <v>103</v>
      </c>
      <c r="D15" s="29">
        <f>E15+F15+G15+H15</f>
        <v>-3987.9</v>
      </c>
      <c r="E15" s="10"/>
      <c r="F15" s="10"/>
      <c r="G15" s="48">
        <v>-3987.9</v>
      </c>
      <c r="H15" s="10"/>
    </row>
    <row r="16" spans="1:14" ht="38.450000000000003" customHeight="1" x14ac:dyDescent="0.3">
      <c r="A16" s="39"/>
      <c r="B16" s="42" t="s">
        <v>66</v>
      </c>
      <c r="C16" s="56" t="s">
        <v>94</v>
      </c>
      <c r="D16" s="29">
        <f>E16+F16+G16+H16</f>
        <v>23567.9</v>
      </c>
      <c r="E16" s="29"/>
      <c r="F16" s="29"/>
      <c r="G16" s="29"/>
      <c r="H16" s="48">
        <f>19580+3987.9</f>
        <v>23567.9</v>
      </c>
      <c r="J16" s="37"/>
    </row>
    <row r="17" spans="1:8" x14ac:dyDescent="0.3">
      <c r="A17" s="62"/>
      <c r="B17" s="73"/>
      <c r="C17" s="74"/>
      <c r="D17" s="67"/>
      <c r="E17" s="45"/>
      <c r="F17" s="67"/>
      <c r="G17" s="67"/>
      <c r="H17" s="45"/>
    </row>
    <row r="18" spans="1:8" x14ac:dyDescent="0.3">
      <c r="A18" s="62"/>
      <c r="B18" s="73"/>
      <c r="C18" s="74"/>
      <c r="D18" s="67"/>
      <c r="E18" s="45"/>
      <c r="F18" s="67"/>
      <c r="G18" s="67"/>
      <c r="H18" s="45"/>
    </row>
    <row r="19" spans="1:8" x14ac:dyDescent="0.3">
      <c r="A19" s="62"/>
      <c r="B19" s="73"/>
      <c r="C19" s="74"/>
      <c r="D19" s="67"/>
      <c r="E19" s="45"/>
      <c r="F19" s="67"/>
      <c r="G19" s="67"/>
      <c r="H19" s="45"/>
    </row>
    <row r="20" spans="1:8" x14ac:dyDescent="0.3">
      <c r="A20" s="14"/>
      <c r="B20" s="14"/>
    </row>
    <row r="21" spans="1:8" x14ac:dyDescent="0.3">
      <c r="A21" s="14"/>
      <c r="B21" s="72"/>
    </row>
    <row r="22" spans="1:8" x14ac:dyDescent="0.3">
      <c r="A22" s="14"/>
      <c r="B22" s="14"/>
    </row>
    <row r="23" spans="1:8" x14ac:dyDescent="0.3">
      <c r="A23" s="14"/>
      <c r="B23" s="14"/>
    </row>
    <row r="24" spans="1:8" x14ac:dyDescent="0.3">
      <c r="A24" s="14"/>
      <c r="B24" s="14"/>
    </row>
    <row r="25" spans="1:8" x14ac:dyDescent="0.3">
      <c r="A25" s="14"/>
      <c r="B25" s="14"/>
    </row>
    <row r="26" spans="1:8" x14ac:dyDescent="0.3">
      <c r="A26" s="14"/>
      <c r="B26" s="14"/>
    </row>
    <row r="27" spans="1:8" x14ac:dyDescent="0.3">
      <c r="A27" s="14"/>
      <c r="B27" s="14"/>
    </row>
    <row r="28" spans="1:8" x14ac:dyDescent="0.3">
      <c r="A28" s="14"/>
      <c r="B28" s="14"/>
    </row>
    <row r="29" spans="1:8" x14ac:dyDescent="0.3">
      <c r="A29" s="14"/>
      <c r="B29" s="14"/>
    </row>
  </sheetData>
  <mergeCells count="11">
    <mergeCell ref="G1:H1"/>
    <mergeCell ref="G2:H2"/>
    <mergeCell ref="G3:H3"/>
    <mergeCell ref="A5:H5"/>
    <mergeCell ref="D9:D10"/>
    <mergeCell ref="A8:B8"/>
    <mergeCell ref="C8:C10"/>
    <mergeCell ref="A9:A10"/>
    <mergeCell ref="B9:B10"/>
    <mergeCell ref="E9:H9"/>
    <mergeCell ref="D8:H8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selection activeCell="G24" sqref="G24"/>
    </sheetView>
  </sheetViews>
  <sheetFormatPr defaultColWidth="8.85546875" defaultRowHeight="16.5" x14ac:dyDescent="0.3"/>
  <cols>
    <col min="1" max="1" width="6.28515625" style="3" customWidth="1"/>
    <col min="2" max="2" width="10.5703125" style="3" bestFit="1" customWidth="1"/>
    <col min="3" max="3" width="39.28515625" style="3" customWidth="1"/>
    <col min="4" max="4" width="16.7109375" style="3" customWidth="1"/>
    <col min="5" max="5" width="17.7109375" style="3" customWidth="1"/>
    <col min="6" max="7" width="8.85546875" style="3"/>
    <col min="8" max="8" width="10.140625" style="3" bestFit="1" customWidth="1"/>
    <col min="9" max="16384" width="8.85546875" style="3"/>
  </cols>
  <sheetData>
    <row r="1" spans="1:13" x14ac:dyDescent="0.3">
      <c r="A1" s="1"/>
      <c r="B1" s="2"/>
      <c r="D1" s="109" t="s">
        <v>37</v>
      </c>
      <c r="E1" s="109"/>
    </row>
    <row r="2" spans="1:13" ht="18" customHeight="1" x14ac:dyDescent="0.3">
      <c r="A2" s="1"/>
      <c r="B2" s="2"/>
      <c r="D2" s="109" t="s">
        <v>75</v>
      </c>
      <c r="E2" s="109"/>
      <c r="F2" s="18"/>
      <c r="G2" s="18"/>
      <c r="H2" s="18"/>
      <c r="I2" s="18"/>
      <c r="J2" s="18"/>
      <c r="K2" s="18"/>
      <c r="L2" s="18"/>
      <c r="M2" s="18"/>
    </row>
    <row r="3" spans="1:13" ht="15.6" customHeight="1" x14ac:dyDescent="0.3">
      <c r="A3" s="1"/>
      <c r="B3" s="2"/>
      <c r="D3" s="109" t="s">
        <v>3</v>
      </c>
      <c r="E3" s="109"/>
      <c r="F3" s="18"/>
      <c r="G3" s="18"/>
      <c r="H3" s="18"/>
      <c r="I3" s="18"/>
      <c r="J3" s="18"/>
      <c r="K3" s="18"/>
      <c r="L3" s="18"/>
      <c r="M3" s="18"/>
    </row>
    <row r="4" spans="1:13" x14ac:dyDescent="0.3">
      <c r="A4" s="1"/>
      <c r="B4" s="2"/>
      <c r="C4" s="4"/>
    </row>
    <row r="5" spans="1:13" ht="42.6" customHeight="1" x14ac:dyDescent="0.3">
      <c r="A5" s="123" t="s">
        <v>69</v>
      </c>
      <c r="B5" s="123"/>
      <c r="C5" s="123"/>
      <c r="D5" s="123"/>
      <c r="E5" s="123"/>
      <c r="F5" s="18"/>
      <c r="G5" s="18"/>
      <c r="H5" s="18"/>
      <c r="I5" s="18"/>
      <c r="J5" s="18"/>
      <c r="K5" s="18"/>
      <c r="L5" s="18"/>
    </row>
    <row r="6" spans="1:13" x14ac:dyDescent="0.3">
      <c r="A6" s="5"/>
      <c r="B6" s="20"/>
      <c r="C6" s="6"/>
      <c r="E6" s="7" t="s">
        <v>0</v>
      </c>
    </row>
    <row r="7" spans="1:13" ht="31.15" customHeight="1" x14ac:dyDescent="0.3">
      <c r="A7" s="114" t="s">
        <v>23</v>
      </c>
      <c r="B7" s="114"/>
      <c r="C7" s="115" t="s">
        <v>39</v>
      </c>
      <c r="D7" s="130" t="s">
        <v>1</v>
      </c>
      <c r="E7" s="131"/>
    </row>
    <row r="8" spans="1:13" ht="34.9" customHeight="1" x14ac:dyDescent="0.3">
      <c r="A8" s="127" t="s">
        <v>19</v>
      </c>
      <c r="B8" s="127" t="s">
        <v>18</v>
      </c>
      <c r="C8" s="126"/>
      <c r="D8" s="132"/>
      <c r="E8" s="133"/>
    </row>
    <row r="9" spans="1:13" ht="38.450000000000003" customHeight="1" x14ac:dyDescent="0.3">
      <c r="A9" s="128"/>
      <c r="B9" s="128"/>
      <c r="C9" s="116"/>
      <c r="D9" s="34" t="s">
        <v>8</v>
      </c>
      <c r="E9" s="34" t="s">
        <v>9</v>
      </c>
    </row>
    <row r="10" spans="1:13" ht="21" customHeight="1" x14ac:dyDescent="0.3">
      <c r="A10" s="23"/>
      <c r="B10" s="23"/>
      <c r="C10" s="21" t="s">
        <v>33</v>
      </c>
      <c r="D10" s="29">
        <f t="shared" ref="D10:E10" si="0">D12</f>
        <v>19580</v>
      </c>
      <c r="E10" s="29">
        <f t="shared" si="0"/>
        <v>19580</v>
      </c>
    </row>
    <row r="11" spans="1:13" ht="12" customHeight="1" x14ac:dyDescent="0.3">
      <c r="A11" s="23"/>
      <c r="B11" s="23"/>
      <c r="C11" s="21" t="s">
        <v>38</v>
      </c>
      <c r="D11" s="16"/>
      <c r="E11" s="16"/>
    </row>
    <row r="12" spans="1:13" ht="35.450000000000003" customHeight="1" x14ac:dyDescent="0.3">
      <c r="A12" s="22"/>
      <c r="B12" s="22"/>
      <c r="C12" s="104" t="s">
        <v>97</v>
      </c>
      <c r="D12" s="29">
        <f>D14+D17</f>
        <v>19580</v>
      </c>
      <c r="E12" s="29">
        <f>E14+E17</f>
        <v>19580</v>
      </c>
    </row>
    <row r="13" spans="1:13" ht="16.149999999999999" customHeight="1" x14ac:dyDescent="0.3">
      <c r="A13" s="22"/>
      <c r="B13" s="22"/>
      <c r="C13" s="21" t="s">
        <v>38</v>
      </c>
      <c r="D13" s="16"/>
      <c r="E13" s="16"/>
    </row>
    <row r="14" spans="1:13" ht="44.45" customHeight="1" x14ac:dyDescent="0.3">
      <c r="A14" s="42">
        <v>1012</v>
      </c>
      <c r="B14" s="42" t="s">
        <v>105</v>
      </c>
      <c r="C14" s="108" t="s">
        <v>103</v>
      </c>
      <c r="D14" s="43">
        <f t="shared" ref="D14:E14" si="1">D16</f>
        <v>-2636.1</v>
      </c>
      <c r="E14" s="43">
        <f t="shared" si="1"/>
        <v>-3987.9</v>
      </c>
    </row>
    <row r="15" spans="1:13" ht="16.149999999999999" customHeight="1" x14ac:dyDescent="0.3">
      <c r="A15" s="23"/>
      <c r="B15" s="23"/>
      <c r="C15" s="101" t="s">
        <v>48</v>
      </c>
      <c r="D15" s="16"/>
      <c r="E15" s="16"/>
    </row>
    <row r="16" spans="1:13" ht="16.149999999999999" customHeight="1" x14ac:dyDescent="0.3">
      <c r="A16" s="23"/>
      <c r="B16" s="23"/>
      <c r="C16" s="27" t="s">
        <v>93</v>
      </c>
      <c r="D16" s="48">
        <v>-2636.1</v>
      </c>
      <c r="E16" s="48">
        <v>-3987.9</v>
      </c>
    </row>
    <row r="17" spans="1:8" ht="33.6" customHeight="1" x14ac:dyDescent="0.3">
      <c r="A17" s="42">
        <v>1012</v>
      </c>
      <c r="B17" s="42" t="s">
        <v>66</v>
      </c>
      <c r="C17" s="80" t="s">
        <v>94</v>
      </c>
      <c r="D17" s="43">
        <f t="shared" ref="D17:E17" si="2">D19</f>
        <v>22216.1</v>
      </c>
      <c r="E17" s="43">
        <f t="shared" si="2"/>
        <v>23567.9</v>
      </c>
      <c r="G17" s="37"/>
      <c r="H17" s="37"/>
    </row>
    <row r="18" spans="1:8" ht="16.149999999999999" customHeight="1" x14ac:dyDescent="0.3">
      <c r="A18" s="23"/>
      <c r="B18" s="23"/>
      <c r="C18" s="70" t="s">
        <v>48</v>
      </c>
      <c r="D18" s="16"/>
      <c r="E18" s="16"/>
    </row>
    <row r="19" spans="1:8" ht="16.149999999999999" customHeight="1" x14ac:dyDescent="0.3">
      <c r="A19" s="23"/>
      <c r="B19" s="23"/>
      <c r="C19" s="27" t="s">
        <v>93</v>
      </c>
      <c r="D19" s="48">
        <v>22216.1</v>
      </c>
      <c r="E19" s="48">
        <v>23567.9</v>
      </c>
    </row>
    <row r="20" spans="1:8" x14ac:dyDescent="0.3">
      <c r="A20" s="14"/>
      <c r="B20" s="14"/>
    </row>
    <row r="21" spans="1:8" x14ac:dyDescent="0.3">
      <c r="A21" s="14"/>
      <c r="B21" s="14"/>
    </row>
    <row r="22" spans="1:8" x14ac:dyDescent="0.3">
      <c r="A22" s="14"/>
      <c r="B22" s="72"/>
    </row>
    <row r="23" spans="1:8" x14ac:dyDescent="0.3">
      <c r="A23" s="14"/>
      <c r="B23" s="14"/>
    </row>
    <row r="24" spans="1:8" x14ac:dyDescent="0.3">
      <c r="A24" s="14"/>
      <c r="B24" s="14"/>
    </row>
    <row r="25" spans="1:8" x14ac:dyDescent="0.3">
      <c r="A25" s="14"/>
      <c r="B25" s="14"/>
    </row>
    <row r="26" spans="1:8" x14ac:dyDescent="0.3">
      <c r="A26" s="14"/>
      <c r="B26" s="14"/>
    </row>
    <row r="27" spans="1:8" x14ac:dyDescent="0.3">
      <c r="A27" s="14"/>
      <c r="B27" s="14"/>
    </row>
    <row r="28" spans="1:8" x14ac:dyDescent="0.3">
      <c r="A28" s="14"/>
      <c r="B28" s="14"/>
    </row>
  </sheetData>
  <mergeCells count="9">
    <mergeCell ref="D1:E1"/>
    <mergeCell ref="D2:E2"/>
    <mergeCell ref="D3:E3"/>
    <mergeCell ref="A8:A9"/>
    <mergeCell ref="B8:B9"/>
    <mergeCell ref="A5:E5"/>
    <mergeCell ref="A7:B7"/>
    <mergeCell ref="C7:C9"/>
    <mergeCell ref="D7:E8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opLeftCell="A34" zoomScaleNormal="100" zoomScaleSheetLayoutView="100" workbookViewId="0">
      <selection activeCell="M14" sqref="M14"/>
    </sheetView>
  </sheetViews>
  <sheetFormatPr defaultColWidth="8.85546875" defaultRowHeight="16.5" x14ac:dyDescent="0.3"/>
  <cols>
    <col min="1" max="3" width="8.85546875" style="3"/>
    <col min="4" max="4" width="8.85546875" style="3" customWidth="1"/>
    <col min="5" max="5" width="8.5703125" style="3" customWidth="1"/>
    <col min="6" max="6" width="40" style="3" customWidth="1"/>
    <col min="7" max="8" width="18.28515625" style="3" customWidth="1"/>
    <col min="9" max="16384" width="8.85546875" style="3"/>
  </cols>
  <sheetData>
    <row r="1" spans="1:16" x14ac:dyDescent="0.3">
      <c r="D1" s="1"/>
      <c r="E1" s="2"/>
      <c r="G1" s="109" t="s">
        <v>35</v>
      </c>
      <c r="H1" s="109"/>
    </row>
    <row r="2" spans="1:16" ht="15.6" customHeight="1" x14ac:dyDescent="0.3">
      <c r="D2" s="1"/>
      <c r="E2" s="2"/>
      <c r="G2" s="109" t="s">
        <v>75</v>
      </c>
      <c r="H2" s="109"/>
      <c r="I2" s="18"/>
      <c r="J2" s="18"/>
      <c r="K2" s="18"/>
      <c r="L2" s="18"/>
      <c r="M2" s="18"/>
      <c r="N2" s="18"/>
      <c r="O2" s="18"/>
      <c r="P2" s="18"/>
    </row>
    <row r="3" spans="1:16" ht="18.600000000000001" customHeight="1" x14ac:dyDescent="0.3">
      <c r="D3" s="1"/>
      <c r="E3" s="2"/>
      <c r="F3" s="4"/>
      <c r="G3" s="109" t="s">
        <v>3</v>
      </c>
      <c r="H3" s="109"/>
    </row>
    <row r="4" spans="1:16" x14ac:dyDescent="0.3">
      <c r="D4" s="1"/>
      <c r="E4" s="2"/>
      <c r="F4" s="4"/>
      <c r="G4" s="69"/>
      <c r="H4" s="69"/>
    </row>
    <row r="5" spans="1:16" ht="37.9" customHeight="1" x14ac:dyDescent="0.3">
      <c r="A5" s="123" t="s">
        <v>74</v>
      </c>
      <c r="B5" s="123"/>
      <c r="C5" s="123"/>
      <c r="D5" s="123"/>
      <c r="E5" s="123"/>
      <c r="F5" s="123"/>
      <c r="G5" s="123"/>
      <c r="H5" s="123"/>
      <c r="I5" s="18"/>
      <c r="J5" s="18"/>
      <c r="K5" s="18"/>
      <c r="L5" s="18"/>
      <c r="M5" s="18"/>
      <c r="N5" s="18"/>
      <c r="O5" s="18"/>
    </row>
    <row r="6" spans="1:16" x14ac:dyDescent="0.3">
      <c r="D6" s="5"/>
      <c r="E6" s="20"/>
      <c r="F6" s="6"/>
      <c r="H6" s="7" t="s">
        <v>0</v>
      </c>
    </row>
    <row r="7" spans="1:16" ht="67.900000000000006" customHeight="1" x14ac:dyDescent="0.3">
      <c r="A7" s="134" t="s">
        <v>24</v>
      </c>
      <c r="B7" s="134"/>
      <c r="C7" s="134"/>
      <c r="D7" s="135" t="s">
        <v>23</v>
      </c>
      <c r="E7" s="114"/>
      <c r="F7" s="115" t="s">
        <v>51</v>
      </c>
      <c r="G7" s="117" t="s">
        <v>1</v>
      </c>
      <c r="H7" s="118"/>
    </row>
    <row r="8" spans="1:16" ht="36" customHeight="1" x14ac:dyDescent="0.3">
      <c r="A8" s="91" t="s">
        <v>22</v>
      </c>
      <c r="B8" s="91" t="s">
        <v>21</v>
      </c>
      <c r="C8" s="91" t="s">
        <v>20</v>
      </c>
      <c r="D8" s="93" t="s">
        <v>19</v>
      </c>
      <c r="E8" s="92" t="s">
        <v>18</v>
      </c>
      <c r="F8" s="116"/>
      <c r="G8" s="34" t="s">
        <v>8</v>
      </c>
      <c r="H8" s="34" t="s">
        <v>9</v>
      </c>
    </row>
    <row r="9" spans="1:16" ht="25.9" customHeight="1" x14ac:dyDescent="0.3">
      <c r="A9" s="10"/>
      <c r="B9" s="10"/>
      <c r="C9" s="10"/>
      <c r="D9" s="54"/>
      <c r="E9" s="22"/>
      <c r="F9" s="50" t="s">
        <v>93</v>
      </c>
      <c r="G9" s="29">
        <f t="shared" ref="G9:H9" si="0">G10</f>
        <v>0</v>
      </c>
      <c r="H9" s="29">
        <f t="shared" si="0"/>
        <v>0</v>
      </c>
      <c r="J9" s="37"/>
      <c r="K9" s="37"/>
      <c r="L9" s="37"/>
      <c r="M9" s="37"/>
    </row>
    <row r="10" spans="1:16" ht="33.6" customHeight="1" x14ac:dyDescent="0.3">
      <c r="A10" s="53" t="s">
        <v>16</v>
      </c>
      <c r="B10" s="53"/>
      <c r="C10" s="53"/>
      <c r="D10" s="53"/>
      <c r="E10" s="53"/>
      <c r="F10" s="8" t="s">
        <v>59</v>
      </c>
      <c r="G10" s="29">
        <f t="shared" ref="G10:H10" si="1">G12</f>
        <v>0</v>
      </c>
      <c r="H10" s="29">
        <f t="shared" si="1"/>
        <v>0</v>
      </c>
    </row>
    <row r="11" spans="1:16" ht="19.149999999999999" customHeight="1" x14ac:dyDescent="0.3">
      <c r="A11" s="53"/>
      <c r="B11" s="53"/>
      <c r="C11" s="53"/>
      <c r="D11" s="53"/>
      <c r="E11" s="53"/>
      <c r="F11" s="8" t="s">
        <v>57</v>
      </c>
      <c r="G11" s="29"/>
      <c r="H11" s="29"/>
    </row>
    <row r="12" spans="1:16" ht="51.6" customHeight="1" x14ac:dyDescent="0.3">
      <c r="A12" s="53"/>
      <c r="B12" s="53" t="s">
        <v>17</v>
      </c>
      <c r="C12" s="53"/>
      <c r="D12" s="53"/>
      <c r="E12" s="53"/>
      <c r="F12" s="8" t="s">
        <v>58</v>
      </c>
      <c r="G12" s="29">
        <f t="shared" ref="G12:H12" si="2">G14</f>
        <v>0</v>
      </c>
      <c r="H12" s="29">
        <f t="shared" si="2"/>
        <v>0</v>
      </c>
    </row>
    <row r="13" spans="1:16" ht="18.600000000000001" customHeight="1" x14ac:dyDescent="0.3">
      <c r="A13" s="53"/>
      <c r="B13" s="53"/>
      <c r="C13" s="53"/>
      <c r="D13" s="53"/>
      <c r="E13" s="53"/>
      <c r="F13" s="8" t="s">
        <v>57</v>
      </c>
      <c r="G13" s="29"/>
      <c r="H13" s="29"/>
    </row>
    <row r="14" spans="1:16" ht="49.15" customHeight="1" x14ac:dyDescent="0.3">
      <c r="A14" s="53"/>
      <c r="B14" s="53"/>
      <c r="C14" s="53" t="s">
        <v>16</v>
      </c>
      <c r="D14" s="53"/>
      <c r="E14" s="53"/>
      <c r="F14" s="8" t="s">
        <v>58</v>
      </c>
      <c r="G14" s="29">
        <f t="shared" ref="G14:H14" si="3">G16</f>
        <v>0</v>
      </c>
      <c r="H14" s="29">
        <f t="shared" si="3"/>
        <v>0</v>
      </c>
    </row>
    <row r="15" spans="1:16" ht="21" customHeight="1" x14ac:dyDescent="0.3">
      <c r="A15" s="53"/>
      <c r="B15" s="53"/>
      <c r="C15" s="53"/>
      <c r="D15" s="53"/>
      <c r="E15" s="53"/>
      <c r="F15" s="8" t="s">
        <v>57</v>
      </c>
      <c r="G15" s="29"/>
      <c r="H15" s="29"/>
    </row>
    <row r="16" spans="1:16" ht="52.15" customHeight="1" x14ac:dyDescent="0.3">
      <c r="A16" s="10"/>
      <c r="B16" s="10"/>
      <c r="C16" s="10"/>
      <c r="D16" s="55">
        <v>1012</v>
      </c>
      <c r="E16" s="32"/>
      <c r="F16" s="41" t="s">
        <v>65</v>
      </c>
      <c r="G16" s="29">
        <f>G18+G26+G35</f>
        <v>0</v>
      </c>
      <c r="H16" s="29">
        <f>H18+H26+H35</f>
        <v>0</v>
      </c>
    </row>
    <row r="17" spans="1:8" ht="16.899999999999999" customHeight="1" x14ac:dyDescent="0.3">
      <c r="A17" s="10"/>
      <c r="B17" s="10"/>
      <c r="C17" s="10"/>
      <c r="D17" s="55"/>
      <c r="E17" s="39"/>
      <c r="F17" s="8" t="s">
        <v>50</v>
      </c>
      <c r="G17" s="29"/>
      <c r="H17" s="29"/>
    </row>
    <row r="18" spans="1:8" ht="99" customHeight="1" x14ac:dyDescent="0.3">
      <c r="A18" s="10"/>
      <c r="B18" s="10"/>
      <c r="C18" s="10"/>
      <c r="D18" s="55"/>
      <c r="E18" s="39" t="s">
        <v>27</v>
      </c>
      <c r="F18" s="41" t="s">
        <v>61</v>
      </c>
      <c r="G18" s="29">
        <f t="shared" ref="G18:H18" si="4">G20</f>
        <v>-19580</v>
      </c>
      <c r="H18" s="29">
        <f t="shared" si="4"/>
        <v>-19580</v>
      </c>
    </row>
    <row r="19" spans="1:8" ht="18" customHeight="1" x14ac:dyDescent="0.3">
      <c r="A19" s="10"/>
      <c r="B19" s="10"/>
      <c r="C19" s="10"/>
      <c r="D19" s="55"/>
      <c r="E19" s="32"/>
      <c r="F19" s="40" t="s">
        <v>52</v>
      </c>
      <c r="G19" s="29"/>
      <c r="H19" s="29"/>
    </row>
    <row r="20" spans="1:8" ht="19.149999999999999" customHeight="1" x14ac:dyDescent="0.3">
      <c r="A20" s="10"/>
      <c r="B20" s="10"/>
      <c r="C20" s="10"/>
      <c r="D20" s="55"/>
      <c r="E20" s="19"/>
      <c r="F20" s="9" t="s">
        <v>93</v>
      </c>
      <c r="G20" s="29">
        <f t="shared" ref="G20:H20" si="5">G22</f>
        <v>-19580</v>
      </c>
      <c r="H20" s="29">
        <f t="shared" si="5"/>
        <v>-19580</v>
      </c>
    </row>
    <row r="21" spans="1:8" ht="48.6" customHeight="1" x14ac:dyDescent="0.3">
      <c r="A21" s="10"/>
      <c r="B21" s="10"/>
      <c r="C21" s="10"/>
      <c r="D21" s="55"/>
      <c r="E21" s="31"/>
      <c r="F21" s="41" t="s">
        <v>53</v>
      </c>
      <c r="G21" s="29"/>
      <c r="H21" s="29"/>
    </row>
    <row r="22" spans="1:8" ht="23.45" customHeight="1" x14ac:dyDescent="0.3">
      <c r="A22" s="10"/>
      <c r="B22" s="10"/>
      <c r="C22" s="10"/>
      <c r="D22" s="55"/>
      <c r="E22" s="19"/>
      <c r="F22" s="41" t="s">
        <v>72</v>
      </c>
      <c r="G22" s="29">
        <f t="shared" ref="G22:H22" si="6">G23</f>
        <v>-19580</v>
      </c>
      <c r="H22" s="29">
        <f t="shared" si="6"/>
        <v>-19580</v>
      </c>
    </row>
    <row r="23" spans="1:8" ht="22.15" customHeight="1" x14ac:dyDescent="0.3">
      <c r="A23" s="10"/>
      <c r="B23" s="10"/>
      <c r="C23" s="10"/>
      <c r="D23" s="54"/>
      <c r="E23" s="22"/>
      <c r="F23" s="8" t="s">
        <v>60</v>
      </c>
      <c r="G23" s="29">
        <f>G24</f>
        <v>-19580</v>
      </c>
      <c r="H23" s="29">
        <f>H24</f>
        <v>-19580</v>
      </c>
    </row>
    <row r="24" spans="1:8" ht="22.9" customHeight="1" x14ac:dyDescent="0.3">
      <c r="A24" s="10"/>
      <c r="B24" s="10"/>
      <c r="C24" s="10"/>
      <c r="D24" s="54"/>
      <c r="E24" s="76"/>
      <c r="F24" s="8" t="s">
        <v>102</v>
      </c>
      <c r="G24" s="29">
        <f>G25</f>
        <v>-19580</v>
      </c>
      <c r="H24" s="29">
        <f>H25</f>
        <v>-19580</v>
      </c>
    </row>
    <row r="25" spans="1:8" ht="31.9" customHeight="1" x14ac:dyDescent="0.3">
      <c r="A25" s="10"/>
      <c r="B25" s="10"/>
      <c r="C25" s="10"/>
      <c r="D25" s="54"/>
      <c r="E25" s="76"/>
      <c r="F25" s="44" t="s">
        <v>128</v>
      </c>
      <c r="G25" s="29">
        <v>-19580</v>
      </c>
      <c r="H25" s="29">
        <v>-19580</v>
      </c>
    </row>
    <row r="26" spans="1:8" ht="45" customHeight="1" x14ac:dyDescent="0.3">
      <c r="A26" s="10"/>
      <c r="B26" s="10"/>
      <c r="C26" s="10"/>
      <c r="D26" s="55"/>
      <c r="E26" s="99">
        <v>31011</v>
      </c>
      <c r="F26" s="103" t="s">
        <v>103</v>
      </c>
      <c r="G26" s="29">
        <f t="shared" ref="G26:H26" si="7">G28</f>
        <v>-2636.1</v>
      </c>
      <c r="H26" s="29">
        <f t="shared" si="7"/>
        <v>-3987.9</v>
      </c>
    </row>
    <row r="27" spans="1:8" ht="14.45" customHeight="1" x14ac:dyDescent="0.3">
      <c r="A27" s="10"/>
      <c r="B27" s="10"/>
      <c r="C27" s="10"/>
      <c r="D27" s="55"/>
      <c r="E27" s="99"/>
      <c r="F27" s="102" t="s">
        <v>52</v>
      </c>
      <c r="G27" s="29"/>
      <c r="H27" s="29"/>
    </row>
    <row r="28" spans="1:8" ht="16.899999999999999" customHeight="1" x14ac:dyDescent="0.3">
      <c r="A28" s="10"/>
      <c r="B28" s="10"/>
      <c r="C28" s="10"/>
      <c r="D28" s="55"/>
      <c r="E28" s="99"/>
      <c r="F28" s="9" t="s">
        <v>93</v>
      </c>
      <c r="G28" s="29">
        <f t="shared" ref="G28:H28" si="8">G30</f>
        <v>-2636.1</v>
      </c>
      <c r="H28" s="29">
        <f t="shared" si="8"/>
        <v>-3987.9</v>
      </c>
    </row>
    <row r="29" spans="1:8" ht="48" customHeight="1" x14ac:dyDescent="0.3">
      <c r="A29" s="10"/>
      <c r="B29" s="10"/>
      <c r="C29" s="10"/>
      <c r="D29" s="55"/>
      <c r="E29" s="99"/>
      <c r="F29" s="103" t="s">
        <v>53</v>
      </c>
      <c r="G29" s="29"/>
      <c r="H29" s="29"/>
    </row>
    <row r="30" spans="1:8" ht="24.6" customHeight="1" x14ac:dyDescent="0.3">
      <c r="A30" s="10"/>
      <c r="B30" s="10"/>
      <c r="C30" s="10"/>
      <c r="D30" s="55"/>
      <c r="E30" s="99"/>
      <c r="F30" s="103" t="s">
        <v>72</v>
      </c>
      <c r="G30" s="29">
        <f t="shared" ref="G30:H33" si="9">G31</f>
        <v>-2636.1</v>
      </c>
      <c r="H30" s="29">
        <f t="shared" si="9"/>
        <v>-3987.9</v>
      </c>
    </row>
    <row r="31" spans="1:8" ht="31.9" customHeight="1" x14ac:dyDescent="0.3">
      <c r="A31" s="10"/>
      <c r="B31" s="10"/>
      <c r="C31" s="10"/>
      <c r="D31" s="55"/>
      <c r="E31" s="99"/>
      <c r="F31" s="103" t="s">
        <v>73</v>
      </c>
      <c r="G31" s="29">
        <f t="shared" si="9"/>
        <v>-2636.1</v>
      </c>
      <c r="H31" s="29">
        <f t="shared" si="9"/>
        <v>-3987.9</v>
      </c>
    </row>
    <row r="32" spans="1:8" ht="24.6" customHeight="1" x14ac:dyDescent="0.3">
      <c r="A32" s="10"/>
      <c r="B32" s="10"/>
      <c r="C32" s="10"/>
      <c r="D32" s="55"/>
      <c r="E32" s="99"/>
      <c r="F32" s="103" t="s">
        <v>71</v>
      </c>
      <c r="G32" s="29">
        <f t="shared" si="9"/>
        <v>-2636.1</v>
      </c>
      <c r="H32" s="29">
        <f t="shared" si="9"/>
        <v>-3987.9</v>
      </c>
    </row>
    <row r="33" spans="1:8" ht="25.15" customHeight="1" x14ac:dyDescent="0.3">
      <c r="A33" s="10"/>
      <c r="B33" s="10"/>
      <c r="C33" s="10"/>
      <c r="D33" s="99"/>
      <c r="E33" s="99"/>
      <c r="F33" s="103" t="s">
        <v>129</v>
      </c>
      <c r="G33" s="29">
        <f t="shared" si="9"/>
        <v>-2636.1</v>
      </c>
      <c r="H33" s="29">
        <f t="shared" si="9"/>
        <v>-3987.9</v>
      </c>
    </row>
    <row r="34" spans="1:8" ht="31.9" customHeight="1" x14ac:dyDescent="0.3">
      <c r="A34" s="10"/>
      <c r="B34" s="10"/>
      <c r="C34" s="10"/>
      <c r="D34" s="99"/>
      <c r="E34" s="99"/>
      <c r="F34" s="82" t="s">
        <v>106</v>
      </c>
      <c r="G34" s="48">
        <v>-2636.1</v>
      </c>
      <c r="H34" s="48">
        <v>-3987.9</v>
      </c>
    </row>
    <row r="35" spans="1:8" ht="33" customHeight="1" x14ac:dyDescent="0.3">
      <c r="A35" s="10"/>
      <c r="B35" s="10"/>
      <c r="C35" s="10"/>
      <c r="D35" s="55"/>
      <c r="E35" s="68">
        <v>31002</v>
      </c>
      <c r="F35" s="80" t="s">
        <v>94</v>
      </c>
      <c r="G35" s="29">
        <f t="shared" ref="G35:H35" si="10">G37</f>
        <v>22216.1</v>
      </c>
      <c r="H35" s="29">
        <f t="shared" si="10"/>
        <v>23567.9</v>
      </c>
    </row>
    <row r="36" spans="1:8" ht="17.45" customHeight="1" x14ac:dyDescent="0.3">
      <c r="A36" s="10"/>
      <c r="B36" s="10"/>
      <c r="C36" s="10"/>
      <c r="D36" s="55"/>
      <c r="E36" s="58"/>
      <c r="F36" s="59" t="s">
        <v>52</v>
      </c>
      <c r="G36" s="29"/>
      <c r="H36" s="29"/>
    </row>
    <row r="37" spans="1:8" ht="19.899999999999999" customHeight="1" x14ac:dyDescent="0.3">
      <c r="A37" s="10"/>
      <c r="B37" s="10"/>
      <c r="C37" s="10"/>
      <c r="D37" s="55"/>
      <c r="E37" s="58"/>
      <c r="F37" s="9" t="s">
        <v>93</v>
      </c>
      <c r="G37" s="29">
        <f t="shared" ref="G37:H37" si="11">G39</f>
        <v>22216.1</v>
      </c>
      <c r="H37" s="29">
        <f t="shared" si="11"/>
        <v>23567.9</v>
      </c>
    </row>
    <row r="38" spans="1:8" ht="49.15" customHeight="1" x14ac:dyDescent="0.3">
      <c r="A38" s="10"/>
      <c r="B38" s="10"/>
      <c r="C38" s="10"/>
      <c r="D38" s="55"/>
      <c r="E38" s="58"/>
      <c r="F38" s="60" t="s">
        <v>53</v>
      </c>
      <c r="G38" s="29"/>
      <c r="H38" s="29"/>
    </row>
    <row r="39" spans="1:8" ht="23.45" customHeight="1" x14ac:dyDescent="0.3">
      <c r="A39" s="10"/>
      <c r="B39" s="10"/>
      <c r="C39" s="10"/>
      <c r="D39" s="55"/>
      <c r="E39" s="58"/>
      <c r="F39" s="60" t="s">
        <v>72</v>
      </c>
      <c r="G39" s="29">
        <f t="shared" ref="G39:H42" si="12">G40</f>
        <v>22216.1</v>
      </c>
      <c r="H39" s="29">
        <f t="shared" si="12"/>
        <v>23567.9</v>
      </c>
    </row>
    <row r="40" spans="1:8" ht="36" customHeight="1" x14ac:dyDescent="0.3">
      <c r="A40" s="10"/>
      <c r="B40" s="10"/>
      <c r="C40" s="10"/>
      <c r="D40" s="55"/>
      <c r="E40" s="58"/>
      <c r="F40" s="60" t="s">
        <v>73</v>
      </c>
      <c r="G40" s="29">
        <f t="shared" si="12"/>
        <v>22216.1</v>
      </c>
      <c r="H40" s="29">
        <f t="shared" si="12"/>
        <v>23567.9</v>
      </c>
    </row>
    <row r="41" spans="1:8" ht="22.15" customHeight="1" x14ac:dyDescent="0.3">
      <c r="A41" s="10"/>
      <c r="B41" s="10"/>
      <c r="C41" s="10"/>
      <c r="D41" s="55"/>
      <c r="E41" s="58"/>
      <c r="F41" s="60" t="s">
        <v>71</v>
      </c>
      <c r="G41" s="29">
        <f t="shared" si="12"/>
        <v>22216.1</v>
      </c>
      <c r="H41" s="29">
        <f t="shared" si="12"/>
        <v>23567.9</v>
      </c>
    </row>
    <row r="42" spans="1:8" ht="31.9" customHeight="1" x14ac:dyDescent="0.3">
      <c r="A42" s="10"/>
      <c r="B42" s="10"/>
      <c r="C42" s="10"/>
      <c r="D42" s="58"/>
      <c r="E42" s="58"/>
      <c r="F42" s="80" t="s">
        <v>70</v>
      </c>
      <c r="G42" s="29">
        <f t="shared" si="12"/>
        <v>22216.1</v>
      </c>
      <c r="H42" s="29">
        <f t="shared" si="12"/>
        <v>23567.9</v>
      </c>
    </row>
    <row r="43" spans="1:8" ht="19.149999999999999" customHeight="1" x14ac:dyDescent="0.3">
      <c r="A43" s="10"/>
      <c r="B43" s="10"/>
      <c r="C43" s="10"/>
      <c r="D43" s="58"/>
      <c r="E43" s="58"/>
      <c r="F43" s="82" t="s">
        <v>68</v>
      </c>
      <c r="G43" s="48">
        <f>19580+2636.1</f>
        <v>22216.1</v>
      </c>
      <c r="H43" s="48">
        <f>19580+3987.9</f>
        <v>23567.9</v>
      </c>
    </row>
    <row r="44" spans="1:8" ht="14.45" customHeight="1" x14ac:dyDescent="0.3">
      <c r="A44" s="45"/>
      <c r="B44" s="45"/>
      <c r="C44" s="45"/>
      <c r="D44" s="61"/>
      <c r="E44" s="61"/>
      <c r="F44" s="66"/>
      <c r="G44" s="67"/>
      <c r="H44" s="67"/>
    </row>
    <row r="45" spans="1:8" ht="15.6" customHeight="1" x14ac:dyDescent="0.3">
      <c r="D45" s="14"/>
      <c r="E45" s="14"/>
    </row>
    <row r="46" spans="1:8" x14ac:dyDescent="0.3">
      <c r="D46" s="14"/>
      <c r="E46" s="14"/>
    </row>
    <row r="47" spans="1:8" x14ac:dyDescent="0.3">
      <c r="D47" s="14"/>
      <c r="E47" s="14"/>
    </row>
  </sheetData>
  <mergeCells count="8">
    <mergeCell ref="A7:C7"/>
    <mergeCell ref="G1:H1"/>
    <mergeCell ref="D7:E7"/>
    <mergeCell ref="F7:F8"/>
    <mergeCell ref="G2:H2"/>
    <mergeCell ref="G3:H3"/>
    <mergeCell ref="A5:H5"/>
    <mergeCell ref="G7:H7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34" zoomScaleNormal="100" zoomScaleSheetLayoutView="100" workbookViewId="0">
      <selection activeCell="E57" sqref="E57"/>
    </sheetView>
  </sheetViews>
  <sheetFormatPr defaultColWidth="8.85546875" defaultRowHeight="16.5" x14ac:dyDescent="0.3"/>
  <cols>
    <col min="1" max="1" width="16.7109375" style="3" customWidth="1"/>
    <col min="2" max="2" width="18" style="3" customWidth="1"/>
    <col min="3" max="3" width="51.85546875" style="3" customWidth="1"/>
    <col min="4" max="5" width="20.42578125" style="3" customWidth="1"/>
    <col min="6" max="6" width="9.85546875" style="3" bestFit="1" customWidth="1"/>
    <col min="7" max="7" width="11.7109375" style="3" customWidth="1"/>
    <col min="8" max="8" width="11.5703125" style="3" customWidth="1"/>
    <col min="9" max="16384" width="8.85546875" style="3"/>
  </cols>
  <sheetData>
    <row r="1" spans="1:8" ht="18" customHeight="1" x14ac:dyDescent="0.3">
      <c r="A1" s="81"/>
      <c r="B1" s="81"/>
      <c r="C1" s="81"/>
      <c r="D1" s="145" t="s">
        <v>40</v>
      </c>
      <c r="E1" s="145"/>
      <c r="F1" s="45"/>
      <c r="G1" s="46"/>
      <c r="H1" s="46"/>
    </row>
    <row r="2" spans="1:8" ht="18" customHeight="1" x14ac:dyDescent="0.3">
      <c r="A2" s="81"/>
      <c r="B2" s="81"/>
      <c r="C2" s="81"/>
      <c r="D2" s="145" t="s">
        <v>75</v>
      </c>
      <c r="E2" s="145"/>
      <c r="F2" s="45"/>
      <c r="G2" s="46"/>
      <c r="H2" s="46"/>
    </row>
    <row r="3" spans="1:8" ht="18" customHeight="1" x14ac:dyDescent="0.3">
      <c r="A3" s="81"/>
      <c r="B3" s="81"/>
      <c r="C3" s="81"/>
      <c r="D3" s="145" t="s">
        <v>3</v>
      </c>
      <c r="E3" s="145"/>
      <c r="F3" s="45"/>
      <c r="G3" s="46"/>
      <c r="H3" s="46"/>
    </row>
    <row r="4" spans="1:8" ht="18" customHeight="1" x14ac:dyDescent="0.3">
      <c r="A4" s="81"/>
      <c r="B4" s="81"/>
      <c r="C4" s="81"/>
      <c r="D4" s="81"/>
      <c r="E4" s="81"/>
      <c r="F4" s="45"/>
      <c r="G4" s="46"/>
      <c r="H4" s="46"/>
    </row>
    <row r="5" spans="1:8" ht="35.450000000000003" customHeight="1" x14ac:dyDescent="0.3">
      <c r="A5" s="144" t="s">
        <v>111</v>
      </c>
      <c r="B5" s="144"/>
      <c r="C5" s="144"/>
      <c r="D5" s="144"/>
      <c r="E5" s="144"/>
      <c r="F5" s="45"/>
      <c r="G5" s="46"/>
      <c r="H5" s="46"/>
    </row>
    <row r="6" spans="1:8" ht="18" customHeight="1" x14ac:dyDescent="0.3">
      <c r="A6" s="81"/>
      <c r="B6" s="81"/>
      <c r="C6" s="81"/>
      <c r="D6" s="81"/>
      <c r="E6" s="81"/>
      <c r="F6" s="45"/>
      <c r="G6" s="46"/>
      <c r="H6" s="46"/>
    </row>
    <row r="7" spans="1:8" x14ac:dyDescent="0.3">
      <c r="A7" s="78"/>
      <c r="B7" s="78"/>
      <c r="C7" s="78"/>
      <c r="D7" s="78"/>
      <c r="E7" s="11" t="s">
        <v>0</v>
      </c>
      <c r="F7" s="45"/>
      <c r="G7" s="46"/>
      <c r="H7" s="46"/>
    </row>
    <row r="8" spans="1:8" x14ac:dyDescent="0.3">
      <c r="A8" s="146" t="s">
        <v>64</v>
      </c>
      <c r="B8" s="146"/>
      <c r="C8" s="146"/>
      <c r="D8" s="146"/>
      <c r="E8" s="146"/>
      <c r="F8" s="45"/>
      <c r="G8" s="45"/>
    </row>
    <row r="9" spans="1:8" x14ac:dyDescent="0.3">
      <c r="A9" s="147" t="s">
        <v>93</v>
      </c>
      <c r="B9" s="147"/>
      <c r="C9" s="147"/>
      <c r="D9" s="147"/>
      <c r="E9" s="147"/>
      <c r="F9" s="45"/>
      <c r="G9" s="45"/>
    </row>
    <row r="10" spans="1:8" x14ac:dyDescent="0.3">
      <c r="A10" s="142" t="s">
        <v>23</v>
      </c>
      <c r="B10" s="142"/>
      <c r="C10" s="136" t="s">
        <v>32</v>
      </c>
      <c r="D10" s="136"/>
      <c r="E10" s="136"/>
      <c r="F10" s="45"/>
      <c r="G10" s="45"/>
    </row>
    <row r="11" spans="1:8" ht="25.9" customHeight="1" x14ac:dyDescent="0.3">
      <c r="A11" s="142">
        <v>1012</v>
      </c>
      <c r="B11" s="142"/>
      <c r="C11" s="140" t="s">
        <v>34</v>
      </c>
      <c r="D11" s="140"/>
      <c r="E11" s="140"/>
      <c r="F11" s="45"/>
      <c r="G11" s="45"/>
    </row>
    <row r="12" spans="1:8" x14ac:dyDescent="0.3">
      <c r="A12" s="136" t="s">
        <v>36</v>
      </c>
      <c r="B12" s="136"/>
      <c r="C12" s="137"/>
      <c r="D12" s="138"/>
      <c r="E12" s="139"/>
      <c r="F12" s="45"/>
      <c r="G12" s="45"/>
    </row>
    <row r="13" spans="1:8" ht="67.900000000000006" customHeight="1" x14ac:dyDescent="0.3">
      <c r="A13" s="142" t="s">
        <v>10</v>
      </c>
      <c r="B13" s="142"/>
      <c r="C13" s="79" t="s">
        <v>4</v>
      </c>
      <c r="D13" s="117" t="s">
        <v>1</v>
      </c>
      <c r="E13" s="118"/>
      <c r="F13" s="45"/>
      <c r="G13" s="45"/>
    </row>
    <row r="14" spans="1:8" ht="15.6" customHeight="1" x14ac:dyDescent="0.3">
      <c r="A14" s="143" t="s">
        <v>11</v>
      </c>
      <c r="B14" s="143"/>
      <c r="C14" s="79" t="s">
        <v>27</v>
      </c>
      <c r="D14" s="95" t="s">
        <v>8</v>
      </c>
      <c r="E14" s="77" t="s">
        <v>9</v>
      </c>
      <c r="F14" s="45"/>
      <c r="G14" s="45"/>
    </row>
    <row r="15" spans="1:8" ht="64.900000000000006" customHeight="1" x14ac:dyDescent="0.3">
      <c r="A15" s="136" t="s">
        <v>5</v>
      </c>
      <c r="B15" s="136"/>
      <c r="C15" s="80" t="s">
        <v>61</v>
      </c>
      <c r="D15" s="94"/>
      <c r="E15" s="96"/>
      <c r="F15" s="47"/>
      <c r="G15" s="47"/>
      <c r="H15" s="47"/>
    </row>
    <row r="16" spans="1:8" ht="100.15" customHeight="1" x14ac:dyDescent="0.3">
      <c r="A16" s="136" t="s">
        <v>12</v>
      </c>
      <c r="B16" s="136"/>
      <c r="C16" s="80" t="s">
        <v>67</v>
      </c>
      <c r="D16" s="94"/>
      <c r="E16" s="96"/>
      <c r="F16" s="45"/>
      <c r="G16" s="45"/>
    </row>
    <row r="17" spans="1:8" x14ac:dyDescent="0.3">
      <c r="A17" s="136" t="s">
        <v>6</v>
      </c>
      <c r="B17" s="136"/>
      <c r="C17" s="12" t="s">
        <v>26</v>
      </c>
      <c r="D17" s="94"/>
      <c r="E17" s="96"/>
      <c r="F17" s="45"/>
      <c r="G17" s="45"/>
    </row>
    <row r="18" spans="1:8" ht="33" customHeight="1" x14ac:dyDescent="0.3">
      <c r="A18" s="141" t="s">
        <v>63</v>
      </c>
      <c r="B18" s="141"/>
      <c r="C18" s="12" t="s">
        <v>93</v>
      </c>
      <c r="D18" s="94"/>
      <c r="E18" s="96"/>
      <c r="F18" s="45"/>
      <c r="G18" s="45"/>
    </row>
    <row r="19" spans="1:8" x14ac:dyDescent="0.3">
      <c r="A19" s="136" t="s">
        <v>13</v>
      </c>
      <c r="B19" s="136"/>
      <c r="C19" s="136"/>
      <c r="D19" s="48">
        <v>-19580</v>
      </c>
      <c r="E19" s="48">
        <v>-19580</v>
      </c>
      <c r="F19" s="45"/>
      <c r="G19" s="47"/>
      <c r="H19" s="47"/>
    </row>
    <row r="20" spans="1:8" x14ac:dyDescent="0.3">
      <c r="A20" s="137"/>
      <c r="B20" s="138"/>
      <c r="C20" s="138"/>
      <c r="D20" s="138"/>
      <c r="E20" s="139"/>
      <c r="F20" s="45"/>
      <c r="G20" s="45"/>
    </row>
    <row r="21" spans="1:8" x14ac:dyDescent="0.3">
      <c r="A21" s="142" t="s">
        <v>10</v>
      </c>
      <c r="B21" s="142"/>
      <c r="C21" s="102" t="s">
        <v>4</v>
      </c>
      <c r="D21" s="102"/>
      <c r="E21" s="77"/>
      <c r="F21" s="45"/>
      <c r="G21" s="45"/>
    </row>
    <row r="22" spans="1:8" x14ac:dyDescent="0.3">
      <c r="A22" s="143" t="s">
        <v>11</v>
      </c>
      <c r="B22" s="143"/>
      <c r="C22" s="102" t="s">
        <v>105</v>
      </c>
      <c r="D22" s="77" t="s">
        <v>8</v>
      </c>
      <c r="E22" s="77" t="s">
        <v>9</v>
      </c>
      <c r="F22" s="45"/>
      <c r="G22" s="45"/>
    </row>
    <row r="23" spans="1:8" ht="33" x14ac:dyDescent="0.3">
      <c r="A23" s="136" t="s">
        <v>5</v>
      </c>
      <c r="B23" s="136"/>
      <c r="C23" s="103" t="s">
        <v>103</v>
      </c>
      <c r="D23" s="77"/>
      <c r="E23" s="77"/>
      <c r="F23" s="45"/>
      <c r="G23" s="45"/>
    </row>
    <row r="24" spans="1:8" ht="33" x14ac:dyDescent="0.3">
      <c r="A24" s="136" t="s">
        <v>12</v>
      </c>
      <c r="B24" s="136"/>
      <c r="C24" s="103" t="s">
        <v>104</v>
      </c>
      <c r="D24" s="77"/>
      <c r="E24" s="77"/>
      <c r="F24" s="45"/>
      <c r="G24" s="45"/>
    </row>
    <row r="25" spans="1:8" ht="49.5" x14ac:dyDescent="0.3">
      <c r="A25" s="136" t="s">
        <v>6</v>
      </c>
      <c r="B25" s="136"/>
      <c r="C25" s="9" t="s">
        <v>7</v>
      </c>
      <c r="D25" s="77"/>
      <c r="E25" s="77"/>
      <c r="F25" s="45"/>
      <c r="G25" s="45"/>
    </row>
    <row r="26" spans="1:8" x14ac:dyDescent="0.3">
      <c r="A26" s="141" t="s">
        <v>14</v>
      </c>
      <c r="B26" s="141"/>
      <c r="C26" s="9" t="s">
        <v>93</v>
      </c>
      <c r="D26" s="77"/>
      <c r="E26" s="77"/>
      <c r="F26" s="45"/>
      <c r="G26" s="45"/>
    </row>
    <row r="27" spans="1:8" x14ac:dyDescent="0.3">
      <c r="A27" s="119" t="s">
        <v>15</v>
      </c>
      <c r="B27" s="119"/>
      <c r="C27" s="119"/>
      <c r="D27" s="99"/>
      <c r="E27" s="13"/>
      <c r="F27" s="45"/>
      <c r="G27" s="45"/>
    </row>
    <row r="28" spans="1:8" x14ac:dyDescent="0.3">
      <c r="A28" s="148" t="s">
        <v>112</v>
      </c>
      <c r="B28" s="149"/>
      <c r="C28" s="150"/>
      <c r="D28" s="107">
        <v>-15</v>
      </c>
      <c r="E28" s="107">
        <v>-20</v>
      </c>
      <c r="F28" s="45"/>
      <c r="G28" s="45"/>
    </row>
    <row r="29" spans="1:8" x14ac:dyDescent="0.3">
      <c r="A29" s="148" t="s">
        <v>113</v>
      </c>
      <c r="B29" s="149"/>
      <c r="C29" s="150"/>
      <c r="D29" s="107">
        <v>-10</v>
      </c>
      <c r="E29" s="107">
        <v>-20</v>
      </c>
      <c r="F29" s="45"/>
      <c r="G29" s="45"/>
    </row>
    <row r="30" spans="1:8" x14ac:dyDescent="0.3">
      <c r="A30" s="148" t="s">
        <v>114</v>
      </c>
      <c r="B30" s="149"/>
      <c r="C30" s="150"/>
      <c r="D30" s="107"/>
      <c r="E30" s="107">
        <v>-1</v>
      </c>
      <c r="F30" s="45"/>
      <c r="G30" s="45"/>
    </row>
    <row r="31" spans="1:8" x14ac:dyDescent="0.3">
      <c r="A31" s="136" t="s">
        <v>13</v>
      </c>
      <c r="B31" s="136"/>
      <c r="C31" s="136"/>
      <c r="D31" s="48">
        <v>-2636.1</v>
      </c>
      <c r="E31" s="48">
        <v>-3987.9</v>
      </c>
      <c r="F31" s="45"/>
      <c r="G31" s="45"/>
    </row>
    <row r="32" spans="1:8" x14ac:dyDescent="0.3">
      <c r="A32" s="137"/>
      <c r="B32" s="138"/>
      <c r="C32" s="138"/>
      <c r="D32" s="138"/>
      <c r="E32" s="139"/>
      <c r="F32" s="45"/>
      <c r="G32" s="45"/>
    </row>
    <row r="33" spans="1:7" ht="17.45" customHeight="1" x14ac:dyDescent="0.3">
      <c r="A33" s="142" t="s">
        <v>10</v>
      </c>
      <c r="B33" s="142"/>
      <c r="C33" s="79" t="s">
        <v>4</v>
      </c>
      <c r="D33" s="79"/>
      <c r="E33" s="77"/>
      <c r="F33" s="45"/>
      <c r="G33" s="45"/>
    </row>
    <row r="34" spans="1:7" ht="15.6" customHeight="1" x14ac:dyDescent="0.3">
      <c r="A34" s="143" t="s">
        <v>11</v>
      </c>
      <c r="B34" s="143"/>
      <c r="C34" s="79" t="s">
        <v>66</v>
      </c>
      <c r="D34" s="77" t="s">
        <v>8</v>
      </c>
      <c r="E34" s="77" t="s">
        <v>9</v>
      </c>
      <c r="F34" s="45"/>
      <c r="G34" s="45"/>
    </row>
    <row r="35" spans="1:7" ht="33.6" customHeight="1" x14ac:dyDescent="0.3">
      <c r="A35" s="136" t="s">
        <v>5</v>
      </c>
      <c r="B35" s="136"/>
      <c r="C35" s="80" t="s">
        <v>94</v>
      </c>
      <c r="D35" s="77"/>
      <c r="E35" s="77"/>
      <c r="F35" s="45"/>
      <c r="G35" s="45"/>
    </row>
    <row r="36" spans="1:7" ht="49.15" customHeight="1" x14ac:dyDescent="0.3">
      <c r="A36" s="136" t="s">
        <v>12</v>
      </c>
      <c r="B36" s="136"/>
      <c r="C36" s="80" t="s">
        <v>95</v>
      </c>
      <c r="D36" s="77"/>
      <c r="E36" s="77"/>
      <c r="F36" s="45"/>
      <c r="G36" s="45"/>
    </row>
    <row r="37" spans="1:7" ht="49.5" x14ac:dyDescent="0.3">
      <c r="A37" s="136" t="s">
        <v>6</v>
      </c>
      <c r="B37" s="136"/>
      <c r="C37" s="9" t="s">
        <v>7</v>
      </c>
      <c r="D37" s="77"/>
      <c r="E37" s="77"/>
      <c r="F37" s="45"/>
      <c r="G37" s="45"/>
    </row>
    <row r="38" spans="1:7" ht="32.450000000000003" customHeight="1" x14ac:dyDescent="0.3">
      <c r="A38" s="141" t="s">
        <v>14</v>
      </c>
      <c r="B38" s="141"/>
      <c r="C38" s="9" t="s">
        <v>93</v>
      </c>
      <c r="D38" s="77"/>
      <c r="E38" s="77"/>
      <c r="F38" s="45"/>
      <c r="G38" s="45"/>
    </row>
    <row r="39" spans="1:7" x14ac:dyDescent="0.3">
      <c r="A39" s="119" t="s">
        <v>15</v>
      </c>
      <c r="B39" s="119"/>
      <c r="C39" s="119"/>
      <c r="D39" s="75"/>
      <c r="E39" s="13"/>
      <c r="F39" s="45"/>
      <c r="G39" s="45"/>
    </row>
    <row r="40" spans="1:7" x14ac:dyDescent="0.3">
      <c r="A40" s="136" t="s">
        <v>13</v>
      </c>
      <c r="B40" s="136"/>
      <c r="C40" s="136"/>
      <c r="D40" s="48">
        <v>22216.1</v>
      </c>
      <c r="E40" s="48">
        <v>23567.9</v>
      </c>
      <c r="F40" s="45"/>
      <c r="G40" s="45"/>
    </row>
  </sheetData>
  <mergeCells count="41">
    <mergeCell ref="A26:B26"/>
    <mergeCell ref="A27:C27"/>
    <mergeCell ref="A31:C31"/>
    <mergeCell ref="A32:E32"/>
    <mergeCell ref="A28:C28"/>
    <mergeCell ref="A29:C29"/>
    <mergeCell ref="A30:C30"/>
    <mergeCell ref="A21:B21"/>
    <mergeCell ref="A22:B22"/>
    <mergeCell ref="A23:B23"/>
    <mergeCell ref="A24:B24"/>
    <mergeCell ref="A25:B25"/>
    <mergeCell ref="A10:B10"/>
    <mergeCell ref="A5:E5"/>
    <mergeCell ref="D1:E1"/>
    <mergeCell ref="D2:E2"/>
    <mergeCell ref="D3:E3"/>
    <mergeCell ref="A8:E8"/>
    <mergeCell ref="A9:E9"/>
    <mergeCell ref="A15:B15"/>
    <mergeCell ref="A16:B16"/>
    <mergeCell ref="A17:B17"/>
    <mergeCell ref="A18:B18"/>
    <mergeCell ref="A11:B11"/>
    <mergeCell ref="A12:B12"/>
    <mergeCell ref="D13:E13"/>
    <mergeCell ref="A40:C40"/>
    <mergeCell ref="C12:E12"/>
    <mergeCell ref="C11:E11"/>
    <mergeCell ref="C10:E10"/>
    <mergeCell ref="A37:B37"/>
    <mergeCell ref="A38:B38"/>
    <mergeCell ref="A39:C39"/>
    <mergeCell ref="A19:C19"/>
    <mergeCell ref="A20:E20"/>
    <mergeCell ref="A33:B33"/>
    <mergeCell ref="A34:B34"/>
    <mergeCell ref="A35:B35"/>
    <mergeCell ref="A36:B36"/>
    <mergeCell ref="A13:B13"/>
    <mergeCell ref="A14:B14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A5" sqref="A5:I5"/>
    </sheetView>
  </sheetViews>
  <sheetFormatPr defaultColWidth="8.85546875" defaultRowHeight="16.5" x14ac:dyDescent="0.3"/>
  <cols>
    <col min="1" max="1" width="16.28515625" style="3" customWidth="1"/>
    <col min="2" max="2" width="11.5703125" style="3" customWidth="1"/>
    <col min="3" max="3" width="13.42578125" style="3" customWidth="1"/>
    <col min="4" max="4" width="38.85546875" style="3" customWidth="1"/>
    <col min="5" max="5" width="15.140625" style="3" customWidth="1"/>
    <col min="6" max="6" width="12.7109375" style="37" customWidth="1"/>
    <col min="7" max="7" width="13.7109375" style="3" customWidth="1"/>
    <col min="8" max="8" width="12.7109375" style="3" customWidth="1"/>
    <col min="9" max="9" width="16.7109375" style="3" customWidth="1"/>
    <col min="10" max="10" width="8.85546875" style="3"/>
    <col min="11" max="11" width="11.7109375" style="3" bestFit="1" customWidth="1"/>
    <col min="12" max="16384" width="8.85546875" style="3"/>
  </cols>
  <sheetData>
    <row r="1" spans="1:17" x14ac:dyDescent="0.3">
      <c r="A1" s="1"/>
      <c r="B1" s="2"/>
      <c r="H1" s="109" t="s">
        <v>92</v>
      </c>
      <c r="I1" s="109"/>
    </row>
    <row r="2" spans="1:17" ht="15.6" customHeight="1" x14ac:dyDescent="0.3">
      <c r="A2" s="1"/>
      <c r="B2" s="2"/>
      <c r="G2" s="109" t="s">
        <v>75</v>
      </c>
      <c r="H2" s="109"/>
      <c r="I2" s="109"/>
      <c r="J2" s="18"/>
      <c r="K2" s="18"/>
      <c r="L2" s="18"/>
      <c r="M2" s="18"/>
      <c r="N2" s="18"/>
      <c r="O2" s="18"/>
      <c r="P2" s="18"/>
      <c r="Q2" s="18"/>
    </row>
    <row r="3" spans="1:17" x14ac:dyDescent="0.3">
      <c r="A3" s="1"/>
      <c r="B3" s="2"/>
      <c r="G3" s="109" t="s">
        <v>3</v>
      </c>
      <c r="H3" s="109"/>
      <c r="I3" s="109"/>
      <c r="J3" s="18"/>
      <c r="K3" s="18"/>
      <c r="L3" s="18"/>
      <c r="M3" s="18"/>
      <c r="N3" s="18"/>
      <c r="O3" s="18"/>
      <c r="P3" s="18"/>
      <c r="Q3" s="18"/>
    </row>
    <row r="4" spans="1:17" x14ac:dyDescent="0.3">
      <c r="A4" s="1"/>
      <c r="B4" s="2"/>
      <c r="C4" s="4"/>
      <c r="D4" s="4"/>
      <c r="E4" s="4"/>
      <c r="F4" s="87"/>
    </row>
    <row r="5" spans="1:17" ht="41.45" customHeight="1" x14ac:dyDescent="0.3">
      <c r="A5" s="123" t="s">
        <v>91</v>
      </c>
      <c r="B5" s="123"/>
      <c r="C5" s="123"/>
      <c r="D5" s="123"/>
      <c r="E5" s="123"/>
      <c r="F5" s="123"/>
      <c r="G5" s="123"/>
      <c r="H5" s="123"/>
      <c r="I5" s="123"/>
      <c r="J5" s="18"/>
      <c r="K5" s="18"/>
      <c r="L5" s="18"/>
      <c r="M5" s="18"/>
      <c r="N5" s="18"/>
      <c r="O5" s="18"/>
      <c r="P5" s="18"/>
    </row>
    <row r="6" spans="1:17" ht="32.450000000000003" customHeight="1" x14ac:dyDescent="0.3">
      <c r="A6" s="5"/>
      <c r="B6" s="20"/>
      <c r="C6" s="6"/>
      <c r="D6" s="6"/>
      <c r="E6" s="6"/>
      <c r="F6" s="86"/>
      <c r="H6" s="85"/>
      <c r="I6" s="85"/>
      <c r="L6" s="18"/>
      <c r="M6" s="18"/>
    </row>
    <row r="7" spans="1:17" ht="34.9" customHeight="1" x14ac:dyDescent="0.3">
      <c r="A7" s="114" t="s">
        <v>90</v>
      </c>
      <c r="B7" s="160" t="s">
        <v>89</v>
      </c>
      <c r="C7" s="160"/>
      <c r="D7" s="160"/>
      <c r="E7" s="121" t="s">
        <v>1</v>
      </c>
      <c r="F7" s="121"/>
      <c r="G7" s="121"/>
      <c r="H7" s="121"/>
      <c r="I7" s="121"/>
      <c r="L7" s="18"/>
      <c r="M7" s="18"/>
    </row>
    <row r="8" spans="1:17" ht="46.15" customHeight="1" x14ac:dyDescent="0.3">
      <c r="A8" s="114"/>
      <c r="B8" s="160"/>
      <c r="C8" s="160"/>
      <c r="D8" s="160"/>
      <c r="E8" s="48" t="s">
        <v>88</v>
      </c>
      <c r="F8" s="48" t="s">
        <v>87</v>
      </c>
      <c r="G8" s="48" t="s">
        <v>86</v>
      </c>
      <c r="H8" s="48" t="s">
        <v>85</v>
      </c>
      <c r="I8" s="84" t="s">
        <v>84</v>
      </c>
    </row>
    <row r="9" spans="1:17" ht="24.6" customHeight="1" x14ac:dyDescent="0.3">
      <c r="A9" s="154" t="s">
        <v>93</v>
      </c>
      <c r="B9" s="155"/>
      <c r="C9" s="155"/>
      <c r="D9" s="155"/>
      <c r="E9" s="155"/>
      <c r="F9" s="155"/>
      <c r="G9" s="155"/>
      <c r="H9" s="156"/>
      <c r="I9" s="29">
        <f>I10</f>
        <v>19580</v>
      </c>
      <c r="L9" s="37"/>
    </row>
    <row r="10" spans="1:17" ht="38.450000000000003" customHeight="1" x14ac:dyDescent="0.3">
      <c r="A10" s="98" t="s">
        <v>83</v>
      </c>
      <c r="B10" s="98" t="s">
        <v>82</v>
      </c>
      <c r="C10" s="98" t="s">
        <v>81</v>
      </c>
      <c r="D10" s="157" t="s">
        <v>80</v>
      </c>
      <c r="E10" s="158"/>
      <c r="F10" s="158"/>
      <c r="G10" s="158"/>
      <c r="H10" s="159"/>
      <c r="I10" s="29">
        <f>I11+I14</f>
        <v>19580</v>
      </c>
      <c r="L10" s="37"/>
    </row>
    <row r="11" spans="1:17" ht="24" customHeight="1" x14ac:dyDescent="0.3">
      <c r="A11" s="99" t="s">
        <v>107</v>
      </c>
      <c r="B11" s="157" t="s">
        <v>103</v>
      </c>
      <c r="C11" s="158"/>
      <c r="D11" s="158"/>
      <c r="E11" s="158"/>
      <c r="F11" s="158"/>
      <c r="G11" s="158"/>
      <c r="H11" s="159"/>
      <c r="I11" s="29">
        <f>SUM(I13:I13)</f>
        <v>-3987.9</v>
      </c>
      <c r="L11" s="37"/>
    </row>
    <row r="12" spans="1:17" ht="20.45" customHeight="1" x14ac:dyDescent="0.3">
      <c r="A12" s="92"/>
      <c r="B12" s="148" t="s">
        <v>108</v>
      </c>
      <c r="C12" s="149"/>
      <c r="D12" s="150"/>
      <c r="E12" s="83"/>
      <c r="F12" s="83"/>
      <c r="G12" s="83"/>
      <c r="H12" s="83"/>
      <c r="I12" s="29"/>
      <c r="L12" s="37"/>
    </row>
    <row r="13" spans="1:17" ht="20.45" customHeight="1" x14ac:dyDescent="0.3">
      <c r="A13" s="88" t="s">
        <v>115</v>
      </c>
      <c r="B13" s="151" t="s">
        <v>109</v>
      </c>
      <c r="C13" s="152"/>
      <c r="D13" s="153"/>
      <c r="E13" s="91" t="s">
        <v>110</v>
      </c>
      <c r="F13" s="91" t="s">
        <v>78</v>
      </c>
      <c r="G13" s="97">
        <v>3987900</v>
      </c>
      <c r="H13" s="89">
        <v>-1</v>
      </c>
      <c r="I13" s="29">
        <f>H13*G13/1000</f>
        <v>-3987.9</v>
      </c>
      <c r="L13" s="37"/>
    </row>
    <row r="14" spans="1:17" ht="26.45" customHeight="1" x14ac:dyDescent="0.3">
      <c r="A14" s="99" t="s">
        <v>77</v>
      </c>
      <c r="B14" s="157" t="s">
        <v>94</v>
      </c>
      <c r="C14" s="158"/>
      <c r="D14" s="158"/>
      <c r="E14" s="158"/>
      <c r="F14" s="158"/>
      <c r="G14" s="158"/>
      <c r="H14" s="159"/>
      <c r="I14" s="29">
        <f>I15</f>
        <v>23567.9</v>
      </c>
      <c r="L14" s="37"/>
    </row>
    <row r="15" spans="1:17" ht="21" customHeight="1" x14ac:dyDescent="0.3">
      <c r="A15" s="92"/>
      <c r="B15" s="148" t="s">
        <v>79</v>
      </c>
      <c r="C15" s="149"/>
      <c r="D15" s="150"/>
      <c r="E15" s="83"/>
      <c r="F15" s="83"/>
      <c r="G15" s="83"/>
      <c r="H15" s="83"/>
      <c r="I15" s="29">
        <f>SUM(I16:I23)</f>
        <v>23567.9</v>
      </c>
      <c r="L15" s="37"/>
    </row>
    <row r="16" spans="1:17" ht="21" customHeight="1" x14ac:dyDescent="0.3">
      <c r="A16" s="99" t="s">
        <v>116</v>
      </c>
      <c r="B16" s="151" t="s">
        <v>123</v>
      </c>
      <c r="C16" s="152"/>
      <c r="D16" s="153"/>
      <c r="E16" s="91" t="s">
        <v>110</v>
      </c>
      <c r="F16" s="91" t="s">
        <v>76</v>
      </c>
      <c r="G16" s="97">
        <v>600000</v>
      </c>
      <c r="H16" s="89">
        <v>-2</v>
      </c>
      <c r="I16" s="29">
        <f t="shared" ref="I16:I22" si="0">H16*G16/1000</f>
        <v>-1200</v>
      </c>
      <c r="L16" s="37"/>
    </row>
    <row r="17" spans="1:12" ht="21" customHeight="1" x14ac:dyDescent="0.3">
      <c r="A17" s="99" t="s">
        <v>117</v>
      </c>
      <c r="B17" s="151" t="s">
        <v>124</v>
      </c>
      <c r="C17" s="152"/>
      <c r="D17" s="153"/>
      <c r="E17" s="91" t="s">
        <v>110</v>
      </c>
      <c r="F17" s="91" t="s">
        <v>127</v>
      </c>
      <c r="G17" s="97">
        <v>5500</v>
      </c>
      <c r="H17" s="89">
        <v>-38</v>
      </c>
      <c r="I17" s="29">
        <f t="shared" si="0"/>
        <v>-209</v>
      </c>
      <c r="L17" s="37"/>
    </row>
    <row r="18" spans="1:12" ht="21" customHeight="1" x14ac:dyDescent="0.3">
      <c r="A18" s="99" t="s">
        <v>118</v>
      </c>
      <c r="B18" s="151" t="s">
        <v>124</v>
      </c>
      <c r="C18" s="152"/>
      <c r="D18" s="153"/>
      <c r="E18" s="91" t="s">
        <v>110</v>
      </c>
      <c r="F18" s="91" t="s">
        <v>127</v>
      </c>
      <c r="G18" s="97">
        <v>400</v>
      </c>
      <c r="H18" s="105">
        <v>-16.5</v>
      </c>
      <c r="I18" s="29">
        <f t="shared" si="0"/>
        <v>-6.6</v>
      </c>
      <c r="L18" s="37"/>
    </row>
    <row r="19" spans="1:12" ht="21" customHeight="1" x14ac:dyDescent="0.3">
      <c r="A19" s="99" t="s">
        <v>119</v>
      </c>
      <c r="B19" s="151" t="s">
        <v>125</v>
      </c>
      <c r="C19" s="152"/>
      <c r="D19" s="153"/>
      <c r="E19" s="91" t="s">
        <v>110</v>
      </c>
      <c r="F19" s="91" t="s">
        <v>76</v>
      </c>
      <c r="G19" s="97">
        <v>330000</v>
      </c>
      <c r="H19" s="89">
        <v>-1</v>
      </c>
      <c r="I19" s="29">
        <f t="shared" si="0"/>
        <v>-330</v>
      </c>
      <c r="L19" s="37"/>
    </row>
    <row r="20" spans="1:12" ht="19.149999999999999" customHeight="1" x14ac:dyDescent="0.3">
      <c r="A20" s="99" t="s">
        <v>120</v>
      </c>
      <c r="B20" s="151" t="s">
        <v>126</v>
      </c>
      <c r="C20" s="152"/>
      <c r="D20" s="153"/>
      <c r="E20" s="91" t="s">
        <v>99</v>
      </c>
      <c r="F20" s="91" t="s">
        <v>76</v>
      </c>
      <c r="G20" s="97"/>
      <c r="H20" s="89"/>
      <c r="I20" s="29">
        <v>-625</v>
      </c>
      <c r="L20" s="37"/>
    </row>
    <row r="21" spans="1:12" ht="16.899999999999999" customHeight="1" x14ac:dyDescent="0.3">
      <c r="A21" s="99" t="s">
        <v>121</v>
      </c>
      <c r="B21" s="151" t="s">
        <v>124</v>
      </c>
      <c r="C21" s="152"/>
      <c r="D21" s="153"/>
      <c r="E21" s="91" t="s">
        <v>110</v>
      </c>
      <c r="F21" s="91" t="s">
        <v>127</v>
      </c>
      <c r="G21" s="97"/>
      <c r="H21" s="89"/>
      <c r="I21" s="106">
        <v>-83.54</v>
      </c>
      <c r="L21" s="37"/>
    </row>
    <row r="22" spans="1:12" ht="21" customHeight="1" x14ac:dyDescent="0.3">
      <c r="A22" s="99" t="s">
        <v>122</v>
      </c>
      <c r="B22" s="151" t="s">
        <v>124</v>
      </c>
      <c r="C22" s="152"/>
      <c r="D22" s="153"/>
      <c r="E22" s="91" t="s">
        <v>110</v>
      </c>
      <c r="F22" s="91" t="s">
        <v>127</v>
      </c>
      <c r="G22" s="97">
        <v>7000</v>
      </c>
      <c r="H22" s="105">
        <v>-68.28</v>
      </c>
      <c r="I22" s="29">
        <f t="shared" si="0"/>
        <v>-477.96</v>
      </c>
      <c r="L22" s="37"/>
    </row>
    <row r="23" spans="1:12" ht="20.45" customHeight="1" x14ac:dyDescent="0.3">
      <c r="A23" s="88" t="s">
        <v>101</v>
      </c>
      <c r="B23" s="151" t="s">
        <v>100</v>
      </c>
      <c r="C23" s="152"/>
      <c r="D23" s="153"/>
      <c r="E23" s="91" t="s">
        <v>99</v>
      </c>
      <c r="F23" s="91" t="s">
        <v>76</v>
      </c>
      <c r="G23" s="97">
        <v>26500000</v>
      </c>
      <c r="H23" s="89">
        <v>1</v>
      </c>
      <c r="I23" s="29">
        <f>H23*G23/1000</f>
        <v>26500</v>
      </c>
      <c r="L23" s="37"/>
    </row>
    <row r="24" spans="1:12" ht="24.6" customHeight="1" x14ac:dyDescent="0.3">
      <c r="F24" s="3"/>
      <c r="L24" s="37"/>
    </row>
    <row r="25" spans="1:12" ht="30.6" customHeight="1" x14ac:dyDescent="0.3">
      <c r="F25" s="3"/>
      <c r="L25" s="37"/>
    </row>
    <row r="26" spans="1:12" ht="30.6" customHeight="1" x14ac:dyDescent="0.3">
      <c r="F26" s="3"/>
      <c r="L26" s="37"/>
    </row>
    <row r="27" spans="1:12" ht="30.6" customHeight="1" x14ac:dyDescent="0.3">
      <c r="F27" s="3"/>
      <c r="L27" s="37"/>
    </row>
  </sheetData>
  <mergeCells count="22">
    <mergeCell ref="H1:I1"/>
    <mergeCell ref="G2:I2"/>
    <mergeCell ref="A5:I5"/>
    <mergeCell ref="E7:I7"/>
    <mergeCell ref="A7:A8"/>
    <mergeCell ref="G3:I3"/>
    <mergeCell ref="B7:D8"/>
    <mergeCell ref="B23:D23"/>
    <mergeCell ref="B17:D17"/>
    <mergeCell ref="B12:D12"/>
    <mergeCell ref="A9:H9"/>
    <mergeCell ref="B14:H14"/>
    <mergeCell ref="B11:H11"/>
    <mergeCell ref="B15:D15"/>
    <mergeCell ref="D10:H10"/>
    <mergeCell ref="B13:D13"/>
    <mergeCell ref="B16:D16"/>
    <mergeCell ref="B18:D18"/>
    <mergeCell ref="B19:D19"/>
    <mergeCell ref="B20:D20"/>
    <mergeCell ref="B21:D21"/>
    <mergeCell ref="B22:D22"/>
  </mergeCells>
  <pageMargins left="0.23622047244094491" right="0.23622047244094491" top="0.74803149606299213" bottom="0.74803149606299213" header="0.31496062992125984" footer="0.31496062992125984"/>
  <pageSetup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h1-1.2-5.1 </vt:lpstr>
      <vt:lpstr>հ2-1.3</vt:lpstr>
      <vt:lpstr>հ3-5.2</vt:lpstr>
      <vt:lpstr>h4-3-4</vt:lpstr>
      <vt:lpstr>h5-9-9.1</vt:lpstr>
      <vt:lpstr>հ6-10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https://mul2.gov.am/tasks/451197/oneclick/2_Havelvatsner.xlsx?token=683f29d26ba22a186d85f7514b28629e</cp:keywords>
  <cp:lastModifiedBy>Arpine Martirosyan</cp:lastModifiedBy>
  <cp:lastPrinted>2021-06-21T12:43:48Z</cp:lastPrinted>
  <dcterms:created xsi:type="dcterms:W3CDTF">2019-07-11T14:38:04Z</dcterms:created>
  <dcterms:modified xsi:type="dcterms:W3CDTF">2021-06-23T13:40:21Z</dcterms:modified>
</cp:coreProperties>
</file>