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298lramshakvac\"/>
    </mc:Choice>
  </mc:AlternateContent>
  <bookViews>
    <workbookView xWindow="0" yWindow="0" windowWidth="28800" windowHeight="11730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externalReferences>
    <externalReference r:id="rId7"/>
  </externalReference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62913"/>
</workbook>
</file>

<file path=xl/calcChain.xml><?xml version="1.0" encoding="utf-8"?>
<calcChain xmlns="http://schemas.openxmlformats.org/spreadsheetml/2006/main">
  <c r="G20" i="48" l="1"/>
  <c r="G19" i="48"/>
  <c r="G18" i="48"/>
  <c r="G17" i="48"/>
  <c r="G16" i="48"/>
  <c r="G15" i="48"/>
  <c r="G14" i="48"/>
  <c r="G13" i="48"/>
  <c r="G12" i="48"/>
  <c r="G11" i="48"/>
  <c r="G10" i="48" s="1"/>
  <c r="G9" i="48" s="1"/>
  <c r="G8" i="48" s="1"/>
  <c r="H24" i="37" l="1"/>
  <c r="G24" i="37"/>
  <c r="E24" i="37"/>
  <c r="F23" i="37" l="1"/>
  <c r="F19" i="37"/>
  <c r="F20" i="37"/>
  <c r="F21" i="37"/>
  <c r="D21" i="37" s="1"/>
  <c r="F17" i="37"/>
  <c r="F16" i="37" s="1"/>
  <c r="E16" i="37"/>
  <c r="E15" i="37" s="1"/>
  <c r="G16" i="37"/>
  <c r="G15" i="37" s="1"/>
  <c r="E21" i="42"/>
  <c r="F21" i="42"/>
  <c r="F18" i="37" s="1"/>
  <c r="D21" i="42"/>
  <c r="E19" i="42"/>
  <c r="E18" i="42" s="1"/>
  <c r="F19" i="42"/>
  <c r="D19" i="42"/>
  <c r="F15" i="37" l="1"/>
  <c r="F18" i="42"/>
  <c r="D18" i="42"/>
  <c r="E22" i="43" l="1"/>
  <c r="D22" i="43"/>
  <c r="C22" i="43"/>
  <c r="F25" i="42" l="1"/>
  <c r="E25" i="42"/>
  <c r="E16" i="42" s="1"/>
  <c r="D20" i="37"/>
  <c r="F22" i="37" l="1"/>
  <c r="F13" i="37" s="1"/>
  <c r="F16" i="42"/>
  <c r="D25" i="42"/>
  <c r="D16" i="42" s="1"/>
  <c r="F24" i="37" l="1"/>
  <c r="D24" i="37" s="1"/>
  <c r="F11" i="37"/>
  <c r="G22" i="37"/>
  <c r="G13" i="37" s="1"/>
  <c r="G11" i="37" s="1"/>
  <c r="H22" i="37"/>
  <c r="E22" i="37"/>
  <c r="E13" i="37" s="1"/>
  <c r="E11" i="37" s="1"/>
  <c r="D23" i="37"/>
  <c r="G37" i="50" l="1"/>
  <c r="G36" i="50" s="1"/>
  <c r="G35" i="50" s="1"/>
  <c r="G34" i="50" s="1"/>
  <c r="G33" i="50" s="1"/>
  <c r="G31" i="50" s="1"/>
  <c r="G30" i="50" l="1"/>
  <c r="D18" i="37"/>
  <c r="H16" i="37"/>
  <c r="H15" i="37" s="1"/>
  <c r="H13" i="37" s="1"/>
  <c r="H11" i="37" s="1"/>
  <c r="C37" i="44" l="1"/>
  <c r="C20" i="44" s="1"/>
  <c r="G29" i="50"/>
  <c r="G28" i="50" s="1"/>
  <c r="G27" i="50" s="1"/>
  <c r="G26" i="50" s="1"/>
  <c r="G24" i="50" s="1"/>
  <c r="G22" i="50" s="1"/>
  <c r="D15" i="42"/>
  <c r="G20" i="50" l="1"/>
  <c r="G18" i="50" s="1"/>
  <c r="G16" i="50" s="1"/>
  <c r="G14" i="50" s="1"/>
  <c r="G12" i="50" s="1"/>
  <c r="G10" i="50" s="1"/>
  <c r="D13" i="42"/>
  <c r="D11" i="42" s="1"/>
  <c r="D9" i="42" s="1"/>
  <c r="D16" i="37" l="1"/>
  <c r="D17" i="37"/>
  <c r="D22" i="37" l="1"/>
  <c r="D19" i="37" l="1"/>
  <c r="D15" i="37" l="1"/>
  <c r="H9" i="37" l="1"/>
  <c r="G9" i="37"/>
  <c r="E9" i="37"/>
  <c r="F15" i="42" l="1"/>
  <c r="F13" i="42" s="1"/>
  <c r="F11" i="42" s="1"/>
  <c r="F9" i="42" s="1"/>
  <c r="I37" i="50"/>
  <c r="I36" i="50" s="1"/>
  <c r="I35" i="50" s="1"/>
  <c r="I34" i="50" s="1"/>
  <c r="I33" i="50" s="1"/>
  <c r="I31" i="50" s="1"/>
  <c r="E15" i="42"/>
  <c r="E13" i="42" s="1"/>
  <c r="H37" i="50"/>
  <c r="H30" i="50" s="1"/>
  <c r="D37" i="44" l="1"/>
  <c r="D20" i="44" s="1"/>
  <c r="E11" i="42"/>
  <c r="E9" i="42" s="1"/>
  <c r="H36" i="50"/>
  <c r="H35" i="50" s="1"/>
  <c r="H34" i="50" s="1"/>
  <c r="H33" i="50" s="1"/>
  <c r="H31" i="50" s="1"/>
  <c r="I30" i="50"/>
  <c r="H29" i="50"/>
  <c r="H28" i="50" s="1"/>
  <c r="H27" i="50" s="1"/>
  <c r="H26" i="50" s="1"/>
  <c r="H24" i="50" s="1"/>
  <c r="E37" i="44" l="1"/>
  <c r="E20" i="44" s="1"/>
  <c r="H22" i="50"/>
  <c r="H20" i="50" s="1"/>
  <c r="I29" i="50"/>
  <c r="I28" i="50" s="1"/>
  <c r="I27" i="50" s="1"/>
  <c r="I26" i="50" s="1"/>
  <c r="I24" i="50" s="1"/>
  <c r="I22" i="50" s="1"/>
  <c r="I20" i="50" s="1"/>
  <c r="D13" i="37"/>
  <c r="I18" i="50" l="1"/>
  <c r="I16" i="50" s="1"/>
  <c r="I14" i="50" s="1"/>
  <c r="I12" i="50" s="1"/>
  <c r="I10" i="50" s="1"/>
  <c r="H18" i="50"/>
  <c r="H16" i="50" s="1"/>
  <c r="H14" i="50" s="1"/>
  <c r="H12" i="50" s="1"/>
  <c r="H10" i="50" s="1"/>
  <c r="D11" i="37"/>
  <c r="F9" i="37"/>
  <c r="D9" i="37" s="1"/>
</calcChain>
</file>

<file path=xl/sharedStrings.xml><?xml version="1.0" encoding="utf-8"?>
<sst xmlns="http://schemas.openxmlformats.org/spreadsheetml/2006/main" count="241" uniqueCount="127">
  <si>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</si>
  <si>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</si>
  <si>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</si>
  <si>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</si>
  <si>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</si>
  <si>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</si>
  <si>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</si>
  <si>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</si>
  <si>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</si>
  <si>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</si>
  <si>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</si>
  <si>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</si>
  <si>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</si>
  <si>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</si>
  <si>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</si>
  <si>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</si>
  <si>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</si>
  <si>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</si>
  <si>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</si>
  <si>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</si>
  <si>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</si>
  <si>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</si>
  <si>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</si>
  <si>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</si>
  <si>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</si>
  <si>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</si>
  <si>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</si>
  <si>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</si>
  <si>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</si>
  <si>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</si>
  <si>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</si>
  <si>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</si>
  <si>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</si>
  <si>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</si>
  <si>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</si>
  <si>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</si>
  <si>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</si>
  <si>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</si>
  <si>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</si>
  <si>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</si>
  <si>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</si>
  <si>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</si>
  <si>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</si>
  <si>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</si>
  <si>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</si>
  <si>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</si>
  <si>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</si>
  <si>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</si>
  <si>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</si>
  <si>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</si>
  <si>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</si>
  <si>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</si>
  <si>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</si>
  <si>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</si>
  <si>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</si>
  <si>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</si>
  <si>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</si>
  <si>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</si>
  <si>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</si>
  <si>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</si>
  <si>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</si>
  <si>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</si>
  <si>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</si>
  <si>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</si>
  <si>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</si>
  <si>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</si>
  <si>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</si>
  <si>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</si>
  <si>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</si>
  <si>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</si>
  <si>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</si>
  <si>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</si>
  <si>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</si>
  <si>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</si>
  <si>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</si>
  <si>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</si>
  <si>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</si>
  <si>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</si>
  <si>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</si>
  <si>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</si>
  <si>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</si>
  <si>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</si>
  <si>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</si>
  <si>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</si>
  <si>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</si>
  <si>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</si>
  <si>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</si>
  <si>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</si>
  <si>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</si>
  <si>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</si>
  <si>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</si>
  <si>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</si>
  <si>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</si>
  <si>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Առաջին կիսամյակ</t>
  </si>
  <si>
    <t xml:space="preserve"> Ինն ամիս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</si>
  <si>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</si>
  <si>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</si>
  <si>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</si>
  <si>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</si>
  <si>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ԱՅԼ ՀԻՄՆԱԿԱՆ ՄԻՋՈՑՆԵՐ</t>
  </si>
  <si>
    <t>ԳՀ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</si>
  <si>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</si>
  <si>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</si>
  <si>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</si>
  <si>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հազար դրամ</t>
  </si>
  <si>
    <t xml:space="preserve">Մ-2, Երևան-Երասխ-Գորիս-Մեղրի-Իրանի սահման </t>
  </si>
  <si>
    <t>կմ139+000-կմ142+000 հատվածի հիմնանորոգում</t>
  </si>
  <si>
    <t xml:space="preserve">Մ-16, Մ-4-Ոսկեպար-Նոյեմբերյան-Մ-6 </t>
  </si>
  <si>
    <t>կմ7+000-կմ8+400 հատվածի հիմնանորոգում</t>
  </si>
  <si>
    <t>կմ12+560-կմ13+900 հատվածի հիմնանորոգում</t>
  </si>
  <si>
    <t>կմ21+940-կմ24+700 հատվածի հիմնանորոգում</t>
  </si>
  <si>
    <t>Հ-25, Մ6-Հաղպատի հուշարձան կմ0+000-կմ5+000 հատվածի հիմնանորոգում</t>
  </si>
  <si>
    <t xml:space="preserve">ՀՀ կառավարության 2021 թվականի </t>
  </si>
  <si>
    <t xml:space="preserve">  </t>
  </si>
  <si>
    <t xml:space="preserve"> Հանրապետական նշանակության ավտոճանապարհներ </t>
  </si>
  <si>
    <t xml:space="preserve"> ՄԱՍ II. ԱՇԽԱՏԱՆՔՆԵՐ</t>
  </si>
  <si>
    <t>ճանապարհների վերանորոգման աշխատանքներ</t>
  </si>
  <si>
    <t>ՀՄԱ</t>
  </si>
  <si>
    <t>ՀԲՄ</t>
  </si>
  <si>
    <t>տեխնիկական հսկողության ծառայություններ</t>
  </si>
  <si>
    <t>հեղինակային հսկողության ծառայություններ</t>
  </si>
  <si>
    <t>ՄԱ</t>
  </si>
  <si>
    <t>ՀԱՅԱՍՏԱՆԻ ՀԱՆՐԱՊԵՏՈՒԹՅԱՆ ԿԱՌԱՎԱՐՈՒԹՅԱՆ 2020 ԹՎԱԿԱՆԻ ԴԵԿՏԵՄԲԵՐԻ 30-Ի N 2215-Ն ՈՐՈՇՄԱՆ N 9 ՀԱՎԵԼՎԱԾԻ N 9.8 ԱՂՅՈՒՍԱԿՈՒՄ ԿԱՏԱՐՎՈՂ ՓՈՓՈԽՈՒԹՅՈՒՆՆԵՐԸ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</si>
  <si>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</t>
  </si>
  <si>
    <t>«ՀԱՅԱՍՏԱՆԻ ՀԱՆՐԱՊԵՏՈՒԹՅԱՆ 2021 ԹՎԱԿԱՆԻ ՊԵՏԱԿԱՆ ԲՅՈՒՋԵԻ ՄԱՍԻՆ» ՕՐԵՆՔԻ N 1 ՀԱՎԵԼՎԱԾԻ N 3 ԱՂՅՈՒՍԱԿՈՒՄ ԿԱՏԱՐՎՈՂ ՓՈՓՈԽՈՒԹՅՈՒՆՆԵՐՆ ՈՒ ԼՐԱՑՈՒՄՆԵՐԸ</t>
  </si>
  <si>
    <t>ՀԱՅԱՍՏԱՆԻ ՀԱՆՐԱՊԵՏՈՒԹՅԱՆ ԿԱՌԱՎԱՐՈՒԹՅԱՆ 2020 ԹՎԱԿԱՆԻ ԴԵԿՏԵՄԲԵՐԻ 30-Ի N 2215-Ն ՈՐՈՇՄԱՆ N 3 ԵՎ N 4 ՀԱՎԵԼՎԱԾՆԵՐՈՒՄ ԿԱՏԱՐՎՈՂ ՓՈՓՈԽՈՒԹՅՈՒՆՆԵՐՆ ՈՒ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</si>
  <si>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ՓՈՓՈԽՈՒԹՅՈՒՆՆԵՐՆ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</si>
</sst>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</numFmts>
  <fonts count="8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GHEA Grapalat"/>
      <family val="3"/>
    </font>
    <font>
      <b/>
      <i/>
      <sz val="12"/>
      <name val="GHEA Grapalat"/>
      <family val="2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2"/>
    </font>
    <font>
      <b/>
      <sz val="12"/>
      <color indexed="8"/>
      <name val="GHEA Grapalat"/>
      <family val="2"/>
    </font>
    <font>
      <b/>
      <u/>
      <sz val="12"/>
      <color theme="1"/>
      <name val="GHEA Grapalat"/>
      <family val="2"/>
    </font>
    <font>
      <sz val="12"/>
      <color theme="1"/>
      <name val="GHEA Grapalat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3" fillId="0" borderId="0"/>
    <xf numFmtId="0" fontId="14" fillId="0" borderId="0"/>
    <xf numFmtId="164" fontId="13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9" fillId="4" borderId="0" applyNumberFormat="0" applyBorder="0" applyAlignment="0" applyProtection="0"/>
    <xf numFmtId="0" fontId="20" fillId="7" borderId="17" applyNumberFormat="0" applyAlignment="0" applyProtection="0"/>
    <xf numFmtId="0" fontId="21" fillId="8" borderId="20" applyNumberFormat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6" borderId="17" applyNumberFormat="0" applyAlignment="0" applyProtection="0"/>
    <xf numFmtId="0" fontId="28" fillId="0" borderId="19" applyNumberFormat="0" applyFill="0" applyAlignment="0" applyProtection="0"/>
    <xf numFmtId="0" fontId="29" fillId="5" borderId="0" applyNumberFormat="0" applyBorder="0" applyAlignment="0" applyProtection="0"/>
    <xf numFmtId="0" fontId="30" fillId="0" borderId="0"/>
    <xf numFmtId="0" fontId="6" fillId="0" borderId="0">
      <alignment horizontal="left" vertical="top" wrapText="1"/>
    </xf>
    <xf numFmtId="0" fontId="3" fillId="0" borderId="0"/>
    <xf numFmtId="0" fontId="31" fillId="0" borderId="0"/>
    <xf numFmtId="0" fontId="17" fillId="9" borderId="21" applyNumberFormat="0" applyFont="0" applyAlignment="0" applyProtection="0"/>
    <xf numFmtId="0" fontId="13" fillId="9" borderId="21" applyNumberFormat="0" applyFont="0" applyAlignment="0" applyProtection="0"/>
    <xf numFmtId="0" fontId="32" fillId="7" borderId="18" applyNumberFormat="0" applyAlignment="0" applyProtection="0"/>
    <xf numFmtId="9" fontId="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7" fillId="0" borderId="0"/>
    <xf numFmtId="0" fontId="12" fillId="0" borderId="0"/>
    <xf numFmtId="0" fontId="38" fillId="5" borderId="0" applyNumberFormat="0" applyBorder="0" applyAlignment="0" applyProtection="0"/>
    <xf numFmtId="0" fontId="15" fillId="0" borderId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23" applyNumberFormat="0" applyAlignment="0" applyProtection="0"/>
    <xf numFmtId="0" fontId="42" fillId="53" borderId="24" applyNumberFormat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48" fillId="42" borderId="23" applyNumberFormat="0" applyAlignment="0" applyProtection="0"/>
    <xf numFmtId="0" fontId="49" fillId="0" borderId="28" applyNumberFormat="0" applyFill="0" applyAlignment="0" applyProtection="0"/>
    <xf numFmtId="0" fontId="50" fillId="54" borderId="0" applyNumberFormat="0" applyBorder="0" applyAlignment="0" applyProtection="0"/>
    <xf numFmtId="1" fontId="56" fillId="0" borderId="0"/>
    <xf numFmtId="1" fontId="56" fillId="0" borderId="0"/>
    <xf numFmtId="1" fontId="56" fillId="0" borderId="0"/>
    <xf numFmtId="0" fontId="13" fillId="0" borderId="0"/>
    <xf numFmtId="0" fontId="3" fillId="0" borderId="0"/>
    <xf numFmtId="0" fontId="3" fillId="0" borderId="0"/>
    <xf numFmtId="0" fontId="12" fillId="55" borderId="29" applyNumberFormat="0" applyFont="0" applyAlignment="0" applyProtection="0"/>
    <xf numFmtId="0" fontId="51" fillId="52" borderId="30" applyNumberFormat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37" fillId="0" borderId="0"/>
    <xf numFmtId="1" fontId="56" fillId="0" borderId="0"/>
    <xf numFmtId="0" fontId="57" fillId="0" borderId="0"/>
    <xf numFmtId="0" fontId="3" fillId="0" borderId="0"/>
    <xf numFmtId="0" fontId="13" fillId="0" borderId="0"/>
    <xf numFmtId="0" fontId="6" fillId="0" borderId="0">
      <alignment horizontal="left" vertical="top" wrapText="1"/>
    </xf>
    <xf numFmtId="0" fontId="15" fillId="0" borderId="0"/>
    <xf numFmtId="0" fontId="58" fillId="0" borderId="0"/>
    <xf numFmtId="0" fontId="3" fillId="0" borderId="0"/>
    <xf numFmtId="0" fontId="3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8" fillId="5" borderId="0" applyNumberFormat="0" applyBorder="0" applyAlignment="0" applyProtection="0"/>
    <xf numFmtId="0" fontId="38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61" fillId="13" borderId="0" applyNumberFormat="0" applyBorder="0" applyAlignment="0" applyProtection="0"/>
    <xf numFmtId="0" fontId="61" fillId="17" borderId="0" applyNumberFormat="0" applyBorder="0" applyAlignment="0" applyProtection="0"/>
    <xf numFmtId="0" fontId="61" fillId="21" borderId="0" applyNumberFormat="0" applyBorder="0" applyAlignment="0" applyProtection="0"/>
    <xf numFmtId="0" fontId="61" fillId="25" borderId="0" applyNumberFormat="0" applyBorder="0" applyAlignment="0" applyProtection="0"/>
    <xf numFmtId="0" fontId="61" fillId="29" borderId="0" applyNumberFormat="0" applyBorder="0" applyAlignment="0" applyProtection="0"/>
    <xf numFmtId="0" fontId="61" fillId="33" borderId="0" applyNumberFormat="0" applyBorder="0" applyAlignment="0" applyProtection="0"/>
    <xf numFmtId="0" fontId="61" fillId="10" borderId="0" applyNumberFormat="0" applyBorder="0" applyAlignment="0" applyProtection="0"/>
    <xf numFmtId="0" fontId="61" fillId="14" borderId="0" applyNumberFormat="0" applyBorder="0" applyAlignment="0" applyProtection="0"/>
    <xf numFmtId="0" fontId="61" fillId="18" borderId="0" applyNumberFormat="0" applyBorder="0" applyAlignment="0" applyProtection="0"/>
    <xf numFmtId="0" fontId="61" fillId="22" borderId="0" applyNumberFormat="0" applyBorder="0" applyAlignment="0" applyProtection="0"/>
    <xf numFmtId="0" fontId="61" fillId="26" borderId="0" applyNumberFormat="0" applyBorder="0" applyAlignment="0" applyProtection="0"/>
    <xf numFmtId="0" fontId="61" fillId="30" borderId="0" applyNumberFormat="0" applyBorder="0" applyAlignment="0" applyProtection="0"/>
    <xf numFmtId="0" fontId="62" fillId="4" borderId="0" applyNumberFormat="0" applyBorder="0" applyAlignment="0" applyProtection="0"/>
    <xf numFmtId="0" fontId="63" fillId="7" borderId="17" applyNumberFormat="0" applyAlignment="0" applyProtection="0"/>
    <xf numFmtId="0" fontId="64" fillId="8" borderId="20" applyNumberFormat="0" applyAlignment="0" applyProtection="0"/>
    <xf numFmtId="0" fontId="65" fillId="0" borderId="0" applyNumberFormat="0" applyFill="0" applyBorder="0" applyAlignment="0" applyProtection="0"/>
    <xf numFmtId="0" fontId="66" fillId="3" borderId="0" applyNumberFormat="0" applyBorder="0" applyAlignment="0" applyProtection="0"/>
    <xf numFmtId="0" fontId="67" fillId="0" borderId="14" applyNumberFormat="0" applyFill="0" applyAlignment="0" applyProtection="0"/>
    <xf numFmtId="0" fontId="68" fillId="0" borderId="15" applyNumberFormat="0" applyFill="0" applyAlignment="0" applyProtection="0"/>
    <xf numFmtId="0" fontId="69" fillId="0" borderId="16" applyNumberFormat="0" applyFill="0" applyAlignment="0" applyProtection="0"/>
    <xf numFmtId="0" fontId="69" fillId="0" borderId="0" applyNumberFormat="0" applyFill="0" applyBorder="0" applyAlignment="0" applyProtection="0"/>
    <xf numFmtId="0" fontId="70" fillId="6" borderId="17" applyNumberFormat="0" applyAlignment="0" applyProtection="0"/>
    <xf numFmtId="0" fontId="71" fillId="0" borderId="19" applyNumberFormat="0" applyFill="0" applyAlignment="0" applyProtection="0"/>
    <xf numFmtId="0" fontId="38" fillId="5" borderId="0" applyNumberFormat="0" applyBorder="0" applyAlignment="0" applyProtection="0"/>
    <xf numFmtId="0" fontId="72" fillId="7" borderId="18" applyNumberFormat="0" applyAlignment="0" applyProtection="0"/>
    <xf numFmtId="0" fontId="60" fillId="0" borderId="0" applyNumberFormat="0" applyFill="0" applyBorder="0" applyAlignment="0" applyProtection="0"/>
    <xf numFmtId="0" fontId="73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51" fillId="52" borderId="36" applyNumberFormat="0" applyAlignment="0" applyProtection="0"/>
    <xf numFmtId="0" fontId="53" fillId="0" borderId="37" applyNumberFormat="0" applyFill="0" applyAlignment="0" applyProtection="0"/>
  </cellStyleXfs>
  <cellXfs count="209">
    <xf numFmtId="0" fontId="0" fillId="0" borderId="0" xfId="0"/>
    <xf numFmtId="0" fontId="10" fillId="0" borderId="0" xfId="8" applyFont="1" applyAlignment="1">
      <alignment horizontal="left" vertical="center" wrapText="1"/>
    </xf>
    <xf numFmtId="0" fontId="10" fillId="0" borderId="0" xfId="8" applyFont="1" applyAlignment="1">
      <alignment horizontal="center" vertical="center" wrapText="1"/>
    </xf>
    <xf numFmtId="0" fontId="9" fillId="0" borderId="0" xfId="9" applyFont="1" applyAlignment="1">
      <alignment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167" fontId="7" fillId="0" borderId="32" xfId="7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167" fontId="7" fillId="0" borderId="11" xfId="7" applyNumberFormat="1" applyFont="1" applyFill="1" applyBorder="1" applyAlignment="1">
      <alignment horizontal="left" vertical="center" wrapText="1"/>
    </xf>
    <xf numFmtId="0" fontId="9" fillId="0" borderId="0" xfId="9" applyFont="1" applyFill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166" fontId="9" fillId="0" borderId="1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left" vertical="center" wrapText="1"/>
    </xf>
    <xf numFmtId="0" fontId="7" fillId="0" borderId="0" xfId="9" applyFont="1" applyFill="1" applyAlignment="1">
      <alignment vertical="center" wrapText="1"/>
    </xf>
    <xf numFmtId="0" fontId="9" fillId="0" borderId="11" xfId="9" applyFont="1" applyFill="1" applyBorder="1" applyAlignment="1">
      <alignment horizontal="center" vertical="center" wrapText="1"/>
    </xf>
    <xf numFmtId="167" fontId="9" fillId="0" borderId="1" xfId="7" applyNumberFormat="1" applyFont="1" applyFill="1" applyBorder="1" applyAlignment="1">
      <alignment horizontal="center" vertical="center" wrapText="1"/>
    </xf>
    <xf numFmtId="167" fontId="7" fillId="0" borderId="11" xfId="7" applyNumberFormat="1" applyFont="1" applyFill="1" applyBorder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166" fontId="9" fillId="0" borderId="0" xfId="9" applyNumberFormat="1" applyFont="1" applyFill="1" applyAlignment="1">
      <alignment vertical="center" wrapText="1"/>
    </xf>
    <xf numFmtId="49" fontId="7" fillId="0" borderId="1" xfId="9" applyNumberFormat="1" applyFont="1" applyFill="1" applyBorder="1" applyAlignment="1">
      <alignment horizontal="center" vertical="center" textRotation="90" wrapText="1"/>
    </xf>
    <xf numFmtId="0" fontId="7" fillId="0" borderId="1" xfId="9" applyNumberFormat="1" applyFont="1" applyFill="1" applyBorder="1" applyAlignment="1">
      <alignment horizontal="center" vertical="center" wrapText="1"/>
    </xf>
    <xf numFmtId="166" fontId="7" fillId="0" borderId="3" xfId="9" applyNumberFormat="1" applyFont="1" applyFill="1" applyBorder="1" applyAlignment="1">
      <alignment horizontal="center" vertical="center" wrapText="1"/>
    </xf>
    <xf numFmtId="0" fontId="75" fillId="0" borderId="1" xfId="9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left" vertical="top" wrapText="1"/>
    </xf>
    <xf numFmtId="167" fontId="76" fillId="0" borderId="32" xfId="7" applyNumberFormat="1" applyFont="1" applyFill="1" applyBorder="1" applyAlignment="1">
      <alignment vertical="center" wrapText="1"/>
    </xf>
    <xf numFmtId="0" fontId="7" fillId="0" borderId="0" xfId="9" applyFont="1" applyAlignment="1">
      <alignment horizontal="center" vertical="top" wrapText="1"/>
    </xf>
    <xf numFmtId="0" fontId="11" fillId="0" borderId="32" xfId="9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center" vertical="center" wrapText="1"/>
    </xf>
    <xf numFmtId="0" fontId="10" fillId="0" borderId="32" xfId="8" applyFont="1" applyBorder="1" applyAlignment="1">
      <alignment horizontal="center" vertical="center" wrapText="1"/>
    </xf>
    <xf numFmtId="165" fontId="10" fillId="0" borderId="32" xfId="6" applyNumberFormat="1" applyFont="1" applyBorder="1" applyAlignment="1">
      <alignment horizontal="right" vertical="center"/>
    </xf>
    <xf numFmtId="0" fontId="10" fillId="0" borderId="32" xfId="8" applyFont="1" applyBorder="1" applyAlignment="1">
      <alignment horizontal="left" vertical="center" wrapText="1" indent="2"/>
    </xf>
    <xf numFmtId="0" fontId="9" fillId="0" borderId="0" xfId="9" applyFont="1" applyAlignment="1">
      <alignment horizontal="left" vertical="top" wrapText="1"/>
    </xf>
    <xf numFmtId="0" fontId="11" fillId="0" borderId="0" xfId="8" applyFont="1" applyAlignment="1">
      <alignment vertical="center" wrapText="1"/>
    </xf>
    <xf numFmtId="0" fontId="77" fillId="0" borderId="0" xfId="0" applyFont="1" applyFill="1"/>
    <xf numFmtId="0" fontId="8" fillId="0" borderId="32" xfId="0" applyFont="1" applyFill="1" applyBorder="1" applyAlignment="1">
      <alignment vertical="top" wrapText="1"/>
    </xf>
    <xf numFmtId="0" fontId="77" fillId="0" borderId="32" xfId="0" applyFont="1" applyFill="1" applyBorder="1" applyAlignment="1">
      <alignment vertical="top" wrapText="1"/>
    </xf>
    <xf numFmtId="0" fontId="7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78" fillId="0" borderId="32" xfId="0" applyFont="1" applyFill="1" applyBorder="1" applyAlignment="1">
      <alignment horizontal="left" vertical="top" wrapText="1"/>
    </xf>
    <xf numFmtId="0" fontId="9" fillId="0" borderId="32" xfId="9" applyFont="1" applyBorder="1" applyAlignment="1">
      <alignment horizontal="center" vertical="top" wrapText="1"/>
    </xf>
    <xf numFmtId="0" fontId="77" fillId="0" borderId="32" xfId="0" applyFont="1" applyFill="1" applyBorder="1" applyAlignment="1">
      <alignment wrapText="1"/>
    </xf>
    <xf numFmtId="0" fontId="9" fillId="0" borderId="32" xfId="9" applyFont="1" applyBorder="1" applyAlignment="1">
      <alignment horizontal="left" vertical="top" wrapText="1"/>
    </xf>
    <xf numFmtId="0" fontId="79" fillId="0" borderId="32" xfId="9" applyFont="1" applyBorder="1" applyAlignment="1">
      <alignment horizontal="left" vertical="top" wrapText="1"/>
    </xf>
    <xf numFmtId="0" fontId="9" fillId="0" borderId="32" xfId="9" applyFont="1" applyBorder="1" applyAlignment="1">
      <alignment horizontal="right" vertical="top" wrapText="1"/>
    </xf>
    <xf numFmtId="0" fontId="56" fillId="0" borderId="0" xfId="9" applyFont="1" applyAlignment="1">
      <alignment horizontal="left" vertical="top" wrapText="1"/>
    </xf>
    <xf numFmtId="167" fontId="80" fillId="0" borderId="32" xfId="7" applyNumberFormat="1" applyFont="1" applyBorder="1" applyAlignment="1">
      <alignment horizontal="center" vertical="top" wrapText="1"/>
    </xf>
    <xf numFmtId="0" fontId="7" fillId="0" borderId="0" xfId="9" applyFont="1" applyBorder="1" applyAlignment="1">
      <alignment vertical="top"/>
    </xf>
    <xf numFmtId="0" fontId="7" fillId="0" borderId="32" xfId="9" applyFont="1" applyBorder="1" applyAlignment="1">
      <alignment horizontal="left" vertical="top" wrapText="1"/>
    </xf>
    <xf numFmtId="0" fontId="7" fillId="0" borderId="32" xfId="9" applyFont="1" applyBorder="1" applyAlignment="1">
      <alignment vertical="top" wrapText="1"/>
    </xf>
    <xf numFmtId="0" fontId="7" fillId="0" borderId="0" xfId="9" applyFont="1" applyBorder="1" applyAlignment="1">
      <alignment vertical="top" wrapText="1"/>
    </xf>
    <xf numFmtId="0" fontId="80" fillId="0" borderId="32" xfId="9" applyFont="1" applyBorder="1" applyAlignment="1">
      <alignment horizontal="left" vertical="top" wrapText="1"/>
    </xf>
    <xf numFmtId="0" fontId="80" fillId="0" borderId="32" xfId="9" applyFont="1" applyBorder="1" applyAlignment="1">
      <alignment vertical="top" wrapText="1"/>
    </xf>
    <xf numFmtId="0" fontId="80" fillId="0" borderId="0" xfId="9" applyFont="1" applyBorder="1" applyAlignment="1">
      <alignment vertical="top" wrapText="1"/>
    </xf>
    <xf numFmtId="0" fontId="80" fillId="0" borderId="0" xfId="9" applyFont="1" applyBorder="1" applyAlignment="1">
      <alignment horizontal="left" vertical="top" wrapText="1"/>
    </xf>
    <xf numFmtId="0" fontId="56" fillId="0" borderId="0" xfId="9" applyFont="1" applyBorder="1" applyAlignment="1">
      <alignment horizontal="left" vertical="top" wrapText="1"/>
    </xf>
    <xf numFmtId="167" fontId="81" fillId="0" borderId="32" xfId="12" applyNumberFormat="1" applyFont="1" applyFill="1" applyBorder="1" applyAlignment="1">
      <alignment horizontal="center" vertical="center"/>
    </xf>
    <xf numFmtId="0" fontId="7" fillId="0" borderId="0" xfId="9" applyFont="1" applyAlignment="1">
      <alignment horizontal="left" vertical="center" wrapText="1"/>
    </xf>
    <xf numFmtId="0" fontId="7" fillId="0" borderId="0" xfId="9" applyFont="1" applyBorder="1" applyAlignment="1">
      <alignment horizontal="left" vertical="top" wrapText="1"/>
    </xf>
    <xf numFmtId="0" fontId="10" fillId="0" borderId="0" xfId="9" applyFont="1" applyAlignment="1">
      <alignment vertical="center" wrapText="1"/>
    </xf>
    <xf numFmtId="49" fontId="11" fillId="0" borderId="0" xfId="9" applyNumberFormat="1" applyFont="1" applyFill="1" applyAlignment="1">
      <alignment horizontal="center" vertical="center" wrapText="1"/>
    </xf>
    <xf numFmtId="0" fontId="11" fillId="0" borderId="0" xfId="9" applyNumberFormat="1" applyFont="1" applyFill="1" applyAlignment="1">
      <alignment horizontal="center" vertical="center" wrapText="1"/>
    </xf>
    <xf numFmtId="39" fontId="10" fillId="0" borderId="0" xfId="9" applyNumberFormat="1" applyFont="1" applyAlignment="1">
      <alignment vertical="center" wrapText="1"/>
    </xf>
    <xf numFmtId="0" fontId="10" fillId="0" borderId="0" xfId="9" applyFont="1" applyAlignment="1">
      <alignment horizontal="center" vertical="center" wrapText="1"/>
    </xf>
    <xf numFmtId="49" fontId="82" fillId="0" borderId="32" xfId="9" applyNumberFormat="1" applyFont="1" applyFill="1" applyBorder="1" applyAlignment="1">
      <alignment horizontal="center" vertical="center" textRotation="90" wrapText="1"/>
    </xf>
    <xf numFmtId="39" fontId="82" fillId="0" borderId="32" xfId="9" applyNumberFormat="1" applyFont="1" applyFill="1" applyBorder="1" applyAlignment="1">
      <alignment horizontal="center" vertical="center" wrapText="1"/>
    </xf>
    <xf numFmtId="166" fontId="82" fillId="0" borderId="32" xfId="9" applyNumberFormat="1" applyFont="1" applyFill="1" applyBorder="1" applyAlignment="1">
      <alignment horizontal="center" vertical="center" wrapText="1"/>
    </xf>
    <xf numFmtId="49" fontId="83" fillId="0" borderId="32" xfId="9" applyNumberFormat="1" applyFont="1" applyFill="1" applyBorder="1" applyAlignment="1">
      <alignment horizontal="center" vertical="center" textRotation="90" wrapText="1"/>
    </xf>
    <xf numFmtId="0" fontId="83" fillId="0" borderId="32" xfId="9" applyNumberFormat="1" applyFont="1" applyFill="1" applyBorder="1" applyAlignment="1">
      <alignment horizontal="center" vertical="center" wrapText="1"/>
    </xf>
    <xf numFmtId="167" fontId="11" fillId="0" borderId="32" xfId="7" applyNumberFormat="1" applyFont="1" applyFill="1" applyBorder="1" applyAlignment="1">
      <alignment horizontal="center" vertical="center" wrapText="1"/>
    </xf>
    <xf numFmtId="166" fontId="83" fillId="0" borderId="12" xfId="9" applyNumberFormat="1" applyFont="1" applyFill="1" applyBorder="1" applyAlignment="1">
      <alignment horizontal="center" vertical="center" wrapText="1"/>
    </xf>
    <xf numFmtId="172" fontId="83" fillId="0" borderId="12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84" fillId="0" borderId="1" xfId="9" applyFont="1" applyFill="1" applyBorder="1" applyAlignment="1">
      <alignment horizontal="center" vertical="center" wrapText="1"/>
    </xf>
    <xf numFmtId="0" fontId="84" fillId="0" borderId="32" xfId="9" applyFont="1" applyFill="1" applyBorder="1" applyAlignment="1">
      <alignment horizontal="center" vertical="center" wrapText="1"/>
    </xf>
    <xf numFmtId="166" fontId="10" fillId="0" borderId="32" xfId="9" applyNumberFormat="1" applyFont="1" applyFill="1" applyBorder="1" applyAlignment="1">
      <alignment horizontal="center" vertical="center" wrapText="1"/>
    </xf>
    <xf numFmtId="0" fontId="11" fillId="0" borderId="11" xfId="9" applyFont="1" applyFill="1" applyBorder="1" applyAlignment="1">
      <alignment horizontal="center" vertical="center" wrapText="1"/>
    </xf>
    <xf numFmtId="0" fontId="11" fillId="0" borderId="32" xfId="9" applyFont="1" applyFill="1" applyBorder="1" applyAlignment="1">
      <alignment horizontal="left" vertical="center" wrapText="1"/>
    </xf>
    <xf numFmtId="0" fontId="11" fillId="0" borderId="0" xfId="9" applyFont="1" applyAlignment="1">
      <alignment vertical="center" wrapText="1"/>
    </xf>
    <xf numFmtId="0" fontId="76" fillId="0" borderId="11" xfId="9" applyFont="1" applyFill="1" applyBorder="1" applyAlignment="1">
      <alignment horizontal="center" vertical="center" wrapText="1"/>
    </xf>
    <xf numFmtId="0" fontId="78" fillId="0" borderId="32" xfId="9" applyFont="1" applyFill="1" applyBorder="1" applyAlignment="1">
      <alignment horizontal="left" vertical="center" wrapText="1"/>
    </xf>
    <xf numFmtId="0" fontId="76" fillId="0" borderId="0" xfId="9" applyFont="1" applyAlignment="1">
      <alignment vertical="center" wrapText="1"/>
    </xf>
    <xf numFmtId="0" fontId="76" fillId="0" borderId="11" xfId="9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67" fontId="76" fillId="0" borderId="11" xfId="7" applyNumberFormat="1" applyFont="1" applyBorder="1" applyAlignment="1">
      <alignment vertical="center" wrapText="1"/>
    </xf>
    <xf numFmtId="0" fontId="76" fillId="0" borderId="11" xfId="9" applyFont="1" applyFill="1" applyBorder="1" applyAlignment="1">
      <alignment vertical="center" wrapText="1"/>
    </xf>
    <xf numFmtId="0" fontId="11" fillId="0" borderId="11" xfId="9" applyFont="1" applyFill="1" applyBorder="1" applyAlignment="1">
      <alignment vertical="center" wrapText="1"/>
    </xf>
    <xf numFmtId="167" fontId="11" fillId="0" borderId="32" xfId="7" applyNumberFormat="1" applyFont="1" applyFill="1" applyBorder="1" applyAlignment="1">
      <alignment vertical="center" wrapText="1"/>
    </xf>
    <xf numFmtId="167" fontId="11" fillId="0" borderId="11" xfId="7" applyNumberFormat="1" applyFont="1" applyFill="1" applyBorder="1" applyAlignment="1">
      <alignment horizontal="left" vertical="center" wrapText="1"/>
    </xf>
    <xf numFmtId="166" fontId="11" fillId="0" borderId="32" xfId="118" applyNumberFormat="1" applyFont="1" applyFill="1" applyBorder="1" applyAlignment="1">
      <alignment horizontal="right" vertical="center" wrapText="1"/>
    </xf>
    <xf numFmtId="0" fontId="10" fillId="0" borderId="32" xfId="118" applyNumberFormat="1" applyFont="1" applyFill="1" applyBorder="1" applyAlignment="1">
      <alignment horizontal="center" vertical="center" wrapText="1"/>
    </xf>
    <xf numFmtId="167" fontId="10" fillId="0" borderId="32" xfId="7" applyNumberFormat="1" applyFont="1" applyFill="1" applyBorder="1" applyAlignment="1">
      <alignment horizontal="center" vertical="center" wrapText="1"/>
    </xf>
    <xf numFmtId="0" fontId="11" fillId="0" borderId="32" xfId="118" applyNumberFormat="1" applyFont="1" applyFill="1" applyBorder="1" applyAlignment="1">
      <alignment horizontal="center" vertical="center" wrapText="1"/>
    </xf>
    <xf numFmtId="164" fontId="10" fillId="0" borderId="0" xfId="9" applyNumberFormat="1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1" fillId="0" borderId="32" xfId="8" applyFont="1" applyBorder="1" applyAlignment="1">
      <alignment horizontal="left" vertical="center" wrapText="1"/>
    </xf>
    <xf numFmtId="165" fontId="11" fillId="0" borderId="32" xfId="6" applyNumberFormat="1" applyFont="1" applyBorder="1" applyAlignment="1">
      <alignment horizontal="right" vertical="center"/>
    </xf>
    <xf numFmtId="0" fontId="11" fillId="0" borderId="32" xfId="8" quotePrefix="1" applyFont="1" applyBorder="1" applyAlignment="1">
      <alignment horizontal="center" vertical="center" wrapText="1"/>
    </xf>
    <xf numFmtId="167" fontId="10" fillId="0" borderId="32" xfId="7" applyNumberFormat="1" applyFont="1" applyBorder="1" applyAlignment="1">
      <alignment horizontal="left" vertical="center" wrapText="1"/>
    </xf>
    <xf numFmtId="0" fontId="11" fillId="0" borderId="32" xfId="8" applyFont="1" applyBorder="1" applyAlignment="1">
      <alignment horizontal="center" vertical="center" wrapText="1"/>
    </xf>
    <xf numFmtId="0" fontId="76" fillId="0" borderId="32" xfId="8" applyFont="1" applyBorder="1" applyAlignment="1">
      <alignment horizontal="center" vertical="center" wrapText="1"/>
    </xf>
    <xf numFmtId="0" fontId="76" fillId="0" borderId="32" xfId="8" applyFont="1" applyBorder="1" applyAlignment="1">
      <alignment horizontal="left" vertical="center" wrapText="1"/>
    </xf>
    <xf numFmtId="165" fontId="76" fillId="0" borderId="32" xfId="6" applyNumberFormat="1" applyFont="1" applyBorder="1" applyAlignment="1">
      <alignment horizontal="right" vertical="center"/>
    </xf>
    <xf numFmtId="0" fontId="76" fillId="0" borderId="0" xfId="8" applyFont="1" applyAlignment="1">
      <alignment horizontal="left" vertical="center" wrapText="1"/>
    </xf>
    <xf numFmtId="0" fontId="11" fillId="2" borderId="32" xfId="0" applyFont="1" applyFill="1" applyBorder="1" applyAlignment="1">
      <alignment horizontal="left" vertical="center" indent="2"/>
    </xf>
    <xf numFmtId="0" fontId="11" fillId="2" borderId="32" xfId="0" applyFont="1" applyFill="1" applyBorder="1" applyAlignment="1">
      <alignment horizontal="left" vertical="center" wrapText="1" indent="2"/>
    </xf>
    <xf numFmtId="49" fontId="11" fillId="2" borderId="32" xfId="0" applyNumberFormat="1" applyFont="1" applyFill="1" applyBorder="1" applyAlignment="1">
      <alignment horizontal="left" vertical="center" wrapText="1" indent="2"/>
    </xf>
    <xf numFmtId="166" fontId="10" fillId="2" borderId="32" xfId="0" applyNumberFormat="1" applyFont="1" applyFill="1" applyBorder="1" applyAlignment="1">
      <alignment horizontal="left" vertical="center" indent="2"/>
    </xf>
    <xf numFmtId="0" fontId="85" fillId="0" borderId="0" xfId="0" applyFont="1" applyAlignment="1">
      <alignment horizontal="left" vertical="center" indent="2"/>
    </xf>
    <xf numFmtId="166" fontId="10" fillId="2" borderId="32" xfId="0" applyNumberFormat="1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 wrapText="1"/>
    </xf>
    <xf numFmtId="49" fontId="11" fillId="2" borderId="32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 wrapText="1"/>
    </xf>
    <xf numFmtId="0" fontId="85" fillId="0" borderId="0" xfId="0" applyFont="1" applyAlignment="1">
      <alignment vertical="center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0" fontId="9" fillId="0" borderId="32" xfId="118" applyNumberFormat="1" applyFont="1" applyFill="1" applyBorder="1" applyAlignment="1">
      <alignment horizontal="center" vertical="center" wrapText="1"/>
    </xf>
    <xf numFmtId="0" fontId="7" fillId="0" borderId="32" xfId="118" applyNumberFormat="1" applyFont="1" applyFill="1" applyBorder="1" applyAlignment="1">
      <alignment horizontal="center" vertical="center" wrapText="1"/>
    </xf>
    <xf numFmtId="166" fontId="9" fillId="0" borderId="0" xfId="9" applyNumberFormat="1" applyFont="1" applyFill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0" fontId="9" fillId="0" borderId="0" xfId="0" applyFont="1" applyFill="1"/>
    <xf numFmtId="0" fontId="9" fillId="0" borderId="0" xfId="9" applyFont="1" applyAlignment="1">
      <alignment horizontal="right" vertical="top" wrapText="1"/>
    </xf>
    <xf numFmtId="0" fontId="9" fillId="0" borderId="0" xfId="8" applyFont="1" applyAlignment="1">
      <alignment horizontal="left" vertical="center" wrapText="1"/>
    </xf>
    <xf numFmtId="0" fontId="7" fillId="0" borderId="0" xfId="0" applyFont="1" applyFill="1" applyBorder="1" applyAlignment="1">
      <alignment vertical="top"/>
    </xf>
    <xf numFmtId="0" fontId="9" fillId="0" borderId="0" xfId="8" applyFont="1" applyAlignment="1">
      <alignment horizontal="center"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8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167" fontId="9" fillId="0" borderId="0" xfId="7" applyNumberFormat="1" applyFont="1" applyFill="1" applyAlignment="1">
      <alignment vertical="center" wrapText="1"/>
    </xf>
    <xf numFmtId="0" fontId="9" fillId="0" borderId="0" xfId="9" applyFont="1" applyAlignment="1">
      <alignment horizontal="left" vertical="top" wrapText="1"/>
    </xf>
    <xf numFmtId="0" fontId="77" fillId="0" borderId="0" xfId="0" applyFont="1" applyFill="1"/>
    <xf numFmtId="0" fontId="56" fillId="0" borderId="0" xfId="9" applyFont="1" applyAlignment="1">
      <alignment horizontal="left" vertical="top" wrapText="1"/>
    </xf>
    <xf numFmtId="0" fontId="7" fillId="0" borderId="0" xfId="9" applyFont="1" applyBorder="1" applyAlignment="1">
      <alignment vertical="top"/>
    </xf>
    <xf numFmtId="0" fontId="9" fillId="56" borderId="32" xfId="0" applyFont="1" applyFill="1" applyBorder="1" applyAlignment="1">
      <alignment vertical="center" wrapText="1"/>
    </xf>
    <xf numFmtId="0" fontId="9" fillId="56" borderId="32" xfId="124" applyFont="1" applyFill="1" applyBorder="1" applyAlignment="1">
      <alignment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86" fillId="56" borderId="32" xfId="0" applyFont="1" applyFill="1" applyBorder="1" applyAlignment="1">
      <alignment horizontal="center" vertical="center" wrapText="1"/>
    </xf>
    <xf numFmtId="0" fontId="87" fillId="0" borderId="32" xfId="0" applyFont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9" fillId="56" borderId="32" xfId="0" applyFont="1" applyFill="1" applyBorder="1" applyAlignment="1">
      <alignment horizontal="left" vertical="center" wrapText="1"/>
    </xf>
    <xf numFmtId="167" fontId="9" fillId="56" borderId="32" xfId="7" applyNumberFormat="1" applyFont="1" applyFill="1" applyBorder="1" applyAlignment="1">
      <alignment vertical="center" wrapText="1"/>
    </xf>
    <xf numFmtId="169" fontId="9" fillId="56" borderId="32" xfId="7" applyNumberFormat="1" applyFont="1" applyFill="1" applyBorder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166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6" fontId="9" fillId="0" borderId="8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166" fontId="9" fillId="0" borderId="4" xfId="9" applyNumberFormat="1" applyFont="1" applyFill="1" applyBorder="1" applyAlignment="1">
      <alignment horizontal="center" vertical="center" wrapText="1"/>
    </xf>
    <xf numFmtId="166" fontId="9" fillId="0" borderId="6" xfId="9" applyNumberFormat="1" applyFont="1" applyFill="1" applyBorder="1" applyAlignment="1">
      <alignment horizontal="center" vertical="center" wrapText="1"/>
    </xf>
    <xf numFmtId="166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10" fillId="0" borderId="35" xfId="8" applyFont="1" applyBorder="1" applyAlignment="1">
      <alignment horizontal="center" vertical="center" wrapText="1"/>
    </xf>
    <xf numFmtId="0" fontId="10" fillId="0" borderId="33" xfId="8" applyFont="1" applyBorder="1" applyAlignment="1">
      <alignment horizontal="center" vertical="center" wrapText="1"/>
    </xf>
    <xf numFmtId="0" fontId="10" fillId="0" borderId="34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9" fillId="0" borderId="13" xfId="8" applyFont="1" applyBorder="1" applyAlignment="1">
      <alignment horizontal="right" wrapText="1"/>
    </xf>
    <xf numFmtId="0" fontId="9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49" fontId="82" fillId="0" borderId="32" xfId="9" applyNumberFormat="1" applyFont="1" applyFill="1" applyBorder="1" applyAlignment="1">
      <alignment horizontal="center" vertical="center" wrapText="1"/>
    </xf>
    <xf numFmtId="0" fontId="82" fillId="0" borderId="10" xfId="9" applyNumberFormat="1" applyFont="1" applyFill="1" applyBorder="1" applyAlignment="1">
      <alignment horizontal="center" vertical="center" wrapText="1"/>
    </xf>
    <xf numFmtId="0" fontId="82" fillId="0" borderId="12" xfId="9" applyNumberFormat="1" applyFont="1" applyFill="1" applyBorder="1" applyAlignment="1">
      <alignment horizontal="center" vertical="center" wrapText="1"/>
    </xf>
    <xf numFmtId="0" fontId="10" fillId="0" borderId="13" xfId="8" applyFont="1" applyBorder="1" applyAlignment="1">
      <alignment horizontal="right" wrapText="1"/>
    </xf>
    <xf numFmtId="166" fontId="82" fillId="0" borderId="35" xfId="9" applyNumberFormat="1" applyFont="1" applyFill="1" applyBorder="1" applyAlignment="1">
      <alignment horizontal="center" vertical="center" wrapText="1"/>
    </xf>
    <xf numFmtId="166" fontId="82" fillId="0" borderId="33" xfId="9" applyNumberFormat="1" applyFont="1" applyFill="1" applyBorder="1" applyAlignment="1">
      <alignment horizontal="center" vertical="center" wrapText="1"/>
    </xf>
    <xf numFmtId="166" fontId="82" fillId="0" borderId="34" xfId="9" applyNumberFormat="1" applyFont="1" applyFill="1" applyBorder="1" applyAlignment="1">
      <alignment horizontal="center" vertical="center" wrapText="1"/>
    </xf>
    <xf numFmtId="0" fontId="77" fillId="0" borderId="35" xfId="0" applyFont="1" applyFill="1" applyBorder="1" applyAlignment="1">
      <alignment horizontal="center" vertical="top" wrapText="1"/>
    </xf>
    <xf numFmtId="0" fontId="77" fillId="0" borderId="34" xfId="0" applyFont="1" applyFill="1" applyBorder="1" applyAlignment="1">
      <alignment horizontal="center" vertical="top" wrapText="1"/>
    </xf>
    <xf numFmtId="0" fontId="9" fillId="0" borderId="32" xfId="9" applyFont="1" applyBorder="1" applyAlignment="1">
      <alignment horizontal="left" vertical="top" wrapText="1"/>
    </xf>
    <xf numFmtId="0" fontId="9" fillId="0" borderId="0" xfId="9" applyFont="1" applyAlignment="1">
      <alignment horizontal="center" vertical="top" wrapText="1"/>
    </xf>
    <xf numFmtId="0" fontId="77" fillId="0" borderId="0" xfId="0" applyFont="1" applyFill="1" applyAlignment="1">
      <alignment horizontal="center"/>
    </xf>
    <xf numFmtId="0" fontId="9" fillId="0" borderId="35" xfId="9" applyFont="1" applyBorder="1" applyAlignment="1">
      <alignment horizontal="center" vertical="top" wrapText="1"/>
    </xf>
    <xf numFmtId="0" fontId="9" fillId="0" borderId="9" xfId="9" applyFont="1" applyBorder="1" applyAlignment="1">
      <alignment horizontal="center" vertical="top" wrapText="1"/>
    </xf>
    <xf numFmtId="0" fontId="9" fillId="0" borderId="34" xfId="9" applyFont="1" applyBorder="1" applyAlignment="1">
      <alignment horizontal="center" vertical="top" wrapText="1"/>
    </xf>
    <xf numFmtId="0" fontId="9" fillId="0" borderId="35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left" vertical="top" wrapText="1"/>
    </xf>
    <xf numFmtId="0" fontId="9" fillId="0" borderId="10" xfId="9" applyFont="1" applyBorder="1" applyAlignment="1">
      <alignment horizontal="center" vertical="top" wrapText="1"/>
    </xf>
    <xf numFmtId="0" fontId="9" fillId="0" borderId="2" xfId="9" applyFont="1" applyBorder="1" applyAlignment="1">
      <alignment horizontal="center" vertical="top" wrapText="1"/>
    </xf>
    <xf numFmtId="0" fontId="9" fillId="0" borderId="12" xfId="9" applyFont="1" applyBorder="1" applyAlignment="1">
      <alignment horizontal="center" vertical="top" wrapText="1"/>
    </xf>
    <xf numFmtId="0" fontId="9" fillId="0" borderId="0" xfId="9" applyFont="1" applyAlignment="1">
      <alignment horizontal="center" wrapText="1"/>
    </xf>
    <xf numFmtId="0" fontId="7" fillId="0" borderId="0" xfId="9" applyFont="1" applyBorder="1" applyAlignment="1">
      <alignment horizontal="center" vertical="top"/>
    </xf>
    <xf numFmtId="0" fontId="10" fillId="0" borderId="0" xfId="8" applyFont="1" applyAlignment="1">
      <alignment horizontal="right" vertical="center" wrapText="1"/>
    </xf>
    <xf numFmtId="0" fontId="9" fillId="0" borderId="39" xfId="9" applyFont="1" applyBorder="1" applyAlignment="1">
      <alignment horizontal="left" vertical="top" wrapText="1"/>
    </xf>
    <xf numFmtId="0" fontId="9" fillId="0" borderId="38" xfId="9" applyFont="1" applyBorder="1" applyAlignment="1">
      <alignment horizontal="left" vertical="top" wrapText="1"/>
    </xf>
    <xf numFmtId="0" fontId="9" fillId="0" borderId="32" xfId="9" applyFont="1" applyBorder="1" applyAlignment="1">
      <alignment horizontal="center" vertical="top" wrapText="1"/>
    </xf>
    <xf numFmtId="0" fontId="7" fillId="0" borderId="0" xfId="9" applyFont="1" applyBorder="1" applyAlignment="1">
      <alignment horizontal="left" vertical="top" wrapText="1"/>
    </xf>
    <xf numFmtId="0" fontId="9" fillId="0" borderId="39" xfId="9" applyFont="1" applyBorder="1" applyAlignment="1">
      <alignment horizontal="center" vertical="top" wrapText="1"/>
    </xf>
    <xf numFmtId="0" fontId="9" fillId="0" borderId="38" xfId="9" applyFont="1" applyBorder="1" applyAlignment="1">
      <alignment horizontal="center" vertical="top" wrapText="1"/>
    </xf>
    <xf numFmtId="0" fontId="9" fillId="0" borderId="3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8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wrapText="1"/>
    </xf>
  </cellXfs>
  <cellStyles count="424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" xfId="7" builtinId="3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" xfId="0" builtinId="0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2 2 2" xfId="422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2 2 2" xfId="423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5428.7306/&#1344;&#1377;&#1406;&#1381;&#1388;&#1406;&#1377;&#1390;&#139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>
        <row r="13">
          <cell r="D13">
            <v>0</v>
          </cell>
          <cell r="E13">
            <v>0</v>
          </cell>
          <cell r="F13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A4" sqref="A4:H4"/>
    </sheetView>
  </sheetViews>
  <sheetFormatPr defaultRowHeight="17.25"/>
  <cols>
    <col min="1" max="1" width="7.42578125" style="11" customWidth="1"/>
    <col min="2" max="2" width="8.7109375" style="11" customWidth="1"/>
    <col min="3" max="3" width="57.42578125" style="12" customWidth="1"/>
    <col min="4" max="4" width="14.7109375" style="21" bestFit="1" customWidth="1"/>
    <col min="5" max="5" width="17.7109375" style="21" customWidth="1"/>
    <col min="6" max="6" width="20.140625" style="21" customWidth="1"/>
    <col min="7" max="7" width="17.5703125" style="21" customWidth="1"/>
    <col min="8" max="8" width="18.140625" style="21" customWidth="1"/>
    <col min="9" max="16384" width="9.140625" style="12"/>
  </cols>
  <sheetData>
    <row r="1" spans="1:8" ht="16.5" customHeight="1">
      <c r="A1" s="131"/>
      <c r="B1" s="130"/>
      <c r="C1" s="130"/>
      <c r="D1" s="130"/>
      <c r="E1" s="130"/>
      <c r="F1" s="130"/>
      <c r="G1" s="130"/>
      <c r="H1" s="129" t="s">
        <v>66</v>
      </c>
    </row>
    <row r="2" spans="1:8" ht="16.5" customHeight="1">
      <c r="A2" s="131"/>
      <c r="B2" s="130"/>
      <c r="C2" s="130"/>
      <c r="D2" s="130"/>
      <c r="E2" s="130"/>
      <c r="F2" s="130"/>
      <c r="G2" s="130"/>
      <c r="H2" s="129" t="s">
        <v>92</v>
      </c>
    </row>
    <row r="3" spans="1:8" ht="16.5" customHeight="1">
      <c r="A3" s="131"/>
      <c r="B3" s="130"/>
      <c r="C3" s="130"/>
      <c r="D3" s="130"/>
      <c r="E3" s="130"/>
      <c r="F3" s="130"/>
      <c r="G3" s="130"/>
      <c r="H3" s="129" t="s">
        <v>0</v>
      </c>
    </row>
    <row r="4" spans="1:8" ht="52.5" customHeight="1">
      <c r="A4" s="151" t="s">
        <v>124</v>
      </c>
      <c r="B4" s="151"/>
      <c r="C4" s="151"/>
      <c r="D4" s="151"/>
      <c r="E4" s="151"/>
      <c r="F4" s="151"/>
      <c r="G4" s="151"/>
      <c r="H4" s="151"/>
    </row>
    <row r="5" spans="1:8">
      <c r="A5" s="128"/>
      <c r="B5" s="128"/>
      <c r="C5" s="122"/>
      <c r="D5" s="121"/>
      <c r="E5" s="121"/>
      <c r="F5" s="121"/>
      <c r="G5" s="152" t="s">
        <v>104</v>
      </c>
      <c r="H5" s="152"/>
    </row>
    <row r="6" spans="1:8" s="11" customFormat="1" ht="36.75" customHeight="1">
      <c r="A6" s="161" t="s">
        <v>26</v>
      </c>
      <c r="B6" s="161"/>
      <c r="C6" s="153" t="s">
        <v>27</v>
      </c>
      <c r="D6" s="158" t="s">
        <v>42</v>
      </c>
      <c r="E6" s="159"/>
      <c r="F6" s="159"/>
      <c r="G6" s="159"/>
      <c r="H6" s="160"/>
    </row>
    <row r="7" spans="1:8" s="11" customFormat="1" ht="19.5" customHeight="1">
      <c r="A7" s="161"/>
      <c r="B7" s="161"/>
      <c r="C7" s="154"/>
      <c r="D7" s="156" t="s">
        <v>28</v>
      </c>
      <c r="E7" s="158" t="s">
        <v>10</v>
      </c>
      <c r="F7" s="159"/>
      <c r="G7" s="159"/>
      <c r="H7" s="160"/>
    </row>
    <row r="8" spans="1:8" s="11" customFormat="1" ht="103.5">
      <c r="A8" s="118" t="s">
        <v>29</v>
      </c>
      <c r="B8" s="118" t="s">
        <v>30</v>
      </c>
      <c r="C8" s="155"/>
      <c r="D8" s="157"/>
      <c r="E8" s="13" t="s">
        <v>31</v>
      </c>
      <c r="F8" s="13" t="s">
        <v>32</v>
      </c>
      <c r="G8" s="13" t="s">
        <v>33</v>
      </c>
      <c r="H8" s="13" t="s">
        <v>34</v>
      </c>
    </row>
    <row r="9" spans="1:8" s="11" customFormat="1" ht="30.75" customHeight="1">
      <c r="A9" s="22"/>
      <c r="B9" s="22"/>
      <c r="C9" s="23" t="s">
        <v>35</v>
      </c>
      <c r="D9" s="10">
        <f>+E9+F9+G9+H9</f>
        <v>0</v>
      </c>
      <c r="E9" s="10">
        <f t="shared" ref="E9:H9" si="0">E11</f>
        <v>0</v>
      </c>
      <c r="F9" s="10">
        <f t="shared" si="0"/>
        <v>0</v>
      </c>
      <c r="G9" s="10">
        <f t="shared" si="0"/>
        <v>0</v>
      </c>
      <c r="H9" s="10">
        <f t="shared" si="0"/>
        <v>0</v>
      </c>
    </row>
    <row r="10" spans="1:8">
      <c r="A10" s="22"/>
      <c r="B10" s="22"/>
      <c r="C10" s="23" t="s">
        <v>36</v>
      </c>
      <c r="D10" s="24"/>
      <c r="E10" s="24"/>
      <c r="F10" s="24"/>
      <c r="G10" s="24"/>
      <c r="H10" s="24"/>
    </row>
    <row r="11" spans="1:8" s="11" customFormat="1" ht="34.5">
      <c r="A11" s="6"/>
      <c r="B11" s="25"/>
      <c r="C11" s="25" t="s">
        <v>40</v>
      </c>
      <c r="D11" s="10">
        <f>+E11+F11+G11+H11</f>
        <v>0</v>
      </c>
      <c r="E11" s="10">
        <f>+E13+E24</f>
        <v>0</v>
      </c>
      <c r="F11" s="10">
        <f>+F13+F24</f>
        <v>0</v>
      </c>
      <c r="G11" s="10">
        <f t="shared" ref="G11:H11" si="1">+G13+G24</f>
        <v>0</v>
      </c>
      <c r="H11" s="10">
        <f t="shared" si="1"/>
        <v>0</v>
      </c>
    </row>
    <row r="12" spans="1:8" s="11" customFormat="1">
      <c r="A12" s="6"/>
      <c r="B12" s="6"/>
      <c r="C12" s="6" t="s">
        <v>37</v>
      </c>
      <c r="D12" s="13"/>
      <c r="E12" s="13"/>
      <c r="F12" s="13"/>
      <c r="G12" s="13"/>
      <c r="H12" s="13"/>
    </row>
    <row r="13" spans="1:8" s="15" customFormat="1" ht="34.5">
      <c r="A13" s="7">
        <v>1049</v>
      </c>
      <c r="B13" s="7">
        <v>21001</v>
      </c>
      <c r="C13" s="14" t="s">
        <v>41</v>
      </c>
      <c r="D13" s="10">
        <f>+E13+F13+G13+H13</f>
        <v>298632.39999999997</v>
      </c>
      <c r="E13" s="10">
        <f t="shared" ref="E13:G13" si="2">+E15+E22</f>
        <v>0</v>
      </c>
      <c r="F13" s="10">
        <f t="shared" si="2"/>
        <v>298632.39999999997</v>
      </c>
      <c r="G13" s="10">
        <f t="shared" si="2"/>
        <v>0</v>
      </c>
      <c r="H13" s="10">
        <f>+H15+H22</f>
        <v>0</v>
      </c>
    </row>
    <row r="14" spans="1:8">
      <c r="A14" s="16"/>
      <c r="B14" s="16"/>
      <c r="C14" s="6" t="s">
        <v>37</v>
      </c>
      <c r="D14" s="17"/>
      <c r="E14" s="17"/>
      <c r="F14" s="17"/>
      <c r="G14" s="17"/>
      <c r="H14" s="17"/>
    </row>
    <row r="15" spans="1:8" s="15" customFormat="1" ht="34.5">
      <c r="A15" s="8"/>
      <c r="B15" s="8">
        <v>1</v>
      </c>
      <c r="C15" s="8" t="s">
        <v>63</v>
      </c>
      <c r="D15" s="18">
        <f>+E15+F15+G15+H15</f>
        <v>47729.599999999999</v>
      </c>
      <c r="E15" s="18">
        <f>+E16+E18</f>
        <v>0</v>
      </c>
      <c r="F15" s="18">
        <f>+F16+F18</f>
        <v>47729.599999999999</v>
      </c>
      <c r="G15" s="18">
        <f t="shared" ref="G15:H15" si="3">+G16+G18</f>
        <v>0</v>
      </c>
      <c r="H15" s="18">
        <f t="shared" si="3"/>
        <v>0</v>
      </c>
    </row>
    <row r="16" spans="1:8" s="15" customFormat="1">
      <c r="A16" s="8"/>
      <c r="B16" s="8"/>
      <c r="C16" s="143" t="s">
        <v>105</v>
      </c>
      <c r="D16" s="18">
        <f t="shared" ref="D16:D22" si="4">+E16+F16+G16+H16</f>
        <v>14960.6</v>
      </c>
      <c r="E16" s="5">
        <f t="shared" ref="E16:H16" si="5">SUM(E17:E17)</f>
        <v>0</v>
      </c>
      <c r="F16" s="5">
        <f t="shared" si="5"/>
        <v>14960.6</v>
      </c>
      <c r="G16" s="5">
        <f t="shared" si="5"/>
        <v>0</v>
      </c>
      <c r="H16" s="5">
        <f t="shared" si="5"/>
        <v>0</v>
      </c>
    </row>
    <row r="17" spans="1:8">
      <c r="A17" s="9"/>
      <c r="B17" s="9"/>
      <c r="C17" s="144" t="s">
        <v>106</v>
      </c>
      <c r="D17" s="19">
        <f t="shared" si="4"/>
        <v>14960.6</v>
      </c>
      <c r="E17" s="142">
        <v>0</v>
      </c>
      <c r="F17" s="142">
        <f>+'3'!F20</f>
        <v>14960.6</v>
      </c>
      <c r="G17" s="142">
        <v>0</v>
      </c>
      <c r="H17" s="4">
        <v>0</v>
      </c>
    </row>
    <row r="18" spans="1:8">
      <c r="A18" s="9"/>
      <c r="B18" s="9"/>
      <c r="C18" s="143" t="s">
        <v>107</v>
      </c>
      <c r="D18" s="18">
        <f t="shared" si="4"/>
        <v>32769</v>
      </c>
      <c r="E18" s="5">
        <v>0</v>
      </c>
      <c r="F18" s="5">
        <f>+'3'!F21</f>
        <v>32769</v>
      </c>
      <c r="G18" s="5">
        <v>0</v>
      </c>
      <c r="H18" s="5">
        <v>0</v>
      </c>
    </row>
    <row r="19" spans="1:8" s="15" customFormat="1">
      <c r="A19" s="8"/>
      <c r="B19" s="8"/>
      <c r="C19" s="144" t="s">
        <v>108</v>
      </c>
      <c r="D19" s="132">
        <f>+E19+F19+G19+H19</f>
        <v>11718.5</v>
      </c>
      <c r="E19" s="142">
        <v>0</v>
      </c>
      <c r="F19" s="142">
        <f>+'3'!F22</f>
        <v>11718.5</v>
      </c>
      <c r="G19" s="142">
        <v>0</v>
      </c>
      <c r="H19" s="142">
        <v>0</v>
      </c>
    </row>
    <row r="20" spans="1:8">
      <c r="A20" s="9"/>
      <c r="B20" s="9"/>
      <c r="C20" s="144" t="s">
        <v>109</v>
      </c>
      <c r="D20" s="19">
        <f>+E20+F20+G20+H20</f>
        <v>8877.2999999999993</v>
      </c>
      <c r="E20" s="142">
        <v>0</v>
      </c>
      <c r="F20" s="142">
        <f>+'3'!F23</f>
        <v>8877.2999999999993</v>
      </c>
      <c r="G20" s="142">
        <v>0</v>
      </c>
      <c r="H20" s="142">
        <v>0</v>
      </c>
    </row>
    <row r="21" spans="1:8">
      <c r="A21" s="9"/>
      <c r="B21" s="9"/>
      <c r="C21" s="144" t="s">
        <v>110</v>
      </c>
      <c r="D21" s="132">
        <f t="shared" ref="D21" si="6">+E21+F21+G21+H21</f>
        <v>12173.2</v>
      </c>
      <c r="E21" s="142">
        <v>0</v>
      </c>
      <c r="F21" s="142">
        <f>+'3'!F24</f>
        <v>12173.2</v>
      </c>
      <c r="G21" s="142">
        <v>0</v>
      </c>
      <c r="H21" s="142">
        <v>0</v>
      </c>
    </row>
    <row r="22" spans="1:8" s="15" customFormat="1" ht="34.5">
      <c r="A22" s="8"/>
      <c r="B22" s="120">
        <v>2</v>
      </c>
      <c r="C22" s="120" t="s">
        <v>83</v>
      </c>
      <c r="D22" s="18">
        <f t="shared" si="4"/>
        <v>250902.8</v>
      </c>
      <c r="E22" s="18">
        <f>SUM(E23:E23)</f>
        <v>0</v>
      </c>
      <c r="F22" s="18">
        <f>+'3'!F25</f>
        <v>250902.8</v>
      </c>
      <c r="G22" s="18">
        <f>SUM(G23:G23)</f>
        <v>0</v>
      </c>
      <c r="H22" s="18">
        <f>SUM(H23:H23)</f>
        <v>0</v>
      </c>
    </row>
    <row r="23" spans="1:8" ht="34.5">
      <c r="A23" s="9"/>
      <c r="B23" s="9"/>
      <c r="C23" s="119" t="s">
        <v>111</v>
      </c>
      <c r="D23" s="4">
        <f t="shared" ref="D23" si="7">+E23+G23+F23+H23</f>
        <v>250902.8</v>
      </c>
      <c r="E23" s="142">
        <v>0</v>
      </c>
      <c r="F23" s="142">
        <f>+'3'!F26</f>
        <v>250902.8</v>
      </c>
      <c r="G23" s="142">
        <v>0</v>
      </c>
      <c r="H23" s="4">
        <v>0</v>
      </c>
    </row>
    <row r="24" spans="1:8" s="15" customFormat="1" ht="34.5">
      <c r="A24" s="7">
        <v>1049</v>
      </c>
      <c r="B24" s="7">
        <v>21001</v>
      </c>
      <c r="C24" s="14" t="s">
        <v>41</v>
      </c>
      <c r="D24" s="10">
        <f>+E24+F24+G24+H24</f>
        <v>-298632.39999999997</v>
      </c>
      <c r="E24" s="10">
        <f t="shared" ref="E24:G24" si="8">+E26+E33</f>
        <v>0</v>
      </c>
      <c r="F24" s="10">
        <f>-F13</f>
        <v>-298632.39999999997</v>
      </c>
      <c r="G24" s="10">
        <f t="shared" si="8"/>
        <v>0</v>
      </c>
      <c r="H24" s="10">
        <f>+H26+H33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G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Normal="100" workbookViewId="0">
      <selection activeCell="F37" sqref="F37"/>
    </sheetView>
  </sheetViews>
  <sheetFormatPr defaultRowHeight="17.25"/>
  <cols>
    <col min="1" max="1" width="8.42578125" style="2" customWidth="1"/>
    <col min="2" max="2" width="7.7109375" style="2" customWidth="1"/>
    <col min="3" max="3" width="6.28515625" style="2" customWidth="1"/>
    <col min="4" max="4" width="10" style="2" customWidth="1"/>
    <col min="5" max="5" width="10.85546875" style="2" customWidth="1"/>
    <col min="6" max="6" width="76.140625" style="1" customWidth="1"/>
    <col min="7" max="7" width="14.5703125" style="1" bestFit="1" customWidth="1"/>
    <col min="8" max="8" width="15.28515625" style="1" customWidth="1"/>
    <col min="9" max="9" width="16" style="1" customWidth="1"/>
    <col min="10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9">
      <c r="A1" s="168" t="s">
        <v>88</v>
      </c>
      <c r="B1" s="168"/>
      <c r="C1" s="168"/>
      <c r="D1" s="168"/>
      <c r="E1" s="168"/>
      <c r="F1" s="168"/>
      <c r="G1" s="168"/>
      <c r="H1" s="168"/>
      <c r="I1" s="168"/>
    </row>
    <row r="2" spans="1:9">
      <c r="A2" s="168" t="s">
        <v>92</v>
      </c>
      <c r="B2" s="168"/>
      <c r="C2" s="168"/>
      <c r="D2" s="168"/>
      <c r="E2" s="168"/>
      <c r="F2" s="168"/>
      <c r="G2" s="168"/>
      <c r="H2" s="168"/>
      <c r="I2" s="168"/>
    </row>
    <row r="3" spans="1:9">
      <c r="A3" s="168" t="s">
        <v>0</v>
      </c>
      <c r="B3" s="168"/>
      <c r="C3" s="168"/>
      <c r="D3" s="168"/>
      <c r="E3" s="168"/>
      <c r="F3" s="168"/>
      <c r="G3" s="168"/>
      <c r="H3" s="168"/>
      <c r="I3" s="168"/>
    </row>
    <row r="4" spans="1:9">
      <c r="A4" s="168"/>
      <c r="B4" s="168"/>
      <c r="C4" s="168"/>
      <c r="D4" s="168"/>
      <c r="E4" s="168"/>
      <c r="F4" s="168"/>
      <c r="G4" s="168"/>
      <c r="H4" s="168"/>
      <c r="I4" s="168"/>
    </row>
    <row r="5" spans="1:9" s="96" customFormat="1" ht="46.5" customHeight="1">
      <c r="A5" s="169" t="s">
        <v>125</v>
      </c>
      <c r="B5" s="169"/>
      <c r="C5" s="169"/>
      <c r="D5" s="169"/>
      <c r="E5" s="169"/>
      <c r="F5" s="169"/>
      <c r="G5" s="169"/>
      <c r="H5" s="169"/>
      <c r="I5" s="169"/>
    </row>
    <row r="6" spans="1:9" s="96" customFormat="1">
      <c r="A6" s="127"/>
      <c r="B6" s="127"/>
      <c r="C6" s="127"/>
      <c r="D6" s="127"/>
      <c r="E6" s="127"/>
      <c r="F6" s="127"/>
      <c r="G6" s="127"/>
      <c r="H6" s="127"/>
      <c r="I6" s="127"/>
    </row>
    <row r="7" spans="1:9">
      <c r="A7" s="127"/>
      <c r="B7" s="127"/>
      <c r="C7" s="127"/>
      <c r="D7" s="127"/>
      <c r="E7" s="127"/>
      <c r="F7" s="125"/>
      <c r="G7" s="125"/>
      <c r="H7" s="167" t="s">
        <v>104</v>
      </c>
      <c r="I7" s="167"/>
    </row>
    <row r="8" spans="1:9" ht="73.5" customHeight="1">
      <c r="A8" s="162" t="s">
        <v>6</v>
      </c>
      <c r="B8" s="163"/>
      <c r="C8" s="164"/>
      <c r="D8" s="162" t="s">
        <v>1</v>
      </c>
      <c r="E8" s="164"/>
      <c r="F8" s="165" t="s">
        <v>25</v>
      </c>
      <c r="G8" s="162" t="s">
        <v>42</v>
      </c>
      <c r="H8" s="163"/>
      <c r="I8" s="164"/>
    </row>
    <row r="9" spans="1:9" ht="41.25" customHeight="1">
      <c r="A9" s="31" t="s">
        <v>7</v>
      </c>
      <c r="B9" s="31" t="s">
        <v>8</v>
      </c>
      <c r="C9" s="31" t="s">
        <v>9</v>
      </c>
      <c r="D9" s="31" t="s">
        <v>3</v>
      </c>
      <c r="E9" s="31" t="s">
        <v>21</v>
      </c>
      <c r="F9" s="166"/>
      <c r="G9" s="31" t="s">
        <v>93</v>
      </c>
      <c r="H9" s="31" t="s">
        <v>94</v>
      </c>
      <c r="I9" s="31" t="s">
        <v>2</v>
      </c>
    </row>
    <row r="10" spans="1:9">
      <c r="A10" s="31"/>
      <c r="B10" s="31"/>
      <c r="C10" s="31"/>
      <c r="D10" s="31"/>
      <c r="E10" s="31"/>
      <c r="F10" s="97" t="s">
        <v>5</v>
      </c>
      <c r="G10" s="98">
        <f>G12</f>
        <v>0</v>
      </c>
      <c r="H10" s="98">
        <f>H12</f>
        <v>0</v>
      </c>
      <c r="I10" s="98">
        <f>I12</f>
        <v>0</v>
      </c>
    </row>
    <row r="11" spans="1:9" ht="18" customHeight="1">
      <c r="A11" s="31"/>
      <c r="B11" s="31"/>
      <c r="C11" s="31"/>
      <c r="D11" s="31"/>
      <c r="E11" s="31"/>
      <c r="F11" s="33" t="s">
        <v>4</v>
      </c>
      <c r="G11" s="98"/>
      <c r="H11" s="98"/>
      <c r="I11" s="98"/>
    </row>
    <row r="12" spans="1:9">
      <c r="A12" s="99" t="s">
        <v>44</v>
      </c>
      <c r="B12" s="31"/>
      <c r="C12" s="31"/>
      <c r="D12" s="31"/>
      <c r="E12" s="31"/>
      <c r="F12" s="97" t="s">
        <v>45</v>
      </c>
      <c r="G12" s="98">
        <f>G14</f>
        <v>0</v>
      </c>
      <c r="H12" s="98">
        <f>H14</f>
        <v>0</v>
      </c>
      <c r="I12" s="98">
        <f>I14</f>
        <v>0</v>
      </c>
    </row>
    <row r="13" spans="1:9">
      <c r="A13" s="31"/>
      <c r="B13" s="31"/>
      <c r="C13" s="31"/>
      <c r="D13" s="31"/>
      <c r="E13" s="31"/>
      <c r="F13" s="33" t="s">
        <v>4</v>
      </c>
      <c r="G13" s="100"/>
      <c r="H13" s="100"/>
      <c r="I13" s="100"/>
    </row>
    <row r="14" spans="1:9">
      <c r="A14" s="31"/>
      <c r="B14" s="101" t="s">
        <v>46</v>
      </c>
      <c r="C14" s="31"/>
      <c r="D14" s="31"/>
      <c r="E14" s="31"/>
      <c r="F14" s="97" t="s">
        <v>47</v>
      </c>
      <c r="G14" s="98">
        <f>G16</f>
        <v>0</v>
      </c>
      <c r="H14" s="98">
        <f>H16</f>
        <v>0</v>
      </c>
      <c r="I14" s="98">
        <f>I16</f>
        <v>0</v>
      </c>
    </row>
    <row r="15" spans="1:9">
      <c r="A15" s="31"/>
      <c r="B15" s="31"/>
      <c r="C15" s="31"/>
      <c r="D15" s="31"/>
      <c r="E15" s="31"/>
      <c r="F15" s="33" t="s">
        <v>4</v>
      </c>
      <c r="G15" s="100"/>
      <c r="H15" s="100"/>
      <c r="I15" s="100"/>
    </row>
    <row r="16" spans="1:9">
      <c r="A16" s="31"/>
      <c r="B16" s="31"/>
      <c r="C16" s="99" t="s">
        <v>22</v>
      </c>
      <c r="D16" s="31"/>
      <c r="E16" s="31"/>
      <c r="F16" s="97" t="s">
        <v>48</v>
      </c>
      <c r="G16" s="98">
        <f>G18</f>
        <v>0</v>
      </c>
      <c r="H16" s="98">
        <f>H18</f>
        <v>0</v>
      </c>
      <c r="I16" s="98">
        <f>I18</f>
        <v>0</v>
      </c>
    </row>
    <row r="17" spans="1:9">
      <c r="A17" s="31"/>
      <c r="B17" s="31"/>
      <c r="C17" s="31"/>
      <c r="D17" s="31"/>
      <c r="E17" s="31"/>
      <c r="F17" s="33" t="s">
        <v>4</v>
      </c>
      <c r="G17" s="100"/>
      <c r="H17" s="100"/>
      <c r="I17" s="100"/>
    </row>
    <row r="18" spans="1:9" ht="42.75" customHeight="1">
      <c r="A18" s="162"/>
      <c r="B18" s="163"/>
      <c r="C18" s="163"/>
      <c r="D18" s="163"/>
      <c r="E18" s="164"/>
      <c r="F18" s="97" t="s">
        <v>40</v>
      </c>
      <c r="G18" s="98">
        <f>+G20</f>
        <v>0</v>
      </c>
      <c r="H18" s="98">
        <f>+H20</f>
        <v>0</v>
      </c>
      <c r="I18" s="98">
        <f>+I20</f>
        <v>0</v>
      </c>
    </row>
    <row r="19" spans="1:9">
      <c r="A19" s="31"/>
      <c r="B19" s="31"/>
      <c r="C19" s="31"/>
      <c r="D19" s="31"/>
      <c r="E19" s="31"/>
      <c r="F19" s="33" t="s">
        <v>4</v>
      </c>
      <c r="G19" s="100"/>
      <c r="H19" s="100"/>
      <c r="I19" s="100"/>
    </row>
    <row r="20" spans="1:9" s="96" customFormat="1">
      <c r="A20" s="101"/>
      <c r="B20" s="101"/>
      <c r="C20" s="101"/>
      <c r="D20" s="101" t="s">
        <v>49</v>
      </c>
      <c r="E20" s="101"/>
      <c r="F20" s="97" t="s">
        <v>50</v>
      </c>
      <c r="G20" s="98">
        <f>+G22</f>
        <v>0</v>
      </c>
      <c r="H20" s="98">
        <f t="shared" ref="H20:I20" si="0">+H22</f>
        <v>0</v>
      </c>
      <c r="I20" s="98">
        <f t="shared" si="0"/>
        <v>0</v>
      </c>
    </row>
    <row r="21" spans="1:9">
      <c r="A21" s="31"/>
      <c r="B21" s="31"/>
      <c r="C21" s="31"/>
      <c r="D21" s="31"/>
      <c r="E21" s="31"/>
      <c r="F21" s="33" t="s">
        <v>4</v>
      </c>
      <c r="G21" s="32"/>
      <c r="H21" s="32"/>
      <c r="I21" s="32"/>
    </row>
    <row r="22" spans="1:9" s="96" customFormat="1" ht="26.25" customHeight="1">
      <c r="A22" s="101"/>
      <c r="B22" s="101"/>
      <c r="C22" s="101"/>
      <c r="D22" s="101"/>
      <c r="E22" s="101" t="s">
        <v>51</v>
      </c>
      <c r="F22" s="97" t="s">
        <v>52</v>
      </c>
      <c r="G22" s="98">
        <f>+G24+G31</f>
        <v>0</v>
      </c>
      <c r="H22" s="98">
        <f>+H24+H31</f>
        <v>0</v>
      </c>
      <c r="I22" s="98">
        <f>+I24+I31</f>
        <v>0</v>
      </c>
    </row>
    <row r="23" spans="1:9">
      <c r="A23" s="31"/>
      <c r="B23" s="31"/>
      <c r="C23" s="31"/>
      <c r="D23" s="31"/>
      <c r="E23" s="31"/>
      <c r="F23" s="33" t="s">
        <v>23</v>
      </c>
      <c r="G23" s="32"/>
      <c r="H23" s="32"/>
      <c r="I23" s="32"/>
    </row>
    <row r="24" spans="1:9" s="105" customFormat="1" ht="24.75" customHeight="1">
      <c r="A24" s="102"/>
      <c r="B24" s="102"/>
      <c r="C24" s="102"/>
      <c r="D24" s="102"/>
      <c r="E24" s="102"/>
      <c r="F24" s="103" t="s">
        <v>89</v>
      </c>
      <c r="G24" s="104">
        <f>+G26</f>
        <v>-122433.79999999999</v>
      </c>
      <c r="H24" s="104">
        <f>+H26</f>
        <v>-298632.39999999997</v>
      </c>
      <c r="I24" s="104">
        <f>+I26</f>
        <v>-298632.39999999997</v>
      </c>
    </row>
    <row r="25" spans="1:9" s="110" customFormat="1" ht="16.5" customHeight="1">
      <c r="A25" s="106"/>
      <c r="B25" s="107"/>
      <c r="C25" s="108"/>
      <c r="D25" s="108"/>
      <c r="E25" s="108"/>
      <c r="F25" s="33" t="s">
        <v>24</v>
      </c>
      <c r="G25" s="109"/>
      <c r="H25" s="109"/>
      <c r="I25" s="109"/>
    </row>
    <row r="26" spans="1:9" s="110" customFormat="1" ht="15.75" customHeight="1">
      <c r="A26" s="106"/>
      <c r="B26" s="107"/>
      <c r="C26" s="108"/>
      <c r="D26" s="108"/>
      <c r="E26" s="108"/>
      <c r="F26" s="33" t="s">
        <v>5</v>
      </c>
      <c r="G26" s="32">
        <f t="shared" ref="G26:I29" si="1">+G27</f>
        <v>-122433.79999999999</v>
      </c>
      <c r="H26" s="111">
        <f t="shared" si="1"/>
        <v>-298632.39999999997</v>
      </c>
      <c r="I26" s="111">
        <f t="shared" si="1"/>
        <v>-298632.39999999997</v>
      </c>
    </row>
    <row r="27" spans="1:9" s="110" customFormat="1" ht="15.75" customHeight="1">
      <c r="A27" s="106"/>
      <c r="B27" s="107"/>
      <c r="C27" s="108"/>
      <c r="D27" s="108"/>
      <c r="E27" s="108"/>
      <c r="F27" s="33" t="s">
        <v>84</v>
      </c>
      <c r="G27" s="32">
        <f t="shared" si="1"/>
        <v>-122433.79999999999</v>
      </c>
      <c r="H27" s="111">
        <f t="shared" si="1"/>
        <v>-298632.39999999997</v>
      </c>
      <c r="I27" s="111">
        <f t="shared" si="1"/>
        <v>-298632.39999999997</v>
      </c>
    </row>
    <row r="28" spans="1:9" s="110" customFormat="1" ht="15.75" customHeight="1">
      <c r="A28" s="106"/>
      <c r="B28" s="107"/>
      <c r="C28" s="108"/>
      <c r="D28" s="108"/>
      <c r="E28" s="108"/>
      <c r="F28" s="33" t="s">
        <v>85</v>
      </c>
      <c r="G28" s="32">
        <f t="shared" si="1"/>
        <v>-122433.79999999999</v>
      </c>
      <c r="H28" s="111">
        <f t="shared" si="1"/>
        <v>-298632.39999999997</v>
      </c>
      <c r="I28" s="111">
        <f t="shared" si="1"/>
        <v>-298632.39999999997</v>
      </c>
    </row>
    <row r="29" spans="1:9" s="110" customFormat="1" ht="15.75" customHeight="1">
      <c r="A29" s="106"/>
      <c r="B29" s="107"/>
      <c r="C29" s="108"/>
      <c r="D29" s="108"/>
      <c r="E29" s="108"/>
      <c r="F29" s="33" t="s">
        <v>86</v>
      </c>
      <c r="G29" s="32">
        <f t="shared" si="1"/>
        <v>-122433.79999999999</v>
      </c>
      <c r="H29" s="111">
        <f t="shared" si="1"/>
        <v>-298632.39999999997</v>
      </c>
      <c r="I29" s="111">
        <f t="shared" si="1"/>
        <v>-298632.39999999997</v>
      </c>
    </row>
    <row r="30" spans="1:9" s="117" customFormat="1">
      <c r="A30" s="112"/>
      <c r="B30" s="113"/>
      <c r="C30" s="114"/>
      <c r="D30" s="115"/>
      <c r="E30" s="116"/>
      <c r="F30" s="33" t="s">
        <v>53</v>
      </c>
      <c r="G30" s="32">
        <f>-G37</f>
        <v>-122433.79999999999</v>
      </c>
      <c r="H30" s="111">
        <f t="shared" ref="H30:I30" si="2">-H37</f>
        <v>-298632.39999999997</v>
      </c>
      <c r="I30" s="111">
        <f t="shared" si="2"/>
        <v>-298632.39999999997</v>
      </c>
    </row>
    <row r="31" spans="1:9" s="105" customFormat="1" ht="34.5">
      <c r="A31" s="102"/>
      <c r="B31" s="102"/>
      <c r="C31" s="102"/>
      <c r="D31" s="102"/>
      <c r="E31" s="102"/>
      <c r="F31" s="103" t="s">
        <v>67</v>
      </c>
      <c r="G31" s="104">
        <f>+G33</f>
        <v>122433.79999999999</v>
      </c>
      <c r="H31" s="104">
        <f>+H33</f>
        <v>298632.39999999997</v>
      </c>
      <c r="I31" s="104">
        <f>+I33</f>
        <v>298632.39999999997</v>
      </c>
    </row>
    <row r="32" spans="1:9" s="110" customFormat="1" ht="16.5" customHeight="1">
      <c r="A32" s="106"/>
      <c r="B32" s="107"/>
      <c r="C32" s="108"/>
      <c r="D32" s="108"/>
      <c r="E32" s="108"/>
      <c r="F32" s="33" t="s">
        <v>24</v>
      </c>
      <c r="G32" s="109"/>
      <c r="H32" s="109"/>
      <c r="I32" s="109"/>
    </row>
    <row r="33" spans="1:9" s="110" customFormat="1" ht="15.75" customHeight="1">
      <c r="A33" s="106"/>
      <c r="B33" s="107"/>
      <c r="C33" s="108"/>
      <c r="D33" s="108"/>
      <c r="E33" s="108"/>
      <c r="F33" s="33" t="s">
        <v>5</v>
      </c>
      <c r="G33" s="32">
        <f t="shared" ref="G33:I36" si="3">+G34</f>
        <v>122433.79999999999</v>
      </c>
      <c r="H33" s="111">
        <f t="shared" si="3"/>
        <v>298632.39999999997</v>
      </c>
      <c r="I33" s="111">
        <f t="shared" si="3"/>
        <v>298632.39999999997</v>
      </c>
    </row>
    <row r="34" spans="1:9" s="110" customFormat="1" ht="15.75" customHeight="1">
      <c r="A34" s="106"/>
      <c r="B34" s="107"/>
      <c r="C34" s="108"/>
      <c r="D34" s="108"/>
      <c r="E34" s="108"/>
      <c r="F34" s="33" t="s">
        <v>84</v>
      </c>
      <c r="G34" s="32">
        <f t="shared" si="3"/>
        <v>122433.79999999999</v>
      </c>
      <c r="H34" s="111">
        <f t="shared" si="3"/>
        <v>298632.39999999997</v>
      </c>
      <c r="I34" s="111">
        <f t="shared" si="3"/>
        <v>298632.39999999997</v>
      </c>
    </row>
    <row r="35" spans="1:9" s="110" customFormat="1" ht="15.75" customHeight="1">
      <c r="A35" s="106"/>
      <c r="B35" s="107"/>
      <c r="C35" s="108"/>
      <c r="D35" s="108"/>
      <c r="E35" s="108"/>
      <c r="F35" s="33" t="s">
        <v>85</v>
      </c>
      <c r="G35" s="32">
        <f t="shared" si="3"/>
        <v>122433.79999999999</v>
      </c>
      <c r="H35" s="111">
        <f t="shared" si="3"/>
        <v>298632.39999999997</v>
      </c>
      <c r="I35" s="111">
        <f t="shared" si="3"/>
        <v>298632.39999999997</v>
      </c>
    </row>
    <row r="36" spans="1:9" s="110" customFormat="1" ht="15.75" customHeight="1">
      <c r="A36" s="106"/>
      <c r="B36" s="107"/>
      <c r="C36" s="108"/>
      <c r="D36" s="108"/>
      <c r="E36" s="108"/>
      <c r="F36" s="33" t="s">
        <v>99</v>
      </c>
      <c r="G36" s="32">
        <f t="shared" si="3"/>
        <v>122433.79999999999</v>
      </c>
      <c r="H36" s="111">
        <f t="shared" si="3"/>
        <v>298632.39999999997</v>
      </c>
      <c r="I36" s="111">
        <f t="shared" si="3"/>
        <v>298632.39999999997</v>
      </c>
    </row>
    <row r="37" spans="1:9" s="117" customFormat="1">
      <c r="A37" s="112"/>
      <c r="B37" s="113"/>
      <c r="C37" s="114"/>
      <c r="D37" s="115"/>
      <c r="E37" s="116"/>
      <c r="F37" s="33" t="s">
        <v>53</v>
      </c>
      <c r="G37" s="32">
        <f>+'3'!D16</f>
        <v>122433.79999999999</v>
      </c>
      <c r="H37" s="111">
        <f>+'3'!E16</f>
        <v>298632.39999999997</v>
      </c>
      <c r="I37" s="111">
        <f>+'3'!F16</f>
        <v>298632.39999999997</v>
      </c>
    </row>
  </sheetData>
  <mergeCells count="11">
    <mergeCell ref="H7:I7"/>
    <mergeCell ref="A1:I1"/>
    <mergeCell ref="A2:I2"/>
    <mergeCell ref="A3:I3"/>
    <mergeCell ref="A4:I4"/>
    <mergeCell ref="A5:I5"/>
    <mergeCell ref="A8:C8"/>
    <mergeCell ref="D8:E8"/>
    <mergeCell ref="F8:F9"/>
    <mergeCell ref="G8:I8"/>
    <mergeCell ref="A18:E18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workbookViewId="0">
      <selection activeCell="C15" sqref="C15"/>
    </sheetView>
  </sheetViews>
  <sheetFormatPr defaultRowHeight="17.25"/>
  <cols>
    <col min="1" max="1" width="11.42578125" style="65" customWidth="1"/>
    <col min="2" max="2" width="12" style="65" customWidth="1"/>
    <col min="3" max="3" width="63.42578125" style="61" customWidth="1"/>
    <col min="4" max="6" width="16" style="61" customWidth="1"/>
    <col min="7" max="16384" width="9.140625" style="61"/>
  </cols>
  <sheetData>
    <row r="1" spans="1:6" ht="17.25" customHeight="1">
      <c r="A1" s="168" t="s">
        <v>65</v>
      </c>
      <c r="B1" s="168"/>
      <c r="C1" s="168"/>
      <c r="D1" s="168"/>
      <c r="E1" s="168"/>
      <c r="F1" s="168"/>
    </row>
    <row r="2" spans="1:6" ht="17.25" customHeight="1">
      <c r="A2" s="168" t="s">
        <v>112</v>
      </c>
      <c r="B2" s="168"/>
      <c r="C2" s="168"/>
      <c r="D2" s="168"/>
      <c r="E2" s="168"/>
      <c r="F2" s="168"/>
    </row>
    <row r="3" spans="1:6" ht="17.25" customHeight="1">
      <c r="A3" s="168" t="s">
        <v>0</v>
      </c>
      <c r="B3" s="168"/>
      <c r="C3" s="168"/>
      <c r="D3" s="168"/>
      <c r="E3" s="168"/>
      <c r="F3" s="168"/>
    </row>
    <row r="4" spans="1:6">
      <c r="A4" s="168"/>
      <c r="B4" s="168"/>
      <c r="C4" s="168"/>
      <c r="D4" s="168"/>
      <c r="E4" s="168"/>
      <c r="F4" s="168"/>
    </row>
    <row r="5" spans="1:6" ht="48" customHeight="1">
      <c r="A5" s="169" t="s">
        <v>126</v>
      </c>
      <c r="B5" s="169"/>
      <c r="C5" s="169"/>
      <c r="D5" s="169"/>
      <c r="E5" s="169"/>
      <c r="F5" s="169"/>
    </row>
    <row r="6" spans="1:6" ht="17.25" customHeight="1">
      <c r="A6" s="62"/>
      <c r="B6" s="62"/>
      <c r="C6" s="63"/>
      <c r="D6" s="64"/>
      <c r="E6" s="173" t="s">
        <v>104</v>
      </c>
      <c r="F6" s="173"/>
    </row>
    <row r="7" spans="1:6" s="65" customFormat="1" ht="63.75" customHeight="1">
      <c r="A7" s="170" t="s">
        <v>26</v>
      </c>
      <c r="B7" s="170"/>
      <c r="C7" s="171" t="s">
        <v>27</v>
      </c>
      <c r="D7" s="174" t="s">
        <v>42</v>
      </c>
      <c r="E7" s="175"/>
      <c r="F7" s="176"/>
    </row>
    <row r="8" spans="1:6" s="65" customFormat="1" ht="53.25">
      <c r="A8" s="66" t="s">
        <v>29</v>
      </c>
      <c r="B8" s="66" t="s">
        <v>30</v>
      </c>
      <c r="C8" s="172"/>
      <c r="D8" s="67" t="s">
        <v>93</v>
      </c>
      <c r="E8" s="67" t="s">
        <v>94</v>
      </c>
      <c r="F8" s="68" t="s">
        <v>2</v>
      </c>
    </row>
    <row r="9" spans="1:6" s="65" customFormat="1">
      <c r="A9" s="69"/>
      <c r="B9" s="69"/>
      <c r="C9" s="70" t="s">
        <v>35</v>
      </c>
      <c r="D9" s="71">
        <f>D11</f>
        <v>0</v>
      </c>
      <c r="E9" s="71">
        <f>E11</f>
        <v>0</v>
      </c>
      <c r="F9" s="71">
        <f>F11</f>
        <v>0</v>
      </c>
    </row>
    <row r="10" spans="1:6">
      <c r="A10" s="69"/>
      <c r="B10" s="69"/>
      <c r="C10" s="70" t="s">
        <v>36</v>
      </c>
      <c r="D10" s="72"/>
      <c r="E10" s="73"/>
      <c r="F10" s="73"/>
    </row>
    <row r="11" spans="1:6" s="65" customFormat="1" ht="34.5">
      <c r="A11" s="74"/>
      <c r="B11" s="75"/>
      <c r="C11" s="76" t="s">
        <v>40</v>
      </c>
      <c r="D11" s="71">
        <f>+D13</f>
        <v>0</v>
      </c>
      <c r="E11" s="71">
        <f>+E13</f>
        <v>0</v>
      </c>
      <c r="F11" s="71">
        <f>+F13</f>
        <v>0</v>
      </c>
    </row>
    <row r="12" spans="1:6" s="65" customFormat="1">
      <c r="A12" s="74"/>
      <c r="B12" s="74"/>
      <c r="C12" s="30" t="s">
        <v>37</v>
      </c>
      <c r="D12" s="77"/>
      <c r="E12" s="77"/>
      <c r="F12" s="77"/>
    </row>
    <row r="13" spans="1:6" s="80" customFormat="1" ht="34.5">
      <c r="A13" s="78">
        <v>1049</v>
      </c>
      <c r="B13" s="78">
        <v>21001</v>
      </c>
      <c r="C13" s="79" t="s">
        <v>41</v>
      </c>
      <c r="D13" s="71">
        <f>+D16+D15</f>
        <v>0</v>
      </c>
      <c r="E13" s="71">
        <f>+E16+E15</f>
        <v>0</v>
      </c>
      <c r="F13" s="71">
        <f>+F16+F15</f>
        <v>0</v>
      </c>
    </row>
    <row r="14" spans="1:6" s="83" customFormat="1">
      <c r="A14" s="81"/>
      <c r="B14" s="81"/>
      <c r="C14" s="82" t="s">
        <v>23</v>
      </c>
      <c r="D14" s="27"/>
      <c r="E14" s="27"/>
      <c r="F14" s="27"/>
    </row>
    <row r="15" spans="1:6" s="83" customFormat="1">
      <c r="A15" s="84"/>
      <c r="B15" s="84"/>
      <c r="C15" s="85" t="s">
        <v>90</v>
      </c>
      <c r="D15" s="86">
        <f>+'2'!G30</f>
        <v>-122433.79999999999</v>
      </c>
      <c r="E15" s="86">
        <f>-E16</f>
        <v>-298632.39999999997</v>
      </c>
      <c r="F15" s="86">
        <f>-F16</f>
        <v>-298632.39999999997</v>
      </c>
    </row>
    <row r="16" spans="1:6" s="83" customFormat="1" ht="34.5">
      <c r="A16" s="87"/>
      <c r="B16" s="87"/>
      <c r="C16" s="29" t="s">
        <v>43</v>
      </c>
      <c r="D16" s="27">
        <f>+D18+D25</f>
        <v>122433.79999999999</v>
      </c>
      <c r="E16" s="27">
        <f t="shared" ref="E16:F16" si="0">+E18+E25</f>
        <v>298632.39999999997</v>
      </c>
      <c r="F16" s="27">
        <f t="shared" si="0"/>
        <v>298632.39999999997</v>
      </c>
    </row>
    <row r="17" spans="1:6" s="80" customFormat="1">
      <c r="A17" s="88"/>
      <c r="B17" s="88"/>
      <c r="C17" s="82" t="s">
        <v>38</v>
      </c>
      <c r="D17" s="89"/>
      <c r="E17" s="89"/>
      <c r="F17" s="89"/>
    </row>
    <row r="18" spans="1:6" s="80" customFormat="1" ht="34.5">
      <c r="A18" s="29"/>
      <c r="B18" s="29">
        <v>1</v>
      </c>
      <c r="C18" s="29" t="s">
        <v>63</v>
      </c>
      <c r="D18" s="71">
        <f>+D19+D21</f>
        <v>47729.599999999999</v>
      </c>
      <c r="E18" s="71">
        <f t="shared" ref="E18:F18" si="1">+E19+E21</f>
        <v>47729.599999999999</v>
      </c>
      <c r="F18" s="71">
        <f t="shared" si="1"/>
        <v>47729.599999999999</v>
      </c>
    </row>
    <row r="19" spans="1:6">
      <c r="A19" s="30"/>
      <c r="B19" s="30"/>
      <c r="C19" s="143" t="s">
        <v>105</v>
      </c>
      <c r="D19" s="90">
        <f>+D20</f>
        <v>14960.6</v>
      </c>
      <c r="E19" s="90">
        <f t="shared" ref="E19:F19" si="2">+E20</f>
        <v>14960.6</v>
      </c>
      <c r="F19" s="90">
        <f t="shared" si="2"/>
        <v>14960.6</v>
      </c>
    </row>
    <row r="20" spans="1:6">
      <c r="A20" s="30"/>
      <c r="B20" s="30"/>
      <c r="C20" s="144" t="s">
        <v>106</v>
      </c>
      <c r="D20" s="93">
        <v>14960.6</v>
      </c>
      <c r="E20" s="93">
        <v>14960.6</v>
      </c>
      <c r="F20" s="93">
        <v>14960.6</v>
      </c>
    </row>
    <row r="21" spans="1:6">
      <c r="A21" s="30"/>
      <c r="B21" s="30"/>
      <c r="C21" s="143" t="s">
        <v>107</v>
      </c>
      <c r="D21" s="5">
        <f>+D22+D23+D24</f>
        <v>32769</v>
      </c>
      <c r="E21" s="5">
        <f t="shared" ref="E21:F21" si="3">+E22+E23+E24</f>
        <v>32769</v>
      </c>
      <c r="F21" s="5">
        <f t="shared" si="3"/>
        <v>32769</v>
      </c>
    </row>
    <row r="22" spans="1:6">
      <c r="A22" s="30"/>
      <c r="B22" s="30"/>
      <c r="C22" s="144" t="s">
        <v>108</v>
      </c>
      <c r="D22" s="144">
        <v>11718.5</v>
      </c>
      <c r="E22" s="144">
        <v>11718.5</v>
      </c>
      <c r="F22" s="144">
        <v>11718.5</v>
      </c>
    </row>
    <row r="23" spans="1:6">
      <c r="A23" s="30"/>
      <c r="B23" s="30"/>
      <c r="C23" s="144" t="s">
        <v>109</v>
      </c>
      <c r="D23" s="144">
        <v>8877.2999999999993</v>
      </c>
      <c r="E23" s="144">
        <v>8877.2999999999993</v>
      </c>
      <c r="F23" s="144">
        <v>8877.2999999999993</v>
      </c>
    </row>
    <row r="24" spans="1:6" s="80" customFormat="1">
      <c r="A24" s="29"/>
      <c r="B24" s="30"/>
      <c r="C24" s="144" t="s">
        <v>110</v>
      </c>
      <c r="D24" s="144">
        <v>12173.2</v>
      </c>
      <c r="E24" s="144">
        <v>12173.2</v>
      </c>
      <c r="F24" s="144">
        <v>12173.2</v>
      </c>
    </row>
    <row r="25" spans="1:6" s="80" customFormat="1" ht="34.5">
      <c r="A25" s="29"/>
      <c r="B25" s="94">
        <v>2</v>
      </c>
      <c r="C25" s="94" t="s">
        <v>83</v>
      </c>
      <c r="D25" s="90">
        <f>SUM(D26:D26)</f>
        <v>74704.2</v>
      </c>
      <c r="E25" s="91">
        <f>SUM(E26:E26)</f>
        <v>250902.8</v>
      </c>
      <c r="F25" s="91">
        <f>SUM(F26:F26)</f>
        <v>250902.8</v>
      </c>
    </row>
    <row r="26" spans="1:6" ht="34.5">
      <c r="A26" s="30"/>
      <c r="B26" s="30"/>
      <c r="C26" s="92" t="s">
        <v>111</v>
      </c>
      <c r="D26" s="93">
        <v>74704.2</v>
      </c>
      <c r="E26" s="93">
        <v>250902.8</v>
      </c>
      <c r="F26" s="93">
        <v>250902.8</v>
      </c>
    </row>
    <row r="28" spans="1:6">
      <c r="D28" s="95"/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D1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opLeftCell="A10" zoomScaleNormal="100" zoomScaleSheetLayoutView="100" workbookViewId="0">
      <selection activeCell="B6" sqref="B6"/>
    </sheetView>
  </sheetViews>
  <sheetFormatPr defaultRowHeight="17.25"/>
  <cols>
    <col min="1" max="1" width="28.5703125" style="34" customWidth="1"/>
    <col min="2" max="2" width="54.140625" style="34" customWidth="1"/>
    <col min="3" max="3" width="14.7109375" style="34" customWidth="1"/>
    <col min="4" max="4" width="15.5703125" style="34" customWidth="1"/>
    <col min="5" max="5" width="16.7109375" style="34" customWidth="1"/>
    <col min="6" max="255" width="9.140625" style="34"/>
    <col min="256" max="256" width="28.5703125" style="34" customWidth="1"/>
    <col min="257" max="257" width="51.140625" style="34" customWidth="1"/>
    <col min="258" max="259" width="14" style="34" customWidth="1"/>
    <col min="260" max="260" width="14.28515625" style="34" customWidth="1"/>
    <col min="261" max="261" width="15.5703125" style="34" customWidth="1"/>
    <col min="262" max="511" width="9.140625" style="34"/>
    <col min="512" max="512" width="28.5703125" style="34" customWidth="1"/>
    <col min="513" max="513" width="51.140625" style="34" customWidth="1"/>
    <col min="514" max="515" width="14" style="34" customWidth="1"/>
    <col min="516" max="516" width="14.28515625" style="34" customWidth="1"/>
    <col min="517" max="517" width="15.5703125" style="34" customWidth="1"/>
    <col min="518" max="767" width="9.140625" style="34"/>
    <col min="768" max="768" width="28.5703125" style="34" customWidth="1"/>
    <col min="769" max="769" width="51.140625" style="34" customWidth="1"/>
    <col min="770" max="771" width="14" style="34" customWidth="1"/>
    <col min="772" max="772" width="14.28515625" style="34" customWidth="1"/>
    <col min="773" max="773" width="15.5703125" style="34" customWidth="1"/>
    <col min="774" max="1023" width="9.140625" style="34"/>
    <col min="1024" max="1024" width="28.5703125" style="34" customWidth="1"/>
    <col min="1025" max="1025" width="51.140625" style="34" customWidth="1"/>
    <col min="1026" max="1027" width="14" style="34" customWidth="1"/>
    <col min="1028" max="1028" width="14.28515625" style="34" customWidth="1"/>
    <col min="1029" max="1029" width="15.5703125" style="34" customWidth="1"/>
    <col min="1030" max="1279" width="9.140625" style="34"/>
    <col min="1280" max="1280" width="28.5703125" style="34" customWidth="1"/>
    <col min="1281" max="1281" width="51.140625" style="34" customWidth="1"/>
    <col min="1282" max="1283" width="14" style="34" customWidth="1"/>
    <col min="1284" max="1284" width="14.28515625" style="34" customWidth="1"/>
    <col min="1285" max="1285" width="15.5703125" style="34" customWidth="1"/>
    <col min="1286" max="1535" width="9.140625" style="34"/>
    <col min="1536" max="1536" width="28.5703125" style="34" customWidth="1"/>
    <col min="1537" max="1537" width="51.140625" style="34" customWidth="1"/>
    <col min="1538" max="1539" width="14" style="34" customWidth="1"/>
    <col min="1540" max="1540" width="14.28515625" style="34" customWidth="1"/>
    <col min="1541" max="1541" width="15.5703125" style="34" customWidth="1"/>
    <col min="1542" max="1791" width="9.140625" style="34"/>
    <col min="1792" max="1792" width="28.5703125" style="34" customWidth="1"/>
    <col min="1793" max="1793" width="51.140625" style="34" customWidth="1"/>
    <col min="1794" max="1795" width="14" style="34" customWidth="1"/>
    <col min="1796" max="1796" width="14.28515625" style="34" customWidth="1"/>
    <col min="1797" max="1797" width="15.5703125" style="34" customWidth="1"/>
    <col min="1798" max="2047" width="9.140625" style="34"/>
    <col min="2048" max="2048" width="28.5703125" style="34" customWidth="1"/>
    <col min="2049" max="2049" width="51.140625" style="34" customWidth="1"/>
    <col min="2050" max="2051" width="14" style="34" customWidth="1"/>
    <col min="2052" max="2052" width="14.28515625" style="34" customWidth="1"/>
    <col min="2053" max="2053" width="15.5703125" style="34" customWidth="1"/>
    <col min="2054" max="2303" width="9.140625" style="34"/>
    <col min="2304" max="2304" width="28.5703125" style="34" customWidth="1"/>
    <col min="2305" max="2305" width="51.140625" style="34" customWidth="1"/>
    <col min="2306" max="2307" width="14" style="34" customWidth="1"/>
    <col min="2308" max="2308" width="14.28515625" style="34" customWidth="1"/>
    <col min="2309" max="2309" width="15.5703125" style="34" customWidth="1"/>
    <col min="2310" max="2559" width="9.140625" style="34"/>
    <col min="2560" max="2560" width="28.5703125" style="34" customWidth="1"/>
    <col min="2561" max="2561" width="51.140625" style="34" customWidth="1"/>
    <col min="2562" max="2563" width="14" style="34" customWidth="1"/>
    <col min="2564" max="2564" width="14.28515625" style="34" customWidth="1"/>
    <col min="2565" max="2565" width="15.5703125" style="34" customWidth="1"/>
    <col min="2566" max="2815" width="9.140625" style="34"/>
    <col min="2816" max="2816" width="28.5703125" style="34" customWidth="1"/>
    <col min="2817" max="2817" width="51.140625" style="34" customWidth="1"/>
    <col min="2818" max="2819" width="14" style="34" customWidth="1"/>
    <col min="2820" max="2820" width="14.28515625" style="34" customWidth="1"/>
    <col min="2821" max="2821" width="15.5703125" style="34" customWidth="1"/>
    <col min="2822" max="3071" width="9.140625" style="34"/>
    <col min="3072" max="3072" width="28.5703125" style="34" customWidth="1"/>
    <col min="3073" max="3073" width="51.140625" style="34" customWidth="1"/>
    <col min="3074" max="3075" width="14" style="34" customWidth="1"/>
    <col min="3076" max="3076" width="14.28515625" style="34" customWidth="1"/>
    <col min="3077" max="3077" width="15.5703125" style="34" customWidth="1"/>
    <col min="3078" max="3327" width="9.140625" style="34"/>
    <col min="3328" max="3328" width="28.5703125" style="34" customWidth="1"/>
    <col min="3329" max="3329" width="51.140625" style="34" customWidth="1"/>
    <col min="3330" max="3331" width="14" style="34" customWidth="1"/>
    <col min="3332" max="3332" width="14.28515625" style="34" customWidth="1"/>
    <col min="3333" max="3333" width="15.5703125" style="34" customWidth="1"/>
    <col min="3334" max="3583" width="9.140625" style="34"/>
    <col min="3584" max="3584" width="28.5703125" style="34" customWidth="1"/>
    <col min="3585" max="3585" width="51.140625" style="34" customWidth="1"/>
    <col min="3586" max="3587" width="14" style="34" customWidth="1"/>
    <col min="3588" max="3588" width="14.28515625" style="34" customWidth="1"/>
    <col min="3589" max="3589" width="15.5703125" style="34" customWidth="1"/>
    <col min="3590" max="3839" width="9.140625" style="34"/>
    <col min="3840" max="3840" width="28.5703125" style="34" customWidth="1"/>
    <col min="3841" max="3841" width="51.140625" style="34" customWidth="1"/>
    <col min="3842" max="3843" width="14" style="34" customWidth="1"/>
    <col min="3844" max="3844" width="14.28515625" style="34" customWidth="1"/>
    <col min="3845" max="3845" width="15.5703125" style="34" customWidth="1"/>
    <col min="3846" max="4095" width="9.140625" style="34"/>
    <col min="4096" max="4096" width="28.5703125" style="34" customWidth="1"/>
    <col min="4097" max="4097" width="51.140625" style="34" customWidth="1"/>
    <col min="4098" max="4099" width="14" style="34" customWidth="1"/>
    <col min="4100" max="4100" width="14.28515625" style="34" customWidth="1"/>
    <col min="4101" max="4101" width="15.5703125" style="34" customWidth="1"/>
    <col min="4102" max="4351" width="9.140625" style="34"/>
    <col min="4352" max="4352" width="28.5703125" style="34" customWidth="1"/>
    <col min="4353" max="4353" width="51.140625" style="34" customWidth="1"/>
    <col min="4354" max="4355" width="14" style="34" customWidth="1"/>
    <col min="4356" max="4356" width="14.28515625" style="34" customWidth="1"/>
    <col min="4357" max="4357" width="15.5703125" style="34" customWidth="1"/>
    <col min="4358" max="4607" width="9.140625" style="34"/>
    <col min="4608" max="4608" width="28.5703125" style="34" customWidth="1"/>
    <col min="4609" max="4609" width="51.140625" style="34" customWidth="1"/>
    <col min="4610" max="4611" width="14" style="34" customWidth="1"/>
    <col min="4612" max="4612" width="14.28515625" style="34" customWidth="1"/>
    <col min="4613" max="4613" width="15.5703125" style="34" customWidth="1"/>
    <col min="4614" max="4863" width="9.140625" style="34"/>
    <col min="4864" max="4864" width="28.5703125" style="34" customWidth="1"/>
    <col min="4865" max="4865" width="51.140625" style="34" customWidth="1"/>
    <col min="4866" max="4867" width="14" style="34" customWidth="1"/>
    <col min="4868" max="4868" width="14.28515625" style="34" customWidth="1"/>
    <col min="4869" max="4869" width="15.5703125" style="34" customWidth="1"/>
    <col min="4870" max="5119" width="9.140625" style="34"/>
    <col min="5120" max="5120" width="28.5703125" style="34" customWidth="1"/>
    <col min="5121" max="5121" width="51.140625" style="34" customWidth="1"/>
    <col min="5122" max="5123" width="14" style="34" customWidth="1"/>
    <col min="5124" max="5124" width="14.28515625" style="34" customWidth="1"/>
    <col min="5125" max="5125" width="15.5703125" style="34" customWidth="1"/>
    <col min="5126" max="5375" width="9.140625" style="34"/>
    <col min="5376" max="5376" width="28.5703125" style="34" customWidth="1"/>
    <col min="5377" max="5377" width="51.140625" style="34" customWidth="1"/>
    <col min="5378" max="5379" width="14" style="34" customWidth="1"/>
    <col min="5380" max="5380" width="14.28515625" style="34" customWidth="1"/>
    <col min="5381" max="5381" width="15.5703125" style="34" customWidth="1"/>
    <col min="5382" max="5631" width="9.140625" style="34"/>
    <col min="5632" max="5632" width="28.5703125" style="34" customWidth="1"/>
    <col min="5633" max="5633" width="51.140625" style="34" customWidth="1"/>
    <col min="5634" max="5635" width="14" style="34" customWidth="1"/>
    <col min="5636" max="5636" width="14.28515625" style="34" customWidth="1"/>
    <col min="5637" max="5637" width="15.5703125" style="34" customWidth="1"/>
    <col min="5638" max="5887" width="9.140625" style="34"/>
    <col min="5888" max="5888" width="28.5703125" style="34" customWidth="1"/>
    <col min="5889" max="5889" width="51.140625" style="34" customWidth="1"/>
    <col min="5890" max="5891" width="14" style="34" customWidth="1"/>
    <col min="5892" max="5892" width="14.28515625" style="34" customWidth="1"/>
    <col min="5893" max="5893" width="15.5703125" style="34" customWidth="1"/>
    <col min="5894" max="6143" width="9.140625" style="34"/>
    <col min="6144" max="6144" width="28.5703125" style="34" customWidth="1"/>
    <col min="6145" max="6145" width="51.140625" style="34" customWidth="1"/>
    <col min="6146" max="6147" width="14" style="34" customWidth="1"/>
    <col min="6148" max="6148" width="14.28515625" style="34" customWidth="1"/>
    <col min="6149" max="6149" width="15.5703125" style="34" customWidth="1"/>
    <col min="6150" max="6399" width="9.140625" style="34"/>
    <col min="6400" max="6400" width="28.5703125" style="34" customWidth="1"/>
    <col min="6401" max="6401" width="51.140625" style="34" customWidth="1"/>
    <col min="6402" max="6403" width="14" style="34" customWidth="1"/>
    <col min="6404" max="6404" width="14.28515625" style="34" customWidth="1"/>
    <col min="6405" max="6405" width="15.5703125" style="34" customWidth="1"/>
    <col min="6406" max="6655" width="9.140625" style="34"/>
    <col min="6656" max="6656" width="28.5703125" style="34" customWidth="1"/>
    <col min="6657" max="6657" width="51.140625" style="34" customWidth="1"/>
    <col min="6658" max="6659" width="14" style="34" customWidth="1"/>
    <col min="6660" max="6660" width="14.28515625" style="34" customWidth="1"/>
    <col min="6661" max="6661" width="15.5703125" style="34" customWidth="1"/>
    <col min="6662" max="6911" width="9.140625" style="34"/>
    <col min="6912" max="6912" width="28.5703125" style="34" customWidth="1"/>
    <col min="6913" max="6913" width="51.140625" style="34" customWidth="1"/>
    <col min="6914" max="6915" width="14" style="34" customWidth="1"/>
    <col min="6916" max="6916" width="14.28515625" style="34" customWidth="1"/>
    <col min="6917" max="6917" width="15.5703125" style="34" customWidth="1"/>
    <col min="6918" max="7167" width="9.140625" style="34"/>
    <col min="7168" max="7168" width="28.5703125" style="34" customWidth="1"/>
    <col min="7169" max="7169" width="51.140625" style="34" customWidth="1"/>
    <col min="7170" max="7171" width="14" style="34" customWidth="1"/>
    <col min="7172" max="7172" width="14.28515625" style="34" customWidth="1"/>
    <col min="7173" max="7173" width="15.5703125" style="34" customWidth="1"/>
    <col min="7174" max="7423" width="9.140625" style="34"/>
    <col min="7424" max="7424" width="28.5703125" style="34" customWidth="1"/>
    <col min="7425" max="7425" width="51.140625" style="34" customWidth="1"/>
    <col min="7426" max="7427" width="14" style="34" customWidth="1"/>
    <col min="7428" max="7428" width="14.28515625" style="34" customWidth="1"/>
    <col min="7429" max="7429" width="15.5703125" style="34" customWidth="1"/>
    <col min="7430" max="7679" width="9.140625" style="34"/>
    <col min="7680" max="7680" width="28.5703125" style="34" customWidth="1"/>
    <col min="7681" max="7681" width="51.140625" style="34" customWidth="1"/>
    <col min="7682" max="7683" width="14" style="34" customWidth="1"/>
    <col min="7684" max="7684" width="14.28515625" style="34" customWidth="1"/>
    <col min="7685" max="7685" width="15.5703125" style="34" customWidth="1"/>
    <col min="7686" max="7935" width="9.140625" style="34"/>
    <col min="7936" max="7936" width="28.5703125" style="34" customWidth="1"/>
    <col min="7937" max="7937" width="51.140625" style="34" customWidth="1"/>
    <col min="7938" max="7939" width="14" style="34" customWidth="1"/>
    <col min="7940" max="7940" width="14.28515625" style="34" customWidth="1"/>
    <col min="7941" max="7941" width="15.5703125" style="34" customWidth="1"/>
    <col min="7942" max="8191" width="9.140625" style="34"/>
    <col min="8192" max="8192" width="28.5703125" style="34" customWidth="1"/>
    <col min="8193" max="8193" width="51.140625" style="34" customWidth="1"/>
    <col min="8194" max="8195" width="14" style="34" customWidth="1"/>
    <col min="8196" max="8196" width="14.28515625" style="34" customWidth="1"/>
    <col min="8197" max="8197" width="15.5703125" style="34" customWidth="1"/>
    <col min="8198" max="8447" width="9.140625" style="34"/>
    <col min="8448" max="8448" width="28.5703125" style="34" customWidth="1"/>
    <col min="8449" max="8449" width="51.140625" style="34" customWidth="1"/>
    <col min="8450" max="8451" width="14" style="34" customWidth="1"/>
    <col min="8452" max="8452" width="14.28515625" style="34" customWidth="1"/>
    <col min="8453" max="8453" width="15.5703125" style="34" customWidth="1"/>
    <col min="8454" max="8703" width="9.140625" style="34"/>
    <col min="8704" max="8704" width="28.5703125" style="34" customWidth="1"/>
    <col min="8705" max="8705" width="51.140625" style="34" customWidth="1"/>
    <col min="8706" max="8707" width="14" style="34" customWidth="1"/>
    <col min="8708" max="8708" width="14.28515625" style="34" customWidth="1"/>
    <col min="8709" max="8709" width="15.5703125" style="34" customWidth="1"/>
    <col min="8710" max="8959" width="9.140625" style="34"/>
    <col min="8960" max="8960" width="28.5703125" style="34" customWidth="1"/>
    <col min="8961" max="8961" width="51.140625" style="34" customWidth="1"/>
    <col min="8962" max="8963" width="14" style="34" customWidth="1"/>
    <col min="8964" max="8964" width="14.28515625" style="34" customWidth="1"/>
    <col min="8965" max="8965" width="15.5703125" style="34" customWidth="1"/>
    <col min="8966" max="9215" width="9.140625" style="34"/>
    <col min="9216" max="9216" width="28.5703125" style="34" customWidth="1"/>
    <col min="9217" max="9217" width="51.140625" style="34" customWidth="1"/>
    <col min="9218" max="9219" width="14" style="34" customWidth="1"/>
    <col min="9220" max="9220" width="14.28515625" style="34" customWidth="1"/>
    <col min="9221" max="9221" width="15.5703125" style="34" customWidth="1"/>
    <col min="9222" max="9471" width="9.140625" style="34"/>
    <col min="9472" max="9472" width="28.5703125" style="34" customWidth="1"/>
    <col min="9473" max="9473" width="51.140625" style="34" customWidth="1"/>
    <col min="9474" max="9475" width="14" style="34" customWidth="1"/>
    <col min="9476" max="9476" width="14.28515625" style="34" customWidth="1"/>
    <col min="9477" max="9477" width="15.5703125" style="34" customWidth="1"/>
    <col min="9478" max="9727" width="9.140625" style="34"/>
    <col min="9728" max="9728" width="28.5703125" style="34" customWidth="1"/>
    <col min="9729" max="9729" width="51.140625" style="34" customWidth="1"/>
    <col min="9730" max="9731" width="14" style="34" customWidth="1"/>
    <col min="9732" max="9732" width="14.28515625" style="34" customWidth="1"/>
    <col min="9733" max="9733" width="15.5703125" style="34" customWidth="1"/>
    <col min="9734" max="9983" width="9.140625" style="34"/>
    <col min="9984" max="9984" width="28.5703125" style="34" customWidth="1"/>
    <col min="9985" max="9985" width="51.140625" style="34" customWidth="1"/>
    <col min="9986" max="9987" width="14" style="34" customWidth="1"/>
    <col min="9988" max="9988" width="14.28515625" style="34" customWidth="1"/>
    <col min="9989" max="9989" width="15.5703125" style="34" customWidth="1"/>
    <col min="9990" max="10239" width="9.140625" style="34"/>
    <col min="10240" max="10240" width="28.5703125" style="34" customWidth="1"/>
    <col min="10241" max="10241" width="51.140625" style="34" customWidth="1"/>
    <col min="10242" max="10243" width="14" style="34" customWidth="1"/>
    <col min="10244" max="10244" width="14.28515625" style="34" customWidth="1"/>
    <col min="10245" max="10245" width="15.5703125" style="34" customWidth="1"/>
    <col min="10246" max="10495" width="9.140625" style="34"/>
    <col min="10496" max="10496" width="28.5703125" style="34" customWidth="1"/>
    <col min="10497" max="10497" width="51.140625" style="34" customWidth="1"/>
    <col min="10498" max="10499" width="14" style="34" customWidth="1"/>
    <col min="10500" max="10500" width="14.28515625" style="34" customWidth="1"/>
    <col min="10501" max="10501" width="15.5703125" style="34" customWidth="1"/>
    <col min="10502" max="10751" width="9.140625" style="34"/>
    <col min="10752" max="10752" width="28.5703125" style="34" customWidth="1"/>
    <col min="10753" max="10753" width="51.140625" style="34" customWidth="1"/>
    <col min="10754" max="10755" width="14" style="34" customWidth="1"/>
    <col min="10756" max="10756" width="14.28515625" style="34" customWidth="1"/>
    <col min="10757" max="10757" width="15.5703125" style="34" customWidth="1"/>
    <col min="10758" max="11007" width="9.140625" style="34"/>
    <col min="11008" max="11008" width="28.5703125" style="34" customWidth="1"/>
    <col min="11009" max="11009" width="51.140625" style="34" customWidth="1"/>
    <col min="11010" max="11011" width="14" style="34" customWidth="1"/>
    <col min="11012" max="11012" width="14.28515625" style="34" customWidth="1"/>
    <col min="11013" max="11013" width="15.5703125" style="34" customWidth="1"/>
    <col min="11014" max="11263" width="9.140625" style="34"/>
    <col min="11264" max="11264" width="28.5703125" style="34" customWidth="1"/>
    <col min="11265" max="11265" width="51.140625" style="34" customWidth="1"/>
    <col min="11266" max="11267" width="14" style="34" customWidth="1"/>
    <col min="11268" max="11268" width="14.28515625" style="34" customWidth="1"/>
    <col min="11269" max="11269" width="15.5703125" style="34" customWidth="1"/>
    <col min="11270" max="11519" width="9.140625" style="34"/>
    <col min="11520" max="11520" width="28.5703125" style="34" customWidth="1"/>
    <col min="11521" max="11521" width="51.140625" style="34" customWidth="1"/>
    <col min="11522" max="11523" width="14" style="34" customWidth="1"/>
    <col min="11524" max="11524" width="14.28515625" style="34" customWidth="1"/>
    <col min="11525" max="11525" width="15.5703125" style="34" customWidth="1"/>
    <col min="11526" max="11775" width="9.140625" style="34"/>
    <col min="11776" max="11776" width="28.5703125" style="34" customWidth="1"/>
    <col min="11777" max="11777" width="51.140625" style="34" customWidth="1"/>
    <col min="11778" max="11779" width="14" style="34" customWidth="1"/>
    <col min="11780" max="11780" width="14.28515625" style="34" customWidth="1"/>
    <col min="11781" max="11781" width="15.5703125" style="34" customWidth="1"/>
    <col min="11782" max="12031" width="9.140625" style="34"/>
    <col min="12032" max="12032" width="28.5703125" style="34" customWidth="1"/>
    <col min="12033" max="12033" width="51.140625" style="34" customWidth="1"/>
    <col min="12034" max="12035" width="14" style="34" customWidth="1"/>
    <col min="12036" max="12036" width="14.28515625" style="34" customWidth="1"/>
    <col min="12037" max="12037" width="15.5703125" style="34" customWidth="1"/>
    <col min="12038" max="12287" width="9.140625" style="34"/>
    <col min="12288" max="12288" width="28.5703125" style="34" customWidth="1"/>
    <col min="12289" max="12289" width="51.140625" style="34" customWidth="1"/>
    <col min="12290" max="12291" width="14" style="34" customWidth="1"/>
    <col min="12292" max="12292" width="14.28515625" style="34" customWidth="1"/>
    <col min="12293" max="12293" width="15.5703125" style="34" customWidth="1"/>
    <col min="12294" max="12543" width="9.140625" style="34"/>
    <col min="12544" max="12544" width="28.5703125" style="34" customWidth="1"/>
    <col min="12545" max="12545" width="51.140625" style="34" customWidth="1"/>
    <col min="12546" max="12547" width="14" style="34" customWidth="1"/>
    <col min="12548" max="12548" width="14.28515625" style="34" customWidth="1"/>
    <col min="12549" max="12549" width="15.5703125" style="34" customWidth="1"/>
    <col min="12550" max="12799" width="9.140625" style="34"/>
    <col min="12800" max="12800" width="28.5703125" style="34" customWidth="1"/>
    <col min="12801" max="12801" width="51.140625" style="34" customWidth="1"/>
    <col min="12802" max="12803" width="14" style="34" customWidth="1"/>
    <col min="12804" max="12804" width="14.28515625" style="34" customWidth="1"/>
    <col min="12805" max="12805" width="15.5703125" style="34" customWidth="1"/>
    <col min="12806" max="13055" width="9.140625" style="34"/>
    <col min="13056" max="13056" width="28.5703125" style="34" customWidth="1"/>
    <col min="13057" max="13057" width="51.140625" style="34" customWidth="1"/>
    <col min="13058" max="13059" width="14" style="34" customWidth="1"/>
    <col min="13060" max="13060" width="14.28515625" style="34" customWidth="1"/>
    <col min="13061" max="13061" width="15.5703125" style="34" customWidth="1"/>
    <col min="13062" max="13311" width="9.140625" style="34"/>
    <col min="13312" max="13312" width="28.5703125" style="34" customWidth="1"/>
    <col min="13313" max="13313" width="51.140625" style="34" customWidth="1"/>
    <col min="13314" max="13315" width="14" style="34" customWidth="1"/>
    <col min="13316" max="13316" width="14.28515625" style="34" customWidth="1"/>
    <col min="13317" max="13317" width="15.5703125" style="34" customWidth="1"/>
    <col min="13318" max="13567" width="9.140625" style="34"/>
    <col min="13568" max="13568" width="28.5703125" style="34" customWidth="1"/>
    <col min="13569" max="13569" width="51.140625" style="34" customWidth="1"/>
    <col min="13570" max="13571" width="14" style="34" customWidth="1"/>
    <col min="13572" max="13572" width="14.28515625" style="34" customWidth="1"/>
    <col min="13573" max="13573" width="15.5703125" style="34" customWidth="1"/>
    <col min="13574" max="13823" width="9.140625" style="34"/>
    <col min="13824" max="13824" width="28.5703125" style="34" customWidth="1"/>
    <col min="13825" max="13825" width="51.140625" style="34" customWidth="1"/>
    <col min="13826" max="13827" width="14" style="34" customWidth="1"/>
    <col min="13828" max="13828" width="14.28515625" style="34" customWidth="1"/>
    <col min="13829" max="13829" width="15.5703125" style="34" customWidth="1"/>
    <col min="13830" max="14079" width="9.140625" style="34"/>
    <col min="14080" max="14080" width="28.5703125" style="34" customWidth="1"/>
    <col min="14081" max="14081" width="51.140625" style="34" customWidth="1"/>
    <col min="14082" max="14083" width="14" style="34" customWidth="1"/>
    <col min="14084" max="14084" width="14.28515625" style="34" customWidth="1"/>
    <col min="14085" max="14085" width="15.5703125" style="34" customWidth="1"/>
    <col min="14086" max="14335" width="9.140625" style="34"/>
    <col min="14336" max="14336" width="28.5703125" style="34" customWidth="1"/>
    <col min="14337" max="14337" width="51.140625" style="34" customWidth="1"/>
    <col min="14338" max="14339" width="14" style="34" customWidth="1"/>
    <col min="14340" max="14340" width="14.28515625" style="34" customWidth="1"/>
    <col min="14341" max="14341" width="15.5703125" style="34" customWidth="1"/>
    <col min="14342" max="14591" width="9.140625" style="34"/>
    <col min="14592" max="14592" width="28.5703125" style="34" customWidth="1"/>
    <col min="14593" max="14593" width="51.140625" style="34" customWidth="1"/>
    <col min="14594" max="14595" width="14" style="34" customWidth="1"/>
    <col min="14596" max="14596" width="14.28515625" style="34" customWidth="1"/>
    <col min="14597" max="14597" width="15.5703125" style="34" customWidth="1"/>
    <col min="14598" max="14847" width="9.140625" style="34"/>
    <col min="14848" max="14848" width="28.5703125" style="34" customWidth="1"/>
    <col min="14849" max="14849" width="51.140625" style="34" customWidth="1"/>
    <col min="14850" max="14851" width="14" style="34" customWidth="1"/>
    <col min="14852" max="14852" width="14.28515625" style="34" customWidth="1"/>
    <col min="14853" max="14853" width="15.5703125" style="34" customWidth="1"/>
    <col min="14854" max="15103" width="9.140625" style="34"/>
    <col min="15104" max="15104" width="28.5703125" style="34" customWidth="1"/>
    <col min="15105" max="15105" width="51.140625" style="34" customWidth="1"/>
    <col min="15106" max="15107" width="14" style="34" customWidth="1"/>
    <col min="15108" max="15108" width="14.28515625" style="34" customWidth="1"/>
    <col min="15109" max="15109" width="15.5703125" style="34" customWidth="1"/>
    <col min="15110" max="15359" width="9.140625" style="34"/>
    <col min="15360" max="15360" width="28.5703125" style="34" customWidth="1"/>
    <col min="15361" max="15361" width="51.140625" style="34" customWidth="1"/>
    <col min="15362" max="15363" width="14" style="34" customWidth="1"/>
    <col min="15364" max="15364" width="14.28515625" style="34" customWidth="1"/>
    <col min="15365" max="15365" width="15.5703125" style="34" customWidth="1"/>
    <col min="15366" max="15615" width="9.140625" style="34"/>
    <col min="15616" max="15616" width="28.5703125" style="34" customWidth="1"/>
    <col min="15617" max="15617" width="51.140625" style="34" customWidth="1"/>
    <col min="15618" max="15619" width="14" style="34" customWidth="1"/>
    <col min="15620" max="15620" width="14.28515625" style="34" customWidth="1"/>
    <col min="15621" max="15621" width="15.5703125" style="34" customWidth="1"/>
    <col min="15622" max="15871" width="9.140625" style="34"/>
    <col min="15872" max="15872" width="28.5703125" style="34" customWidth="1"/>
    <col min="15873" max="15873" width="51.140625" style="34" customWidth="1"/>
    <col min="15874" max="15875" width="14" style="34" customWidth="1"/>
    <col min="15876" max="15876" width="14.28515625" style="34" customWidth="1"/>
    <col min="15877" max="15877" width="15.5703125" style="34" customWidth="1"/>
    <col min="15878" max="16127" width="9.140625" style="34"/>
    <col min="16128" max="16128" width="28.5703125" style="34" customWidth="1"/>
    <col min="16129" max="16129" width="51.140625" style="34" customWidth="1"/>
    <col min="16130" max="16131" width="14" style="34" customWidth="1"/>
    <col min="16132" max="16132" width="14.28515625" style="34" customWidth="1"/>
    <col min="16133" max="16133" width="15.5703125" style="34" customWidth="1"/>
    <col min="16134" max="16384" width="9.140625" style="34"/>
  </cols>
  <sheetData>
    <row r="1" spans="1:6">
      <c r="A1" s="136"/>
      <c r="B1" s="136"/>
      <c r="C1" s="136"/>
      <c r="D1" s="136"/>
      <c r="E1" s="124" t="s">
        <v>54</v>
      </c>
    </row>
    <row r="2" spans="1:6" s="3" customFormat="1" ht="17.25" customHeight="1">
      <c r="A2" s="168" t="s">
        <v>92</v>
      </c>
      <c r="B2" s="168"/>
      <c r="C2" s="168"/>
      <c r="D2" s="168"/>
      <c r="E2" s="168"/>
      <c r="F2" s="35"/>
    </row>
    <row r="3" spans="1:6" s="3" customFormat="1" ht="17.25" customHeight="1">
      <c r="A3" s="168" t="s">
        <v>0</v>
      </c>
      <c r="B3" s="168"/>
      <c r="C3" s="168"/>
      <c r="D3" s="168"/>
      <c r="E3" s="168"/>
      <c r="F3" s="35"/>
    </row>
    <row r="4" spans="1:6">
      <c r="A4" s="136"/>
      <c r="B4" s="136"/>
      <c r="C4" s="136"/>
      <c r="D4" s="136"/>
      <c r="E4" s="124"/>
    </row>
    <row r="5" spans="1:6" ht="43.5" customHeight="1">
      <c r="A5" s="180" t="s">
        <v>122</v>
      </c>
      <c r="B5" s="180"/>
      <c r="C5" s="180"/>
      <c r="D5" s="180"/>
      <c r="E5" s="180"/>
    </row>
    <row r="6" spans="1:6">
      <c r="A6" s="136"/>
      <c r="B6" s="136"/>
      <c r="C6" s="136"/>
      <c r="D6" s="136"/>
      <c r="E6" s="136"/>
    </row>
    <row r="7" spans="1:6" s="36" customFormat="1">
      <c r="A7" s="181" t="s">
        <v>40</v>
      </c>
      <c r="B7" s="181"/>
      <c r="C7" s="181"/>
      <c r="D7" s="181"/>
      <c r="E7" s="181"/>
    </row>
    <row r="8" spans="1:6" s="36" customFormat="1">
      <c r="A8" s="123" t="s">
        <v>39</v>
      </c>
      <c r="B8" s="137"/>
      <c r="C8" s="137"/>
      <c r="D8" s="137"/>
      <c r="E8" s="137"/>
    </row>
    <row r="9" spans="1:6" s="36" customFormat="1">
      <c r="A9" s="123"/>
      <c r="B9" s="137"/>
      <c r="C9" s="137"/>
      <c r="D9" s="137"/>
      <c r="E9" s="137"/>
    </row>
    <row r="10" spans="1:6" s="36" customFormat="1">
      <c r="A10" s="37" t="s">
        <v>11</v>
      </c>
      <c r="B10" s="37" t="s">
        <v>12</v>
      </c>
    </row>
    <row r="11" spans="1:6" s="36" customFormat="1">
      <c r="A11" s="38" t="s">
        <v>55</v>
      </c>
      <c r="B11" s="38" t="s">
        <v>56</v>
      </c>
    </row>
    <row r="12" spans="1:6" s="36" customFormat="1">
      <c r="A12" s="39"/>
      <c r="B12" s="39"/>
    </row>
    <row r="13" spans="1:6" s="36" customFormat="1">
      <c r="A13" s="126" t="s">
        <v>13</v>
      </c>
    </row>
    <row r="14" spans="1:6" s="36" customFormat="1" ht="10.5" customHeight="1">
      <c r="A14" s="40"/>
    </row>
    <row r="15" spans="1:6" ht="54" customHeight="1">
      <c r="A15" s="38" t="s">
        <v>14</v>
      </c>
      <c r="B15" s="41" t="s">
        <v>55</v>
      </c>
      <c r="C15" s="182" t="s">
        <v>101</v>
      </c>
      <c r="D15" s="183"/>
      <c r="E15" s="184"/>
    </row>
    <row r="16" spans="1:6" ht="35.25" customHeight="1">
      <c r="A16" s="38" t="s">
        <v>15</v>
      </c>
      <c r="B16" s="41" t="s">
        <v>57</v>
      </c>
      <c r="C16" s="42" t="s">
        <v>93</v>
      </c>
      <c r="D16" s="42" t="s">
        <v>94</v>
      </c>
      <c r="E16" s="42" t="s">
        <v>2</v>
      </c>
    </row>
    <row r="17" spans="1:6" ht="34.5">
      <c r="A17" s="43" t="s">
        <v>16</v>
      </c>
      <c r="B17" s="41" t="s">
        <v>58</v>
      </c>
      <c r="C17" s="187"/>
      <c r="D17" s="187"/>
      <c r="E17" s="187"/>
    </row>
    <row r="18" spans="1:6" ht="69">
      <c r="A18" s="43" t="s">
        <v>17</v>
      </c>
      <c r="B18" s="41" t="s">
        <v>95</v>
      </c>
      <c r="C18" s="188"/>
      <c r="D18" s="188"/>
      <c r="E18" s="188"/>
    </row>
    <row r="19" spans="1:6" ht="51.75">
      <c r="A19" s="43" t="s">
        <v>18</v>
      </c>
      <c r="B19" s="41" t="s">
        <v>68</v>
      </c>
      <c r="C19" s="189"/>
      <c r="D19" s="189"/>
      <c r="E19" s="189"/>
    </row>
    <row r="20" spans="1:6">
      <c r="A20" s="177" t="s">
        <v>19</v>
      </c>
      <c r="B20" s="178"/>
      <c r="C20" s="44"/>
      <c r="D20" s="44"/>
      <c r="E20" s="45"/>
    </row>
    <row r="21" spans="1:6" s="138" customFormat="1" ht="18.75" customHeight="1">
      <c r="A21" s="185" t="s">
        <v>114</v>
      </c>
      <c r="B21" s="186"/>
      <c r="C21" s="46">
        <v>0</v>
      </c>
      <c r="D21" s="46">
        <v>0</v>
      </c>
      <c r="E21" s="46">
        <v>5</v>
      </c>
      <c r="F21" s="138" t="s">
        <v>113</v>
      </c>
    </row>
    <row r="22" spans="1:6">
      <c r="A22" s="179" t="s">
        <v>20</v>
      </c>
      <c r="B22" s="179"/>
      <c r="C22" s="48">
        <f>+'[1]5'!D13</f>
        <v>0</v>
      </c>
      <c r="D22" s="48">
        <f>+'[1]5'!E13</f>
        <v>0</v>
      </c>
      <c r="E22" s="48">
        <f>+'[1]5'!F13</f>
        <v>0</v>
      </c>
    </row>
  </sheetData>
  <mergeCells count="11">
    <mergeCell ref="A2:E2"/>
    <mergeCell ref="A3:E3"/>
    <mergeCell ref="A20:B20"/>
    <mergeCell ref="A22:B22"/>
    <mergeCell ref="A5:E5"/>
    <mergeCell ref="A7:E7"/>
    <mergeCell ref="C15:E15"/>
    <mergeCell ref="A21:B21"/>
    <mergeCell ref="C17:C19"/>
    <mergeCell ref="D17:D19"/>
    <mergeCell ref="E17:E19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zoomScaleNormal="100" zoomScaleSheetLayoutView="85" workbookViewId="0"/>
  </sheetViews>
  <sheetFormatPr defaultColWidth="8.28515625" defaultRowHeight="15"/>
  <cols>
    <col min="1" max="1" width="28.5703125" style="47" customWidth="1"/>
    <col min="2" max="2" width="53.85546875" style="47" customWidth="1"/>
    <col min="3" max="5" width="16.7109375" style="47" customWidth="1"/>
    <col min="6" max="255" width="8.28515625" style="47"/>
    <col min="256" max="256" width="28.5703125" style="47" customWidth="1"/>
    <col min="257" max="257" width="47.7109375" style="47" customWidth="1"/>
    <col min="258" max="260" width="13.85546875" style="47" customWidth="1"/>
    <col min="261" max="261" width="15.42578125" style="47" customWidth="1"/>
    <col min="262" max="511" width="8.28515625" style="47"/>
    <col min="512" max="512" width="28.5703125" style="47" customWidth="1"/>
    <col min="513" max="513" width="47.7109375" style="47" customWidth="1"/>
    <col min="514" max="516" width="13.85546875" style="47" customWidth="1"/>
    <col min="517" max="517" width="15.42578125" style="47" customWidth="1"/>
    <col min="518" max="767" width="8.28515625" style="47"/>
    <col min="768" max="768" width="28.5703125" style="47" customWidth="1"/>
    <col min="769" max="769" width="47.7109375" style="47" customWidth="1"/>
    <col min="770" max="772" width="13.85546875" style="47" customWidth="1"/>
    <col min="773" max="773" width="15.42578125" style="47" customWidth="1"/>
    <col min="774" max="1023" width="8.28515625" style="47"/>
    <col min="1024" max="1024" width="28.5703125" style="47" customWidth="1"/>
    <col min="1025" max="1025" width="47.7109375" style="47" customWidth="1"/>
    <col min="1026" max="1028" width="13.85546875" style="47" customWidth="1"/>
    <col min="1029" max="1029" width="15.42578125" style="47" customWidth="1"/>
    <col min="1030" max="1279" width="8.28515625" style="47"/>
    <col min="1280" max="1280" width="28.5703125" style="47" customWidth="1"/>
    <col min="1281" max="1281" width="47.7109375" style="47" customWidth="1"/>
    <col min="1282" max="1284" width="13.85546875" style="47" customWidth="1"/>
    <col min="1285" max="1285" width="15.42578125" style="47" customWidth="1"/>
    <col min="1286" max="1535" width="8.28515625" style="47"/>
    <col min="1536" max="1536" width="28.5703125" style="47" customWidth="1"/>
    <col min="1537" max="1537" width="47.7109375" style="47" customWidth="1"/>
    <col min="1538" max="1540" width="13.85546875" style="47" customWidth="1"/>
    <col min="1541" max="1541" width="15.42578125" style="47" customWidth="1"/>
    <col min="1542" max="1791" width="8.28515625" style="47"/>
    <col min="1792" max="1792" width="28.5703125" style="47" customWidth="1"/>
    <col min="1793" max="1793" width="47.7109375" style="47" customWidth="1"/>
    <col min="1794" max="1796" width="13.85546875" style="47" customWidth="1"/>
    <col min="1797" max="1797" width="15.42578125" style="47" customWidth="1"/>
    <col min="1798" max="2047" width="8.28515625" style="47"/>
    <col min="2048" max="2048" width="28.5703125" style="47" customWidth="1"/>
    <col min="2049" max="2049" width="47.7109375" style="47" customWidth="1"/>
    <col min="2050" max="2052" width="13.85546875" style="47" customWidth="1"/>
    <col min="2053" max="2053" width="15.42578125" style="47" customWidth="1"/>
    <col min="2054" max="2303" width="8.28515625" style="47"/>
    <col min="2304" max="2304" width="28.5703125" style="47" customWidth="1"/>
    <col min="2305" max="2305" width="47.7109375" style="47" customWidth="1"/>
    <col min="2306" max="2308" width="13.85546875" style="47" customWidth="1"/>
    <col min="2309" max="2309" width="15.42578125" style="47" customWidth="1"/>
    <col min="2310" max="2559" width="8.28515625" style="47"/>
    <col min="2560" max="2560" width="28.5703125" style="47" customWidth="1"/>
    <col min="2561" max="2561" width="47.7109375" style="47" customWidth="1"/>
    <col min="2562" max="2564" width="13.85546875" style="47" customWidth="1"/>
    <col min="2565" max="2565" width="15.42578125" style="47" customWidth="1"/>
    <col min="2566" max="2815" width="8.28515625" style="47"/>
    <col min="2816" max="2816" width="28.5703125" style="47" customWidth="1"/>
    <col min="2817" max="2817" width="47.7109375" style="47" customWidth="1"/>
    <col min="2818" max="2820" width="13.85546875" style="47" customWidth="1"/>
    <col min="2821" max="2821" width="15.42578125" style="47" customWidth="1"/>
    <col min="2822" max="3071" width="8.28515625" style="47"/>
    <col min="3072" max="3072" width="28.5703125" style="47" customWidth="1"/>
    <col min="3073" max="3073" width="47.7109375" style="47" customWidth="1"/>
    <col min="3074" max="3076" width="13.85546875" style="47" customWidth="1"/>
    <col min="3077" max="3077" width="15.42578125" style="47" customWidth="1"/>
    <col min="3078" max="3327" width="8.28515625" style="47"/>
    <col min="3328" max="3328" width="28.5703125" style="47" customWidth="1"/>
    <col min="3329" max="3329" width="47.7109375" style="47" customWidth="1"/>
    <col min="3330" max="3332" width="13.85546875" style="47" customWidth="1"/>
    <col min="3333" max="3333" width="15.42578125" style="47" customWidth="1"/>
    <col min="3334" max="3583" width="8.28515625" style="47"/>
    <col min="3584" max="3584" width="28.5703125" style="47" customWidth="1"/>
    <col min="3585" max="3585" width="47.7109375" style="47" customWidth="1"/>
    <col min="3586" max="3588" width="13.85546875" style="47" customWidth="1"/>
    <col min="3589" max="3589" width="15.42578125" style="47" customWidth="1"/>
    <col min="3590" max="3839" width="8.28515625" style="47"/>
    <col min="3840" max="3840" width="28.5703125" style="47" customWidth="1"/>
    <col min="3841" max="3841" width="47.7109375" style="47" customWidth="1"/>
    <col min="3842" max="3844" width="13.85546875" style="47" customWidth="1"/>
    <col min="3845" max="3845" width="15.42578125" style="47" customWidth="1"/>
    <col min="3846" max="4095" width="8.28515625" style="47"/>
    <col min="4096" max="4096" width="28.5703125" style="47" customWidth="1"/>
    <col min="4097" max="4097" width="47.7109375" style="47" customWidth="1"/>
    <col min="4098" max="4100" width="13.85546875" style="47" customWidth="1"/>
    <col min="4101" max="4101" width="15.42578125" style="47" customWidth="1"/>
    <col min="4102" max="4351" width="8.28515625" style="47"/>
    <col min="4352" max="4352" width="28.5703125" style="47" customWidth="1"/>
    <col min="4353" max="4353" width="47.7109375" style="47" customWidth="1"/>
    <col min="4354" max="4356" width="13.85546875" style="47" customWidth="1"/>
    <col min="4357" max="4357" width="15.42578125" style="47" customWidth="1"/>
    <col min="4358" max="4607" width="8.28515625" style="47"/>
    <col min="4608" max="4608" width="28.5703125" style="47" customWidth="1"/>
    <col min="4609" max="4609" width="47.7109375" style="47" customWidth="1"/>
    <col min="4610" max="4612" width="13.85546875" style="47" customWidth="1"/>
    <col min="4613" max="4613" width="15.42578125" style="47" customWidth="1"/>
    <col min="4614" max="4863" width="8.28515625" style="47"/>
    <col min="4864" max="4864" width="28.5703125" style="47" customWidth="1"/>
    <col min="4865" max="4865" width="47.7109375" style="47" customWidth="1"/>
    <col min="4866" max="4868" width="13.85546875" style="47" customWidth="1"/>
    <col min="4869" max="4869" width="15.42578125" style="47" customWidth="1"/>
    <col min="4870" max="5119" width="8.28515625" style="47"/>
    <col min="5120" max="5120" width="28.5703125" style="47" customWidth="1"/>
    <col min="5121" max="5121" width="47.7109375" style="47" customWidth="1"/>
    <col min="5122" max="5124" width="13.85546875" style="47" customWidth="1"/>
    <col min="5125" max="5125" width="15.42578125" style="47" customWidth="1"/>
    <col min="5126" max="5375" width="8.28515625" style="47"/>
    <col min="5376" max="5376" width="28.5703125" style="47" customWidth="1"/>
    <col min="5377" max="5377" width="47.7109375" style="47" customWidth="1"/>
    <col min="5378" max="5380" width="13.85546875" style="47" customWidth="1"/>
    <col min="5381" max="5381" width="15.42578125" style="47" customWidth="1"/>
    <col min="5382" max="5631" width="8.28515625" style="47"/>
    <col min="5632" max="5632" width="28.5703125" style="47" customWidth="1"/>
    <col min="5633" max="5633" width="47.7109375" style="47" customWidth="1"/>
    <col min="5634" max="5636" width="13.85546875" style="47" customWidth="1"/>
    <col min="5637" max="5637" width="15.42578125" style="47" customWidth="1"/>
    <col min="5638" max="5887" width="8.28515625" style="47"/>
    <col min="5888" max="5888" width="28.5703125" style="47" customWidth="1"/>
    <col min="5889" max="5889" width="47.7109375" style="47" customWidth="1"/>
    <col min="5890" max="5892" width="13.85546875" style="47" customWidth="1"/>
    <col min="5893" max="5893" width="15.42578125" style="47" customWidth="1"/>
    <col min="5894" max="6143" width="8.28515625" style="47"/>
    <col min="6144" max="6144" width="28.5703125" style="47" customWidth="1"/>
    <col min="6145" max="6145" width="47.7109375" style="47" customWidth="1"/>
    <col min="6146" max="6148" width="13.85546875" style="47" customWidth="1"/>
    <col min="6149" max="6149" width="15.42578125" style="47" customWidth="1"/>
    <col min="6150" max="6399" width="8.28515625" style="47"/>
    <col min="6400" max="6400" width="28.5703125" style="47" customWidth="1"/>
    <col min="6401" max="6401" width="47.7109375" style="47" customWidth="1"/>
    <col min="6402" max="6404" width="13.85546875" style="47" customWidth="1"/>
    <col min="6405" max="6405" width="15.42578125" style="47" customWidth="1"/>
    <col min="6406" max="6655" width="8.28515625" style="47"/>
    <col min="6656" max="6656" width="28.5703125" style="47" customWidth="1"/>
    <col min="6657" max="6657" width="47.7109375" style="47" customWidth="1"/>
    <col min="6658" max="6660" width="13.85546875" style="47" customWidth="1"/>
    <col min="6661" max="6661" width="15.42578125" style="47" customWidth="1"/>
    <col min="6662" max="6911" width="8.28515625" style="47"/>
    <col min="6912" max="6912" width="28.5703125" style="47" customWidth="1"/>
    <col min="6913" max="6913" width="47.7109375" style="47" customWidth="1"/>
    <col min="6914" max="6916" width="13.85546875" style="47" customWidth="1"/>
    <col min="6917" max="6917" width="15.42578125" style="47" customWidth="1"/>
    <col min="6918" max="7167" width="8.28515625" style="47"/>
    <col min="7168" max="7168" width="28.5703125" style="47" customWidth="1"/>
    <col min="7169" max="7169" width="47.7109375" style="47" customWidth="1"/>
    <col min="7170" max="7172" width="13.85546875" style="47" customWidth="1"/>
    <col min="7173" max="7173" width="15.42578125" style="47" customWidth="1"/>
    <col min="7174" max="7423" width="8.28515625" style="47"/>
    <col min="7424" max="7424" width="28.5703125" style="47" customWidth="1"/>
    <col min="7425" max="7425" width="47.7109375" style="47" customWidth="1"/>
    <col min="7426" max="7428" width="13.85546875" style="47" customWidth="1"/>
    <col min="7429" max="7429" width="15.42578125" style="47" customWidth="1"/>
    <col min="7430" max="7679" width="8.28515625" style="47"/>
    <col min="7680" max="7680" width="28.5703125" style="47" customWidth="1"/>
    <col min="7681" max="7681" width="47.7109375" style="47" customWidth="1"/>
    <col min="7682" max="7684" width="13.85546875" style="47" customWidth="1"/>
    <col min="7685" max="7685" width="15.42578125" style="47" customWidth="1"/>
    <col min="7686" max="7935" width="8.28515625" style="47"/>
    <col min="7936" max="7936" width="28.5703125" style="47" customWidth="1"/>
    <col min="7937" max="7937" width="47.7109375" style="47" customWidth="1"/>
    <col min="7938" max="7940" width="13.85546875" style="47" customWidth="1"/>
    <col min="7941" max="7941" width="15.42578125" style="47" customWidth="1"/>
    <col min="7942" max="8191" width="8.28515625" style="47"/>
    <col min="8192" max="8192" width="28.5703125" style="47" customWidth="1"/>
    <col min="8193" max="8193" width="47.7109375" style="47" customWidth="1"/>
    <col min="8194" max="8196" width="13.85546875" style="47" customWidth="1"/>
    <col min="8197" max="8197" width="15.42578125" style="47" customWidth="1"/>
    <col min="8198" max="8447" width="8.28515625" style="47"/>
    <col min="8448" max="8448" width="28.5703125" style="47" customWidth="1"/>
    <col min="8449" max="8449" width="47.7109375" style="47" customWidth="1"/>
    <col min="8450" max="8452" width="13.85546875" style="47" customWidth="1"/>
    <col min="8453" max="8453" width="15.42578125" style="47" customWidth="1"/>
    <col min="8454" max="8703" width="8.28515625" style="47"/>
    <col min="8704" max="8704" width="28.5703125" style="47" customWidth="1"/>
    <col min="8705" max="8705" width="47.7109375" style="47" customWidth="1"/>
    <col min="8706" max="8708" width="13.85546875" style="47" customWidth="1"/>
    <col min="8709" max="8709" width="15.42578125" style="47" customWidth="1"/>
    <col min="8710" max="8959" width="8.28515625" style="47"/>
    <col min="8960" max="8960" width="28.5703125" style="47" customWidth="1"/>
    <col min="8961" max="8961" width="47.7109375" style="47" customWidth="1"/>
    <col min="8962" max="8964" width="13.85546875" style="47" customWidth="1"/>
    <col min="8965" max="8965" width="15.42578125" style="47" customWidth="1"/>
    <col min="8966" max="9215" width="8.28515625" style="47"/>
    <col min="9216" max="9216" width="28.5703125" style="47" customWidth="1"/>
    <col min="9217" max="9217" width="47.7109375" style="47" customWidth="1"/>
    <col min="9218" max="9220" width="13.85546875" style="47" customWidth="1"/>
    <col min="9221" max="9221" width="15.42578125" style="47" customWidth="1"/>
    <col min="9222" max="9471" width="8.28515625" style="47"/>
    <col min="9472" max="9472" width="28.5703125" style="47" customWidth="1"/>
    <col min="9473" max="9473" width="47.7109375" style="47" customWidth="1"/>
    <col min="9474" max="9476" width="13.85546875" style="47" customWidth="1"/>
    <col min="9477" max="9477" width="15.42578125" style="47" customWidth="1"/>
    <col min="9478" max="9727" width="8.28515625" style="47"/>
    <col min="9728" max="9728" width="28.5703125" style="47" customWidth="1"/>
    <col min="9729" max="9729" width="47.7109375" style="47" customWidth="1"/>
    <col min="9730" max="9732" width="13.85546875" style="47" customWidth="1"/>
    <col min="9733" max="9733" width="15.42578125" style="47" customWidth="1"/>
    <col min="9734" max="9983" width="8.28515625" style="47"/>
    <col min="9984" max="9984" width="28.5703125" style="47" customWidth="1"/>
    <col min="9985" max="9985" width="47.7109375" style="47" customWidth="1"/>
    <col min="9986" max="9988" width="13.85546875" style="47" customWidth="1"/>
    <col min="9989" max="9989" width="15.42578125" style="47" customWidth="1"/>
    <col min="9990" max="10239" width="8.28515625" style="47"/>
    <col min="10240" max="10240" width="28.5703125" style="47" customWidth="1"/>
    <col min="10241" max="10241" width="47.7109375" style="47" customWidth="1"/>
    <col min="10242" max="10244" width="13.85546875" style="47" customWidth="1"/>
    <col min="10245" max="10245" width="15.42578125" style="47" customWidth="1"/>
    <col min="10246" max="10495" width="8.28515625" style="47"/>
    <col min="10496" max="10496" width="28.5703125" style="47" customWidth="1"/>
    <col min="10497" max="10497" width="47.7109375" style="47" customWidth="1"/>
    <col min="10498" max="10500" width="13.85546875" style="47" customWidth="1"/>
    <col min="10501" max="10501" width="15.42578125" style="47" customWidth="1"/>
    <col min="10502" max="10751" width="8.28515625" style="47"/>
    <col min="10752" max="10752" width="28.5703125" style="47" customWidth="1"/>
    <col min="10753" max="10753" width="47.7109375" style="47" customWidth="1"/>
    <col min="10754" max="10756" width="13.85546875" style="47" customWidth="1"/>
    <col min="10757" max="10757" width="15.42578125" style="47" customWidth="1"/>
    <col min="10758" max="11007" width="8.28515625" style="47"/>
    <col min="11008" max="11008" width="28.5703125" style="47" customWidth="1"/>
    <col min="11009" max="11009" width="47.7109375" style="47" customWidth="1"/>
    <col min="11010" max="11012" width="13.85546875" style="47" customWidth="1"/>
    <col min="11013" max="11013" width="15.42578125" style="47" customWidth="1"/>
    <col min="11014" max="11263" width="8.28515625" style="47"/>
    <col min="11264" max="11264" width="28.5703125" style="47" customWidth="1"/>
    <col min="11265" max="11265" width="47.7109375" style="47" customWidth="1"/>
    <col min="11266" max="11268" width="13.85546875" style="47" customWidth="1"/>
    <col min="11269" max="11269" width="15.42578125" style="47" customWidth="1"/>
    <col min="11270" max="11519" width="8.28515625" style="47"/>
    <col min="11520" max="11520" width="28.5703125" style="47" customWidth="1"/>
    <col min="11521" max="11521" width="47.7109375" style="47" customWidth="1"/>
    <col min="11522" max="11524" width="13.85546875" style="47" customWidth="1"/>
    <col min="11525" max="11525" width="15.42578125" style="47" customWidth="1"/>
    <col min="11526" max="11775" width="8.28515625" style="47"/>
    <col min="11776" max="11776" width="28.5703125" style="47" customWidth="1"/>
    <col min="11777" max="11777" width="47.7109375" style="47" customWidth="1"/>
    <col min="11778" max="11780" width="13.85546875" style="47" customWidth="1"/>
    <col min="11781" max="11781" width="15.42578125" style="47" customWidth="1"/>
    <col min="11782" max="12031" width="8.28515625" style="47"/>
    <col min="12032" max="12032" width="28.5703125" style="47" customWidth="1"/>
    <col min="12033" max="12033" width="47.7109375" style="47" customWidth="1"/>
    <col min="12034" max="12036" width="13.85546875" style="47" customWidth="1"/>
    <col min="12037" max="12037" width="15.42578125" style="47" customWidth="1"/>
    <col min="12038" max="12287" width="8.28515625" style="47"/>
    <col min="12288" max="12288" width="28.5703125" style="47" customWidth="1"/>
    <col min="12289" max="12289" width="47.7109375" style="47" customWidth="1"/>
    <col min="12290" max="12292" width="13.85546875" style="47" customWidth="1"/>
    <col min="12293" max="12293" width="15.42578125" style="47" customWidth="1"/>
    <col min="12294" max="12543" width="8.28515625" style="47"/>
    <col min="12544" max="12544" width="28.5703125" style="47" customWidth="1"/>
    <col min="12545" max="12545" width="47.7109375" style="47" customWidth="1"/>
    <col min="12546" max="12548" width="13.85546875" style="47" customWidth="1"/>
    <col min="12549" max="12549" width="15.42578125" style="47" customWidth="1"/>
    <col min="12550" max="12799" width="8.28515625" style="47"/>
    <col min="12800" max="12800" width="28.5703125" style="47" customWidth="1"/>
    <col min="12801" max="12801" width="47.7109375" style="47" customWidth="1"/>
    <col min="12802" max="12804" width="13.85546875" style="47" customWidth="1"/>
    <col min="12805" max="12805" width="15.42578125" style="47" customWidth="1"/>
    <col min="12806" max="13055" width="8.28515625" style="47"/>
    <col min="13056" max="13056" width="28.5703125" style="47" customWidth="1"/>
    <col min="13057" max="13057" width="47.7109375" style="47" customWidth="1"/>
    <col min="13058" max="13060" width="13.85546875" style="47" customWidth="1"/>
    <col min="13061" max="13061" width="15.42578125" style="47" customWidth="1"/>
    <col min="13062" max="13311" width="8.28515625" style="47"/>
    <col min="13312" max="13312" width="28.5703125" style="47" customWidth="1"/>
    <col min="13313" max="13313" width="47.7109375" style="47" customWidth="1"/>
    <col min="13314" max="13316" width="13.85546875" style="47" customWidth="1"/>
    <col min="13317" max="13317" width="15.42578125" style="47" customWidth="1"/>
    <col min="13318" max="13567" width="8.28515625" style="47"/>
    <col min="13568" max="13568" width="28.5703125" style="47" customWidth="1"/>
    <col min="13569" max="13569" width="47.7109375" style="47" customWidth="1"/>
    <col min="13570" max="13572" width="13.85546875" style="47" customWidth="1"/>
    <col min="13573" max="13573" width="15.42578125" style="47" customWidth="1"/>
    <col min="13574" max="13823" width="8.28515625" style="47"/>
    <col min="13824" max="13824" width="28.5703125" style="47" customWidth="1"/>
    <col min="13825" max="13825" width="47.7109375" style="47" customWidth="1"/>
    <col min="13826" max="13828" width="13.85546875" style="47" customWidth="1"/>
    <col min="13829" max="13829" width="15.42578125" style="47" customWidth="1"/>
    <col min="13830" max="14079" width="8.28515625" style="47"/>
    <col min="14080" max="14080" width="28.5703125" style="47" customWidth="1"/>
    <col min="14081" max="14081" width="47.7109375" style="47" customWidth="1"/>
    <col min="14082" max="14084" width="13.85546875" style="47" customWidth="1"/>
    <col min="14085" max="14085" width="15.42578125" style="47" customWidth="1"/>
    <col min="14086" max="14335" width="8.28515625" style="47"/>
    <col min="14336" max="14336" width="28.5703125" style="47" customWidth="1"/>
    <col min="14337" max="14337" width="47.7109375" style="47" customWidth="1"/>
    <col min="14338" max="14340" width="13.85546875" style="47" customWidth="1"/>
    <col min="14341" max="14341" width="15.42578125" style="47" customWidth="1"/>
    <col min="14342" max="14591" width="8.28515625" style="47"/>
    <col min="14592" max="14592" width="28.5703125" style="47" customWidth="1"/>
    <col min="14593" max="14593" width="47.7109375" style="47" customWidth="1"/>
    <col min="14594" max="14596" width="13.85546875" style="47" customWidth="1"/>
    <col min="14597" max="14597" width="15.42578125" style="47" customWidth="1"/>
    <col min="14598" max="14847" width="8.28515625" style="47"/>
    <col min="14848" max="14848" width="28.5703125" style="47" customWidth="1"/>
    <col min="14849" max="14849" width="47.7109375" style="47" customWidth="1"/>
    <col min="14850" max="14852" width="13.85546875" style="47" customWidth="1"/>
    <col min="14853" max="14853" width="15.42578125" style="47" customWidth="1"/>
    <col min="14854" max="15103" width="8.28515625" style="47"/>
    <col min="15104" max="15104" width="28.5703125" style="47" customWidth="1"/>
    <col min="15105" max="15105" width="47.7109375" style="47" customWidth="1"/>
    <col min="15106" max="15108" width="13.85546875" style="47" customWidth="1"/>
    <col min="15109" max="15109" width="15.42578125" style="47" customWidth="1"/>
    <col min="15110" max="15359" width="8.28515625" style="47"/>
    <col min="15360" max="15360" width="28.5703125" style="47" customWidth="1"/>
    <col min="15361" max="15361" width="47.7109375" style="47" customWidth="1"/>
    <col min="15362" max="15364" width="13.85546875" style="47" customWidth="1"/>
    <col min="15365" max="15365" width="15.42578125" style="47" customWidth="1"/>
    <col min="15366" max="15615" width="8.28515625" style="47"/>
    <col min="15616" max="15616" width="28.5703125" style="47" customWidth="1"/>
    <col min="15617" max="15617" width="47.7109375" style="47" customWidth="1"/>
    <col min="15618" max="15620" width="13.85546875" style="47" customWidth="1"/>
    <col min="15621" max="15621" width="15.42578125" style="47" customWidth="1"/>
    <col min="15622" max="15871" width="8.28515625" style="47"/>
    <col min="15872" max="15872" width="28.5703125" style="47" customWidth="1"/>
    <col min="15873" max="15873" width="47.7109375" style="47" customWidth="1"/>
    <col min="15874" max="15876" width="13.85546875" style="47" customWidth="1"/>
    <col min="15877" max="15877" width="15.42578125" style="47" customWidth="1"/>
    <col min="15878" max="16127" width="8.28515625" style="47"/>
    <col min="16128" max="16128" width="28.5703125" style="47" customWidth="1"/>
    <col min="16129" max="16129" width="47.7109375" style="47" customWidth="1"/>
    <col min="16130" max="16132" width="13.85546875" style="47" customWidth="1"/>
    <col min="16133" max="16133" width="15.42578125" style="47" customWidth="1"/>
    <col min="16134" max="16384" width="8.28515625" style="47"/>
  </cols>
  <sheetData>
    <row r="1" spans="1:6" ht="17.25">
      <c r="A1" s="138"/>
      <c r="B1" s="138"/>
      <c r="C1" s="136"/>
      <c r="D1" s="136"/>
      <c r="E1" s="124" t="s">
        <v>60</v>
      </c>
    </row>
    <row r="2" spans="1:6" s="3" customFormat="1" ht="17.25" customHeight="1">
      <c r="A2" s="192" t="s">
        <v>92</v>
      </c>
      <c r="B2" s="192"/>
      <c r="C2" s="192"/>
      <c r="D2" s="192"/>
      <c r="E2" s="192"/>
      <c r="F2" s="35"/>
    </row>
    <row r="3" spans="1:6" s="3" customFormat="1" ht="17.25">
      <c r="A3" s="192" t="s">
        <v>0</v>
      </c>
      <c r="B3" s="192"/>
      <c r="C3" s="192"/>
      <c r="D3" s="192"/>
      <c r="E3" s="192"/>
      <c r="F3" s="35"/>
    </row>
    <row r="4" spans="1:6" ht="54" customHeight="1">
      <c r="A4" s="190" t="s">
        <v>123</v>
      </c>
      <c r="B4" s="190"/>
      <c r="C4" s="190"/>
      <c r="D4" s="190"/>
      <c r="E4" s="190"/>
    </row>
    <row r="5" spans="1:6" ht="21.75" customHeight="1">
      <c r="A5" s="28"/>
      <c r="B5" s="28"/>
      <c r="C5" s="28"/>
      <c r="D5" s="28"/>
      <c r="E5" s="28" t="s">
        <v>61</v>
      </c>
    </row>
    <row r="6" spans="1:6" ht="21.75" customHeight="1">
      <c r="A6" s="191" t="s">
        <v>40</v>
      </c>
      <c r="B6" s="191"/>
      <c r="C6" s="191"/>
      <c r="D6" s="191"/>
      <c r="E6" s="191"/>
    </row>
    <row r="7" spans="1:6" ht="20.25" customHeight="1">
      <c r="A7" s="49" t="s">
        <v>62</v>
      </c>
      <c r="B7" s="49"/>
      <c r="C7" s="49"/>
      <c r="D7" s="49"/>
      <c r="E7" s="49"/>
    </row>
    <row r="8" spans="1:6" ht="17.25">
      <c r="A8" s="50" t="s">
        <v>11</v>
      </c>
      <c r="B8" s="51" t="s">
        <v>12</v>
      </c>
      <c r="C8" s="52"/>
      <c r="D8" s="52"/>
      <c r="E8" s="52"/>
    </row>
    <row r="9" spans="1:6" ht="17.25">
      <c r="A9" s="53" t="s">
        <v>55</v>
      </c>
      <c r="B9" s="54" t="s">
        <v>56</v>
      </c>
      <c r="C9" s="55"/>
      <c r="D9" s="55"/>
      <c r="E9" s="55"/>
    </row>
    <row r="10" spans="1:6" ht="17.25">
      <c r="A10" s="56"/>
      <c r="B10" s="56"/>
      <c r="C10" s="56"/>
      <c r="D10" s="56"/>
      <c r="E10" s="56"/>
    </row>
    <row r="11" spans="1:6" s="57" customFormat="1" ht="17.25">
      <c r="A11" s="139" t="s">
        <v>13</v>
      </c>
      <c r="B11" s="52"/>
      <c r="C11" s="52"/>
      <c r="D11" s="52"/>
      <c r="E11" s="52"/>
    </row>
    <row r="12" spans="1:6" ht="17.25">
      <c r="A12" s="56"/>
      <c r="B12" s="56"/>
      <c r="C12" s="56"/>
      <c r="D12" s="56"/>
      <c r="E12" s="56"/>
    </row>
    <row r="13" spans="1:6" ht="45" customHeight="1">
      <c r="A13" s="44" t="s">
        <v>14</v>
      </c>
      <c r="B13" s="53" t="s">
        <v>55</v>
      </c>
      <c r="C13" s="182" t="s">
        <v>102</v>
      </c>
      <c r="D13" s="183"/>
      <c r="E13" s="184"/>
    </row>
    <row r="14" spans="1:6" ht="34.5">
      <c r="A14" s="44" t="s">
        <v>15</v>
      </c>
      <c r="B14" s="53" t="s">
        <v>57</v>
      </c>
      <c r="C14" s="42" t="s">
        <v>93</v>
      </c>
      <c r="D14" s="42" t="s">
        <v>94</v>
      </c>
      <c r="E14" s="42" t="s">
        <v>2</v>
      </c>
    </row>
    <row r="15" spans="1:6" ht="34.5">
      <c r="A15" s="44" t="s">
        <v>16</v>
      </c>
      <c r="B15" s="53" t="s">
        <v>58</v>
      </c>
      <c r="C15" s="187"/>
      <c r="D15" s="187"/>
      <c r="E15" s="187"/>
    </row>
    <row r="16" spans="1:6" ht="69">
      <c r="A16" s="44" t="s">
        <v>17</v>
      </c>
      <c r="B16" s="53" t="s">
        <v>87</v>
      </c>
      <c r="C16" s="188"/>
      <c r="D16" s="188"/>
      <c r="E16" s="188"/>
    </row>
    <row r="17" spans="1:6" ht="51.75">
      <c r="A17" s="44" t="s">
        <v>18</v>
      </c>
      <c r="B17" s="53" t="s">
        <v>68</v>
      </c>
      <c r="C17" s="188"/>
      <c r="D17" s="188"/>
      <c r="E17" s="188"/>
    </row>
    <row r="18" spans="1:6" ht="17.25">
      <c r="A18" s="195" t="s">
        <v>19</v>
      </c>
      <c r="B18" s="195"/>
      <c r="C18" s="44"/>
      <c r="D18" s="44"/>
      <c r="E18" s="44"/>
    </row>
    <row r="19" spans="1:6" s="138" customFormat="1" ht="21.75" customHeight="1">
      <c r="A19" s="185" t="s">
        <v>114</v>
      </c>
      <c r="B19" s="186"/>
      <c r="C19" s="46">
        <v>0</v>
      </c>
      <c r="D19" s="46">
        <v>0</v>
      </c>
      <c r="E19" s="46">
        <v>5</v>
      </c>
      <c r="F19" s="138" t="s">
        <v>113</v>
      </c>
    </row>
    <row r="20" spans="1:6" ht="17.25">
      <c r="A20" s="185" t="s">
        <v>20</v>
      </c>
      <c r="B20" s="186"/>
      <c r="C20" s="58">
        <f>-C37</f>
        <v>122433.79999999999</v>
      </c>
      <c r="D20" s="58">
        <f>-D37</f>
        <v>298632.39999999997</v>
      </c>
      <c r="E20" s="58">
        <f>-E37</f>
        <v>298632.39999999997</v>
      </c>
    </row>
    <row r="21" spans="1:6" ht="17.25">
      <c r="A21" s="34"/>
      <c r="B21" s="34"/>
      <c r="C21" s="34"/>
      <c r="D21" s="34"/>
      <c r="E21" s="34"/>
    </row>
    <row r="22" spans="1:6" ht="17.25">
      <c r="A22" s="56"/>
      <c r="B22" s="56"/>
      <c r="C22" s="56"/>
      <c r="D22" s="56"/>
      <c r="E22" s="56"/>
    </row>
    <row r="23" spans="1:6" ht="17.25">
      <c r="E23" s="59" t="s">
        <v>96</v>
      </c>
    </row>
    <row r="24" spans="1:6" ht="17.25">
      <c r="A24" s="191" t="s">
        <v>91</v>
      </c>
      <c r="B24" s="191"/>
      <c r="C24" s="191"/>
      <c r="D24" s="191"/>
      <c r="E24" s="191"/>
    </row>
    <row r="25" spans="1:6" ht="17.25">
      <c r="A25" s="49" t="s">
        <v>62</v>
      </c>
      <c r="B25" s="49"/>
      <c r="C25" s="49"/>
      <c r="D25" s="49"/>
      <c r="E25" s="49"/>
    </row>
    <row r="26" spans="1:6" ht="17.25">
      <c r="A26" s="50" t="s">
        <v>11</v>
      </c>
      <c r="B26" s="51" t="s">
        <v>12</v>
      </c>
      <c r="C26" s="52"/>
      <c r="D26" s="52"/>
      <c r="E26" s="52"/>
    </row>
    <row r="27" spans="1:6" ht="17.25">
      <c r="A27" s="53" t="s">
        <v>55</v>
      </c>
      <c r="B27" s="54" t="s">
        <v>56</v>
      </c>
      <c r="C27" s="55"/>
      <c r="D27" s="55"/>
      <c r="E27" s="55"/>
    </row>
    <row r="28" spans="1:6" ht="17.25">
      <c r="A28" s="56"/>
      <c r="B28" s="55"/>
      <c r="C28" s="55"/>
      <c r="D28" s="55"/>
      <c r="E28" s="55"/>
    </row>
    <row r="29" spans="1:6" ht="17.25" customHeight="1">
      <c r="A29" s="196" t="s">
        <v>13</v>
      </c>
      <c r="B29" s="196"/>
      <c r="C29" s="196"/>
      <c r="D29" s="196"/>
      <c r="E29" s="196"/>
    </row>
    <row r="30" spans="1:6" s="34" customFormat="1" ht="17.25">
      <c r="A30" s="60"/>
      <c r="B30" s="60"/>
      <c r="C30" s="60"/>
      <c r="D30" s="60"/>
      <c r="E30" s="60"/>
    </row>
    <row r="31" spans="1:6" ht="39" customHeight="1">
      <c r="A31" s="44" t="s">
        <v>14</v>
      </c>
      <c r="B31" s="53" t="s">
        <v>55</v>
      </c>
      <c r="C31" s="197" t="s">
        <v>103</v>
      </c>
      <c r="D31" s="183"/>
      <c r="E31" s="198"/>
    </row>
    <row r="32" spans="1:6" ht="34.5">
      <c r="A32" s="44" t="s">
        <v>15</v>
      </c>
      <c r="B32" s="53" t="s">
        <v>57</v>
      </c>
      <c r="C32" s="42" t="s">
        <v>93</v>
      </c>
      <c r="D32" s="42" t="s">
        <v>94</v>
      </c>
      <c r="E32" s="42" t="s">
        <v>2</v>
      </c>
    </row>
    <row r="33" spans="1:5" ht="34.5">
      <c r="A33" s="44" t="s">
        <v>16</v>
      </c>
      <c r="B33" s="53" t="s">
        <v>58</v>
      </c>
      <c r="C33" s="187"/>
      <c r="D33" s="187"/>
      <c r="E33" s="187"/>
    </row>
    <row r="34" spans="1:5" ht="75" customHeight="1">
      <c r="A34" s="44" t="s">
        <v>17</v>
      </c>
      <c r="B34" s="53" t="s">
        <v>69</v>
      </c>
      <c r="C34" s="188"/>
      <c r="D34" s="188"/>
      <c r="E34" s="188"/>
    </row>
    <row r="35" spans="1:5" ht="51.75">
      <c r="A35" s="44" t="s">
        <v>18</v>
      </c>
      <c r="B35" s="53" t="s">
        <v>59</v>
      </c>
      <c r="C35" s="189"/>
      <c r="D35" s="189"/>
      <c r="E35" s="189"/>
    </row>
    <row r="36" spans="1:5" ht="17.25" customHeight="1">
      <c r="A36" s="197" t="s">
        <v>19</v>
      </c>
      <c r="B36" s="198"/>
      <c r="C36" s="44"/>
      <c r="D36" s="44"/>
      <c r="E36" s="44"/>
    </row>
    <row r="37" spans="1:5" ht="17.25" customHeight="1">
      <c r="A37" s="193" t="s">
        <v>20</v>
      </c>
      <c r="B37" s="194"/>
      <c r="C37" s="58">
        <f>+'2'!G30</f>
        <v>-122433.79999999999</v>
      </c>
      <c r="D37" s="58">
        <f>+'2'!H30</f>
        <v>-298632.39999999997</v>
      </c>
      <c r="E37" s="58">
        <f>+'2'!I30</f>
        <v>-298632.39999999997</v>
      </c>
    </row>
    <row r="38" spans="1:5" ht="17.25">
      <c r="A38" s="34"/>
      <c r="B38" s="34"/>
      <c r="C38" s="34"/>
      <c r="D38" s="34"/>
      <c r="E38" s="34"/>
    </row>
  </sheetData>
  <mergeCells count="19">
    <mergeCell ref="A37:B37"/>
    <mergeCell ref="D15:D17"/>
    <mergeCell ref="E15:E17"/>
    <mergeCell ref="A18:B18"/>
    <mergeCell ref="C15:C17"/>
    <mergeCell ref="A19:B19"/>
    <mergeCell ref="A24:E24"/>
    <mergeCell ref="A29:E29"/>
    <mergeCell ref="A20:B20"/>
    <mergeCell ref="C31:E31"/>
    <mergeCell ref="C33:C35"/>
    <mergeCell ref="D33:D35"/>
    <mergeCell ref="E33:E35"/>
    <mergeCell ref="A36:B36"/>
    <mergeCell ref="A4:E4"/>
    <mergeCell ref="A6:E6"/>
    <mergeCell ref="C13:E13"/>
    <mergeCell ref="A2:E2"/>
    <mergeCell ref="A3:E3"/>
  </mergeCells>
  <pageMargins left="0.54" right="0.41" top="0.33" bottom="0.3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A5" sqref="A5:G5"/>
    </sheetView>
  </sheetViews>
  <sheetFormatPr defaultRowHeight="17.25"/>
  <cols>
    <col min="1" max="1" width="16" style="133" customWidth="1"/>
    <col min="2" max="2" width="41.28515625" style="134" customWidth="1"/>
    <col min="3" max="3" width="11.5703125" style="134" bestFit="1" customWidth="1"/>
    <col min="4" max="4" width="10.5703125" style="134" customWidth="1"/>
    <col min="5" max="5" width="19.7109375" style="135" customWidth="1"/>
    <col min="6" max="6" width="11.28515625" style="135" customWidth="1"/>
    <col min="7" max="7" width="15.85546875" style="135" customWidth="1"/>
    <col min="8" max="16384" width="9.140625" style="134"/>
  </cols>
  <sheetData>
    <row r="1" spans="1:7" s="26" customFormat="1" ht="17.25" customHeight="1">
      <c r="A1" s="202" t="s">
        <v>64</v>
      </c>
      <c r="B1" s="202"/>
      <c r="C1" s="202"/>
      <c r="D1" s="202"/>
      <c r="E1" s="202"/>
      <c r="F1" s="202"/>
      <c r="G1" s="202"/>
    </row>
    <row r="2" spans="1:7" s="26" customFormat="1" ht="17.25" customHeight="1">
      <c r="A2" s="202" t="s">
        <v>98</v>
      </c>
      <c r="B2" s="202"/>
      <c r="C2" s="202"/>
      <c r="D2" s="202"/>
      <c r="E2" s="202"/>
      <c r="F2" s="202"/>
      <c r="G2" s="202"/>
    </row>
    <row r="3" spans="1:7" s="26" customFormat="1" ht="17.25" customHeight="1">
      <c r="A3" s="202" t="s">
        <v>0</v>
      </c>
      <c r="B3" s="202"/>
      <c r="C3" s="202"/>
      <c r="D3" s="202"/>
      <c r="E3" s="202"/>
      <c r="F3" s="202"/>
      <c r="G3" s="202"/>
    </row>
    <row r="5" spans="1:7" ht="55.5" customHeight="1">
      <c r="A5" s="203" t="s">
        <v>97</v>
      </c>
      <c r="B5" s="203"/>
      <c r="C5" s="203"/>
      <c r="D5" s="203"/>
      <c r="E5" s="203"/>
      <c r="F5" s="203"/>
      <c r="G5" s="203"/>
    </row>
    <row r="6" spans="1:7" ht="77.25" customHeight="1">
      <c r="A6" s="204" t="s">
        <v>70</v>
      </c>
      <c r="B6" s="205" t="s">
        <v>71</v>
      </c>
      <c r="C6" s="205" t="s">
        <v>72</v>
      </c>
      <c r="D6" s="205" t="s">
        <v>73</v>
      </c>
      <c r="E6" s="206" t="s">
        <v>74</v>
      </c>
      <c r="F6" s="206" t="s">
        <v>101</v>
      </c>
      <c r="G6" s="206"/>
    </row>
    <row r="7" spans="1:7" ht="61.5" customHeight="1">
      <c r="A7" s="204"/>
      <c r="B7" s="205"/>
      <c r="C7" s="205"/>
      <c r="D7" s="205"/>
      <c r="E7" s="206"/>
      <c r="F7" s="147" t="s">
        <v>75</v>
      </c>
      <c r="G7" s="147" t="s">
        <v>76</v>
      </c>
    </row>
    <row r="8" spans="1:7" s="20" customFormat="1" ht="27.75" customHeight="1">
      <c r="A8" s="207" t="s">
        <v>43</v>
      </c>
      <c r="B8" s="207"/>
      <c r="C8" s="207"/>
      <c r="D8" s="207"/>
      <c r="E8" s="207"/>
      <c r="F8" s="207"/>
      <c r="G8" s="5">
        <f>+G9</f>
        <v>259987.99099999998</v>
      </c>
    </row>
    <row r="9" spans="1:7" ht="33.75" customHeight="1">
      <c r="A9" s="145" t="s">
        <v>77</v>
      </c>
      <c r="B9" s="146" t="s">
        <v>78</v>
      </c>
      <c r="C9" s="146" t="s">
        <v>79</v>
      </c>
      <c r="D9" s="208" t="s">
        <v>48</v>
      </c>
      <c r="E9" s="208"/>
      <c r="F9" s="208"/>
      <c r="G9" s="147">
        <f>+G10</f>
        <v>259987.99099999998</v>
      </c>
    </row>
    <row r="10" spans="1:7" ht="33.75" customHeight="1">
      <c r="A10" s="145" t="s">
        <v>80</v>
      </c>
      <c r="B10" s="208" t="s">
        <v>41</v>
      </c>
      <c r="C10" s="208"/>
      <c r="D10" s="208"/>
      <c r="E10" s="208"/>
      <c r="F10" s="208"/>
      <c r="G10" s="147">
        <f>+G11+G15</f>
        <v>259987.99099999998</v>
      </c>
    </row>
    <row r="11" spans="1:7" ht="33.75" customHeight="1">
      <c r="A11" s="199" t="s">
        <v>115</v>
      </c>
      <c r="B11" s="200"/>
      <c r="C11" s="200"/>
      <c r="D11" s="200"/>
      <c r="E11" s="200"/>
      <c r="F11" s="201"/>
      <c r="G11" s="147">
        <f>+G12+G13+G14</f>
        <v>254621.64199999999</v>
      </c>
    </row>
    <row r="12" spans="1:7" ht="34.5">
      <c r="A12" s="148">
        <v>45231177</v>
      </c>
      <c r="B12" s="140" t="s">
        <v>116</v>
      </c>
      <c r="C12" s="141" t="s">
        <v>117</v>
      </c>
      <c r="D12" s="140" t="s">
        <v>81</v>
      </c>
      <c r="E12" s="149">
        <v>3770542</v>
      </c>
      <c r="F12" s="150">
        <v>1</v>
      </c>
      <c r="G12" s="147">
        <f>+E12/1000</f>
        <v>3770.5419999999999</v>
      </c>
    </row>
    <row r="13" spans="1:7" ht="34.5">
      <c r="A13" s="148">
        <v>45231177</v>
      </c>
      <c r="B13" s="140" t="s">
        <v>116</v>
      </c>
      <c r="C13" s="141" t="s">
        <v>117</v>
      </c>
      <c r="D13" s="140" t="s">
        <v>81</v>
      </c>
      <c r="E13" s="149">
        <v>4087221</v>
      </c>
      <c r="F13" s="150">
        <v>1</v>
      </c>
      <c r="G13" s="147">
        <f>+E13/1000</f>
        <v>4087.221</v>
      </c>
    </row>
    <row r="14" spans="1:7" ht="34.5">
      <c r="A14" s="148">
        <v>45231177</v>
      </c>
      <c r="B14" s="140" t="s">
        <v>116</v>
      </c>
      <c r="C14" s="141" t="s">
        <v>118</v>
      </c>
      <c r="D14" s="140" t="s">
        <v>81</v>
      </c>
      <c r="E14" s="149">
        <v>246763879</v>
      </c>
      <c r="F14" s="150">
        <v>1</v>
      </c>
      <c r="G14" s="147">
        <f>+E14/1000</f>
        <v>246763.87899999999</v>
      </c>
    </row>
    <row r="15" spans="1:7" ht="33.75" customHeight="1">
      <c r="A15" s="199" t="s">
        <v>82</v>
      </c>
      <c r="B15" s="200"/>
      <c r="C15" s="200"/>
      <c r="D15" s="200"/>
      <c r="E15" s="200"/>
      <c r="F15" s="201"/>
      <c r="G15" s="147">
        <f>SUM(G16:G20)</f>
        <v>5366.3490000000002</v>
      </c>
    </row>
    <row r="16" spans="1:7" ht="34.5">
      <c r="A16" s="148">
        <v>71351540</v>
      </c>
      <c r="B16" s="140" t="s">
        <v>119</v>
      </c>
      <c r="C16" s="141" t="s">
        <v>118</v>
      </c>
      <c r="D16" s="140" t="s">
        <v>81</v>
      </c>
      <c r="E16" s="149">
        <v>110000</v>
      </c>
      <c r="F16" s="150">
        <v>1</v>
      </c>
      <c r="G16" s="147">
        <f>+E16/1000</f>
        <v>110</v>
      </c>
    </row>
    <row r="17" spans="1:7" ht="34.5">
      <c r="A17" s="148">
        <v>71351540</v>
      </c>
      <c r="B17" s="140" t="s">
        <v>119</v>
      </c>
      <c r="C17" s="141" t="s">
        <v>118</v>
      </c>
      <c r="D17" s="140" t="s">
        <v>81</v>
      </c>
      <c r="E17" s="149">
        <v>817428</v>
      </c>
      <c r="F17" s="150">
        <v>1</v>
      </c>
      <c r="G17" s="147">
        <f t="shared" ref="G17:G20" si="0">+E17/1000</f>
        <v>817.428</v>
      </c>
    </row>
    <row r="18" spans="1:7" ht="34.5">
      <c r="A18" s="148">
        <v>71351540</v>
      </c>
      <c r="B18" s="140" t="s">
        <v>119</v>
      </c>
      <c r="C18" s="141" t="s">
        <v>118</v>
      </c>
      <c r="D18" s="140" t="s">
        <v>81</v>
      </c>
      <c r="E18" s="149">
        <v>300000</v>
      </c>
      <c r="F18" s="150">
        <v>1</v>
      </c>
      <c r="G18" s="147">
        <f t="shared" si="0"/>
        <v>300</v>
      </c>
    </row>
    <row r="19" spans="1:7" ht="34.5">
      <c r="A19" s="148">
        <v>71351540</v>
      </c>
      <c r="B19" s="140" t="s">
        <v>119</v>
      </c>
      <c r="C19" s="141" t="s">
        <v>100</v>
      </c>
      <c r="D19" s="140" t="s">
        <v>81</v>
      </c>
      <c r="E19" s="149">
        <v>2250000</v>
      </c>
      <c r="F19" s="150">
        <v>1</v>
      </c>
      <c r="G19" s="147">
        <f t="shared" si="0"/>
        <v>2250</v>
      </c>
    </row>
    <row r="20" spans="1:7" ht="34.5">
      <c r="A20" s="148">
        <v>98111140</v>
      </c>
      <c r="B20" s="140" t="s">
        <v>120</v>
      </c>
      <c r="C20" s="141" t="s">
        <v>121</v>
      </c>
      <c r="D20" s="140" t="s">
        <v>81</v>
      </c>
      <c r="E20" s="149">
        <v>1888921</v>
      </c>
      <c r="F20" s="150">
        <v>1</v>
      </c>
      <c r="G20" s="147">
        <f t="shared" si="0"/>
        <v>1888.921</v>
      </c>
    </row>
  </sheetData>
  <mergeCells count="15">
    <mergeCell ref="A15:F15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Liana Chanakhchyan</cp:lastModifiedBy>
  <cp:lastPrinted>2020-06-22T08:15:40Z</cp:lastPrinted>
  <dcterms:created xsi:type="dcterms:W3CDTF">2020-01-16T08:04:10Z</dcterms:created>
  <dcterms:modified xsi:type="dcterms:W3CDTF">2021-06-18T05:06:13Z</dcterms:modified>
</cp:coreProperties>
</file>