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5.7 մլրդ դրամ վերաբաշխում - 34754\ի լրումն իմ առաջարկով - 36142\"/>
    </mc:Choice>
  </mc:AlternateContent>
  <bookViews>
    <workbookView xWindow="0" yWindow="0" windowWidth="28725" windowHeight="11370" activeTab="6"/>
  </bookViews>
  <sheets>
    <sheet name="1" sheetId="9" r:id="rId1"/>
    <sheet name="2" sheetId="14" r:id="rId2"/>
    <sheet name="3" sheetId="8" r:id="rId3"/>
    <sheet name="4" sheetId="15" r:id="rId4"/>
    <sheet name="5" sheetId="7" r:id="rId5"/>
    <sheet name="6" sheetId="12" r:id="rId6"/>
    <sheet name="7" sheetId="13" r:id="rId7"/>
    <sheet name="Sheet1" sheetId="4" state="hidden" r:id="rId8"/>
  </sheets>
  <definedNames>
    <definedName name="_xlnm._FilterDatabase" localSheetId="6" hidden="1">'7'!$G$1:$H$171</definedName>
    <definedName name="_tab10" localSheetId="3">#REF!</definedName>
    <definedName name="_tab10" localSheetId="5">#REF!</definedName>
    <definedName name="_tab10">#REF!</definedName>
    <definedName name="_tab11" localSheetId="3">#REF!</definedName>
    <definedName name="_tab11" localSheetId="5">#REF!</definedName>
    <definedName name="_tab11">#REF!</definedName>
    <definedName name="_tab12" localSheetId="3">#REF!</definedName>
    <definedName name="_tab12" localSheetId="5">#REF!</definedName>
    <definedName name="_tab12">#REF!</definedName>
    <definedName name="_tab13" localSheetId="3">#REF!</definedName>
    <definedName name="_tab13" localSheetId="5">#REF!</definedName>
    <definedName name="_tab13">#REF!</definedName>
    <definedName name="_tab14" localSheetId="3">#REF!</definedName>
    <definedName name="_tab14" localSheetId="5">#REF!</definedName>
    <definedName name="_tab14">#REF!</definedName>
    <definedName name="_tab15" localSheetId="3">#REF!</definedName>
    <definedName name="_tab15" localSheetId="5">#REF!</definedName>
    <definedName name="_tab15">#REF!</definedName>
    <definedName name="_tab16" localSheetId="3">#REF!</definedName>
    <definedName name="_tab16" localSheetId="5">#REF!</definedName>
    <definedName name="_tab16">#REF!</definedName>
    <definedName name="_tab17" localSheetId="3">#REF!</definedName>
    <definedName name="_tab17" localSheetId="5">#REF!</definedName>
    <definedName name="_tab17">#REF!</definedName>
    <definedName name="_tab18" localSheetId="3">#REF!</definedName>
    <definedName name="_tab18" localSheetId="5">#REF!</definedName>
    <definedName name="_tab18">#REF!</definedName>
    <definedName name="_tab19" localSheetId="3">#REF!</definedName>
    <definedName name="_tab19" localSheetId="5">#REF!</definedName>
    <definedName name="_tab19">#REF!</definedName>
    <definedName name="_tab20" localSheetId="3">#REF!</definedName>
    <definedName name="_tab20" localSheetId="5">#REF!</definedName>
    <definedName name="_tab20">#REF!</definedName>
    <definedName name="_tab21" localSheetId="3">#REF!</definedName>
    <definedName name="_tab21" localSheetId="5">#REF!</definedName>
    <definedName name="_tab21">#REF!</definedName>
    <definedName name="_tab22" localSheetId="3">#REF!</definedName>
    <definedName name="_tab22" localSheetId="5">#REF!</definedName>
    <definedName name="_tab22">#REF!</definedName>
    <definedName name="_tab23" localSheetId="3">#REF!</definedName>
    <definedName name="_tab23" localSheetId="5">#REF!</definedName>
    <definedName name="_tab23">#REF!</definedName>
    <definedName name="_tab24" localSheetId="3">#REF!</definedName>
    <definedName name="_tab24" localSheetId="5">#REF!</definedName>
    <definedName name="_tab24">#REF!</definedName>
    <definedName name="_tab5" localSheetId="3">#REF!</definedName>
    <definedName name="_tab5" localSheetId="5">#REF!</definedName>
    <definedName name="_tab5">#REF!</definedName>
    <definedName name="_tab6" localSheetId="3">#REF!</definedName>
    <definedName name="_tab6" localSheetId="5">#REF!</definedName>
    <definedName name="_tab6">#REF!</definedName>
    <definedName name="_tab7" localSheetId="3">#REF!</definedName>
    <definedName name="_tab7" localSheetId="5">#REF!</definedName>
    <definedName name="_tab7">#REF!</definedName>
    <definedName name="_tab8" localSheetId="3">#REF!</definedName>
    <definedName name="_tab8" localSheetId="5">#REF!</definedName>
    <definedName name="_tab8">#REF!</definedName>
    <definedName name="_tab9" localSheetId="3">#REF!</definedName>
    <definedName name="_tab9" localSheetId="5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6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6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6">#REF!</definedName>
    <definedName name="mass">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5">#REF!,#REF!,#REF!,#REF!,#REF!</definedName>
    <definedName name="par_qual">#REF!,#REF!,#REF!,#REF!,#REF!</definedName>
    <definedName name="par_time" localSheetId="3">#REF!,#REF!,#REF!,#REF!</definedName>
    <definedName name="par_time" localSheetId="5">#REF!,#REF!,#REF!,#REF!</definedName>
    <definedName name="par_time">#REF!,#REF!,#REF!,#REF!</definedName>
    <definedName name="par2.12s" localSheetId="3">#REF!</definedName>
    <definedName name="par2.12s" localSheetId="5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5">#REF!,#REF!</definedName>
    <definedName name="par2.5s">#REF!,#REF!</definedName>
    <definedName name="par2.6s" localSheetId="3">#REF!,#REF!,#REF!,#REF!</definedName>
    <definedName name="par2.6s" localSheetId="5">#REF!,#REF!,#REF!,#REF!</definedName>
    <definedName name="par2.6s">#REF!,#REF!,#REF!,#REF!</definedName>
    <definedName name="par2.7s" localSheetId="3">#REF!,#REF!</definedName>
    <definedName name="par2.7s" localSheetId="5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5">#REF!,#REF!</definedName>
    <definedName name="par4.10s">#REF!,#REF!</definedName>
    <definedName name="par4.11d" localSheetId="3">#REF!,#REF!,#REF!,#REF!,#REF!</definedName>
    <definedName name="par4.11d" localSheetId="5">#REF!,#REF!,#REF!,#REF!,#REF!</definedName>
    <definedName name="par4.11d">#REF!,#REF!,#REF!,#REF!,#REF!</definedName>
    <definedName name="par4.12d" localSheetId="3">#REF!</definedName>
    <definedName name="par4.12d" localSheetId="5">#REF!</definedName>
    <definedName name="par4.12d">#REF!</definedName>
    <definedName name="par4.13s" localSheetId="3">#REF!</definedName>
    <definedName name="par4.13s" localSheetId="5">#REF!</definedName>
    <definedName name="par4.13s">#REF!</definedName>
    <definedName name="par4.14" localSheetId="3">#REF!,#REF!,#REF!,#REF!,#REF!,#REF!</definedName>
    <definedName name="par4.14" localSheetId="5">#REF!,#REF!,#REF!,#REF!,#REF!,#REF!</definedName>
    <definedName name="par4.14">#REF!,#REF!,#REF!,#REF!,#REF!,#REF!</definedName>
    <definedName name="par4.15" localSheetId="3">#REF!,#REF!,#REF!</definedName>
    <definedName name="par4.15" localSheetId="5">#REF!,#REF!,#REF!</definedName>
    <definedName name="par4.15">#REF!,#REF!,#REF!</definedName>
    <definedName name="par4.16" localSheetId="3">#REF!,#REF!,#REF!</definedName>
    <definedName name="par4.16" localSheetId="5">#REF!,#REF!,#REF!</definedName>
    <definedName name="par4.16">#REF!,#REF!,#REF!</definedName>
    <definedName name="par4.17" localSheetId="3">#REF!,#REF!,#REF!,#REF!</definedName>
    <definedName name="par4.17" localSheetId="5">#REF!,#REF!,#REF!,#REF!</definedName>
    <definedName name="par4.17">#REF!,#REF!,#REF!,#REF!</definedName>
    <definedName name="par4.18d" localSheetId="3">#REF!,#REF!</definedName>
    <definedName name="par4.18d" localSheetId="5">#REF!,#REF!</definedName>
    <definedName name="par4.18d">#REF!,#REF!</definedName>
    <definedName name="par4.19s" localSheetId="3">#REF!</definedName>
    <definedName name="par4.19s" localSheetId="5">#REF!</definedName>
    <definedName name="par4.19s">#REF!</definedName>
    <definedName name="par4.20f" localSheetId="3">#REF!</definedName>
    <definedName name="par4.20f" localSheetId="5">#REF!</definedName>
    <definedName name="par4.20f">#REF!</definedName>
    <definedName name="par4.21f" localSheetId="3">#REF!</definedName>
    <definedName name="par4.21f" localSheetId="5">#REF!</definedName>
    <definedName name="par4.21f">#REF!</definedName>
    <definedName name="par4.22" localSheetId="3">#REF!</definedName>
    <definedName name="par4.22" localSheetId="5">#REF!</definedName>
    <definedName name="par4.22">#REF!</definedName>
    <definedName name="par4.4" localSheetId="3">#REF!</definedName>
    <definedName name="par4.4" localSheetId="5">#REF!</definedName>
    <definedName name="par4.4">#REF!</definedName>
    <definedName name="par4.5" localSheetId="3">#REF!</definedName>
    <definedName name="par4.5" localSheetId="5">#REF!</definedName>
    <definedName name="par4.5">#REF!</definedName>
    <definedName name="par4.6s" localSheetId="3">#REF!</definedName>
    <definedName name="par4.6s" localSheetId="5">#REF!</definedName>
    <definedName name="par4.6s">#REF!</definedName>
    <definedName name="par4.7s" localSheetId="3">#REF!</definedName>
    <definedName name="par4.7s" localSheetId="5">#REF!</definedName>
    <definedName name="par4.7s">#REF!</definedName>
    <definedName name="par4.8" localSheetId="3">#REF!,#REF!,#REF!,#REF!,#REF!</definedName>
    <definedName name="par4.8" localSheetId="5">#REF!,#REF!,#REF!,#REF!,#REF!</definedName>
    <definedName name="par4.8">#REF!,#REF!,#REF!,#REF!,#REF!</definedName>
    <definedName name="par4.9" localSheetId="3">#REF!,#REF!,#REF!,#REF!,#REF!,#REF!</definedName>
    <definedName name="par4.9" localSheetId="5">#REF!,#REF!,#REF!,#REF!,#REF!,#REF!</definedName>
    <definedName name="par4.9">#REF!,#REF!,#REF!,#REF!,#REF!,#REF!</definedName>
    <definedName name="par5.1" localSheetId="3">#REF!,#REF!</definedName>
    <definedName name="par5.1" localSheetId="5">#REF!,#REF!</definedName>
    <definedName name="par5.1">#REF!,#REF!</definedName>
    <definedName name="par5.3" localSheetId="3">#REF!,#REF!,#REF!,#REF!,#REF!,#REF!</definedName>
    <definedName name="par5.3" localSheetId="5">#REF!,#REF!,#REF!,#REF!,#REF!,#REF!</definedName>
    <definedName name="par5.3">#REF!,#REF!,#REF!,#REF!,#REF!,#REF!</definedName>
    <definedName name="par5.4" localSheetId="3">#REF!,#REF!,#REF!,#REF!,#REF!</definedName>
    <definedName name="par5.4" localSheetId="5">#REF!,#REF!,#REF!,#REF!,#REF!</definedName>
    <definedName name="par5.4">#REF!,#REF!,#REF!,#REF!,#REF!</definedName>
    <definedName name="par5.5" localSheetId="3">#REF!</definedName>
    <definedName name="par5.5" localSheetId="5">#REF!</definedName>
    <definedName name="par5.5">#REF!</definedName>
    <definedName name="par5.6" localSheetId="3">#REF!,#REF!</definedName>
    <definedName name="par5.6" localSheetId="5">#REF!,#REF!</definedName>
    <definedName name="par5.6">#REF!,#REF!</definedName>
    <definedName name="_xlnm.Print_Area" localSheetId="3">'4'!$A$1:$J$22</definedName>
    <definedName name="_xlnm.Print_Titles" localSheetId="1">'2'!$7:$9</definedName>
    <definedName name="_xlnm.Print_Titles" localSheetId="3">'4'!$7:$9</definedName>
    <definedName name="_xlnm.Print_Titles" localSheetId="6">'7'!$8:$9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8" i="13" l="1"/>
  <c r="H106" i="13"/>
  <c r="I38" i="8" l="1"/>
  <c r="H38" i="8"/>
  <c r="H37" i="8" s="1"/>
  <c r="H36" i="8" s="1"/>
  <c r="H34" i="8" s="1"/>
  <c r="H32" i="8" s="1"/>
  <c r="D31" i="12" s="1"/>
  <c r="G38" i="8"/>
  <c r="G37" i="8" s="1"/>
  <c r="G36" i="8" s="1"/>
  <c r="G34" i="8" s="1"/>
  <c r="G32" i="8" s="1"/>
  <c r="C31" i="12" s="1"/>
  <c r="I37" i="8"/>
  <c r="I36" i="8" s="1"/>
  <c r="I34" i="8" s="1"/>
  <c r="I32" i="8" s="1"/>
  <c r="E31" i="12" s="1"/>
  <c r="E27" i="9" l="1"/>
  <c r="D27" i="9"/>
  <c r="F27" i="9"/>
  <c r="I85" i="8"/>
  <c r="I84" i="8" s="1"/>
  <c r="I83" i="8" s="1"/>
  <c r="I82" i="8" s="1"/>
  <c r="I80" i="8" s="1"/>
  <c r="I78" i="8" s="1"/>
  <c r="H85" i="8"/>
  <c r="H84" i="8" s="1"/>
  <c r="G85" i="8"/>
  <c r="G84" i="8" s="1"/>
  <c r="E42" i="7" l="1"/>
  <c r="F53" i="9"/>
  <c r="G83" i="8"/>
  <c r="G82" i="8" s="1"/>
  <c r="G80" i="8" s="1"/>
  <c r="G78" i="8" s="1"/>
  <c r="H83" i="8"/>
  <c r="H82" i="8" s="1"/>
  <c r="H80" i="8" s="1"/>
  <c r="H78" i="8" s="1"/>
  <c r="D42" i="7" l="1"/>
  <c r="E53" i="9"/>
  <c r="C42" i="7"/>
  <c r="D53" i="9"/>
  <c r="I74" i="8"/>
  <c r="I72" i="8"/>
  <c r="H74" i="8"/>
  <c r="H72" i="8"/>
  <c r="G74" i="8"/>
  <c r="G72" i="8"/>
  <c r="I71" i="8" l="1"/>
  <c r="I70" i="8" s="1"/>
  <c r="I69" i="8" s="1"/>
  <c r="I67" i="8" s="1"/>
  <c r="I65" i="8" s="1"/>
  <c r="G71" i="8"/>
  <c r="G70" i="8" s="1"/>
  <c r="G69" i="8" s="1"/>
  <c r="G67" i="8" s="1"/>
  <c r="G65" i="8" s="1"/>
  <c r="H71" i="8"/>
  <c r="H70" i="8" s="1"/>
  <c r="H69" i="8" s="1"/>
  <c r="H67" i="8" s="1"/>
  <c r="H65" i="8" s="1"/>
  <c r="D32" i="7" l="1"/>
  <c r="E16" i="15"/>
  <c r="E14" i="15" s="1"/>
  <c r="E12" i="15" s="1"/>
  <c r="E10" i="15" s="1"/>
  <c r="E47" i="9"/>
  <c r="C32" i="7"/>
  <c r="D16" i="15"/>
  <c r="D14" i="15" s="1"/>
  <c r="D12" i="15" s="1"/>
  <c r="D10" i="15" s="1"/>
  <c r="D47" i="9"/>
  <c r="E32" i="7"/>
  <c r="F16" i="15"/>
  <c r="F14" i="15" s="1"/>
  <c r="F12" i="15" s="1"/>
  <c r="F10" i="15" s="1"/>
  <c r="F47" i="9"/>
  <c r="E14" i="14"/>
  <c r="I55" i="8"/>
  <c r="H55" i="8"/>
  <c r="G55" i="8"/>
  <c r="D14" i="14" l="1"/>
  <c r="D12" i="14" s="1"/>
  <c r="D10" i="14" s="1"/>
  <c r="E12" i="14"/>
  <c r="E10" i="14" s="1"/>
  <c r="I59" i="8"/>
  <c r="I54" i="8" s="1"/>
  <c r="H59" i="8"/>
  <c r="H54" i="8" s="1"/>
  <c r="G59" i="8"/>
  <c r="G54" i="8" s="1"/>
  <c r="H12" i="13" l="1"/>
  <c r="H102" i="13" l="1"/>
  <c r="H11" i="13" s="1"/>
  <c r="H10" i="13" s="1"/>
  <c r="I30" i="8"/>
  <c r="H30" i="8"/>
  <c r="G30" i="8"/>
  <c r="I63" i="8" l="1"/>
  <c r="I53" i="8" s="1"/>
  <c r="H63" i="8"/>
  <c r="H53" i="8" s="1"/>
  <c r="G63" i="8"/>
  <c r="G53" i="8" s="1"/>
  <c r="G52" i="8" l="1"/>
  <c r="G50" i="8" s="1"/>
  <c r="G48" i="8" s="1"/>
  <c r="H52" i="8"/>
  <c r="H50" i="8" s="1"/>
  <c r="H48" i="8" s="1"/>
  <c r="D22" i="7" l="1"/>
  <c r="H47" i="8"/>
  <c r="C22" i="7"/>
  <c r="G47" i="8"/>
  <c r="H46" i="8"/>
  <c r="E41" i="9"/>
  <c r="E35" i="9" s="1"/>
  <c r="G46" i="8"/>
  <c r="D41" i="9"/>
  <c r="D35" i="9" s="1"/>
  <c r="I52" i="8"/>
  <c r="I50" i="8" s="1"/>
  <c r="I48" i="8" s="1"/>
  <c r="E22" i="7" l="1"/>
  <c r="I47" i="8"/>
  <c r="I46" i="8" s="1"/>
  <c r="F41" i="9"/>
  <c r="F35" i="9" s="1"/>
  <c r="H44" i="8"/>
  <c r="H42" i="8" s="1"/>
  <c r="H40" i="8" s="1"/>
  <c r="E33" i="9"/>
  <c r="G44" i="8"/>
  <c r="G42" i="8" s="1"/>
  <c r="G40" i="8" s="1"/>
  <c r="D33" i="9"/>
  <c r="H29" i="8" l="1"/>
  <c r="H28" i="8" s="1"/>
  <c r="H26" i="8" s="1"/>
  <c r="H24" i="8" s="1"/>
  <c r="G29" i="8"/>
  <c r="G28" i="8" s="1"/>
  <c r="G26" i="8" s="1"/>
  <c r="G24" i="8" s="1"/>
  <c r="I44" i="8"/>
  <c r="C22" i="12" l="1"/>
  <c r="G22" i="8"/>
  <c r="D21" i="9"/>
  <c r="D15" i="9" s="1"/>
  <c r="D22" i="12"/>
  <c r="E21" i="9"/>
  <c r="E15" i="9" s="1"/>
  <c r="H22" i="8"/>
  <c r="F33" i="9"/>
  <c r="I42" i="8"/>
  <c r="I40" i="8" s="1"/>
  <c r="G20" i="8" l="1"/>
  <c r="G18" i="8" s="1"/>
  <c r="G16" i="8" s="1"/>
  <c r="G14" i="8" s="1"/>
  <c r="G13" i="8" s="1"/>
  <c r="D13" i="9"/>
  <c r="D12" i="9" s="1"/>
  <c r="H20" i="8"/>
  <c r="H18" i="8" s="1"/>
  <c r="H16" i="8" s="1"/>
  <c r="H14" i="8" s="1"/>
  <c r="H13" i="8" s="1"/>
  <c r="E13" i="9"/>
  <c r="E12" i="9" s="1"/>
  <c r="I29" i="8"/>
  <c r="I28" i="8" s="1"/>
  <c r="I26" i="8" s="1"/>
  <c r="I24" i="8" s="1"/>
  <c r="E22" i="12" l="1"/>
  <c r="I22" i="8"/>
  <c r="F21" i="9"/>
  <c r="F15" i="9" s="1"/>
  <c r="I20" i="8"/>
  <c r="I18" i="8" s="1"/>
  <c r="I16" i="8" s="1"/>
  <c r="I14" i="8" s="1"/>
  <c r="I13" i="8" s="1"/>
  <c r="F13" i="9"/>
  <c r="F12" i="9" s="1"/>
</calcChain>
</file>

<file path=xl/sharedStrings.xml><?xml version="1.0" encoding="utf-8"?>
<sst xmlns="http://schemas.openxmlformats.org/spreadsheetml/2006/main" count="963" uniqueCount="438">
  <si>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</si>
  <si>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</si>
  <si>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</si>
  <si>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</si>
  <si>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</si>
  <si>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</si>
  <si>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</si>
  <si>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</si>
  <si>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</si>
  <si>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</si>
  <si>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</si>
  <si>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</si>
  <si>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</si>
  <si>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</si>
  <si>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</si>
  <si>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</si>
  <si>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</si>
  <si>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</si>
  <si>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</si>
  <si>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</si>
  <si>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</si>
  <si>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</si>
  <si>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</si>
  <si>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</si>
  <si>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</si>
  <si>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</si>
  <si>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</si>
  <si>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</si>
  <si>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</si>
  <si>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</si>
  <si>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</si>
  <si>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</si>
  <si>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</si>
  <si>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</si>
  <si>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</si>
  <si>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</si>
  <si>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</si>
  <si>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</si>
  <si>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</si>
  <si>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</si>
  <si>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</si>
  <si>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</si>
  <si>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</si>
  <si>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</si>
  <si>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</si>
  <si>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</si>
  <si>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</si>
  <si>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</si>
  <si>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</si>
  <si>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</si>
  <si>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</si>
  <si>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</si>
  <si>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</si>
  <si>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</si>
  <si>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</si>
  <si>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</si>
  <si>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 Առաջին կիսամյակ</t>
  </si>
  <si>
    <t xml:space="preserve"> Ինն ամիս</t>
  </si>
  <si>
    <t xml:space="preserve">ՀՀ կառավարության 2021 թվականի 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</si>
  <si>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</si>
  <si>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</si>
  <si>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</si>
  <si>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Ինն ամիս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</si>
  <si>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</si>
  <si>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</si>
  <si>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</si>
  <si>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</si>
  <si>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</si>
  <si>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</si>
  <si>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</si>
  <si>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</si>
  <si>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</si>
  <si>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</si>
  <si>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</si>
  <si>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</si>
  <si>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</si>
  <si>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</si>
  <si>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</si>
  <si>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</si>
  <si>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</si>
  <si>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</si>
  <si>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</si>
  <si>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</si>
  <si>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</si>
  <si>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</si>
  <si>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ԸՆԹԱՑԻԿ ԾԱԽՍԵՐ</t>
  </si>
  <si>
    <t>ԱՅԼ  ԾԱԽՍԵՐ</t>
  </si>
  <si>
    <t xml:space="preserve"> - Այլ ծախսեր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</si>
  <si>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</si>
  <si>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</si>
  <si>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</si>
  <si>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</si>
  <si>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</si>
  <si>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</si>
  <si>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</si>
  <si>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</si>
  <si>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</si>
  <si>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</si>
  <si>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</si>
  <si>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</si>
  <si>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</si>
  <si>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 xml:space="preserve"> Ցուցանիշների փոփոխությունը (նվազեցումները նշված են փակագծերում)</t>
  </si>
  <si>
    <t xml:space="preserve"> - Պահուստային միջոցներ</t>
  </si>
  <si>
    <t xml:space="preserve"> ՀՀ  կառավարություն 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</si>
  <si>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</si>
  <si>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</si>
  <si>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</si>
  <si>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</si>
  <si>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</si>
  <si>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</si>
  <si>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</si>
  <si>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</si>
  <si>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 xml:space="preserve">Բաժին N02 </t>
  </si>
  <si>
    <t>Խումբ N01 Դաս N01</t>
  </si>
  <si>
    <t>1169  11001</t>
  </si>
  <si>
    <t>Ռազմական կարիքների բավարարում</t>
  </si>
  <si>
    <t>98311100/503</t>
  </si>
  <si>
    <t>լվացքի հավաքման ծառայություններ</t>
  </si>
  <si>
    <t>ԲՄ</t>
  </si>
  <si>
    <t>դրամ</t>
  </si>
  <si>
    <t>98311100/504</t>
  </si>
  <si>
    <t>98311100/505</t>
  </si>
  <si>
    <t>98311100/506</t>
  </si>
  <si>
    <t>98391160/1</t>
  </si>
  <si>
    <t>ներկայացուցչական, արարողակարգային ծառայություններ</t>
  </si>
  <si>
    <t>ՄԱ</t>
  </si>
  <si>
    <t>24931100/1</t>
  </si>
  <si>
    <t>լուսանկարչական թիթեղիկներ կամ ժապավեններ</t>
  </si>
  <si>
    <t>ԳՀ</t>
  </si>
  <si>
    <t>հատ</t>
  </si>
  <si>
    <t>35811100/1</t>
  </si>
  <si>
    <t>հրշեջ խմբի համազգեստներ</t>
  </si>
  <si>
    <t>09131100/1</t>
  </si>
  <si>
    <t>ավիացիոն կերոսին</t>
  </si>
  <si>
    <t>տոննա</t>
  </si>
  <si>
    <t>09131100/507</t>
  </si>
  <si>
    <t>09132100/506</t>
  </si>
  <si>
    <t>բենզին, պրեմիում</t>
  </si>
  <si>
    <t>լիտր</t>
  </si>
  <si>
    <t>09132200/506</t>
  </si>
  <si>
    <t>բենզին, ռեգուլյար</t>
  </si>
  <si>
    <t>09132400/506</t>
  </si>
  <si>
    <t>09134200/506</t>
  </si>
  <si>
    <t>դիզելային վառելիք, ամառային</t>
  </si>
  <si>
    <t>09134240/506</t>
  </si>
  <si>
    <t>09134250/501</t>
  </si>
  <si>
    <t>դիզելային վառելիք, ձմեռային</t>
  </si>
  <si>
    <t>09211110/1</t>
  </si>
  <si>
    <t>շարժիչի յուղեր</t>
  </si>
  <si>
    <t>կիլոգրամ</t>
  </si>
  <si>
    <t>09211110/5</t>
  </si>
  <si>
    <t>09211110/513</t>
  </si>
  <si>
    <t>09211150/1</t>
  </si>
  <si>
    <t>լիտոլ-24</t>
  </si>
  <si>
    <t>09211631/1</t>
  </si>
  <si>
    <t>հակակոռոզիոն յուղեր</t>
  </si>
  <si>
    <t>09211660/13</t>
  </si>
  <si>
    <t>հիդրավլիկ համակարգերում ― այլ նպատակներով օգտագործվող յուղեր</t>
  </si>
  <si>
    <t>09211660/3</t>
  </si>
  <si>
    <t>09211660/519</t>
  </si>
  <si>
    <t>09211660/520</t>
  </si>
  <si>
    <t>09211660/7</t>
  </si>
  <si>
    <t>09221600/1</t>
  </si>
  <si>
    <t>ուայթ սպիրիտ (լաքային բենզին)</t>
  </si>
  <si>
    <t>24111180/1</t>
  </si>
  <si>
    <t>թթվածին</t>
  </si>
  <si>
    <t>խմ</t>
  </si>
  <si>
    <t>24311114/2</t>
  </si>
  <si>
    <t>ծծմբական թթու</t>
  </si>
  <si>
    <t>24951100/530</t>
  </si>
  <si>
    <t>քսուքներ</t>
  </si>
  <si>
    <t>24951100/533</t>
  </si>
  <si>
    <t>24951100/536</t>
  </si>
  <si>
    <t>31121100/1</t>
  </si>
  <si>
    <t>գեներացնող սարքեր</t>
  </si>
  <si>
    <t>31442100/12</t>
  </si>
  <si>
    <t>կուտակիչ մարտկոցներ</t>
  </si>
  <si>
    <t>31442100/2</t>
  </si>
  <si>
    <t>31442100/7</t>
  </si>
  <si>
    <t>34351200/49</t>
  </si>
  <si>
    <t>ավտոմեքենաների անիվներ</t>
  </si>
  <si>
    <t>34351200/50</t>
  </si>
  <si>
    <t>34351200/53</t>
  </si>
  <si>
    <t>34351200/54</t>
  </si>
  <si>
    <t>34351200/57</t>
  </si>
  <si>
    <t>34351200/58</t>
  </si>
  <si>
    <t>34351200/61</t>
  </si>
  <si>
    <t>34351200/62</t>
  </si>
  <si>
    <t>34351200/67</t>
  </si>
  <si>
    <t>34351200/68</t>
  </si>
  <si>
    <t>34351200/9</t>
  </si>
  <si>
    <t>44111431/2</t>
  </si>
  <si>
    <t>ներկ` սպիտակ, ՆՑ-132</t>
  </si>
  <si>
    <t>44111432/2</t>
  </si>
  <si>
    <t>ներկ` ս―, ՆՑ-132</t>
  </si>
  <si>
    <t>44111433/2</t>
  </si>
  <si>
    <t>ներկ` կանաչ, ՆՑ-132</t>
  </si>
  <si>
    <t>44111435/2</t>
  </si>
  <si>
    <t>ներկ` կարմիր, ՆՑ-132</t>
  </si>
  <si>
    <t>44111436/2</t>
  </si>
  <si>
    <t>ներկ` պաշտպանական, ԽՎ-518</t>
  </si>
  <si>
    <t>44831500/11</t>
  </si>
  <si>
    <t>լուծիչներ</t>
  </si>
  <si>
    <t>44831500/12</t>
  </si>
  <si>
    <t>03411120/501</t>
  </si>
  <si>
    <t>փայտանյութից պատրաստված արտադրանք</t>
  </si>
  <si>
    <t>31521570/1</t>
  </si>
  <si>
    <t>լապտերներ</t>
  </si>
  <si>
    <t>31521570/2</t>
  </si>
  <si>
    <t>32571500/501</t>
  </si>
  <si>
    <t>հաղորդակցման մալուխներ հատուկ կիրառման համար</t>
  </si>
  <si>
    <t>մետր</t>
  </si>
  <si>
    <t>34731100/1</t>
  </si>
  <si>
    <t>ինքնաթիռի մասեր</t>
  </si>
  <si>
    <t>34731100/2</t>
  </si>
  <si>
    <t>34731100/3</t>
  </si>
  <si>
    <t>34921220/501</t>
  </si>
  <si>
    <t>անվտանգության արգելապատնեշներ</t>
  </si>
  <si>
    <t>35111190/1</t>
  </si>
  <si>
    <t>հրդեհի մարման փրփուր կամ համանման միացություններ</t>
  </si>
  <si>
    <t>35121610/1</t>
  </si>
  <si>
    <t>ազդանշանային փամփուշտներ</t>
  </si>
  <si>
    <t>39224400/1</t>
  </si>
  <si>
    <t>լուցկիներ</t>
  </si>
  <si>
    <t>տուփ</t>
  </si>
  <si>
    <t>39522203/1</t>
  </si>
  <si>
    <t>անկարգելի (պարաշյուտի) ուսապայուսակի (ռանեցի) ճկուն ճկափող</t>
  </si>
  <si>
    <t>39522203/2</t>
  </si>
  <si>
    <t>39522203/3</t>
  </si>
  <si>
    <t>39522203/4</t>
  </si>
  <si>
    <t>39522206/1</t>
  </si>
  <si>
    <t>արշավային պաստառ</t>
  </si>
  <si>
    <t>քմ</t>
  </si>
  <si>
    <t>39541170/1</t>
  </si>
  <si>
    <t>ճոպաններ</t>
  </si>
  <si>
    <t>42111220/501</t>
  </si>
  <si>
    <t>պատյաններ</t>
  </si>
  <si>
    <t>44111200/501</t>
  </si>
  <si>
    <t>ցեմենտ</t>
  </si>
  <si>
    <t>44111431/3</t>
  </si>
  <si>
    <t>44111435/3</t>
  </si>
  <si>
    <t>44111442/1</t>
  </si>
  <si>
    <t>ներկ-էմալ, գույնը` կարմիր</t>
  </si>
  <si>
    <t>44111445/1</t>
  </si>
  <si>
    <t>ներկ-էմալ, գույնը` սպիտակ</t>
  </si>
  <si>
    <t>44112410/1</t>
  </si>
  <si>
    <t>բիտում</t>
  </si>
  <si>
    <t>44118300/501</t>
  </si>
  <si>
    <t>թիթեղ` մետաղական</t>
  </si>
  <si>
    <t>44118400/1</t>
  </si>
  <si>
    <t>պրոֆնաստիլ</t>
  </si>
  <si>
    <t>44119100/1</t>
  </si>
  <si>
    <t>տախտակ</t>
  </si>
  <si>
    <t>44192610/1</t>
  </si>
  <si>
    <t>մեխ շինարարական</t>
  </si>
  <si>
    <t>44311120/501</t>
  </si>
  <si>
    <t>փշալարեր</t>
  </si>
  <si>
    <t>44331300/1</t>
  </si>
  <si>
    <t>մետաղալարեր</t>
  </si>
  <si>
    <t>44331300/2</t>
  </si>
  <si>
    <t>44331400/5</t>
  </si>
  <si>
    <t>պրոֆիլներ</t>
  </si>
  <si>
    <t>44421700/506</t>
  </si>
  <si>
    <t>արկղեր</t>
  </si>
  <si>
    <t>44511140/1</t>
  </si>
  <si>
    <t>քլունգներ</t>
  </si>
  <si>
    <t>44831500/13</t>
  </si>
  <si>
    <t>1169  31001</t>
  </si>
  <si>
    <t>ՀՀ պաշտպանության նախարարության շենքային պայմանների բարելավում</t>
  </si>
  <si>
    <t>31731100/1</t>
  </si>
  <si>
    <t>էլեկտրատեխնիկական սարքեր</t>
  </si>
  <si>
    <t>34111160/1</t>
  </si>
  <si>
    <t>ամենագնաց մեքենաներ</t>
  </si>
  <si>
    <t>34111230/1</t>
  </si>
  <si>
    <t>հիվանդների տեղափոխման մեքենաներ</t>
  </si>
  <si>
    <t>43221100/502</t>
  </si>
  <si>
    <t>ավտոուղեհարթիչներ (գրեյդերներ) և հարթեցնող սարքեր</t>
  </si>
  <si>
    <t>43261100/503</t>
  </si>
  <si>
    <t>միաշերեփ էքսկավատորներ</t>
  </si>
  <si>
    <t>43261300/1</t>
  </si>
  <si>
    <t>էքսկավատորային սարքեր</t>
  </si>
  <si>
    <t>50111220/7</t>
  </si>
  <si>
    <t>բեռնատարների վերանորոգման ծառայություններ</t>
  </si>
  <si>
    <t>30195200/4</t>
  </si>
  <si>
    <t>էլեկտրոնային գրատախտակներ կամ պարագաներ</t>
  </si>
  <si>
    <t>30211190/1</t>
  </si>
  <si>
    <t>անձնական համակարգիչներ</t>
  </si>
  <si>
    <t>30232110/4</t>
  </si>
  <si>
    <t>լազերային տպիչներ</t>
  </si>
  <si>
    <t>31151120/6</t>
  </si>
  <si>
    <t>անխափան սնուցման աղբյուրներ</t>
  </si>
  <si>
    <t>32231200/1</t>
  </si>
  <si>
    <t>տեսակոնֆերանսի սարքեր</t>
  </si>
  <si>
    <t>32231200/2</t>
  </si>
  <si>
    <t>32331510/1</t>
  </si>
  <si>
    <t>ձայնագրառման համակարգ</t>
  </si>
  <si>
    <t>32341110/2</t>
  </si>
  <si>
    <t>բարձրախոսներ</t>
  </si>
  <si>
    <t>35121270/1</t>
  </si>
  <si>
    <t>մետաղի դետեկտորներ</t>
  </si>
  <si>
    <t>42961260/1</t>
  </si>
  <si>
    <t>հսկման սարքեր</t>
  </si>
  <si>
    <t>42961260/2</t>
  </si>
  <si>
    <t>30211250/1</t>
  </si>
  <si>
    <t>աշխատանքային կայան</t>
  </si>
  <si>
    <t>31641202/2</t>
  </si>
  <si>
    <t>անկարգելային (պարաշյուտային) ապահովող սարքեր</t>
  </si>
  <si>
    <t>լրակազմ</t>
  </si>
  <si>
    <t>32321120/1</t>
  </si>
  <si>
    <t>տեսաձայնային սարքեր</t>
  </si>
  <si>
    <t>32324920/1</t>
  </si>
  <si>
    <t>հեռուստացույց, LED 50'</t>
  </si>
  <si>
    <t>32341110/1</t>
  </si>
  <si>
    <t>32341240/1</t>
  </si>
  <si>
    <t>ուժեղացուցիչներ</t>
  </si>
  <si>
    <t>32341331/1</t>
  </si>
  <si>
    <t>ավիացիոն կապի վթարափրկարարական միջոցներ, ռադիոփարոսներ</t>
  </si>
  <si>
    <t>32341332/1</t>
  </si>
  <si>
    <t>ավիացիոնռադիոփարոս</t>
  </si>
  <si>
    <t>33121240/1</t>
  </si>
  <si>
    <t>ախտորոշման սարքեր</t>
  </si>
  <si>
    <t>33121240/2</t>
  </si>
  <si>
    <t>33191170/1</t>
  </si>
  <si>
    <t>հոգեբանական հետազոտությունների բազմոց</t>
  </si>
  <si>
    <t>33191350/1</t>
  </si>
  <si>
    <t>անվասայլակներ</t>
  </si>
  <si>
    <t>34141100/1</t>
  </si>
  <si>
    <t>կռունկ ― ինքնաթափ բեռնատարներ</t>
  </si>
  <si>
    <t>34221110/1</t>
  </si>
  <si>
    <t>օգնության ցուցաբերման շարժական միավորներ</t>
  </si>
  <si>
    <t>34221150/1</t>
  </si>
  <si>
    <t>վառելիքի լիցքավորիչներ</t>
  </si>
  <si>
    <t>34931800/1</t>
  </si>
  <si>
    <t>նավիգացիոն սարքեր</t>
  </si>
  <si>
    <t>34931800/2</t>
  </si>
  <si>
    <t>35111130/1</t>
  </si>
  <si>
    <t>կրակմարիչներ</t>
  </si>
  <si>
    <t>35111130/2</t>
  </si>
  <si>
    <t>35261100/1</t>
  </si>
  <si>
    <t>տեղեկատվական վահանակներ</t>
  </si>
  <si>
    <t>35261100/2</t>
  </si>
  <si>
    <t>35261100/3</t>
  </si>
  <si>
    <t>35261110/1</t>
  </si>
  <si>
    <t>փոխվող հաղորդագրությունների տեղեկատվական վահանակներ</t>
  </si>
  <si>
    <t>37311410/1</t>
  </si>
  <si>
    <t>ֆլեյտաներ</t>
  </si>
  <si>
    <t>37311410/2</t>
  </si>
  <si>
    <t>37311420/1</t>
  </si>
  <si>
    <t>պիկոլոներ</t>
  </si>
  <si>
    <t>37311550/2</t>
  </si>
  <si>
    <t>թմբուկներ (երաժշտական գործիք)</t>
  </si>
  <si>
    <t>37311570/1</t>
  </si>
  <si>
    <t>վիբրոֆոններ</t>
  </si>
  <si>
    <t>37491000/1</t>
  </si>
  <si>
    <t>համալիր վարժասարքեր</t>
  </si>
  <si>
    <t>37821100/1</t>
  </si>
  <si>
    <t>նկարչական վրձիններ</t>
  </si>
  <si>
    <t>38121200/1</t>
  </si>
  <si>
    <t>38291600/1</t>
  </si>
  <si>
    <t>գեոդեզիական գործիքներ</t>
  </si>
  <si>
    <t>38291600/2</t>
  </si>
  <si>
    <t>38341130/3</t>
  </si>
  <si>
    <t>էլեկտրական պարամետրերի չափման գործիքներ</t>
  </si>
  <si>
    <t>38421160/2</t>
  </si>
  <si>
    <t>չափման ― հսկողության սարքեր</t>
  </si>
  <si>
    <t>38591100/1</t>
  </si>
  <si>
    <t>շարժական լաբորատոր համալիր</t>
  </si>
  <si>
    <t>38591200/2</t>
  </si>
  <si>
    <t>քիմիական լաբորատորիայում կիրառվող սարքեր</t>
  </si>
  <si>
    <t>38591200/4</t>
  </si>
  <si>
    <t>38591200/5</t>
  </si>
  <si>
    <t>38631100/1</t>
  </si>
  <si>
    <t>հեռադիտակներ</t>
  </si>
  <si>
    <t>39132170/1</t>
  </si>
  <si>
    <t>ցուցափեղկեր (պահարաններ)</t>
  </si>
  <si>
    <t>39132220/1</t>
  </si>
  <si>
    <t>կախիչներ</t>
  </si>
  <si>
    <t>39241130/1</t>
  </si>
  <si>
    <t>ունիվերսալ դանակներ</t>
  </si>
  <si>
    <t>39522100/1</t>
  </si>
  <si>
    <t>անջրանցիկ բրեզենտ</t>
  </si>
  <si>
    <t>39522180/1</t>
  </si>
  <si>
    <t>վրաններ</t>
  </si>
  <si>
    <t>39522181/3</t>
  </si>
  <si>
    <t>զինվորական վրաններ</t>
  </si>
  <si>
    <t>39522272/1</t>
  </si>
  <si>
    <t>ավիացիոն փրկարարական բաճկոն</t>
  </si>
  <si>
    <t>42991120/1</t>
  </si>
  <si>
    <t>տպագրական սարքեր</t>
  </si>
  <si>
    <t>44192900/2</t>
  </si>
  <si>
    <t>չափիչ քանոն, շինարարական</t>
  </si>
  <si>
    <t>44611400/2</t>
  </si>
  <si>
    <t>ՀԱՅԱՍՏԱՆԻ ՀԱՆՐԱՊԵՏՈՒԹՅԱՆ ԿԱՌԱՎԱՐՈՒԹՅԱՆ 2020 ԹՎԱԿԱՆԻ ԴԵԿՏԵՄԲԵՐԻ 30-Ի N 2215-Ն ՈՐՈՇՄԱՆ N 10 ՀԱՎԵԼՎԱԾՈՒՄ ԿԱՏԱՐՎՈՂ ՓՈՓՈԽՈՒԹՅՈՒՆՆԵՐԸ</t>
  </si>
  <si>
    <t xml:space="preserve"> ԾԱՌԱՅՈՒԹՅՈՒՆՆԵՐԻ ԵՎ ԱՊՐԱՆՔՆԵՐԻ ՁԵՌՔ ԲԵՐՈՒՄ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</si>
  <si>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</si>
  <si>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</si>
  <si>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- Ընդհանուր բնույթի այլ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</si>
  <si>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</si>
  <si>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</si>
  <si>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</si>
  <si>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Հատուկ նպատակային այլ նյութեր</t>
  </si>
  <si>
    <t xml:space="preserve"> - Կենցաղային և հանրային սննդի ծառայություններ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</si>
  <si>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</si>
  <si>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</si>
  <si>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</si>
  <si>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</si>
  <si>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</si>
  <si>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</si>
  <si>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</si>
  <si>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</si>
  <si>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</si>
  <si>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>Պետական մարմինների կողմից օգտագործվող ոչ ֆինանսական ակտիվների հետ գործառնություններ</t>
  </si>
  <si>
    <t>Պաշտպանության կարիքների համար բնակելի, գրասենյակային և այլ նշանակության շենքերի և շինությունների 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</si>
  <si>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</si>
  <si>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</si>
  <si>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</si>
  <si>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</si>
  <si>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</si>
  <si>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</si>
  <si>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</si>
  <si>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</si>
  <si>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</si>
  <si>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</si>
  <si>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</si>
  <si>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</si>
  <si>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</si>
  <si>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«ՀԱՅԱՍՏԱՆԻ ՀԱՆՐԱՊԵՏՈՒԹՅԱՆ 2021 ԹՎԱԿԱՆԻ ՊԵՏԱԿԱՆ ԲՅՈՒՋԵԻ ՄԱՍԻՆ» ՀԱՅԱՍՏԱՆԻ ՀԱՆՐԱՊԵՏՈՒԹՅԱՆ ՕՐԵՆՔԻ N 1 
ՀԱՎԵԼՎԱԾԻ N 3 ԱՂՅՈՒՍԱԿՈՒՄ  ԿԱՏԱՐՎՈՂ ՓՈՓՈԽՈՒԹՅՈՒՆԸ</t>
  </si>
  <si>
    <t>Ցուցանիշների փոփոխությունը
 (ավելացումները նշված են դրական նշանով)</t>
  </si>
  <si>
    <t>այդ թվում` ըստ կատարողների</t>
  </si>
  <si>
    <t>ՀՀ  պաշտպանության  նախարարություն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</si>
  <si>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</si>
  <si>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 Պետական մարմինների կողմից օգտագործվող ոչ ֆինանսական ակտիվների հետ գործառնություններ</t>
  </si>
  <si>
    <t xml:space="preserve">Հավելված N 7 </t>
  </si>
  <si>
    <t>Հավելված N 6</t>
  </si>
  <si>
    <t>Հավելված N 5</t>
  </si>
  <si>
    <t>Հավելված  N 3</t>
  </si>
  <si>
    <t>օդերևութաբանական կայաններ</t>
  </si>
  <si>
    <t>ՀԱՅԱՍՏԱՆԻ ՀԱՆՐԱՊԵՏՈՒԹՅԱՆ ԿԱՌԱՎԱՐՈՒԹՅԱՆ 2020 ԹՎԱԿԱՆԻ ԴԵԿՏԵՄԲԵՐԻ 30-Ի N 2215-Ն ՈՐՈՇՄԱՆ NN 3 ԵՎ 4 ՀԱՎԵԼՎԱԾՆԵՐՈՒՄ 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</si>
</sst>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</numFmts>
  <fonts count="41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sz val="11"/>
      <name val="GHEA Grapalat"/>
      <family val="3"/>
    </font>
    <font>
      <sz val="10"/>
      <name val="Arial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8" fontId="14" fillId="0" borderId="0" applyFill="0" applyBorder="0" applyProtection="0">
      <alignment horizontal="right" vertical="top"/>
    </xf>
    <xf numFmtId="0" fontId="21" fillId="0" borderId="0"/>
    <xf numFmtId="167" fontId="21" fillId="0" borderId="0" applyFont="0" applyFill="0" applyBorder="0" applyAlignment="0" applyProtection="0"/>
    <xf numFmtId="0" fontId="21" fillId="0" borderId="0"/>
    <xf numFmtId="164" fontId="6" fillId="0" borderId="0" applyFont="0" applyFill="0" applyBorder="0" applyAlignment="0" applyProtection="0"/>
    <xf numFmtId="0" fontId="23" fillId="0" borderId="0"/>
    <xf numFmtId="0" fontId="12" fillId="0" borderId="0"/>
    <xf numFmtId="168" fontId="26" fillId="0" borderId="0" applyFill="0" applyBorder="0" applyProtection="0">
      <alignment horizontal="right" vertical="top"/>
    </xf>
    <xf numFmtId="0" fontId="32" fillId="0" borderId="0"/>
  </cellStyleXfs>
  <cellXfs count="252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9" fillId="0" borderId="0" xfId="3" applyFont="1"/>
    <xf numFmtId="0" fontId="19" fillId="0" borderId="0" xfId="3" applyFont="1" applyBorder="1"/>
    <xf numFmtId="0" fontId="19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20" fillId="0" borderId="0" xfId="3" applyFont="1" applyFill="1" applyAlignment="1">
      <alignment horizontal="right"/>
    </xf>
    <xf numFmtId="0" fontId="18" fillId="2" borderId="0" xfId="18" applyFont="1" applyFill="1" applyAlignment="1">
      <alignment horizontal="right" vertical="top"/>
    </xf>
    <xf numFmtId="0" fontId="16" fillId="2" borderId="0" xfId="18" applyFont="1" applyFill="1" applyBorder="1" applyAlignment="1">
      <alignment horizontal="center" vertical="top" wrapText="1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7" fillId="2" borderId="0" xfId="0" applyFont="1" applyFill="1" applyAlignment="1">
      <alignment horizontal="left" vertical="top" wrapText="1"/>
    </xf>
    <xf numFmtId="0" fontId="19" fillId="0" borderId="1" xfId="3" applyFont="1" applyBorder="1" applyAlignment="1">
      <alignment vertical="center"/>
    </xf>
    <xf numFmtId="0" fontId="24" fillId="0" borderId="1" xfId="3" applyFont="1" applyBorder="1" applyAlignment="1">
      <alignment horizontal="center" vertical="center" wrapText="1"/>
    </xf>
    <xf numFmtId="166" fontId="24" fillId="0" borderId="1" xfId="6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6" fontId="4" fillId="0" borderId="1" xfId="6" applyNumberFormat="1" applyFont="1" applyBorder="1" applyAlignment="1">
      <alignment horizontal="right" vertical="top"/>
    </xf>
    <xf numFmtId="0" fontId="25" fillId="0" borderId="1" xfId="0" applyFont="1" applyBorder="1" applyAlignment="1">
      <alignment horizontal="left" vertical="top" wrapText="1"/>
    </xf>
    <xf numFmtId="166" fontId="22" fillId="0" borderId="1" xfId="6" applyNumberFormat="1" applyFont="1" applyBorder="1" applyAlignment="1">
      <alignment horizontal="right" vertical="top"/>
    </xf>
    <xf numFmtId="0" fontId="22" fillId="0" borderId="1" xfId="0" applyFont="1" applyBorder="1" applyAlignment="1">
      <alignment vertical="top" wrapText="1"/>
    </xf>
    <xf numFmtId="0" fontId="24" fillId="0" borderId="1" xfId="3" applyFont="1" applyBorder="1" applyAlignment="1">
      <alignment vertical="center"/>
    </xf>
    <xf numFmtId="166" fontId="24" fillId="0" borderId="1" xfId="6" applyNumberFormat="1" applyFont="1" applyBorder="1" applyAlignment="1">
      <alignment horizontal="center" vertical="center"/>
    </xf>
    <xf numFmtId="166" fontId="24" fillId="0" borderId="1" xfId="6" applyNumberFormat="1" applyFont="1" applyBorder="1" applyAlignment="1">
      <alignment horizontal="right" vertical="center" indent="1"/>
    </xf>
    <xf numFmtId="0" fontId="19" fillId="0" borderId="1" xfId="3" applyFont="1" applyBorder="1" applyAlignment="1"/>
    <xf numFmtId="0" fontId="19" fillId="2" borderId="1" xfId="3" applyFont="1" applyFill="1" applyBorder="1" applyAlignment="1">
      <alignment vertical="center"/>
    </xf>
    <xf numFmtId="166" fontId="19" fillId="0" borderId="1" xfId="6" applyNumberFormat="1" applyFont="1" applyBorder="1" applyAlignment="1">
      <alignment horizontal="right"/>
    </xf>
    <xf numFmtId="0" fontId="19" fillId="2" borderId="1" xfId="3" applyFont="1" applyFill="1" applyBorder="1" applyAlignment="1">
      <alignment vertical="center" wrapText="1"/>
    </xf>
    <xf numFmtId="0" fontId="19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/>
    <xf numFmtId="0" fontId="19" fillId="2" borderId="1" xfId="3" applyFont="1" applyFill="1" applyBorder="1" applyAlignment="1">
      <alignment wrapText="1"/>
    </xf>
    <xf numFmtId="0" fontId="19" fillId="2" borderId="1" xfId="3" applyFont="1" applyFill="1" applyBorder="1" applyAlignment="1">
      <alignment horizontal="center" vertical="center"/>
    </xf>
    <xf numFmtId="0" fontId="19" fillId="0" borderId="1" xfId="3" applyFont="1" applyBorder="1"/>
    <xf numFmtId="0" fontId="7" fillId="0" borderId="0" xfId="0" applyFont="1" applyAlignment="1">
      <alignment horizontal="left" vertical="top" wrapText="1"/>
    </xf>
    <xf numFmtId="0" fontId="27" fillId="2" borderId="1" xfId="18" applyFont="1" applyFill="1" applyBorder="1" applyAlignment="1">
      <alignment horizontal="center" vertical="center" wrapText="1"/>
    </xf>
    <xf numFmtId="0" fontId="27" fillId="2" borderId="1" xfId="18" applyFont="1" applyFill="1" applyBorder="1" applyAlignment="1">
      <alignment horizontal="center" vertical="top" wrapText="1"/>
    </xf>
    <xf numFmtId="166" fontId="27" fillId="2" borderId="1" xfId="6" applyNumberFormat="1" applyFont="1" applyFill="1" applyBorder="1" applyAlignment="1">
      <alignment horizontal="right" vertical="top" wrapText="1"/>
    </xf>
    <xf numFmtId="0" fontId="29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68" fontId="29" fillId="0" borderId="1" xfId="27" applyNumberFormat="1" applyFont="1" applyBorder="1" applyAlignment="1">
      <alignment horizontal="right" vertical="top"/>
    </xf>
    <xf numFmtId="168" fontId="27" fillId="0" borderId="1" xfId="20" applyNumberFormat="1" applyFont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27" fillId="2" borderId="1" xfId="18" applyFont="1" applyFill="1" applyBorder="1" applyAlignment="1">
      <alignment horizontal="left" vertical="top" wrapText="1"/>
    </xf>
    <xf numFmtId="0" fontId="28" fillId="2" borderId="1" xfId="3" applyFont="1" applyFill="1" applyBorder="1" applyAlignment="1">
      <alignment vertical="center" wrapText="1"/>
    </xf>
    <xf numFmtId="164" fontId="27" fillId="2" borderId="1" xfId="6" applyFont="1" applyFill="1" applyBorder="1" applyAlignment="1">
      <alignment horizontal="right" vertical="top" wrapText="1"/>
    </xf>
    <xf numFmtId="168" fontId="27" fillId="2" borderId="1" xfId="20" applyNumberFormat="1" applyFont="1" applyFill="1" applyBorder="1" applyAlignment="1">
      <alignment horizontal="right" vertical="top"/>
    </xf>
    <xf numFmtId="0" fontId="27" fillId="2" borderId="1" xfId="18" applyFont="1" applyFill="1" applyBorder="1">
      <alignment horizontal="left" vertical="top" wrapText="1"/>
    </xf>
    <xf numFmtId="166" fontId="27" fillId="0" borderId="1" xfId="9" applyNumberFormat="1" applyFont="1" applyFill="1" applyBorder="1" applyAlignment="1">
      <alignment horizontal="right" vertical="top" wrapText="1"/>
    </xf>
    <xf numFmtId="166" fontId="27" fillId="0" borderId="1" xfId="6" applyNumberFormat="1" applyFont="1" applyFill="1" applyBorder="1" applyAlignment="1">
      <alignment horizontal="right" vertical="top" wrapText="1"/>
    </xf>
    <xf numFmtId="0" fontId="28" fillId="2" borderId="5" xfId="3" applyFont="1" applyFill="1" applyBorder="1" applyAlignment="1">
      <alignment vertical="center" wrapText="1"/>
    </xf>
    <xf numFmtId="165" fontId="27" fillId="2" borderId="1" xfId="9" applyNumberFormat="1" applyFont="1" applyFill="1" applyBorder="1" applyAlignment="1">
      <alignment horizontal="right" vertical="top" wrapText="1"/>
    </xf>
    <xf numFmtId="0" fontId="24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166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4" fillId="2" borderId="1" xfId="3" applyFont="1" applyFill="1" applyBorder="1" applyAlignment="1">
      <alignment vertical="top" wrapText="1"/>
    </xf>
    <xf numFmtId="0" fontId="24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9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9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9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7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9" fillId="2" borderId="11" xfId="3" applyFont="1" applyFill="1" applyBorder="1" applyAlignment="1">
      <alignment horizontal="left" vertical="top" wrapText="1"/>
    </xf>
    <xf numFmtId="0" fontId="19" fillId="2" borderId="8" xfId="3" applyFont="1" applyFill="1" applyBorder="1" applyAlignment="1">
      <alignment vertical="center" wrapText="1"/>
    </xf>
    <xf numFmtId="0" fontId="19" fillId="2" borderId="3" xfId="3" applyFont="1" applyFill="1" applyBorder="1" applyAlignment="1">
      <alignment vertical="top" wrapText="1"/>
    </xf>
    <xf numFmtId="0" fontId="19" fillId="2" borderId="9" xfId="3" applyFont="1" applyFill="1" applyBorder="1" applyAlignment="1">
      <alignment vertical="top" wrapText="1"/>
    </xf>
    <xf numFmtId="0" fontId="19" fillId="2" borderId="8" xfId="3" applyFont="1" applyFill="1" applyBorder="1" applyAlignment="1">
      <alignment horizontal="left" vertical="top"/>
    </xf>
    <xf numFmtId="0" fontId="19" fillId="2" borderId="3" xfId="3" applyFont="1" applyFill="1" applyBorder="1" applyAlignment="1">
      <alignment horizontal="left" vertical="top"/>
    </xf>
    <xf numFmtId="0" fontId="19" fillId="2" borderId="2" xfId="3" applyFont="1" applyFill="1" applyBorder="1" applyAlignment="1">
      <alignment horizontal="left" vertical="top"/>
    </xf>
    <xf numFmtId="0" fontId="19" fillId="0" borderId="6" xfId="3" applyFont="1" applyBorder="1"/>
    <xf numFmtId="0" fontId="19" fillId="0" borderId="5" xfId="3" applyFont="1" applyBorder="1"/>
    <xf numFmtId="165" fontId="19" fillId="0" borderId="4" xfId="9" applyNumberFormat="1" applyFont="1" applyBorder="1" applyAlignment="1">
      <alignment horizontal="right"/>
    </xf>
    <xf numFmtId="166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19" fillId="2" borderId="1" xfId="3" applyFont="1" applyFill="1" applyBorder="1" applyAlignment="1">
      <alignment vertical="top" wrapText="1"/>
    </xf>
    <xf numFmtId="0" fontId="9" fillId="0" borderId="0" xfId="3" applyFont="1" applyAlignment="1">
      <alignment horizontal="center" vertical="center"/>
    </xf>
    <xf numFmtId="0" fontId="22" fillId="2" borderId="0" xfId="2" applyFont="1" applyFill="1" applyAlignment="1">
      <alignment vertical="center" wrapText="1"/>
    </xf>
    <xf numFmtId="0" fontId="31" fillId="2" borderId="0" xfId="1" applyFont="1" applyFill="1" applyAlignment="1">
      <alignment horizontal="center" vertical="center" wrapText="1"/>
    </xf>
    <xf numFmtId="165" fontId="31" fillId="2" borderId="0" xfId="1" applyNumberFormat="1" applyFont="1" applyFill="1" applyAlignment="1">
      <alignment vertical="center"/>
    </xf>
    <xf numFmtId="0" fontId="31" fillId="2" borderId="0" xfId="1" applyFont="1" applyFill="1" applyAlignment="1">
      <alignment vertical="center"/>
    </xf>
    <xf numFmtId="166" fontId="31" fillId="0" borderId="0" xfId="15" applyNumberFormat="1" applyFont="1" applyFill="1" applyBorder="1" applyAlignment="1">
      <alignment horizontal="right" vertical="center"/>
    </xf>
    <xf numFmtId="165" fontId="31" fillId="2" borderId="0" xfId="1" applyNumberFormat="1" applyFont="1" applyFill="1" applyAlignment="1">
      <alignment horizontal="left" vertical="center"/>
    </xf>
    <xf numFmtId="0" fontId="31" fillId="2" borderId="0" xfId="3" applyFont="1" applyFill="1" applyBorder="1" applyAlignment="1">
      <alignment horizontal="right"/>
    </xf>
    <xf numFmtId="0" fontId="31" fillId="0" borderId="0" xfId="3" applyFont="1" applyAlignment="1">
      <alignment horizontal="right"/>
    </xf>
    <xf numFmtId="165" fontId="31" fillId="2" borderId="0" xfId="1" applyNumberFormat="1" applyFont="1" applyFill="1" applyAlignment="1">
      <alignment horizontal="center" vertical="center" wrapText="1"/>
    </xf>
    <xf numFmtId="0" fontId="31" fillId="2" borderId="0" xfId="2" applyFont="1" applyFill="1" applyAlignment="1">
      <alignment vertical="center" wrapText="1"/>
    </xf>
    <xf numFmtId="0" fontId="22" fillId="2" borderId="0" xfId="2" applyFont="1" applyFill="1" applyAlignment="1">
      <alignment horizontal="center" vertical="center" wrapText="1"/>
    </xf>
    <xf numFmtId="165" fontId="22" fillId="2" borderId="0" xfId="2" applyNumberFormat="1" applyFont="1" applyFill="1" applyAlignment="1">
      <alignment vertical="center" wrapText="1"/>
    </xf>
    <xf numFmtId="169" fontId="22" fillId="2" borderId="0" xfId="2" applyNumberFormat="1" applyFont="1" applyFill="1" applyAlignment="1">
      <alignment vertical="center" wrapText="1"/>
    </xf>
    <xf numFmtId="0" fontId="22" fillId="2" borderId="17" xfId="3" applyFont="1" applyFill="1" applyBorder="1" applyAlignment="1">
      <alignment horizontal="center" vertical="center" wrapText="1"/>
    </xf>
    <xf numFmtId="0" fontId="22" fillId="2" borderId="20" xfId="3" applyFont="1" applyFill="1" applyBorder="1" applyAlignment="1">
      <alignment horizontal="center" vertical="center" wrapText="1"/>
    </xf>
    <xf numFmtId="169" fontId="22" fillId="0" borderId="1" xfId="3" applyNumberFormat="1" applyFont="1" applyBorder="1" applyAlignment="1">
      <alignment horizontal="center" vertical="center" wrapText="1"/>
    </xf>
    <xf numFmtId="169" fontId="22" fillId="2" borderId="1" xfId="3" applyNumberFormat="1" applyFont="1" applyFill="1" applyBorder="1" applyAlignment="1">
      <alignment horizontal="center" vertical="center" wrapText="1"/>
    </xf>
    <xf numFmtId="0" fontId="22" fillId="2" borderId="1" xfId="2" applyNumberFormat="1" applyFont="1" applyFill="1" applyBorder="1" applyAlignment="1" applyProtection="1">
      <alignment horizontal="center" vertical="center" wrapText="1"/>
    </xf>
    <xf numFmtId="0" fontId="25" fillId="2" borderId="0" xfId="2" applyFont="1" applyFill="1" applyAlignment="1">
      <alignment horizontal="center" vertical="center" wrapText="1"/>
    </xf>
    <xf numFmtId="0" fontId="22" fillId="2" borderId="1" xfId="28" applyFont="1" applyFill="1" applyBorder="1" applyAlignment="1">
      <alignment vertical="center" wrapText="1"/>
    </xf>
    <xf numFmtId="0" fontId="22" fillId="2" borderId="1" xfId="28" applyFont="1" applyFill="1" applyBorder="1" applyAlignment="1">
      <alignment vertical="center"/>
    </xf>
    <xf numFmtId="0" fontId="22" fillId="2" borderId="2" xfId="28" applyFont="1" applyFill="1" applyBorder="1" applyAlignment="1">
      <alignment vertical="center" wrapText="1"/>
    </xf>
    <xf numFmtId="165" fontId="22" fillId="2" borderId="2" xfId="28" applyNumberFormat="1" applyFont="1" applyFill="1" applyBorder="1" applyAlignment="1">
      <alignment vertical="center" wrapText="1"/>
    </xf>
    <xf numFmtId="0" fontId="22" fillId="2" borderId="3" xfId="28" applyFont="1" applyFill="1" applyBorder="1" applyAlignment="1">
      <alignment vertical="center" wrapText="1"/>
    </xf>
    <xf numFmtId="0" fontId="33" fillId="2" borderId="0" xfId="2" applyFont="1" applyFill="1" applyAlignment="1">
      <alignment horizontal="center" vertical="center" wrapText="1"/>
    </xf>
    <xf numFmtId="0" fontId="22" fillId="2" borderId="0" xfId="2" applyFont="1" applyFill="1" applyAlignment="1">
      <alignment horizontal="center" vertical="center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9" xfId="28" applyFont="1" applyFill="1" applyBorder="1" applyAlignment="1">
      <alignment horizontal="left" vertical="center"/>
    </xf>
    <xf numFmtId="0" fontId="4" fillId="2" borderId="2" xfId="28" applyFont="1" applyFill="1" applyBorder="1" applyAlignment="1">
      <alignment horizontal="left" vertical="center"/>
    </xf>
    <xf numFmtId="165" fontId="4" fillId="2" borderId="2" xfId="28" applyNumberFormat="1" applyFont="1" applyFill="1" applyBorder="1" applyAlignment="1">
      <alignment horizontal="left" vertical="center"/>
    </xf>
    <xf numFmtId="0" fontId="4" fillId="2" borderId="3" xfId="28" applyFont="1" applyFill="1" applyBorder="1" applyAlignment="1">
      <alignment horizontal="left" vertical="center"/>
    </xf>
    <xf numFmtId="0" fontId="4" fillId="2" borderId="0" xfId="2" applyFont="1" applyFill="1" applyAlignment="1">
      <alignment horizontal="center" vertical="center"/>
    </xf>
    <xf numFmtId="49" fontId="22" fillId="2" borderId="1" xfId="2" applyNumberFormat="1" applyFont="1" applyFill="1" applyBorder="1" applyAlignment="1">
      <alignment horizontal="left" vertical="center" wrapText="1"/>
    </xf>
    <xf numFmtId="0" fontId="22" fillId="2" borderId="19" xfId="2" applyFont="1" applyFill="1" applyBorder="1" applyAlignment="1">
      <alignment horizontal="left" vertical="center" wrapText="1"/>
    </xf>
    <xf numFmtId="0" fontId="22" fillId="2" borderId="1" xfId="2" applyFont="1" applyFill="1" applyBorder="1" applyAlignment="1">
      <alignment horizontal="center" vertical="center"/>
    </xf>
    <xf numFmtId="165" fontId="22" fillId="2" borderId="1" xfId="5" applyNumberFormat="1" applyFont="1" applyFill="1" applyBorder="1" applyAlignment="1">
      <alignment horizontal="center" vertical="center" wrapText="1"/>
    </xf>
    <xf numFmtId="166" fontId="22" fillId="2" borderId="1" xfId="5" applyNumberFormat="1" applyFont="1" applyFill="1" applyBorder="1" applyAlignment="1">
      <alignment horizontal="center" vertical="center" wrapText="1"/>
    </xf>
    <xf numFmtId="165" fontId="22" fillId="2" borderId="1" xfId="5" applyNumberFormat="1" applyFont="1" applyFill="1" applyBorder="1" applyAlignment="1">
      <alignment horizontal="right" vertical="center" wrapText="1"/>
    </xf>
    <xf numFmtId="0" fontId="22" fillId="2" borderId="1" xfId="2" applyFont="1" applyFill="1" applyBorder="1" applyAlignment="1">
      <alignment horizontal="center" vertical="center" wrapText="1"/>
    </xf>
    <xf numFmtId="164" fontId="22" fillId="2" borderId="1" xfId="6" applyFont="1" applyFill="1" applyBorder="1" applyAlignment="1">
      <alignment horizontal="center" vertical="center" wrapText="1"/>
    </xf>
    <xf numFmtId="0" fontId="28" fillId="2" borderId="17" xfId="3" applyFont="1" applyFill="1" applyBorder="1" applyAlignment="1">
      <alignment vertical="center" wrapText="1"/>
    </xf>
    <xf numFmtId="165" fontId="31" fillId="2" borderId="7" xfId="9" applyNumberFormat="1" applyFont="1" applyFill="1" applyBorder="1" applyAlignment="1">
      <alignment horizontal="right" vertical="top" wrapText="1"/>
    </xf>
    <xf numFmtId="166" fontId="31" fillId="0" borderId="7" xfId="9" applyNumberFormat="1" applyFont="1" applyFill="1" applyBorder="1" applyAlignment="1">
      <alignment horizontal="right" vertical="top" wrapText="1"/>
    </xf>
    <xf numFmtId="166" fontId="22" fillId="2" borderId="1" xfId="6" applyNumberFormat="1" applyFont="1" applyFill="1" applyBorder="1" applyAlignment="1">
      <alignment vertical="center" wrapText="1"/>
    </xf>
    <xf numFmtId="166" fontId="4" fillId="2" borderId="1" xfId="2" applyNumberFormat="1" applyFont="1" applyFill="1" applyBorder="1" applyAlignment="1">
      <alignment horizontal="right" vertical="center"/>
    </xf>
    <xf numFmtId="0" fontId="19" fillId="0" borderId="1" xfId="3" applyFont="1" applyBorder="1" applyAlignment="1">
      <alignment wrapText="1"/>
    </xf>
    <xf numFmtId="0" fontId="31" fillId="0" borderId="0" xfId="7" applyFont="1" applyAlignment="1">
      <alignment vertical="center" wrapText="1"/>
    </xf>
    <xf numFmtId="165" fontId="7" fillId="0" borderId="0" xfId="7" applyNumberFormat="1" applyFont="1" applyFill="1" applyAlignment="1">
      <alignment horizontal="right" vertical="center" wrapText="1"/>
    </xf>
    <xf numFmtId="0" fontId="8" fillId="0" borderId="0" xfId="7" applyFont="1" applyFill="1" applyAlignment="1">
      <alignment wrapText="1"/>
    </xf>
    <xf numFmtId="49" fontId="34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34" fillId="0" borderId="0" xfId="7" applyNumberFormat="1" applyFont="1" applyFill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31" fillId="0" borderId="0" xfId="7" applyFont="1" applyAlignment="1">
      <alignment horizontal="center" vertical="center" wrapText="1"/>
    </xf>
    <xf numFmtId="0" fontId="31" fillId="0" borderId="1" xfId="7" applyFont="1" applyBorder="1" applyAlignment="1">
      <alignment horizontal="center" vertical="center" wrapText="1"/>
    </xf>
    <xf numFmtId="166" fontId="31" fillId="0" borderId="1" xfId="8" applyNumberFormat="1" applyFont="1" applyBorder="1" applyAlignment="1">
      <alignment horizontal="center" vertical="center" wrapText="1"/>
    </xf>
    <xf numFmtId="165" fontId="31" fillId="0" borderId="1" xfId="7" applyNumberFormat="1" applyFont="1" applyBorder="1" applyAlignment="1">
      <alignment horizontal="center" vertical="center" wrapText="1"/>
    </xf>
    <xf numFmtId="0" fontId="35" fillId="0" borderId="0" xfId="7" applyFont="1" applyAlignment="1">
      <alignment vertical="center" wrapText="1"/>
    </xf>
    <xf numFmtId="165" fontId="31" fillId="0" borderId="0" xfId="7" applyNumberFormat="1" applyFont="1" applyAlignment="1">
      <alignment vertical="center" wrapText="1"/>
    </xf>
    <xf numFmtId="49" fontId="36" fillId="0" borderId="19" xfId="7" applyNumberFormat="1" applyFont="1" applyFill="1" applyBorder="1" applyAlignment="1">
      <alignment horizontal="center" vertical="center" wrapText="1"/>
    </xf>
    <xf numFmtId="49" fontId="36" fillId="0" borderId="3" xfId="7" applyNumberFormat="1" applyFont="1" applyFill="1" applyBorder="1" applyAlignment="1">
      <alignment horizontal="center" vertical="center" wrapText="1"/>
    </xf>
    <xf numFmtId="49" fontId="36" fillId="0" borderId="1" xfId="7" applyNumberFormat="1" applyFont="1" applyFill="1" applyBorder="1" applyAlignment="1">
      <alignment horizontal="center" vertical="center" textRotation="90" wrapText="1"/>
    </xf>
    <xf numFmtId="165" fontId="36" fillId="0" borderId="1" xfId="0" applyNumberFormat="1" applyFont="1" applyFill="1" applyBorder="1" applyAlignment="1">
      <alignment horizontal="center" vertical="center" wrapText="1"/>
    </xf>
    <xf numFmtId="49" fontId="37" fillId="0" borderId="1" xfId="7" applyNumberFormat="1" applyFont="1" applyFill="1" applyBorder="1" applyAlignment="1">
      <alignment horizontal="center" vertical="center" textRotation="90" wrapText="1"/>
    </xf>
    <xf numFmtId="0" fontId="37" fillId="0" borderId="1" xfId="7" applyNumberFormat="1" applyFont="1" applyFill="1" applyBorder="1" applyAlignment="1">
      <alignment horizontal="center" vertical="center" wrapText="1"/>
    </xf>
    <xf numFmtId="166" fontId="37" fillId="0" borderId="20" xfId="8" applyNumberFormat="1" applyFont="1" applyFill="1" applyBorder="1" applyAlignment="1">
      <alignment horizontal="center" vertical="center" wrapText="1"/>
    </xf>
    <xf numFmtId="165" fontId="37" fillId="0" borderId="20" xfId="7" applyNumberFormat="1" applyFont="1" applyFill="1" applyBorder="1" applyAlignment="1">
      <alignment horizontal="center" vertical="center" wrapText="1"/>
    </xf>
    <xf numFmtId="0" fontId="38" fillId="0" borderId="1" xfId="7" applyFont="1" applyBorder="1" applyAlignment="1">
      <alignment horizontal="center" vertical="center" wrapText="1"/>
    </xf>
    <xf numFmtId="166" fontId="11" fillId="0" borderId="1" xfId="8" applyNumberFormat="1" applyFont="1" applyBorder="1" applyAlignment="1">
      <alignment horizontal="center" vertical="center" wrapText="1"/>
    </xf>
    <xf numFmtId="165" fontId="11" fillId="0" borderId="1" xfId="7" applyNumberFormat="1" applyFont="1" applyBorder="1" applyAlignment="1">
      <alignment horizontal="center" vertical="center" wrapText="1"/>
    </xf>
    <xf numFmtId="0" fontId="31" fillId="0" borderId="1" xfId="7" applyFont="1" applyBorder="1" applyAlignment="1">
      <alignment horizontal="left" vertical="center" wrapText="1"/>
    </xf>
    <xf numFmtId="166" fontId="31" fillId="0" borderId="1" xfId="8" applyNumberFormat="1" applyFont="1" applyFill="1" applyBorder="1" applyAlignment="1">
      <alignment horizontal="center" vertical="center" wrapText="1"/>
    </xf>
    <xf numFmtId="164" fontId="31" fillId="0" borderId="0" xfId="8" applyFont="1" applyAlignment="1">
      <alignment vertical="center" wrapText="1"/>
    </xf>
    <xf numFmtId="165" fontId="7" fillId="0" borderId="0" xfId="7" applyNumberFormat="1" applyFont="1" applyFill="1" applyBorder="1" applyAlignment="1">
      <alignment horizontal="right" vertical="center" wrapText="1"/>
    </xf>
    <xf numFmtId="164" fontId="7" fillId="0" borderId="0" xfId="8" applyFont="1" applyAlignment="1">
      <alignment horizontal="center" vertical="center" wrapText="1"/>
    </xf>
    <xf numFmtId="164" fontId="31" fillId="0" borderId="0" xfId="8" applyFont="1" applyAlignment="1">
      <alignment horizontal="center" vertical="center" wrapText="1"/>
    </xf>
    <xf numFmtId="0" fontId="31" fillId="0" borderId="12" xfId="7" applyFont="1" applyBorder="1" applyAlignment="1">
      <alignment horizontal="center" vertical="center" wrapText="1"/>
    </xf>
    <xf numFmtId="0" fontId="31" fillId="0" borderId="19" xfId="7" applyFont="1" applyBorder="1" applyAlignment="1">
      <alignment horizontal="center" vertical="center" wrapText="1"/>
    </xf>
    <xf numFmtId="166" fontId="31" fillId="0" borderId="7" xfId="8" applyNumberFormat="1" applyFont="1" applyBorder="1" applyAlignment="1">
      <alignment horizontal="right" vertical="center" wrapText="1"/>
    </xf>
    <xf numFmtId="164" fontId="35" fillId="0" borderId="0" xfId="8" applyFont="1" applyAlignment="1">
      <alignment vertical="center" wrapText="1"/>
    </xf>
    <xf numFmtId="0" fontId="39" fillId="0" borderId="0" xfId="7" applyFont="1" applyAlignment="1">
      <alignment vertical="center" wrapText="1"/>
    </xf>
    <xf numFmtId="164" fontId="39" fillId="0" borderId="0" xfId="8" applyFont="1" applyAlignment="1">
      <alignment vertical="center" wrapText="1"/>
    </xf>
    <xf numFmtId="0" fontId="31" fillId="0" borderId="6" xfId="7" applyFont="1" applyBorder="1" applyAlignment="1">
      <alignment horizontal="center" vertical="center" wrapText="1"/>
    </xf>
    <xf numFmtId="0" fontId="31" fillId="0" borderId="5" xfId="7" applyFont="1" applyBorder="1" applyAlignment="1">
      <alignment horizontal="center" vertical="center" wrapText="1"/>
    </xf>
    <xf numFmtId="0" fontId="31" fillId="0" borderId="5" xfId="7" applyFont="1" applyBorder="1" applyAlignment="1">
      <alignment horizontal="left" vertical="center" wrapText="1"/>
    </xf>
    <xf numFmtId="0" fontId="31" fillId="0" borderId="28" xfId="7" applyFont="1" applyBorder="1" applyAlignment="1">
      <alignment horizontal="left" vertical="center" wrapText="1"/>
    </xf>
    <xf numFmtId="164" fontId="31" fillId="0" borderId="4" xfId="8" applyFont="1" applyBorder="1" applyAlignment="1">
      <alignment horizontal="center" vertical="center" wrapText="1"/>
    </xf>
    <xf numFmtId="49" fontId="37" fillId="0" borderId="12" xfId="7" applyNumberFormat="1" applyFont="1" applyFill="1" applyBorder="1" applyAlignment="1">
      <alignment horizontal="center" vertical="center" textRotation="90" wrapText="1"/>
    </xf>
    <xf numFmtId="0" fontId="37" fillId="0" borderId="19" xfId="7" applyNumberFormat="1" applyFont="1" applyFill="1" applyBorder="1" applyAlignment="1">
      <alignment horizontal="center" vertical="center" wrapText="1"/>
    </xf>
    <xf numFmtId="166" fontId="37" fillId="0" borderId="7" xfId="8" applyNumberFormat="1" applyFont="1" applyFill="1" applyBorder="1" applyAlignment="1">
      <alignment horizontal="right" vertical="center" wrapText="1"/>
    </xf>
    <xf numFmtId="0" fontId="40" fillId="0" borderId="12" xfId="7" applyFont="1" applyBorder="1" applyAlignment="1">
      <alignment horizontal="center" vertical="center" wrapText="1"/>
    </xf>
    <xf numFmtId="0" fontId="40" fillId="0" borderId="1" xfId="7" applyFont="1" applyBorder="1" applyAlignment="1">
      <alignment horizontal="center" vertical="center" wrapText="1"/>
    </xf>
    <xf numFmtId="0" fontId="40" fillId="0" borderId="1" xfId="7" applyFont="1" applyBorder="1" applyAlignment="1">
      <alignment horizontal="left" vertical="center" wrapText="1"/>
    </xf>
    <xf numFmtId="0" fontId="19" fillId="0" borderId="1" xfId="3" applyFont="1" applyBorder="1" applyAlignment="1">
      <alignment horizontal="center"/>
    </xf>
    <xf numFmtId="0" fontId="19" fillId="0" borderId="1" xfId="3" applyFont="1" applyBorder="1" applyAlignment="1">
      <alignment horizontal="center" vertical="top"/>
    </xf>
    <xf numFmtId="166" fontId="19" fillId="0" borderId="1" xfId="6" applyNumberFormat="1" applyFont="1" applyBorder="1" applyAlignment="1">
      <alignment horizontal="right" vertical="center"/>
    </xf>
    <xf numFmtId="0" fontId="19" fillId="2" borderId="1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1" fillId="0" borderId="0" xfId="7" applyFont="1" applyFill="1" applyAlignment="1">
      <alignment horizontal="center" vertical="center" wrapText="1"/>
    </xf>
    <xf numFmtId="165" fontId="7" fillId="0" borderId="23" xfId="7" applyNumberFormat="1" applyFont="1" applyFill="1" applyBorder="1" applyAlignment="1">
      <alignment horizontal="right" vertical="center" wrapText="1"/>
    </xf>
    <xf numFmtId="49" fontId="36" fillId="0" borderId="19" xfId="7" applyNumberFormat="1" applyFont="1" applyFill="1" applyBorder="1" applyAlignment="1">
      <alignment horizontal="center" vertical="center" wrapText="1"/>
    </xf>
    <xf numFmtId="49" fontId="36" fillId="0" borderId="3" xfId="7" applyNumberFormat="1" applyFont="1" applyFill="1" applyBorder="1" applyAlignment="1">
      <alignment horizontal="center" vertical="center" wrapText="1"/>
    </xf>
    <xf numFmtId="0" fontId="36" fillId="0" borderId="17" xfId="7" applyNumberFormat="1" applyFont="1" applyFill="1" applyBorder="1" applyAlignment="1">
      <alignment horizontal="center" vertical="center" wrapText="1"/>
    </xf>
    <xf numFmtId="0" fontId="36" fillId="0" borderId="22" xfId="7" applyNumberFormat="1" applyFont="1" applyFill="1" applyBorder="1" applyAlignment="1">
      <alignment horizontal="center" vertical="center" wrapText="1"/>
    </xf>
    <xf numFmtId="0" fontId="36" fillId="0" borderId="20" xfId="7" applyNumberFormat="1" applyFont="1" applyFill="1" applyBorder="1" applyAlignment="1">
      <alignment horizontal="center" vertical="center" wrapText="1"/>
    </xf>
    <xf numFmtId="165" fontId="7" fillId="0" borderId="19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36" fillId="0" borderId="17" xfId="0" applyNumberFormat="1" applyFont="1" applyFill="1" applyBorder="1" applyAlignment="1">
      <alignment horizontal="center" vertical="center" wrapText="1"/>
    </xf>
    <xf numFmtId="165" fontId="36" fillId="0" borderId="20" xfId="0" applyNumberFormat="1" applyFont="1" applyFill="1" applyBorder="1" applyAlignment="1">
      <alignment horizontal="center" vertical="center" wrapText="1"/>
    </xf>
    <xf numFmtId="165" fontId="36" fillId="0" borderId="21" xfId="0" applyNumberFormat="1" applyFont="1" applyFill="1" applyBorder="1" applyAlignment="1">
      <alignment horizontal="center" vertical="center" wrapText="1"/>
    </xf>
    <xf numFmtId="165" fontId="36" fillId="0" borderId="23" xfId="0" applyNumberFormat="1" applyFont="1" applyFill="1" applyBorder="1" applyAlignment="1">
      <alignment horizontal="center" vertical="center" wrapText="1"/>
    </xf>
    <xf numFmtId="165" fontId="36" fillId="0" borderId="24" xfId="0" applyNumberFormat="1" applyFont="1" applyFill="1" applyBorder="1" applyAlignment="1">
      <alignment horizontal="center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27" fillId="2" borderId="1" xfId="18" applyFont="1" applyFill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0" fontId="19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15" xfId="0" applyNumberFormat="1" applyFont="1" applyFill="1" applyBorder="1" applyAlignment="1">
      <alignment horizontal="center" vertical="center" wrapText="1"/>
    </xf>
    <xf numFmtId="0" fontId="7" fillId="0" borderId="16" xfId="0" applyNumberFormat="1" applyFont="1" applyFill="1" applyBorder="1" applyAlignment="1">
      <alignment horizontal="center" vertical="center" wrapText="1"/>
    </xf>
    <xf numFmtId="165" fontId="7" fillId="0" borderId="0" xfId="7" applyNumberFormat="1" applyFont="1" applyFill="1" applyAlignment="1">
      <alignment horizontal="right" vertical="center" wrapText="1"/>
    </xf>
    <xf numFmtId="165" fontId="34" fillId="0" borderId="0" xfId="7" applyNumberFormat="1" applyFont="1" applyFill="1" applyAlignment="1">
      <alignment horizontal="right" vertical="center" wrapText="1"/>
    </xf>
    <xf numFmtId="0" fontId="22" fillId="0" borderId="0" xfId="7" applyNumberFormat="1" applyFont="1" applyFill="1" applyAlignment="1">
      <alignment horizontal="center" vertical="center" wrapText="1"/>
    </xf>
    <xf numFmtId="49" fontId="37" fillId="0" borderId="13" xfId="7" applyNumberFormat="1" applyFont="1" applyFill="1" applyBorder="1" applyAlignment="1">
      <alignment horizontal="center" vertical="center" wrapText="1"/>
    </xf>
    <xf numFmtId="49" fontId="37" fillId="0" borderId="25" xfId="7" applyNumberFormat="1" applyFont="1" applyFill="1" applyBorder="1" applyAlignment="1">
      <alignment horizontal="center" vertical="center" wrapText="1"/>
    </xf>
    <xf numFmtId="0" fontId="37" fillId="0" borderId="14" xfId="7" applyNumberFormat="1" applyFont="1" applyFill="1" applyBorder="1" applyAlignment="1">
      <alignment horizontal="center" vertical="center" wrapText="1"/>
    </xf>
    <xf numFmtId="0" fontId="37" fillId="0" borderId="1" xfId="7" applyNumberFormat="1" applyFont="1" applyFill="1" applyBorder="1" applyAlignment="1">
      <alignment horizontal="center" vertical="center" wrapText="1"/>
    </xf>
    <xf numFmtId="49" fontId="36" fillId="0" borderId="26" xfId="7" applyNumberFormat="1" applyFont="1" applyFill="1" applyBorder="1" applyAlignment="1">
      <alignment horizontal="center" vertical="center" textRotation="90" wrapText="1"/>
    </xf>
    <xf numFmtId="49" fontId="36" fillId="0" borderId="27" xfId="7" applyNumberFormat="1" applyFont="1" applyFill="1" applyBorder="1" applyAlignment="1">
      <alignment horizontal="center" vertical="center" textRotation="90" wrapText="1"/>
    </xf>
    <xf numFmtId="49" fontId="36" fillId="0" borderId="17" xfId="7" applyNumberFormat="1" applyFont="1" applyFill="1" applyBorder="1" applyAlignment="1">
      <alignment horizontal="center" vertical="center" textRotation="90" wrapText="1"/>
    </xf>
    <xf numFmtId="49" fontId="36" fillId="0" borderId="20" xfId="7" applyNumberFormat="1" applyFont="1" applyFill="1" applyBorder="1" applyAlignment="1">
      <alignment horizontal="center" vertical="center" textRotation="90" wrapText="1"/>
    </xf>
    <xf numFmtId="0" fontId="19" fillId="2" borderId="14" xfId="3" applyFont="1" applyFill="1" applyBorder="1" applyAlignment="1">
      <alignment horizontal="center" vertical="center" wrapText="1"/>
    </xf>
    <xf numFmtId="0" fontId="19" fillId="2" borderId="15" xfId="3" applyFont="1" applyFill="1" applyBorder="1" applyAlignment="1">
      <alignment horizontal="center" vertical="center" wrapText="1"/>
    </xf>
    <xf numFmtId="0" fontId="19" fillId="2" borderId="16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 wrapText="1"/>
    </xf>
    <xf numFmtId="0" fontId="19" fillId="2" borderId="3" xfId="3" applyFont="1" applyFill="1" applyBorder="1" applyAlignment="1">
      <alignment horizontal="center" vertical="center" wrapText="1"/>
    </xf>
    <xf numFmtId="0" fontId="22" fillId="2" borderId="19" xfId="28" applyFont="1" applyFill="1" applyBorder="1" applyAlignment="1">
      <alignment horizontal="left" vertical="center" wrapText="1"/>
    </xf>
    <xf numFmtId="0" fontId="22" fillId="2" borderId="2" xfId="28" applyFont="1" applyFill="1" applyBorder="1" applyAlignment="1">
      <alignment horizontal="left" vertical="center" wrapText="1"/>
    </xf>
    <xf numFmtId="0" fontId="22" fillId="2" borderId="3" xfId="28" applyFont="1" applyFill="1" applyBorder="1" applyAlignment="1">
      <alignment horizontal="left" vertical="center" wrapText="1"/>
    </xf>
    <xf numFmtId="0" fontId="31" fillId="2" borderId="0" xfId="1" applyFont="1" applyFill="1" applyAlignment="1">
      <alignment horizontal="center" vertical="center" wrapText="1"/>
    </xf>
    <xf numFmtId="0" fontId="22" fillId="2" borderId="18" xfId="3" applyFont="1" applyFill="1" applyBorder="1" applyAlignment="1">
      <alignment horizontal="center" vertical="center" wrapText="1"/>
    </xf>
    <xf numFmtId="0" fontId="0" fillId="2" borderId="21" xfId="0" applyFill="1" applyBorder="1"/>
    <xf numFmtId="0" fontId="22" fillId="2" borderId="17" xfId="3" applyFont="1" applyFill="1" applyBorder="1" applyAlignment="1">
      <alignment horizontal="center" vertical="center" wrapText="1"/>
    </xf>
    <xf numFmtId="0" fontId="22" fillId="2" borderId="20" xfId="3" applyFont="1" applyFill="1" applyBorder="1" applyAlignment="1">
      <alignment horizontal="center" vertical="center" wrapText="1"/>
    </xf>
    <xf numFmtId="0" fontId="22" fillId="2" borderId="19" xfId="3" applyFont="1" applyFill="1" applyBorder="1" applyAlignment="1">
      <alignment horizontal="center" vertical="center" wrapText="1"/>
    </xf>
    <xf numFmtId="0" fontId="22" fillId="2" borderId="2" xfId="3" applyFont="1" applyFill="1" applyBorder="1" applyAlignment="1">
      <alignment horizontal="center" vertical="center" wrapText="1"/>
    </xf>
    <xf numFmtId="0" fontId="22" fillId="2" borderId="3" xfId="3" applyFont="1" applyFill="1" applyBorder="1" applyAlignment="1">
      <alignment horizontal="center" vertical="center" wrapText="1"/>
    </xf>
  </cellXfs>
  <cellStyles count="29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28"/>
    <cellStyle name="Percent 2" xfId="19"/>
    <cellStyle name="SN_241" xfId="20"/>
    <cellStyle name="SN_b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8"/>
  <sheetViews>
    <sheetView workbookViewId="0">
      <selection activeCell="C17" sqref="C17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64.28515625" style="7" customWidth="1"/>
    <col min="4" max="6" width="16.5703125" style="7" customWidth="1"/>
    <col min="7" max="16384" width="9.140625" style="7"/>
  </cols>
  <sheetData>
    <row r="1" spans="1:42" ht="20.25" customHeight="1" x14ac:dyDescent="0.3">
      <c r="F1" s="90" t="s">
        <v>55</v>
      </c>
      <c r="G1" s="8"/>
    </row>
    <row r="2" spans="1:42" s="9" customFormat="1" ht="16.5" x14ac:dyDescent="0.3">
      <c r="F2" s="91" t="s">
        <v>58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s="9" customFormat="1" ht="19.5" customHeight="1" x14ac:dyDescent="0.3">
      <c r="F3" s="92" t="s">
        <v>38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ht="17.25" hidden="1" customHeight="1" x14ac:dyDescent="0.3">
      <c r="F4" s="19"/>
      <c r="G4" s="8"/>
    </row>
    <row r="5" spans="1:42" ht="15.75" hidden="1" customHeight="1" x14ac:dyDescent="0.3">
      <c r="F5" s="19"/>
      <c r="G5" s="8"/>
    </row>
    <row r="6" spans="1:42" ht="15.75" customHeight="1" x14ac:dyDescent="0.3">
      <c r="F6" s="19"/>
      <c r="G6" s="8"/>
    </row>
    <row r="7" spans="1:42" ht="73.5" customHeight="1" x14ac:dyDescent="0.3">
      <c r="A7" s="192" t="s">
        <v>66</v>
      </c>
      <c r="B7" s="192"/>
      <c r="C7" s="192"/>
      <c r="D7" s="192"/>
      <c r="E7" s="192"/>
      <c r="F7" s="192"/>
      <c r="G7" s="14"/>
    </row>
    <row r="8" spans="1:42" ht="22.5" customHeight="1" x14ac:dyDescent="0.3">
      <c r="B8" s="14"/>
      <c r="C8" s="14"/>
      <c r="D8" s="18"/>
      <c r="E8" s="18"/>
      <c r="F8" s="15" t="s">
        <v>54</v>
      </c>
      <c r="G8" s="14"/>
    </row>
    <row r="9" spans="1:42" ht="50.25" customHeight="1" x14ac:dyDescent="0.3">
      <c r="A9" s="194" t="s">
        <v>53</v>
      </c>
      <c r="B9" s="194"/>
      <c r="C9" s="193" t="s">
        <v>52</v>
      </c>
      <c r="D9" s="195" t="s">
        <v>65</v>
      </c>
      <c r="E9" s="195"/>
      <c r="F9" s="195"/>
      <c r="G9" s="14"/>
    </row>
    <row r="10" spans="1:42" s="3" customFormat="1" ht="17.25" customHeight="1" x14ac:dyDescent="0.25">
      <c r="A10" s="194"/>
      <c r="B10" s="194"/>
      <c r="C10" s="193"/>
      <c r="D10" s="193" t="s">
        <v>56</v>
      </c>
      <c r="E10" s="193" t="s">
        <v>57</v>
      </c>
      <c r="F10" s="193" t="s">
        <v>51</v>
      </c>
    </row>
    <row r="11" spans="1:42" s="3" customFormat="1" ht="17.25" customHeight="1" x14ac:dyDescent="0.25">
      <c r="A11" s="21" t="s">
        <v>3</v>
      </c>
      <c r="B11" s="21" t="s">
        <v>2</v>
      </c>
      <c r="C11" s="193"/>
      <c r="D11" s="193"/>
      <c r="E11" s="193"/>
      <c r="F11" s="193"/>
    </row>
    <row r="12" spans="1:42" s="3" customFormat="1" ht="16.5" x14ac:dyDescent="0.25">
      <c r="A12" s="21"/>
      <c r="B12" s="21"/>
      <c r="C12" s="22" t="s">
        <v>50</v>
      </c>
      <c r="D12" s="23">
        <f>+D13+D33</f>
        <v>0</v>
      </c>
      <c r="E12" s="23">
        <f>+E13+E33</f>
        <v>0</v>
      </c>
      <c r="F12" s="23">
        <f>+F13+F33</f>
        <v>0</v>
      </c>
    </row>
    <row r="13" spans="1:42" s="20" customFormat="1" ht="16.5" x14ac:dyDescent="0.25">
      <c r="A13" s="24"/>
      <c r="B13" s="24"/>
      <c r="C13" s="25" t="s">
        <v>70</v>
      </c>
      <c r="D13" s="26">
        <f>+D15</f>
        <v>0</v>
      </c>
      <c r="E13" s="26">
        <f>+E15</f>
        <v>0</v>
      </c>
      <c r="F13" s="26">
        <f>+F15</f>
        <v>0</v>
      </c>
    </row>
    <row r="14" spans="1:42" s="20" customFormat="1" ht="16.5" x14ac:dyDescent="0.25">
      <c r="A14" s="24" t="s">
        <v>71</v>
      </c>
      <c r="B14" s="24"/>
      <c r="C14" s="27" t="s">
        <v>72</v>
      </c>
      <c r="D14" s="28"/>
      <c r="E14" s="28"/>
      <c r="F14" s="28"/>
    </row>
    <row r="15" spans="1:42" s="20" customFormat="1" ht="16.5" x14ac:dyDescent="0.25">
      <c r="A15" s="24"/>
      <c r="B15" s="24"/>
      <c r="C15" s="24" t="s">
        <v>73</v>
      </c>
      <c r="D15" s="190">
        <f>+D21+D27</f>
        <v>0</v>
      </c>
      <c r="E15" s="190">
        <f>+E21+E27</f>
        <v>0</v>
      </c>
      <c r="F15" s="190">
        <f>+F21+F27</f>
        <v>0</v>
      </c>
    </row>
    <row r="16" spans="1:42" s="20" customFormat="1" ht="16.5" x14ac:dyDescent="0.25">
      <c r="A16" s="24"/>
      <c r="B16" s="24"/>
      <c r="C16" s="27" t="s">
        <v>74</v>
      </c>
      <c r="D16" s="190"/>
      <c r="E16" s="190"/>
      <c r="F16" s="190"/>
    </row>
    <row r="17" spans="1:6" s="20" customFormat="1" ht="49.5" x14ac:dyDescent="0.25">
      <c r="A17" s="24"/>
      <c r="B17" s="24"/>
      <c r="C17" s="24" t="s">
        <v>75</v>
      </c>
      <c r="D17" s="190"/>
      <c r="E17" s="190"/>
      <c r="F17" s="190"/>
    </row>
    <row r="18" spans="1:6" s="20" customFormat="1" ht="16.5" x14ac:dyDescent="0.25">
      <c r="A18" s="24"/>
      <c r="B18" s="24"/>
      <c r="C18" s="27" t="s">
        <v>76</v>
      </c>
      <c r="D18" s="190"/>
      <c r="E18" s="190"/>
      <c r="F18" s="190"/>
    </row>
    <row r="19" spans="1:6" s="20" customFormat="1" ht="33.75" customHeight="1" x14ac:dyDescent="0.25">
      <c r="A19" s="24"/>
      <c r="B19" s="24"/>
      <c r="C19" s="24" t="s">
        <v>77</v>
      </c>
      <c r="D19" s="190"/>
      <c r="E19" s="190"/>
      <c r="F19" s="190"/>
    </row>
    <row r="20" spans="1:6" s="20" customFormat="1" ht="16.5" x14ac:dyDescent="0.25">
      <c r="A20" s="196" t="s">
        <v>78</v>
      </c>
      <c r="B20" s="196"/>
      <c r="C20" s="196"/>
      <c r="D20" s="29"/>
      <c r="E20" s="29"/>
      <c r="F20" s="29"/>
    </row>
    <row r="21" spans="1:6" s="20" customFormat="1" ht="16.5" x14ac:dyDescent="0.25">
      <c r="A21" s="24"/>
      <c r="B21" s="24" t="s">
        <v>79</v>
      </c>
      <c r="C21" s="27" t="s">
        <v>80</v>
      </c>
      <c r="D21" s="190">
        <f>+'3'!G24</f>
        <v>-1390488.2407999998</v>
      </c>
      <c r="E21" s="190">
        <f>+'3'!H24</f>
        <v>-2852539.3007999999</v>
      </c>
      <c r="F21" s="190">
        <f>+'3'!I24</f>
        <v>-5747627.2448000005</v>
      </c>
    </row>
    <row r="22" spans="1:6" s="20" customFormat="1" ht="16.5" customHeight="1" x14ac:dyDescent="0.25">
      <c r="A22" s="24"/>
      <c r="B22" s="24"/>
      <c r="C22" s="24" t="s">
        <v>73</v>
      </c>
      <c r="D22" s="190"/>
      <c r="E22" s="190"/>
      <c r="F22" s="190"/>
    </row>
    <row r="23" spans="1:6" s="20" customFormat="1" ht="16.5" x14ac:dyDescent="0.25">
      <c r="A23" s="24"/>
      <c r="B23" s="24"/>
      <c r="C23" s="27" t="s">
        <v>81</v>
      </c>
      <c r="D23" s="190"/>
      <c r="E23" s="190"/>
      <c r="F23" s="190"/>
    </row>
    <row r="24" spans="1:6" s="20" customFormat="1" ht="66.75" customHeight="1" x14ac:dyDescent="0.25">
      <c r="A24" s="24"/>
      <c r="B24" s="24"/>
      <c r="C24" s="24" t="s">
        <v>82</v>
      </c>
      <c r="D24" s="190"/>
      <c r="E24" s="190"/>
      <c r="F24" s="190"/>
    </row>
    <row r="25" spans="1:6" s="20" customFormat="1" ht="16.5" x14ac:dyDescent="0.25">
      <c r="A25" s="24"/>
      <c r="B25" s="24"/>
      <c r="C25" s="27" t="s">
        <v>83</v>
      </c>
      <c r="D25" s="190"/>
      <c r="E25" s="190"/>
      <c r="F25" s="190"/>
    </row>
    <row r="26" spans="1:6" s="20" customFormat="1" ht="16.5" x14ac:dyDescent="0.25">
      <c r="A26" s="24"/>
      <c r="B26" s="24"/>
      <c r="C26" s="24" t="s">
        <v>84</v>
      </c>
      <c r="D26" s="190"/>
      <c r="E26" s="190"/>
      <c r="F26" s="190"/>
    </row>
    <row r="27" spans="1:6" s="20" customFormat="1" ht="16.5" x14ac:dyDescent="0.25">
      <c r="A27" s="24"/>
      <c r="B27" s="24" t="s">
        <v>79</v>
      </c>
      <c r="C27" s="27" t="s">
        <v>80</v>
      </c>
      <c r="D27" s="190">
        <f>+'3'!G32</f>
        <v>1390488.2408</v>
      </c>
      <c r="E27" s="190">
        <f>+'3'!H32</f>
        <v>2852539.3007999999</v>
      </c>
      <c r="F27" s="190">
        <f>+'3'!I32</f>
        <v>5747627.2448000005</v>
      </c>
    </row>
    <row r="28" spans="1:6" s="20" customFormat="1" ht="16.5" customHeight="1" x14ac:dyDescent="0.25">
      <c r="A28" s="24"/>
      <c r="B28" s="24"/>
      <c r="C28" s="24" t="s">
        <v>73</v>
      </c>
      <c r="D28" s="190"/>
      <c r="E28" s="190"/>
      <c r="F28" s="190"/>
    </row>
    <row r="29" spans="1:6" s="20" customFormat="1" ht="16.5" x14ac:dyDescent="0.25">
      <c r="A29" s="24"/>
      <c r="B29" s="24"/>
      <c r="C29" s="27" t="s">
        <v>81</v>
      </c>
      <c r="D29" s="190"/>
      <c r="E29" s="190"/>
      <c r="F29" s="190"/>
    </row>
    <row r="30" spans="1:6" s="20" customFormat="1" ht="66.75" customHeight="1" x14ac:dyDescent="0.25">
      <c r="A30" s="24"/>
      <c r="B30" s="24"/>
      <c r="C30" s="24" t="s">
        <v>82</v>
      </c>
      <c r="D30" s="190"/>
      <c r="E30" s="190"/>
      <c r="F30" s="190"/>
    </row>
    <row r="31" spans="1:6" s="20" customFormat="1" ht="16.5" x14ac:dyDescent="0.25">
      <c r="A31" s="24"/>
      <c r="B31" s="24"/>
      <c r="C31" s="27" t="s">
        <v>83</v>
      </c>
      <c r="D31" s="190"/>
      <c r="E31" s="190"/>
      <c r="F31" s="190"/>
    </row>
    <row r="32" spans="1:6" s="20" customFormat="1" ht="16.5" x14ac:dyDescent="0.25">
      <c r="A32" s="24"/>
      <c r="B32" s="24"/>
      <c r="C32" s="24" t="s">
        <v>84</v>
      </c>
      <c r="D32" s="190"/>
      <c r="E32" s="190"/>
      <c r="F32" s="190"/>
    </row>
    <row r="33" spans="1:6" s="3" customFormat="1" ht="16.5" x14ac:dyDescent="0.3">
      <c r="A33" s="188" t="s">
        <v>49</v>
      </c>
      <c r="B33" s="188"/>
      <c r="C33" s="30" t="s">
        <v>0</v>
      </c>
      <c r="D33" s="31">
        <f>+D35</f>
        <v>0</v>
      </c>
      <c r="E33" s="32">
        <f>+E35</f>
        <v>0</v>
      </c>
      <c r="F33" s="32">
        <f>+F35</f>
        <v>0</v>
      </c>
    </row>
    <row r="34" spans="1:6" s="3" customFormat="1" ht="20.25" customHeight="1" x14ac:dyDescent="0.3">
      <c r="A34" s="21"/>
      <c r="B34" s="33"/>
      <c r="C34" s="34" t="s">
        <v>48</v>
      </c>
      <c r="D34" s="34"/>
      <c r="E34" s="34"/>
      <c r="F34" s="35"/>
    </row>
    <row r="35" spans="1:6" s="3" customFormat="1" ht="16.5" x14ac:dyDescent="0.3">
      <c r="A35" s="189">
        <v>1169</v>
      </c>
      <c r="B35" s="33"/>
      <c r="C35" s="36" t="s">
        <v>47</v>
      </c>
      <c r="D35" s="190">
        <f>D41+D47+D53</f>
        <v>0</v>
      </c>
      <c r="E35" s="190">
        <f>E41+E47+E53</f>
        <v>0</v>
      </c>
      <c r="F35" s="190">
        <f>F41+F47+F53</f>
        <v>0</v>
      </c>
    </row>
    <row r="36" spans="1:6" s="3" customFormat="1" ht="19.899999999999999" customHeight="1" x14ac:dyDescent="0.25">
      <c r="A36" s="189"/>
      <c r="B36" s="188"/>
      <c r="C36" s="36" t="s">
        <v>46</v>
      </c>
      <c r="D36" s="190"/>
      <c r="E36" s="190"/>
      <c r="F36" s="190"/>
    </row>
    <row r="37" spans="1:6" s="3" customFormat="1" ht="49.5" customHeight="1" x14ac:dyDescent="0.25">
      <c r="A37" s="189"/>
      <c r="B37" s="188"/>
      <c r="C37" s="37" t="s">
        <v>45</v>
      </c>
      <c r="D37" s="190"/>
      <c r="E37" s="190"/>
      <c r="F37" s="190"/>
    </row>
    <row r="38" spans="1:6" s="3" customFormat="1" ht="16.5" x14ac:dyDescent="0.3">
      <c r="A38" s="189"/>
      <c r="B38" s="188"/>
      <c r="C38" s="38" t="s">
        <v>44</v>
      </c>
      <c r="D38" s="190"/>
      <c r="E38" s="190"/>
      <c r="F38" s="190"/>
    </row>
    <row r="39" spans="1:6" s="3" customFormat="1" ht="31.5" customHeight="1" x14ac:dyDescent="0.3">
      <c r="A39" s="189"/>
      <c r="B39" s="188"/>
      <c r="C39" s="39" t="s">
        <v>43</v>
      </c>
      <c r="D39" s="190"/>
      <c r="E39" s="190"/>
      <c r="F39" s="190"/>
    </row>
    <row r="40" spans="1:6" s="3" customFormat="1" ht="21" customHeight="1" x14ac:dyDescent="0.3">
      <c r="A40" s="191" t="s">
        <v>42</v>
      </c>
      <c r="B40" s="191"/>
      <c r="C40" s="191"/>
      <c r="D40" s="40"/>
      <c r="E40" s="40"/>
      <c r="F40" s="35"/>
    </row>
    <row r="41" spans="1:6" s="13" customFormat="1" ht="15.75" customHeight="1" x14ac:dyDescent="0.25">
      <c r="A41" s="188"/>
      <c r="B41" s="189">
        <v>11001</v>
      </c>
      <c r="C41" s="34" t="s">
        <v>41</v>
      </c>
      <c r="D41" s="190">
        <f>+'3'!G48</f>
        <v>-1317933.2407999998</v>
      </c>
      <c r="E41" s="190">
        <f>+'3'!H48</f>
        <v>-1317933.2407999998</v>
      </c>
      <c r="F41" s="190">
        <f>+'3'!I48</f>
        <v>-1317933.2407999998</v>
      </c>
    </row>
    <row r="42" spans="1:6" s="3" customFormat="1" ht="16.5" x14ac:dyDescent="0.3">
      <c r="A42" s="188"/>
      <c r="B42" s="189"/>
      <c r="C42" s="38" t="s">
        <v>67</v>
      </c>
      <c r="D42" s="190"/>
      <c r="E42" s="190"/>
      <c r="F42" s="190"/>
    </row>
    <row r="43" spans="1:6" s="3" customFormat="1" ht="14.25" customHeight="1" x14ac:dyDescent="0.3">
      <c r="A43" s="188"/>
      <c r="B43" s="189"/>
      <c r="C43" s="38" t="s">
        <v>40</v>
      </c>
      <c r="D43" s="190"/>
      <c r="E43" s="190"/>
      <c r="F43" s="190"/>
    </row>
    <row r="44" spans="1:6" s="3" customFormat="1" ht="16.5" x14ac:dyDescent="0.3">
      <c r="A44" s="188"/>
      <c r="B44" s="189"/>
      <c r="C44" s="38" t="s">
        <v>68</v>
      </c>
      <c r="D44" s="190"/>
      <c r="E44" s="190"/>
      <c r="F44" s="190"/>
    </row>
    <row r="45" spans="1:6" s="3" customFormat="1" ht="15.75" customHeight="1" x14ac:dyDescent="0.3">
      <c r="A45" s="188"/>
      <c r="B45" s="189"/>
      <c r="C45" s="38" t="s">
        <v>39</v>
      </c>
      <c r="D45" s="190"/>
      <c r="E45" s="190"/>
      <c r="F45" s="190"/>
    </row>
    <row r="46" spans="1:6" s="3" customFormat="1" ht="16.5" x14ac:dyDescent="0.3">
      <c r="A46" s="188"/>
      <c r="B46" s="189"/>
      <c r="C46" s="41" t="s">
        <v>69</v>
      </c>
      <c r="D46" s="190"/>
      <c r="E46" s="190"/>
      <c r="F46" s="190"/>
    </row>
    <row r="47" spans="1:6" s="13" customFormat="1" ht="15.75" customHeight="1" x14ac:dyDescent="0.25">
      <c r="A47" s="188"/>
      <c r="B47" s="189">
        <v>31001</v>
      </c>
      <c r="C47" s="36" t="s">
        <v>41</v>
      </c>
      <c r="D47" s="190">
        <f>+'3'!G65</f>
        <v>-72555</v>
      </c>
      <c r="E47" s="190">
        <f>+'3'!H65</f>
        <v>-1534606.06</v>
      </c>
      <c r="F47" s="190">
        <f>+'3'!I65</f>
        <v>-4429694.0040000007</v>
      </c>
    </row>
    <row r="48" spans="1:6" s="3" customFormat="1" ht="35.25" customHeight="1" x14ac:dyDescent="0.3">
      <c r="A48" s="188"/>
      <c r="B48" s="189"/>
      <c r="C48" s="39" t="s">
        <v>268</v>
      </c>
      <c r="D48" s="190"/>
      <c r="E48" s="190"/>
      <c r="F48" s="190"/>
    </row>
    <row r="49" spans="1:6" s="3" customFormat="1" ht="14.25" customHeight="1" x14ac:dyDescent="0.3">
      <c r="A49" s="188"/>
      <c r="B49" s="189"/>
      <c r="C49" s="39" t="s">
        <v>40</v>
      </c>
      <c r="D49" s="190"/>
      <c r="E49" s="190"/>
      <c r="F49" s="190"/>
    </row>
    <row r="50" spans="1:6" s="3" customFormat="1" ht="36" customHeight="1" x14ac:dyDescent="0.25">
      <c r="A50" s="188"/>
      <c r="B50" s="189"/>
      <c r="C50" s="36" t="s">
        <v>412</v>
      </c>
      <c r="D50" s="190"/>
      <c r="E50" s="190"/>
      <c r="F50" s="190"/>
    </row>
    <row r="51" spans="1:6" s="3" customFormat="1" ht="18" customHeight="1" x14ac:dyDescent="0.3">
      <c r="A51" s="188"/>
      <c r="B51" s="189"/>
      <c r="C51" s="39" t="s">
        <v>39</v>
      </c>
      <c r="D51" s="190"/>
      <c r="E51" s="190"/>
      <c r="F51" s="190"/>
    </row>
    <row r="52" spans="1:6" s="3" customFormat="1" ht="36.75" customHeight="1" x14ac:dyDescent="0.3">
      <c r="A52" s="188"/>
      <c r="B52" s="189"/>
      <c r="C52" s="140" t="s">
        <v>411</v>
      </c>
      <c r="D52" s="190"/>
      <c r="E52" s="190"/>
      <c r="F52" s="190"/>
    </row>
    <row r="53" spans="1:6" s="13" customFormat="1" ht="15.75" customHeight="1" x14ac:dyDescent="0.25">
      <c r="A53" s="188"/>
      <c r="B53" s="189">
        <v>31001</v>
      </c>
      <c r="C53" s="36" t="s">
        <v>41</v>
      </c>
      <c r="D53" s="190">
        <f>+'3'!G78</f>
        <v>1390488.2408</v>
      </c>
      <c r="E53" s="190">
        <f>+'3'!H78</f>
        <v>2852539.3007999999</v>
      </c>
      <c r="F53" s="190">
        <f>+'3'!I78</f>
        <v>5747627.2448000005</v>
      </c>
    </row>
    <row r="54" spans="1:6" s="3" customFormat="1" ht="35.25" customHeight="1" x14ac:dyDescent="0.3">
      <c r="A54" s="188"/>
      <c r="B54" s="189"/>
      <c r="C54" s="39" t="s">
        <v>268</v>
      </c>
      <c r="D54" s="190"/>
      <c r="E54" s="190"/>
      <c r="F54" s="190"/>
    </row>
    <row r="55" spans="1:6" s="3" customFormat="1" ht="14.25" customHeight="1" x14ac:dyDescent="0.3">
      <c r="A55" s="188"/>
      <c r="B55" s="189"/>
      <c r="C55" s="39" t="s">
        <v>40</v>
      </c>
      <c r="D55" s="190"/>
      <c r="E55" s="190"/>
      <c r="F55" s="190"/>
    </row>
    <row r="56" spans="1:6" s="3" customFormat="1" ht="36" customHeight="1" x14ac:dyDescent="0.25">
      <c r="A56" s="188"/>
      <c r="B56" s="189"/>
      <c r="C56" s="36" t="s">
        <v>412</v>
      </c>
      <c r="D56" s="190"/>
      <c r="E56" s="190"/>
      <c r="F56" s="190"/>
    </row>
    <row r="57" spans="1:6" s="3" customFormat="1" ht="18" customHeight="1" x14ac:dyDescent="0.3">
      <c r="A57" s="188"/>
      <c r="B57" s="189"/>
      <c r="C57" s="39" t="s">
        <v>39</v>
      </c>
      <c r="D57" s="190"/>
      <c r="E57" s="190"/>
      <c r="F57" s="190"/>
    </row>
    <row r="58" spans="1:6" s="3" customFormat="1" ht="36.75" customHeight="1" x14ac:dyDescent="0.3">
      <c r="A58" s="188"/>
      <c r="B58" s="189"/>
      <c r="C58" s="140" t="s">
        <v>411</v>
      </c>
      <c r="D58" s="190"/>
      <c r="E58" s="190"/>
      <c r="F58" s="190"/>
    </row>
  </sheetData>
  <mergeCells count="39">
    <mergeCell ref="A7:F7"/>
    <mergeCell ref="F10:F11"/>
    <mergeCell ref="A33:B33"/>
    <mergeCell ref="A35:A39"/>
    <mergeCell ref="B36:B39"/>
    <mergeCell ref="C9:C11"/>
    <mergeCell ref="A9:B10"/>
    <mergeCell ref="F35:F39"/>
    <mergeCell ref="D10:D11"/>
    <mergeCell ref="E10:E11"/>
    <mergeCell ref="D9:F9"/>
    <mergeCell ref="A20:C20"/>
    <mergeCell ref="D21:D26"/>
    <mergeCell ref="E21:E26"/>
    <mergeCell ref="F21:F26"/>
    <mergeCell ref="E15:E19"/>
    <mergeCell ref="F15:F19"/>
    <mergeCell ref="D15:D19"/>
    <mergeCell ref="D27:D32"/>
    <mergeCell ref="E27:E32"/>
    <mergeCell ref="F27:F32"/>
    <mergeCell ref="A47:A52"/>
    <mergeCell ref="B47:B52"/>
    <mergeCell ref="D47:D52"/>
    <mergeCell ref="E47:E52"/>
    <mergeCell ref="F47:F52"/>
    <mergeCell ref="E35:E39"/>
    <mergeCell ref="D35:D39"/>
    <mergeCell ref="A40:C40"/>
    <mergeCell ref="F41:F46"/>
    <mergeCell ref="A41:A46"/>
    <mergeCell ref="B41:B46"/>
    <mergeCell ref="D41:D46"/>
    <mergeCell ref="E41:E46"/>
    <mergeCell ref="A53:A58"/>
    <mergeCell ref="B53:B58"/>
    <mergeCell ref="D53:D58"/>
    <mergeCell ref="E53:E58"/>
    <mergeCell ref="F53:F58"/>
  </mergeCells>
  <pageMargins left="0.53" right="0" top="0.35" bottom="0.19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C15" sqref="C15"/>
    </sheetView>
  </sheetViews>
  <sheetFormatPr defaultColWidth="9.140625" defaultRowHeight="17.25" x14ac:dyDescent="0.25"/>
  <cols>
    <col min="1" max="1" width="7.42578125" style="148" customWidth="1"/>
    <col min="2" max="2" width="8.7109375" style="148" customWidth="1"/>
    <col min="3" max="3" width="53.28515625" style="141" customWidth="1"/>
    <col min="4" max="4" width="18.42578125" style="153" customWidth="1"/>
    <col min="5" max="5" width="18.140625" style="153" customWidth="1"/>
    <col min="6" max="6" width="18.42578125" style="153" customWidth="1"/>
    <col min="7" max="8" width="15.5703125" style="153" customWidth="1"/>
    <col min="9" max="9" width="9.5703125" style="141" customWidth="1"/>
    <col min="10" max="10" width="9.85546875" style="141" bestFit="1" customWidth="1"/>
    <col min="11" max="16384" width="9.140625" style="141"/>
  </cols>
  <sheetData>
    <row r="1" spans="1:10" ht="17.25" customHeight="1" x14ac:dyDescent="0.3">
      <c r="A1" s="7"/>
      <c r="B1" s="90"/>
      <c r="C1" s="7"/>
      <c r="D1" s="90"/>
      <c r="E1" s="7"/>
      <c r="F1" s="90"/>
      <c r="G1" s="7"/>
      <c r="H1" s="90" t="s">
        <v>59</v>
      </c>
    </row>
    <row r="2" spans="1:10" ht="17.25" customHeight="1" x14ac:dyDescent="0.3">
      <c r="A2" s="9"/>
      <c r="B2" s="91"/>
      <c r="C2" s="9"/>
      <c r="D2" s="91"/>
      <c r="E2" s="9"/>
      <c r="F2" s="91"/>
      <c r="G2" s="9"/>
      <c r="H2" s="91" t="s">
        <v>58</v>
      </c>
    </row>
    <row r="3" spans="1:10" ht="17.25" customHeight="1" x14ac:dyDescent="0.3">
      <c r="A3" s="9"/>
      <c r="B3" s="92"/>
      <c r="C3" s="9"/>
      <c r="D3" s="92"/>
      <c r="E3" s="9"/>
      <c r="F3" s="92"/>
      <c r="G3" s="9"/>
      <c r="H3" s="92" t="s">
        <v>38</v>
      </c>
    </row>
    <row r="4" spans="1:10" x14ac:dyDescent="0.25">
      <c r="A4" s="142"/>
      <c r="B4" s="142"/>
      <c r="C4" s="142"/>
      <c r="D4" s="142"/>
      <c r="E4" s="142"/>
      <c r="F4" s="142"/>
      <c r="G4" s="142"/>
      <c r="H4" s="142"/>
    </row>
    <row r="5" spans="1:10" ht="45.75" customHeight="1" x14ac:dyDescent="0.3">
      <c r="A5" s="197" t="s">
        <v>426</v>
      </c>
      <c r="B5" s="197"/>
      <c r="C5" s="197"/>
      <c r="D5" s="197"/>
      <c r="E5" s="197"/>
      <c r="F5" s="197"/>
      <c r="G5" s="197"/>
      <c r="H5" s="197"/>
      <c r="I5" s="143"/>
      <c r="J5" s="143"/>
    </row>
    <row r="6" spans="1:10" x14ac:dyDescent="0.25">
      <c r="A6" s="144"/>
      <c r="B6" s="144"/>
      <c r="C6" s="145"/>
      <c r="D6" s="146"/>
      <c r="E6" s="146"/>
      <c r="F6" s="146"/>
      <c r="G6" s="198" t="s">
        <v>54</v>
      </c>
      <c r="H6" s="198"/>
    </row>
    <row r="7" spans="1:10" s="147" customFormat="1" ht="31.5" customHeight="1" x14ac:dyDescent="0.25">
      <c r="A7" s="199" t="s">
        <v>413</v>
      </c>
      <c r="B7" s="200"/>
      <c r="C7" s="201" t="s">
        <v>414</v>
      </c>
      <c r="D7" s="204" t="s">
        <v>427</v>
      </c>
      <c r="E7" s="205"/>
      <c r="F7" s="205"/>
      <c r="G7" s="205"/>
      <c r="H7" s="206"/>
    </row>
    <row r="8" spans="1:10" s="147" customFormat="1" ht="31.5" customHeight="1" x14ac:dyDescent="0.25">
      <c r="A8" s="154"/>
      <c r="B8" s="155"/>
      <c r="C8" s="202"/>
      <c r="D8" s="207" t="s">
        <v>415</v>
      </c>
      <c r="E8" s="209" t="s">
        <v>416</v>
      </c>
      <c r="F8" s="210"/>
      <c r="G8" s="210"/>
      <c r="H8" s="211"/>
    </row>
    <row r="9" spans="1:10" s="147" customFormat="1" ht="96" customHeight="1" x14ac:dyDescent="0.25">
      <c r="A9" s="156" t="s">
        <v>3</v>
      </c>
      <c r="B9" s="156" t="s">
        <v>2</v>
      </c>
      <c r="C9" s="203"/>
      <c r="D9" s="208"/>
      <c r="E9" s="157" t="s">
        <v>417</v>
      </c>
      <c r="F9" s="157" t="s">
        <v>418</v>
      </c>
      <c r="G9" s="157" t="s">
        <v>419</v>
      </c>
      <c r="H9" s="157" t="s">
        <v>420</v>
      </c>
    </row>
    <row r="10" spans="1:10" s="148" customFormat="1" ht="30.75" customHeight="1" x14ac:dyDescent="0.25">
      <c r="A10" s="158"/>
      <c r="B10" s="158"/>
      <c r="C10" s="159" t="s">
        <v>421</v>
      </c>
      <c r="D10" s="160">
        <f>+D12</f>
        <v>1317933.2407999998</v>
      </c>
      <c r="E10" s="160">
        <f>+E12</f>
        <v>1317933.2407999998</v>
      </c>
      <c r="F10" s="161"/>
      <c r="G10" s="161"/>
      <c r="H10" s="161"/>
    </row>
    <row r="11" spans="1:10" x14ac:dyDescent="0.25">
      <c r="A11" s="158"/>
      <c r="B11" s="158"/>
      <c r="C11" s="159" t="s">
        <v>422</v>
      </c>
      <c r="D11" s="160"/>
      <c r="E11" s="160"/>
      <c r="F11" s="161"/>
      <c r="G11" s="161"/>
      <c r="H11" s="161"/>
    </row>
    <row r="12" spans="1:10" s="148" customFormat="1" ht="34.5" x14ac:dyDescent="0.25">
      <c r="A12" s="149"/>
      <c r="B12" s="162"/>
      <c r="C12" s="162" t="s">
        <v>423</v>
      </c>
      <c r="D12" s="163">
        <f>+D14</f>
        <v>1317933.2407999998</v>
      </c>
      <c r="E12" s="163">
        <f>+E14</f>
        <v>1317933.2407999998</v>
      </c>
      <c r="F12" s="164"/>
      <c r="G12" s="164"/>
      <c r="H12" s="164"/>
    </row>
    <row r="13" spans="1:10" s="148" customFormat="1" x14ac:dyDescent="0.25">
      <c r="A13" s="149"/>
      <c r="B13" s="149"/>
      <c r="C13" s="149" t="s">
        <v>424</v>
      </c>
      <c r="D13" s="150"/>
      <c r="E13" s="150"/>
      <c r="F13" s="151"/>
      <c r="G13" s="151"/>
      <c r="H13" s="151"/>
    </row>
    <row r="14" spans="1:10" s="152" customFormat="1" ht="42" customHeight="1" x14ac:dyDescent="0.25">
      <c r="A14" s="149">
        <v>1169</v>
      </c>
      <c r="B14" s="149">
        <v>31001</v>
      </c>
      <c r="C14" s="165" t="s">
        <v>425</v>
      </c>
      <c r="D14" s="150">
        <f>SUM(E14:H14)</f>
        <v>1317933.2407999998</v>
      </c>
      <c r="E14" s="166">
        <f>+'3'!I78+'3'!I65</f>
        <v>1317933.2407999998</v>
      </c>
      <c r="F14" s="151"/>
      <c r="G14" s="151"/>
      <c r="H14" s="151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workbookViewId="0">
      <selection activeCell="A7" sqref="A7:I7"/>
    </sheetView>
  </sheetViews>
  <sheetFormatPr defaultColWidth="9.140625" defaultRowHeight="17.25" x14ac:dyDescent="0.25"/>
  <cols>
    <col min="1" max="1" width="7" style="5" customWidth="1"/>
    <col min="2" max="2" width="6.5703125" style="5" customWidth="1"/>
    <col min="3" max="3" width="6.28515625" style="5" customWidth="1"/>
    <col min="4" max="4" width="8.140625" style="5" customWidth="1"/>
    <col min="5" max="5" width="10.7109375" style="5" customWidth="1"/>
    <col min="6" max="6" width="45.140625" style="6" customWidth="1"/>
    <col min="7" max="9" width="18.42578125" style="6" customWidth="1"/>
    <col min="10" max="16384" width="9.140625" style="5"/>
  </cols>
  <sheetData>
    <row r="1" spans="1:9" s="7" customFormat="1" ht="24" customHeight="1" x14ac:dyDescent="0.3">
      <c r="D1" s="12"/>
      <c r="E1" s="12"/>
      <c r="I1" s="13" t="s">
        <v>435</v>
      </c>
    </row>
    <row r="2" spans="1:9" s="9" customFormat="1" ht="16.5" x14ac:dyDescent="0.3">
      <c r="E2" s="11"/>
      <c r="F2" s="215" t="s">
        <v>58</v>
      </c>
      <c r="G2" s="215"/>
      <c r="H2" s="215"/>
      <c r="I2" s="215"/>
    </row>
    <row r="3" spans="1:9" s="9" customFormat="1" ht="15.75" customHeight="1" x14ac:dyDescent="0.3">
      <c r="E3" s="11"/>
      <c r="F3" s="215" t="s">
        <v>38</v>
      </c>
      <c r="G3" s="215"/>
      <c r="H3" s="215"/>
      <c r="I3" s="215"/>
    </row>
    <row r="4" spans="1:9" s="7" customFormat="1" hidden="1" x14ac:dyDescent="0.3">
      <c r="D4" s="216"/>
      <c r="E4" s="216"/>
      <c r="F4" s="216"/>
      <c r="G4" s="19"/>
      <c r="H4" s="19"/>
    </row>
    <row r="5" spans="1:9" s="7" customFormat="1" ht="15.75" hidden="1" customHeight="1" x14ac:dyDescent="0.3">
      <c r="D5" s="216"/>
      <c r="E5" s="216"/>
      <c r="F5" s="216"/>
      <c r="G5" s="19"/>
      <c r="H5" s="19"/>
    </row>
    <row r="6" spans="1:9" s="7" customFormat="1" ht="15.75" customHeight="1" x14ac:dyDescent="0.3">
      <c r="D6" s="19"/>
      <c r="E6" s="19"/>
      <c r="F6" s="19"/>
      <c r="G6" s="19"/>
      <c r="H6" s="19"/>
    </row>
    <row r="7" spans="1:9" s="7" customFormat="1" ht="47.25" customHeight="1" x14ac:dyDescent="0.3">
      <c r="A7" s="192" t="s">
        <v>437</v>
      </c>
      <c r="B7" s="192"/>
      <c r="C7" s="192"/>
      <c r="D7" s="192"/>
      <c r="E7" s="192"/>
      <c r="F7" s="192"/>
      <c r="G7" s="192"/>
      <c r="H7" s="192"/>
      <c r="I7" s="192"/>
    </row>
    <row r="8" spans="1:9" ht="14.25" customHeight="1" x14ac:dyDescent="0.25">
      <c r="I8" s="16" t="s">
        <v>54</v>
      </c>
    </row>
    <row r="9" spans="1:9" ht="12" customHeight="1" x14ac:dyDescent="0.25">
      <c r="A9" s="212"/>
      <c r="B9" s="212"/>
      <c r="C9" s="212"/>
      <c r="D9" s="212"/>
      <c r="E9" s="212"/>
      <c r="F9" s="212"/>
      <c r="G9" s="17"/>
      <c r="H9" s="17"/>
    </row>
    <row r="10" spans="1:9" ht="54" customHeight="1" x14ac:dyDescent="0.25">
      <c r="A10" s="213" t="s">
        <v>37</v>
      </c>
      <c r="B10" s="213"/>
      <c r="C10" s="213"/>
      <c r="D10" s="213" t="s">
        <v>36</v>
      </c>
      <c r="E10" s="213"/>
      <c r="F10" s="213" t="s">
        <v>35</v>
      </c>
      <c r="G10" s="213" t="s">
        <v>65</v>
      </c>
      <c r="H10" s="213"/>
      <c r="I10" s="213"/>
    </row>
    <row r="11" spans="1:9" ht="19.5" customHeight="1" x14ac:dyDescent="0.25">
      <c r="A11" s="213"/>
      <c r="B11" s="213"/>
      <c r="C11" s="213"/>
      <c r="D11" s="213"/>
      <c r="E11" s="213"/>
      <c r="F11" s="213"/>
      <c r="G11" s="214" t="s">
        <v>56</v>
      </c>
      <c r="H11" s="214" t="s">
        <v>57</v>
      </c>
      <c r="I11" s="214" t="s">
        <v>51</v>
      </c>
    </row>
    <row r="12" spans="1:9" ht="31.5" customHeight="1" x14ac:dyDescent="0.25">
      <c r="A12" s="43" t="s">
        <v>34</v>
      </c>
      <c r="B12" s="43" t="s">
        <v>33</v>
      </c>
      <c r="C12" s="43" t="s">
        <v>32</v>
      </c>
      <c r="D12" s="43" t="s">
        <v>3</v>
      </c>
      <c r="E12" s="43" t="s">
        <v>2</v>
      </c>
      <c r="F12" s="213"/>
      <c r="G12" s="214"/>
      <c r="H12" s="214"/>
      <c r="I12" s="214"/>
    </row>
    <row r="13" spans="1:9" ht="33" x14ac:dyDescent="0.25">
      <c r="A13" s="44"/>
      <c r="B13" s="44"/>
      <c r="C13" s="44"/>
      <c r="D13" s="44"/>
      <c r="E13" s="44"/>
      <c r="F13" s="63" t="s">
        <v>91</v>
      </c>
      <c r="G13" s="62">
        <f>+G14+G40</f>
        <v>0</v>
      </c>
      <c r="H13" s="62">
        <f>+H14+H40</f>
        <v>0</v>
      </c>
      <c r="I13" s="62">
        <f>+I14+I40</f>
        <v>0</v>
      </c>
    </row>
    <row r="14" spans="1:9" s="42" customFormat="1" ht="33" x14ac:dyDescent="0.25">
      <c r="A14" s="51" t="s">
        <v>88</v>
      </c>
      <c r="B14" s="51"/>
      <c r="C14" s="51"/>
      <c r="D14" s="51"/>
      <c r="E14" s="51"/>
      <c r="F14" s="46" t="s">
        <v>89</v>
      </c>
      <c r="G14" s="48">
        <f>+G16</f>
        <v>0</v>
      </c>
      <c r="H14" s="48">
        <f>+H16</f>
        <v>0</v>
      </c>
      <c r="I14" s="48">
        <f>+I16</f>
        <v>0</v>
      </c>
    </row>
    <row r="15" spans="1:9" s="42" customFormat="1" ht="16.5" x14ac:dyDescent="0.25">
      <c r="A15" s="51"/>
      <c r="B15" s="51"/>
      <c r="C15" s="51"/>
      <c r="D15" s="51"/>
      <c r="E15" s="51"/>
      <c r="F15" s="47" t="s">
        <v>28</v>
      </c>
      <c r="G15" s="49"/>
      <c r="H15" s="49"/>
      <c r="I15" s="49"/>
    </row>
    <row r="16" spans="1:9" s="42" customFormat="1" ht="16.5" x14ac:dyDescent="0.25">
      <c r="A16" s="51"/>
      <c r="B16" s="51" t="s">
        <v>29</v>
      </c>
      <c r="C16" s="51"/>
      <c r="D16" s="51"/>
      <c r="E16" s="51"/>
      <c r="F16" s="47" t="s">
        <v>73</v>
      </c>
      <c r="G16" s="49">
        <f>+G18</f>
        <v>0</v>
      </c>
      <c r="H16" s="49">
        <f>+H18</f>
        <v>0</v>
      </c>
      <c r="I16" s="49">
        <f>+I18</f>
        <v>0</v>
      </c>
    </row>
    <row r="17" spans="1:9" s="42" customFormat="1" ht="16.5" x14ac:dyDescent="0.25">
      <c r="A17" s="51"/>
      <c r="B17" s="51"/>
      <c r="C17" s="51"/>
      <c r="D17" s="51"/>
      <c r="E17" s="51"/>
      <c r="F17" s="47" t="s">
        <v>28</v>
      </c>
      <c r="G17" s="49"/>
      <c r="H17" s="49"/>
      <c r="I17" s="49"/>
    </row>
    <row r="18" spans="1:9" s="42" customFormat="1" ht="16.5" x14ac:dyDescent="0.25">
      <c r="A18" s="51"/>
      <c r="B18" s="51"/>
      <c r="C18" s="51" t="s">
        <v>29</v>
      </c>
      <c r="D18" s="51"/>
      <c r="E18" s="51"/>
      <c r="F18" s="47" t="s">
        <v>73</v>
      </c>
      <c r="G18" s="49">
        <f>+G20</f>
        <v>0</v>
      </c>
      <c r="H18" s="49">
        <f>+H20</f>
        <v>0</v>
      </c>
      <c r="I18" s="49">
        <f>+I20</f>
        <v>0</v>
      </c>
    </row>
    <row r="19" spans="1:9" s="42" customFormat="1" ht="16.5" x14ac:dyDescent="0.25">
      <c r="A19" s="51"/>
      <c r="B19" s="51"/>
      <c r="C19" s="51"/>
      <c r="D19" s="51"/>
      <c r="E19" s="51"/>
      <c r="F19" s="47" t="s">
        <v>28</v>
      </c>
      <c r="G19" s="49"/>
      <c r="H19" s="49"/>
      <c r="I19" s="49"/>
    </row>
    <row r="20" spans="1:9" s="42" customFormat="1" ht="16.5" x14ac:dyDescent="0.25">
      <c r="A20" s="51"/>
      <c r="B20" s="51"/>
      <c r="C20" s="51"/>
      <c r="D20" s="51"/>
      <c r="E20" s="52"/>
      <c r="F20" s="46" t="s">
        <v>70</v>
      </c>
      <c r="G20" s="48">
        <f>+G22</f>
        <v>0</v>
      </c>
      <c r="H20" s="48">
        <f>+H22</f>
        <v>0</v>
      </c>
      <c r="I20" s="48">
        <f>+I22</f>
        <v>0</v>
      </c>
    </row>
    <row r="21" spans="1:9" s="42" customFormat="1" ht="16.5" x14ac:dyDescent="0.25">
      <c r="A21" s="51"/>
      <c r="B21" s="51"/>
      <c r="C21" s="51"/>
      <c r="D21" s="51"/>
      <c r="E21" s="51"/>
      <c r="F21" s="47" t="s">
        <v>28</v>
      </c>
      <c r="G21" s="47"/>
      <c r="H21" s="47"/>
      <c r="I21" s="47"/>
    </row>
    <row r="22" spans="1:9" s="42" customFormat="1" ht="16.5" x14ac:dyDescent="0.25">
      <c r="A22" s="55"/>
      <c r="B22" s="55"/>
      <c r="C22" s="55"/>
      <c r="D22" s="55" t="s">
        <v>71</v>
      </c>
      <c r="E22" s="52"/>
      <c r="F22" s="47" t="s">
        <v>73</v>
      </c>
      <c r="G22" s="49">
        <f>+G24+G32</f>
        <v>0</v>
      </c>
      <c r="H22" s="49">
        <f>+H24+H32</f>
        <v>0</v>
      </c>
      <c r="I22" s="49">
        <f>+I24+I32</f>
        <v>0</v>
      </c>
    </row>
    <row r="23" spans="1:9" s="42" customFormat="1" ht="16.5" x14ac:dyDescent="0.25">
      <c r="A23" s="51"/>
      <c r="B23" s="51"/>
      <c r="C23" s="51"/>
      <c r="D23" s="51"/>
      <c r="E23" s="51"/>
      <c r="F23" s="47" t="s">
        <v>28</v>
      </c>
      <c r="G23" s="47"/>
      <c r="H23" s="47"/>
      <c r="I23" s="47"/>
    </row>
    <row r="24" spans="1:9" s="42" customFormat="1" ht="16.5" x14ac:dyDescent="0.25">
      <c r="A24" s="55"/>
      <c r="B24" s="55"/>
      <c r="C24" s="55"/>
      <c r="D24" s="55"/>
      <c r="E24" s="52" t="s">
        <v>79</v>
      </c>
      <c r="F24" s="47" t="s">
        <v>73</v>
      </c>
      <c r="G24" s="49">
        <f>+G26</f>
        <v>-1390488.2407999998</v>
      </c>
      <c r="H24" s="49">
        <f>+H26</f>
        <v>-2852539.3007999999</v>
      </c>
      <c r="I24" s="49">
        <f>+I26</f>
        <v>-5747627.2448000005</v>
      </c>
    </row>
    <row r="25" spans="1:9" s="42" customFormat="1" ht="16.5" x14ac:dyDescent="0.25">
      <c r="A25" s="55"/>
      <c r="B25" s="55"/>
      <c r="C25" s="55"/>
      <c r="D25" s="55"/>
      <c r="E25" s="52"/>
      <c r="F25" s="47" t="s">
        <v>25</v>
      </c>
      <c r="G25" s="47"/>
      <c r="H25" s="47"/>
      <c r="I25" s="47"/>
    </row>
    <row r="26" spans="1:9" s="42" customFormat="1" ht="16.5" x14ac:dyDescent="0.25">
      <c r="A26" s="55"/>
      <c r="B26" s="55"/>
      <c r="C26" s="55"/>
      <c r="D26" s="55"/>
      <c r="E26" s="52"/>
      <c r="F26" s="50" t="s">
        <v>70</v>
      </c>
      <c r="G26" s="49">
        <f>+G28</f>
        <v>-1390488.2407999998</v>
      </c>
      <c r="H26" s="49">
        <f>+H28</f>
        <v>-2852539.3007999999</v>
      </c>
      <c r="I26" s="49">
        <f>+I28</f>
        <v>-5747627.2448000005</v>
      </c>
    </row>
    <row r="27" spans="1:9" s="42" customFormat="1" ht="49.5" x14ac:dyDescent="0.25">
      <c r="A27" s="55"/>
      <c r="B27" s="55"/>
      <c r="C27" s="55"/>
      <c r="D27" s="55"/>
      <c r="E27" s="52"/>
      <c r="F27" s="47" t="s">
        <v>23</v>
      </c>
      <c r="G27" s="49"/>
      <c r="H27" s="49"/>
      <c r="I27" s="49"/>
    </row>
    <row r="28" spans="1:9" s="42" customFormat="1" ht="16.5" x14ac:dyDescent="0.25">
      <c r="A28" s="47"/>
      <c r="B28" s="47"/>
      <c r="C28" s="47"/>
      <c r="D28" s="47"/>
      <c r="E28" s="47"/>
      <c r="F28" s="47" t="s">
        <v>26</v>
      </c>
      <c r="G28" s="49">
        <f t="shared" ref="G28:I29" si="0">+G29</f>
        <v>-1390488.2407999998</v>
      </c>
      <c r="H28" s="49">
        <f t="shared" si="0"/>
        <v>-2852539.3007999999</v>
      </c>
      <c r="I28" s="49">
        <f t="shared" si="0"/>
        <v>-5747627.2448000005</v>
      </c>
    </row>
    <row r="29" spans="1:9" s="42" customFormat="1" ht="16.5" x14ac:dyDescent="0.25">
      <c r="A29" s="47"/>
      <c r="B29" s="47"/>
      <c r="C29" s="47"/>
      <c r="D29" s="47"/>
      <c r="E29" s="47"/>
      <c r="F29" s="47" t="s">
        <v>85</v>
      </c>
      <c r="G29" s="49">
        <f t="shared" si="0"/>
        <v>-1390488.2407999998</v>
      </c>
      <c r="H29" s="49">
        <f t="shared" si="0"/>
        <v>-2852539.3007999999</v>
      </c>
      <c r="I29" s="49">
        <f t="shared" si="0"/>
        <v>-5747627.2448000005</v>
      </c>
    </row>
    <row r="30" spans="1:9" s="42" customFormat="1" ht="16.5" x14ac:dyDescent="0.25">
      <c r="A30" s="47"/>
      <c r="B30" s="47"/>
      <c r="C30" s="47"/>
      <c r="D30" s="47"/>
      <c r="E30" s="47"/>
      <c r="F30" s="47" t="s">
        <v>90</v>
      </c>
      <c r="G30" s="49">
        <f>+G31</f>
        <v>-1390488.2407999998</v>
      </c>
      <c r="H30" s="49">
        <f>+H31</f>
        <v>-2852539.3007999999</v>
      </c>
      <c r="I30" s="49">
        <f>+I31</f>
        <v>-5747627.2448000005</v>
      </c>
    </row>
    <row r="31" spans="1:9" ht="18" thickBot="1" x14ac:dyDescent="0.3">
      <c r="A31" s="55"/>
      <c r="B31" s="55"/>
      <c r="C31" s="55"/>
      <c r="D31" s="55"/>
      <c r="E31" s="58"/>
      <c r="F31" s="58" t="s">
        <v>102</v>
      </c>
      <c r="G31" s="56">
        <v>-1390488.2407999998</v>
      </c>
      <c r="H31" s="56">
        <v>-2852539.3007999999</v>
      </c>
      <c r="I31" s="56">
        <v>-5747627.2448000005</v>
      </c>
    </row>
    <row r="32" spans="1:9" s="42" customFormat="1" ht="16.5" x14ac:dyDescent="0.25">
      <c r="A32" s="55"/>
      <c r="B32" s="55"/>
      <c r="C32" s="55"/>
      <c r="D32" s="55"/>
      <c r="E32" s="52" t="s">
        <v>79</v>
      </c>
      <c r="F32" s="47" t="s">
        <v>73</v>
      </c>
      <c r="G32" s="49">
        <f>+G34</f>
        <v>1390488.2408</v>
      </c>
      <c r="H32" s="49">
        <f>+H34</f>
        <v>2852539.3007999999</v>
      </c>
      <c r="I32" s="49">
        <f>+I34</f>
        <v>5747627.2448000005</v>
      </c>
    </row>
    <row r="33" spans="1:9" s="42" customFormat="1" ht="16.5" x14ac:dyDescent="0.25">
      <c r="A33" s="55"/>
      <c r="B33" s="55"/>
      <c r="C33" s="55"/>
      <c r="D33" s="55"/>
      <c r="E33" s="52"/>
      <c r="F33" s="47" t="s">
        <v>25</v>
      </c>
      <c r="G33" s="47"/>
      <c r="H33" s="47"/>
      <c r="I33" s="47"/>
    </row>
    <row r="34" spans="1:9" s="42" customFormat="1" ht="16.5" x14ac:dyDescent="0.25">
      <c r="A34" s="55"/>
      <c r="B34" s="55"/>
      <c r="C34" s="55"/>
      <c r="D34" s="55"/>
      <c r="E34" s="52"/>
      <c r="F34" s="50" t="s">
        <v>70</v>
      </c>
      <c r="G34" s="49">
        <f>+G36</f>
        <v>1390488.2408</v>
      </c>
      <c r="H34" s="49">
        <f>+H36</f>
        <v>2852539.3007999999</v>
      </c>
      <c r="I34" s="49">
        <f>+I36</f>
        <v>5747627.2448000005</v>
      </c>
    </row>
    <row r="35" spans="1:9" s="42" customFormat="1" ht="49.5" x14ac:dyDescent="0.25">
      <c r="A35" s="55"/>
      <c r="B35" s="55"/>
      <c r="C35" s="55"/>
      <c r="D35" s="55"/>
      <c r="E35" s="52"/>
      <c r="F35" s="47" t="s">
        <v>23</v>
      </c>
      <c r="G35" s="49"/>
      <c r="H35" s="49"/>
      <c r="I35" s="49"/>
    </row>
    <row r="36" spans="1:9" s="42" customFormat="1" ht="16.5" x14ac:dyDescent="0.25">
      <c r="A36" s="47"/>
      <c r="B36" s="47"/>
      <c r="C36" s="47"/>
      <c r="D36" s="47"/>
      <c r="E36" s="47"/>
      <c r="F36" s="47" t="s">
        <v>26</v>
      </c>
      <c r="G36" s="49">
        <f t="shared" ref="G36:I37" si="1">+G37</f>
        <v>1390488.2408</v>
      </c>
      <c r="H36" s="49">
        <f t="shared" si="1"/>
        <v>2852539.3007999999</v>
      </c>
      <c r="I36" s="49">
        <f t="shared" si="1"/>
        <v>5747627.2448000005</v>
      </c>
    </row>
    <row r="37" spans="1:9" s="42" customFormat="1" ht="16.5" x14ac:dyDescent="0.25">
      <c r="A37" s="47"/>
      <c r="B37" s="47"/>
      <c r="C37" s="47"/>
      <c r="D37" s="47"/>
      <c r="E37" s="47"/>
      <c r="F37" s="47" t="s">
        <v>85</v>
      </c>
      <c r="G37" s="49">
        <f t="shared" si="1"/>
        <v>1390488.2408</v>
      </c>
      <c r="H37" s="49">
        <f t="shared" si="1"/>
        <v>2852539.3007999999</v>
      </c>
      <c r="I37" s="49">
        <f t="shared" si="1"/>
        <v>5747627.2448000005</v>
      </c>
    </row>
    <row r="38" spans="1:9" s="42" customFormat="1" ht="16.5" x14ac:dyDescent="0.25">
      <c r="A38" s="47"/>
      <c r="B38" s="47"/>
      <c r="C38" s="47"/>
      <c r="D38" s="47"/>
      <c r="E38" s="47"/>
      <c r="F38" s="47" t="s">
        <v>90</v>
      </c>
      <c r="G38" s="49">
        <f>+G39</f>
        <v>1390488.2408</v>
      </c>
      <c r="H38" s="49">
        <f>+H39</f>
        <v>2852539.3007999999</v>
      </c>
      <c r="I38" s="49">
        <f>+I39</f>
        <v>5747627.2448000005</v>
      </c>
    </row>
    <row r="39" spans="1:9" ht="18" thickBot="1" x14ac:dyDescent="0.3">
      <c r="A39" s="55"/>
      <c r="B39" s="55"/>
      <c r="C39" s="55"/>
      <c r="D39" s="55"/>
      <c r="E39" s="58"/>
      <c r="F39" s="58" t="s">
        <v>102</v>
      </c>
      <c r="G39" s="56">
        <v>1390488.2408</v>
      </c>
      <c r="H39" s="56">
        <v>2852539.3007999999</v>
      </c>
      <c r="I39" s="56">
        <v>5747627.2448000005</v>
      </c>
    </row>
    <row r="40" spans="1:9" x14ac:dyDescent="0.25">
      <c r="A40" s="51" t="s">
        <v>31</v>
      </c>
      <c r="B40" s="51"/>
      <c r="C40" s="51"/>
      <c r="D40" s="51"/>
      <c r="E40" s="51"/>
      <c r="F40" s="60" t="s">
        <v>30</v>
      </c>
      <c r="G40" s="62">
        <f>+G42</f>
        <v>0</v>
      </c>
      <c r="H40" s="62">
        <f>+H42</f>
        <v>0</v>
      </c>
      <c r="I40" s="62">
        <f>+I42</f>
        <v>0</v>
      </c>
    </row>
    <row r="41" spans="1:9" x14ac:dyDescent="0.25">
      <c r="A41" s="51"/>
      <c r="B41" s="51"/>
      <c r="C41" s="51"/>
      <c r="D41" s="51"/>
      <c r="E41" s="51"/>
      <c r="F41" s="52" t="s">
        <v>28</v>
      </c>
      <c r="G41" s="45"/>
      <c r="H41" s="45"/>
      <c r="I41" s="45"/>
    </row>
    <row r="42" spans="1:9" ht="18" customHeight="1" x14ac:dyDescent="0.25">
      <c r="A42" s="51"/>
      <c r="B42" s="51" t="s">
        <v>29</v>
      </c>
      <c r="C42" s="51"/>
      <c r="D42" s="51"/>
      <c r="E42" s="51"/>
      <c r="F42" s="52" t="s">
        <v>1</v>
      </c>
      <c r="G42" s="45">
        <f>+G44</f>
        <v>0</v>
      </c>
      <c r="H42" s="45">
        <f>+H44</f>
        <v>0</v>
      </c>
      <c r="I42" s="45">
        <f>+I44</f>
        <v>0</v>
      </c>
    </row>
    <row r="43" spans="1:9" x14ac:dyDescent="0.25">
      <c r="A43" s="51"/>
      <c r="B43" s="51"/>
      <c r="C43" s="51"/>
      <c r="D43" s="51"/>
      <c r="E43" s="51"/>
      <c r="F43" s="52" t="s">
        <v>28</v>
      </c>
      <c r="G43" s="45"/>
      <c r="H43" s="45"/>
      <c r="I43" s="45"/>
    </row>
    <row r="44" spans="1:9" ht="20.25" customHeight="1" x14ac:dyDescent="0.25">
      <c r="A44" s="51"/>
      <c r="B44" s="51"/>
      <c r="C44" s="51" t="s">
        <v>29</v>
      </c>
      <c r="D44" s="51"/>
      <c r="E44" s="51"/>
      <c r="F44" s="52" t="s">
        <v>1</v>
      </c>
      <c r="G44" s="45">
        <f>+G46</f>
        <v>0</v>
      </c>
      <c r="H44" s="45">
        <f>+H46</f>
        <v>0</v>
      </c>
      <c r="I44" s="45">
        <f>+I46</f>
        <v>0</v>
      </c>
    </row>
    <row r="45" spans="1:9" x14ac:dyDescent="0.25">
      <c r="A45" s="51"/>
      <c r="B45" s="51"/>
      <c r="C45" s="51"/>
      <c r="D45" s="51"/>
      <c r="E45" s="51"/>
      <c r="F45" s="52" t="s">
        <v>28</v>
      </c>
      <c r="G45" s="53"/>
      <c r="H45" s="53"/>
      <c r="I45" s="45"/>
    </row>
    <row r="46" spans="1:9" ht="33" x14ac:dyDescent="0.25">
      <c r="A46" s="51"/>
      <c r="B46" s="51"/>
      <c r="C46" s="51"/>
      <c r="D46" s="51"/>
      <c r="E46" s="52"/>
      <c r="F46" s="60" t="s">
        <v>24</v>
      </c>
      <c r="G46" s="61">
        <f t="shared" ref="G46:I46" si="2">+G47</f>
        <v>0</v>
      </c>
      <c r="H46" s="61">
        <f t="shared" si="2"/>
        <v>0</v>
      </c>
      <c r="I46" s="61">
        <f t="shared" si="2"/>
        <v>0</v>
      </c>
    </row>
    <row r="47" spans="1:9" x14ac:dyDescent="0.25">
      <c r="A47" s="51"/>
      <c r="B47" s="51"/>
      <c r="C47" s="51"/>
      <c r="D47" s="51" t="s">
        <v>27</v>
      </c>
      <c r="E47" s="51"/>
      <c r="F47" s="52" t="s">
        <v>47</v>
      </c>
      <c r="G47" s="54">
        <f>+G48+G65+G78</f>
        <v>0</v>
      </c>
      <c r="H47" s="54">
        <f>+H48+H65+H78</f>
        <v>0</v>
      </c>
      <c r="I47" s="54">
        <f>+I48+I65+I78</f>
        <v>0</v>
      </c>
    </row>
    <row r="48" spans="1:9" x14ac:dyDescent="0.25">
      <c r="A48" s="55"/>
      <c r="B48" s="55"/>
      <c r="C48" s="55"/>
      <c r="D48" s="55"/>
      <c r="E48" s="52">
        <v>11001</v>
      </c>
      <c r="F48" s="52" t="s">
        <v>67</v>
      </c>
      <c r="G48" s="56">
        <f>+G50</f>
        <v>-1317933.2407999998</v>
      </c>
      <c r="H48" s="56">
        <f>+H50</f>
        <v>-1317933.2407999998</v>
      </c>
      <c r="I48" s="57">
        <f>+I50</f>
        <v>-1317933.2407999998</v>
      </c>
    </row>
    <row r="49" spans="1:9" x14ac:dyDescent="0.25">
      <c r="A49" s="55"/>
      <c r="B49" s="55"/>
      <c r="C49" s="55"/>
      <c r="D49" s="55"/>
      <c r="E49" s="52"/>
      <c r="F49" s="52" t="s">
        <v>25</v>
      </c>
      <c r="G49" s="56"/>
      <c r="H49" s="56"/>
      <c r="I49" s="57"/>
    </row>
    <row r="50" spans="1:9" x14ac:dyDescent="0.25">
      <c r="A50" s="55"/>
      <c r="B50" s="55"/>
      <c r="C50" s="55"/>
      <c r="D50" s="55"/>
      <c r="E50" s="52"/>
      <c r="F50" s="52" t="s">
        <v>24</v>
      </c>
      <c r="G50" s="56">
        <f>+G52</f>
        <v>-1317933.2407999998</v>
      </c>
      <c r="H50" s="56">
        <f>+H52</f>
        <v>-1317933.2407999998</v>
      </c>
      <c r="I50" s="57">
        <f>+I52</f>
        <v>-1317933.2407999998</v>
      </c>
    </row>
    <row r="51" spans="1:9" ht="49.5" x14ac:dyDescent="0.25">
      <c r="A51" s="55"/>
      <c r="B51" s="55"/>
      <c r="C51" s="55"/>
      <c r="D51" s="55"/>
      <c r="E51" s="52"/>
      <c r="F51" s="52" t="s">
        <v>23</v>
      </c>
      <c r="G51" s="56"/>
      <c r="H51" s="56"/>
      <c r="I51" s="57"/>
    </row>
    <row r="52" spans="1:9" x14ac:dyDescent="0.25">
      <c r="A52" s="55"/>
      <c r="B52" s="55"/>
      <c r="C52" s="55"/>
      <c r="D52" s="55"/>
      <c r="E52" s="52"/>
      <c r="F52" s="52" t="s">
        <v>26</v>
      </c>
      <c r="G52" s="56">
        <f>+G53</f>
        <v>-1317933.2407999998</v>
      </c>
      <c r="H52" s="56">
        <f>+H53</f>
        <v>-1317933.2407999998</v>
      </c>
      <c r="I52" s="57">
        <f>+I53</f>
        <v>-1317933.2407999998</v>
      </c>
    </row>
    <row r="53" spans="1:9" x14ac:dyDescent="0.25">
      <c r="A53" s="55"/>
      <c r="B53" s="55"/>
      <c r="C53" s="55"/>
      <c r="D53" s="55"/>
      <c r="E53" s="52"/>
      <c r="F53" s="52" t="s">
        <v>85</v>
      </c>
      <c r="G53" s="56">
        <f>+G54+G63</f>
        <v>-1317933.2407999998</v>
      </c>
      <c r="H53" s="56">
        <f>+H54+H63</f>
        <v>-1317933.2407999998</v>
      </c>
      <c r="I53" s="56">
        <f>+I54+I63</f>
        <v>-1317933.2407999998</v>
      </c>
    </row>
    <row r="54" spans="1:9" ht="33" x14ac:dyDescent="0.25">
      <c r="A54" s="55"/>
      <c r="B54" s="55"/>
      <c r="C54" s="55"/>
      <c r="D54" s="55"/>
      <c r="E54" s="135"/>
      <c r="F54" s="135" t="s">
        <v>393</v>
      </c>
      <c r="G54" s="136">
        <f>G55++G59</f>
        <v>-1269112.8247999998</v>
      </c>
      <c r="H54" s="136">
        <f>H55++H59</f>
        <v>-1269112.8247999998</v>
      </c>
      <c r="I54" s="136">
        <f>I55++I59</f>
        <v>-1269112.8247999998</v>
      </c>
    </row>
    <row r="55" spans="1:9" ht="33" x14ac:dyDescent="0.25">
      <c r="A55" s="55"/>
      <c r="B55" s="55"/>
      <c r="C55" s="55"/>
      <c r="D55" s="55"/>
      <c r="E55" s="135"/>
      <c r="F55" s="135" t="s">
        <v>394</v>
      </c>
      <c r="G55" s="136">
        <f>SUM(G56:G58)</f>
        <v>-50060.481599999999</v>
      </c>
      <c r="H55" s="136">
        <f>SUM(H56:H58)</f>
        <v>-50060.481599999999</v>
      </c>
      <c r="I55" s="136">
        <f>SUM(I56:I58)</f>
        <v>-50060.481599999999</v>
      </c>
    </row>
    <row r="56" spans="1:9" ht="33" x14ac:dyDescent="0.25">
      <c r="A56" s="55"/>
      <c r="B56" s="55"/>
      <c r="C56" s="55"/>
      <c r="D56" s="55"/>
      <c r="E56" s="135"/>
      <c r="F56" s="135" t="s">
        <v>401</v>
      </c>
      <c r="G56" s="136">
        <v>-20060.481599999999</v>
      </c>
      <c r="H56" s="136">
        <v>-20060.481599999999</v>
      </c>
      <c r="I56" s="136">
        <v>-20060.481599999999</v>
      </c>
    </row>
    <row r="57" spans="1:9" x14ac:dyDescent="0.25">
      <c r="A57" s="55"/>
      <c r="B57" s="55"/>
      <c r="C57" s="55"/>
      <c r="D57" s="55"/>
      <c r="E57" s="135"/>
      <c r="F57" s="135" t="s">
        <v>395</v>
      </c>
      <c r="G57" s="136">
        <v>-6000</v>
      </c>
      <c r="H57" s="136">
        <v>-6000</v>
      </c>
      <c r="I57" s="136">
        <v>-6000</v>
      </c>
    </row>
    <row r="58" spans="1:9" x14ac:dyDescent="0.25">
      <c r="A58" s="55"/>
      <c r="B58" s="55"/>
      <c r="C58" s="55"/>
      <c r="D58" s="55"/>
      <c r="E58" s="135"/>
      <c r="F58" s="135" t="s">
        <v>396</v>
      </c>
      <c r="G58" s="136">
        <v>-24000</v>
      </c>
      <c r="H58" s="136">
        <v>-24000</v>
      </c>
      <c r="I58" s="136">
        <v>-24000</v>
      </c>
    </row>
    <row r="59" spans="1:9" x14ac:dyDescent="0.25">
      <c r="A59" s="55"/>
      <c r="B59" s="55"/>
      <c r="C59" s="55"/>
      <c r="D59" s="55"/>
      <c r="E59" s="135"/>
      <c r="F59" s="135" t="s">
        <v>397</v>
      </c>
      <c r="G59" s="136">
        <f>SUM(G60:G62)</f>
        <v>-1219052.3431999998</v>
      </c>
      <c r="H59" s="136">
        <f>SUM(H60:H62)</f>
        <v>-1219052.3431999998</v>
      </c>
      <c r="I59" s="136">
        <f>SUM(I60:I62)</f>
        <v>-1219052.3431999998</v>
      </c>
    </row>
    <row r="60" spans="1:9" x14ac:dyDescent="0.25">
      <c r="A60" s="55"/>
      <c r="B60" s="55"/>
      <c r="C60" s="55"/>
      <c r="D60" s="55"/>
      <c r="E60" s="135"/>
      <c r="F60" s="135" t="s">
        <v>398</v>
      </c>
      <c r="G60" s="136">
        <v>-9218.1</v>
      </c>
      <c r="H60" s="136">
        <v>-9218.1</v>
      </c>
      <c r="I60" s="136">
        <v>-9218.1</v>
      </c>
    </row>
    <row r="61" spans="1:9" x14ac:dyDescent="0.25">
      <c r="A61" s="55"/>
      <c r="B61" s="55"/>
      <c r="C61" s="55"/>
      <c r="D61" s="55"/>
      <c r="E61" s="135"/>
      <c r="F61" s="135" t="s">
        <v>399</v>
      </c>
      <c r="G61" s="136">
        <v>-1139664.2431999997</v>
      </c>
      <c r="H61" s="136">
        <v>-1139664.2431999997</v>
      </c>
      <c r="I61" s="136">
        <v>-1139664.2431999997</v>
      </c>
    </row>
    <row r="62" spans="1:9" x14ac:dyDescent="0.25">
      <c r="A62" s="55"/>
      <c r="B62" s="55"/>
      <c r="C62" s="55"/>
      <c r="D62" s="55"/>
      <c r="E62" s="135"/>
      <c r="F62" s="135" t="s">
        <v>400</v>
      </c>
      <c r="G62" s="136">
        <v>-70170</v>
      </c>
      <c r="H62" s="136">
        <v>-70170</v>
      </c>
      <c r="I62" s="136">
        <v>-70170</v>
      </c>
    </row>
    <row r="63" spans="1:9" ht="18" thickBot="1" x14ac:dyDescent="0.3">
      <c r="A63" s="55"/>
      <c r="B63" s="55"/>
      <c r="C63" s="55"/>
      <c r="D63" s="55"/>
      <c r="E63" s="58"/>
      <c r="F63" s="58" t="s">
        <v>86</v>
      </c>
      <c r="G63" s="56">
        <f t="shared" ref="G63:I63" si="3">G64</f>
        <v>-48820.415999999997</v>
      </c>
      <c r="H63" s="56">
        <f t="shared" si="3"/>
        <v>-48820.415999999997</v>
      </c>
      <c r="I63" s="56">
        <f t="shared" si="3"/>
        <v>-48820.415999999997</v>
      </c>
    </row>
    <row r="64" spans="1:9" ht="18" thickBot="1" x14ac:dyDescent="0.3">
      <c r="A64" s="55"/>
      <c r="B64" s="55"/>
      <c r="C64" s="55"/>
      <c r="D64" s="55"/>
      <c r="E64" s="58"/>
      <c r="F64" s="58" t="s">
        <v>87</v>
      </c>
      <c r="G64" s="56">
        <v>-48820.415999999997</v>
      </c>
      <c r="H64" s="56">
        <v>-48820.415999999997</v>
      </c>
      <c r="I64" s="56">
        <v>-48820.415999999997</v>
      </c>
    </row>
    <row r="65" spans="1:9" ht="33" x14ac:dyDescent="0.25">
      <c r="A65" s="55"/>
      <c r="B65" s="55"/>
      <c r="C65" s="55"/>
      <c r="D65" s="55"/>
      <c r="E65" s="52">
        <v>31001</v>
      </c>
      <c r="F65" s="52" t="s">
        <v>402</v>
      </c>
      <c r="G65" s="56">
        <f>+G67</f>
        <v>-72555</v>
      </c>
      <c r="H65" s="56">
        <f>+H67</f>
        <v>-1534606.06</v>
      </c>
      <c r="I65" s="57">
        <f>+I67</f>
        <v>-4429694.0040000007</v>
      </c>
    </row>
    <row r="66" spans="1:9" x14ac:dyDescent="0.25">
      <c r="A66" s="55"/>
      <c r="B66" s="55"/>
      <c r="C66" s="55"/>
      <c r="D66" s="55"/>
      <c r="E66" s="52"/>
      <c r="F66" s="52" t="s">
        <v>25</v>
      </c>
      <c r="G66" s="56"/>
      <c r="H66" s="56"/>
      <c r="I66" s="57"/>
    </row>
    <row r="67" spans="1:9" x14ac:dyDescent="0.25">
      <c r="A67" s="55"/>
      <c r="B67" s="55"/>
      <c r="C67" s="55"/>
      <c r="D67" s="55"/>
      <c r="E67" s="52"/>
      <c r="F67" s="52" t="s">
        <v>24</v>
      </c>
      <c r="G67" s="56">
        <f>+G69</f>
        <v>-72555</v>
      </c>
      <c r="H67" s="56">
        <f>+H69</f>
        <v>-1534606.06</v>
      </c>
      <c r="I67" s="57">
        <f>+I69</f>
        <v>-4429694.0040000007</v>
      </c>
    </row>
    <row r="68" spans="1:9" ht="49.5" x14ac:dyDescent="0.25">
      <c r="A68" s="55"/>
      <c r="B68" s="55"/>
      <c r="C68" s="55"/>
      <c r="D68" s="55"/>
      <c r="E68" s="52"/>
      <c r="F68" s="52" t="s">
        <v>23</v>
      </c>
      <c r="G68" s="56"/>
      <c r="H68" s="56"/>
      <c r="I68" s="57"/>
    </row>
    <row r="69" spans="1:9" x14ac:dyDescent="0.25">
      <c r="A69" s="55"/>
      <c r="B69" s="55"/>
      <c r="C69" s="55"/>
      <c r="D69" s="55"/>
      <c r="E69" s="52"/>
      <c r="F69" s="52" t="s">
        <v>26</v>
      </c>
      <c r="G69" s="56">
        <f t="shared" ref="G69:I70" si="4">+G70</f>
        <v>-72555</v>
      </c>
      <c r="H69" s="56">
        <f t="shared" si="4"/>
        <v>-1534606.06</v>
      </c>
      <c r="I69" s="57">
        <f t="shared" si="4"/>
        <v>-4429694.0040000007</v>
      </c>
    </row>
    <row r="70" spans="1:9" ht="33" x14ac:dyDescent="0.25">
      <c r="A70" s="55"/>
      <c r="B70" s="55"/>
      <c r="C70" s="55"/>
      <c r="D70" s="55"/>
      <c r="E70" s="52"/>
      <c r="F70" s="52" t="s">
        <v>403</v>
      </c>
      <c r="G70" s="56">
        <f t="shared" si="4"/>
        <v>-72555</v>
      </c>
      <c r="H70" s="56">
        <f t="shared" si="4"/>
        <v>-1534606.06</v>
      </c>
      <c r="I70" s="56">
        <f t="shared" si="4"/>
        <v>-4429694.0040000007</v>
      </c>
    </row>
    <row r="71" spans="1:9" x14ac:dyDescent="0.25">
      <c r="A71" s="55"/>
      <c r="B71" s="55"/>
      <c r="C71" s="55"/>
      <c r="D71" s="55"/>
      <c r="E71" s="135"/>
      <c r="F71" s="135" t="s">
        <v>404</v>
      </c>
      <c r="G71" s="137">
        <f>G72+G74</f>
        <v>-72555</v>
      </c>
      <c r="H71" s="137">
        <f>H72+H74</f>
        <v>-1534606.06</v>
      </c>
      <c r="I71" s="137">
        <f>I72+I74</f>
        <v>-4429694.0040000007</v>
      </c>
    </row>
    <row r="72" spans="1:9" x14ac:dyDescent="0.25">
      <c r="A72" s="55"/>
      <c r="B72" s="55"/>
      <c r="C72" s="55"/>
      <c r="D72" s="55"/>
      <c r="E72" s="135"/>
      <c r="F72" s="135" t="s">
        <v>405</v>
      </c>
      <c r="G72" s="137">
        <f>G73</f>
        <v>0</v>
      </c>
      <c r="H72" s="137">
        <f>H73</f>
        <v>0</v>
      </c>
      <c r="I72" s="137">
        <f>I73</f>
        <v>-2895087.9440000001</v>
      </c>
    </row>
    <row r="73" spans="1:9" ht="33" x14ac:dyDescent="0.25">
      <c r="A73" s="55"/>
      <c r="B73" s="55"/>
      <c r="C73" s="55"/>
      <c r="D73" s="55"/>
      <c r="E73" s="135"/>
      <c r="F73" s="135" t="s">
        <v>406</v>
      </c>
      <c r="G73" s="137">
        <v>0</v>
      </c>
      <c r="H73" s="137">
        <v>0</v>
      </c>
      <c r="I73" s="137">
        <v>-2895087.9440000001</v>
      </c>
    </row>
    <row r="74" spans="1:9" x14ac:dyDescent="0.25">
      <c r="A74" s="55"/>
      <c r="B74" s="55"/>
      <c r="C74" s="55"/>
      <c r="D74" s="55"/>
      <c r="E74" s="135"/>
      <c r="F74" s="135" t="s">
        <v>407</v>
      </c>
      <c r="G74" s="137">
        <f>SUM(G75:G77)</f>
        <v>-72555</v>
      </c>
      <c r="H74" s="137">
        <f>SUM(H75:H77)</f>
        <v>-1534606.06</v>
      </c>
      <c r="I74" s="137">
        <f>SUM(I75:I77)</f>
        <v>-1534606.06</v>
      </c>
    </row>
    <row r="75" spans="1:9" x14ac:dyDescent="0.25">
      <c r="A75" s="55"/>
      <c r="B75" s="55"/>
      <c r="C75" s="55"/>
      <c r="D75" s="55"/>
      <c r="E75" s="135"/>
      <c r="F75" s="135" t="s">
        <v>408</v>
      </c>
      <c r="G75" s="137">
        <v>0</v>
      </c>
      <c r="H75" s="137">
        <v>-813600</v>
      </c>
      <c r="I75" s="137">
        <v>-813600</v>
      </c>
    </row>
    <row r="76" spans="1:9" x14ac:dyDescent="0.25">
      <c r="A76" s="55"/>
      <c r="B76" s="55"/>
      <c r="C76" s="55"/>
      <c r="D76" s="55"/>
      <c r="E76" s="135"/>
      <c r="F76" s="135" t="s">
        <v>409</v>
      </c>
      <c r="G76" s="137">
        <v>-72555</v>
      </c>
      <c r="H76" s="137">
        <v>-72555</v>
      </c>
      <c r="I76" s="137">
        <v>-72555</v>
      </c>
    </row>
    <row r="77" spans="1:9" x14ac:dyDescent="0.25">
      <c r="A77" s="55"/>
      <c r="B77" s="55"/>
      <c r="C77" s="55"/>
      <c r="D77" s="55"/>
      <c r="E77" s="135"/>
      <c r="F77" s="135" t="s">
        <v>410</v>
      </c>
      <c r="G77" s="137">
        <v>0</v>
      </c>
      <c r="H77" s="137">
        <v>-648451.05999999994</v>
      </c>
      <c r="I77" s="137">
        <v>-648451.05999999994</v>
      </c>
    </row>
    <row r="78" spans="1:9" ht="33" x14ac:dyDescent="0.25">
      <c r="A78" s="55"/>
      <c r="B78" s="55"/>
      <c r="C78" s="55"/>
      <c r="D78" s="55"/>
      <c r="E78" s="52">
        <v>31001</v>
      </c>
      <c r="F78" s="52" t="s">
        <v>402</v>
      </c>
      <c r="G78" s="56">
        <f>+G80</f>
        <v>1390488.2408</v>
      </c>
      <c r="H78" s="56">
        <f>+H80</f>
        <v>2852539.3007999999</v>
      </c>
      <c r="I78" s="57">
        <f>+I80</f>
        <v>5747627.2448000005</v>
      </c>
    </row>
    <row r="79" spans="1:9" x14ac:dyDescent="0.25">
      <c r="A79" s="55"/>
      <c r="B79" s="55"/>
      <c r="C79" s="55"/>
      <c r="D79" s="55"/>
      <c r="E79" s="52"/>
      <c r="F79" s="52" t="s">
        <v>25</v>
      </c>
      <c r="G79" s="56"/>
      <c r="H79" s="56"/>
      <c r="I79" s="57"/>
    </row>
    <row r="80" spans="1:9" x14ac:dyDescent="0.25">
      <c r="A80" s="55"/>
      <c r="B80" s="55"/>
      <c r="C80" s="55"/>
      <c r="D80" s="55"/>
      <c r="E80" s="52"/>
      <c r="F80" s="52" t="s">
        <v>24</v>
      </c>
      <c r="G80" s="56">
        <f>+G82</f>
        <v>1390488.2408</v>
      </c>
      <c r="H80" s="56">
        <f>+H82</f>
        <v>2852539.3007999999</v>
      </c>
      <c r="I80" s="57">
        <f>+I82</f>
        <v>5747627.2448000005</v>
      </c>
    </row>
    <row r="81" spans="1:9" ht="49.5" x14ac:dyDescent="0.25">
      <c r="A81" s="55"/>
      <c r="B81" s="55"/>
      <c r="C81" s="55"/>
      <c r="D81" s="55"/>
      <c r="E81" s="52"/>
      <c r="F81" s="52" t="s">
        <v>23</v>
      </c>
      <c r="G81" s="56"/>
      <c r="H81" s="56"/>
      <c r="I81" s="57"/>
    </row>
    <row r="82" spans="1:9" x14ac:dyDescent="0.25">
      <c r="A82" s="55"/>
      <c r="B82" s="55"/>
      <c r="C82" s="55"/>
      <c r="D82" s="55"/>
      <c r="E82" s="52"/>
      <c r="F82" s="52" t="s">
        <v>26</v>
      </c>
      <c r="G82" s="56">
        <f t="shared" ref="G82:G83" si="5">+G83</f>
        <v>1390488.2408</v>
      </c>
      <c r="H82" s="56">
        <f t="shared" ref="H82:H83" si="6">+H83</f>
        <v>2852539.3007999999</v>
      </c>
      <c r="I82" s="57">
        <f t="shared" ref="I82:I83" si="7">+I83</f>
        <v>5747627.2448000005</v>
      </c>
    </row>
    <row r="83" spans="1:9" ht="33" x14ac:dyDescent="0.25">
      <c r="A83" s="55"/>
      <c r="B83" s="55"/>
      <c r="C83" s="55"/>
      <c r="D83" s="55"/>
      <c r="E83" s="52"/>
      <c r="F83" s="52" t="s">
        <v>403</v>
      </c>
      <c r="G83" s="56">
        <f t="shared" si="5"/>
        <v>1390488.2408</v>
      </c>
      <c r="H83" s="56">
        <f t="shared" si="6"/>
        <v>2852539.3007999999</v>
      </c>
      <c r="I83" s="56">
        <f t="shared" si="7"/>
        <v>5747627.2448000005</v>
      </c>
    </row>
    <row r="84" spans="1:9" x14ac:dyDescent="0.25">
      <c r="A84" s="55"/>
      <c r="B84" s="55"/>
      <c r="C84" s="55"/>
      <c r="D84" s="55"/>
      <c r="E84" s="135"/>
      <c r="F84" s="135" t="s">
        <v>404</v>
      </c>
      <c r="G84" s="137">
        <f t="shared" ref="G84:I85" si="8">G85</f>
        <v>1390488.2408</v>
      </c>
      <c r="H84" s="137">
        <f t="shared" si="8"/>
        <v>2852539.3007999999</v>
      </c>
      <c r="I84" s="137">
        <f t="shared" si="8"/>
        <v>5747627.2448000005</v>
      </c>
    </row>
    <row r="85" spans="1:9" x14ac:dyDescent="0.25">
      <c r="A85" s="55"/>
      <c r="B85" s="55"/>
      <c r="C85" s="55"/>
      <c r="D85" s="55"/>
      <c r="E85" s="135"/>
      <c r="F85" s="135" t="s">
        <v>405</v>
      </c>
      <c r="G85" s="137">
        <f t="shared" si="8"/>
        <v>1390488.2408</v>
      </c>
      <c r="H85" s="137">
        <f t="shared" si="8"/>
        <v>2852539.3007999999</v>
      </c>
      <c r="I85" s="137">
        <f t="shared" si="8"/>
        <v>5747627.2448000005</v>
      </c>
    </row>
    <row r="86" spans="1:9" ht="33" x14ac:dyDescent="0.25">
      <c r="A86" s="55"/>
      <c r="B86" s="55"/>
      <c r="C86" s="55"/>
      <c r="D86" s="55"/>
      <c r="E86" s="135"/>
      <c r="F86" s="135" t="s">
        <v>406</v>
      </c>
      <c r="G86" s="137">
        <v>1390488.2408</v>
      </c>
      <c r="H86" s="137">
        <v>2852539.3007999999</v>
      </c>
      <c r="I86" s="137">
        <v>5747627.2448000005</v>
      </c>
    </row>
    <row r="87" spans="1:9" x14ac:dyDescent="0.25">
      <c r="A87" s="55"/>
      <c r="B87" s="55"/>
      <c r="C87" s="55"/>
      <c r="D87" s="55"/>
      <c r="E87" s="52"/>
      <c r="F87" s="52"/>
      <c r="G87" s="59"/>
      <c r="H87" s="59"/>
      <c r="I87" s="59"/>
    </row>
  </sheetData>
  <mergeCells count="13">
    <mergeCell ref="F2:I2"/>
    <mergeCell ref="F3:I3"/>
    <mergeCell ref="D5:F5"/>
    <mergeCell ref="D4:F4"/>
    <mergeCell ref="A7:I7"/>
    <mergeCell ref="A9:F9"/>
    <mergeCell ref="A10:C11"/>
    <mergeCell ref="I11:I12"/>
    <mergeCell ref="D10:E11"/>
    <mergeCell ref="F10:F12"/>
    <mergeCell ref="G11:G12"/>
    <mergeCell ref="H11:H12"/>
    <mergeCell ref="G10:I10"/>
  </mergeCells>
  <pageMargins left="0.41" right="0" top="0.37" bottom="0.4" header="0" footer="0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SheetLayoutView="115" workbookViewId="0">
      <selection activeCell="C19" sqref="C19"/>
    </sheetView>
  </sheetViews>
  <sheetFormatPr defaultColWidth="9.140625" defaultRowHeight="17.25" x14ac:dyDescent="0.25"/>
  <cols>
    <col min="1" max="1" width="7.42578125" style="148" customWidth="1"/>
    <col min="2" max="2" width="8.7109375" style="148" customWidth="1"/>
    <col min="3" max="3" width="56" style="141" customWidth="1"/>
    <col min="4" max="5" width="18" style="141" customWidth="1"/>
    <col min="6" max="6" width="18" style="153" customWidth="1"/>
    <col min="7" max="7" width="9.5703125" style="141" customWidth="1"/>
    <col min="8" max="8" width="16.42578125" style="167" bestFit="1" customWidth="1"/>
    <col min="9" max="10" width="18.28515625" style="167" bestFit="1" customWidth="1"/>
    <col min="11" max="11" width="18.5703125" style="167" bestFit="1" customWidth="1"/>
    <col min="12" max="12" width="16.42578125" style="141" customWidth="1"/>
    <col min="13" max="16384" width="9.140625" style="141"/>
  </cols>
  <sheetData>
    <row r="1" spans="1:11" ht="17.25" customHeight="1" x14ac:dyDescent="0.25">
      <c r="A1" s="222" t="s">
        <v>63</v>
      </c>
      <c r="B1" s="222"/>
      <c r="C1" s="222"/>
      <c r="D1" s="222"/>
      <c r="E1" s="222"/>
      <c r="F1" s="222"/>
    </row>
    <row r="2" spans="1:11" x14ac:dyDescent="0.25">
      <c r="A2" s="222" t="s">
        <v>60</v>
      </c>
      <c r="B2" s="222"/>
      <c r="C2" s="222"/>
      <c r="D2" s="222"/>
      <c r="E2" s="222"/>
      <c r="F2" s="222"/>
    </row>
    <row r="3" spans="1:11" x14ac:dyDescent="0.25">
      <c r="A3" s="222" t="s">
        <v>4</v>
      </c>
      <c r="B3" s="222"/>
      <c r="C3" s="222"/>
      <c r="D3" s="222"/>
      <c r="E3" s="222"/>
      <c r="F3" s="222"/>
    </row>
    <row r="4" spans="1:11" x14ac:dyDescent="0.25">
      <c r="A4" s="223"/>
      <c r="B4" s="223"/>
      <c r="C4" s="223"/>
      <c r="D4" s="223"/>
      <c r="E4" s="223"/>
      <c r="F4" s="223"/>
    </row>
    <row r="5" spans="1:11" ht="44.25" customHeight="1" x14ac:dyDescent="0.25">
      <c r="A5" s="224" t="s">
        <v>430</v>
      </c>
      <c r="B5" s="224"/>
      <c r="C5" s="224"/>
      <c r="D5" s="224"/>
      <c r="E5" s="224"/>
      <c r="F5" s="224"/>
    </row>
    <row r="6" spans="1:11" ht="18" thickBot="1" x14ac:dyDescent="0.3">
      <c r="A6" s="144"/>
      <c r="B6" s="144"/>
      <c r="C6" s="145"/>
      <c r="D6" s="145"/>
      <c r="E6" s="145"/>
      <c r="F6" s="168" t="s">
        <v>54</v>
      </c>
    </row>
    <row r="7" spans="1:11" s="147" customFormat="1" ht="39.75" customHeight="1" x14ac:dyDescent="0.25">
      <c r="A7" s="225" t="s">
        <v>413</v>
      </c>
      <c r="B7" s="226"/>
      <c r="C7" s="227" t="s">
        <v>414</v>
      </c>
      <c r="D7" s="219" t="s">
        <v>427</v>
      </c>
      <c r="E7" s="220"/>
      <c r="F7" s="221"/>
      <c r="H7" s="169"/>
      <c r="I7" s="169"/>
      <c r="J7" s="169"/>
      <c r="K7" s="169"/>
    </row>
    <row r="8" spans="1:11" s="147" customFormat="1" ht="26.25" customHeight="1" x14ac:dyDescent="0.25">
      <c r="A8" s="229" t="s">
        <v>3</v>
      </c>
      <c r="B8" s="231" t="s">
        <v>2</v>
      </c>
      <c r="C8" s="228"/>
      <c r="D8" s="217" t="s">
        <v>56</v>
      </c>
      <c r="E8" s="217" t="s">
        <v>57</v>
      </c>
      <c r="F8" s="217" t="s">
        <v>51</v>
      </c>
      <c r="H8" s="169"/>
      <c r="I8" s="169"/>
      <c r="J8" s="169"/>
      <c r="K8" s="169"/>
    </row>
    <row r="9" spans="1:11" s="147" customFormat="1" ht="35.25" customHeight="1" x14ac:dyDescent="0.25">
      <c r="A9" s="230"/>
      <c r="B9" s="232"/>
      <c r="C9" s="228"/>
      <c r="D9" s="218"/>
      <c r="E9" s="218"/>
      <c r="F9" s="218"/>
      <c r="H9" s="169"/>
      <c r="I9" s="169"/>
      <c r="J9" s="169"/>
      <c r="K9" s="169"/>
    </row>
    <row r="10" spans="1:11" s="148" customFormat="1" ht="30.75" customHeight="1" x14ac:dyDescent="0.25">
      <c r="A10" s="182"/>
      <c r="B10" s="158"/>
      <c r="C10" s="159" t="s">
        <v>421</v>
      </c>
      <c r="D10" s="173">
        <f>+D12</f>
        <v>1317933.2408</v>
      </c>
      <c r="E10" s="173">
        <f>+E12</f>
        <v>1317933.2407999998</v>
      </c>
      <c r="F10" s="173">
        <f>+F12</f>
        <v>1317933.2407999998</v>
      </c>
      <c r="H10" s="170"/>
      <c r="I10" s="170"/>
      <c r="J10" s="170"/>
      <c r="K10" s="170"/>
    </row>
    <row r="11" spans="1:11" x14ac:dyDescent="0.25">
      <c r="A11" s="182"/>
      <c r="B11" s="158"/>
      <c r="C11" s="159" t="s">
        <v>422</v>
      </c>
      <c r="D11" s="183"/>
      <c r="E11" s="183"/>
      <c r="F11" s="184"/>
    </row>
    <row r="12" spans="1:11" s="148" customFormat="1" ht="22.5" customHeight="1" x14ac:dyDescent="0.25">
      <c r="A12" s="171"/>
      <c r="B12" s="162"/>
      <c r="C12" s="162" t="s">
        <v>423</v>
      </c>
      <c r="D12" s="173">
        <f>+D14</f>
        <v>1317933.2408</v>
      </c>
      <c r="E12" s="173">
        <f>+E14</f>
        <v>1317933.2407999998</v>
      </c>
      <c r="F12" s="173">
        <f>+F14</f>
        <v>1317933.2407999998</v>
      </c>
      <c r="H12" s="170"/>
      <c r="I12" s="170"/>
      <c r="J12" s="170"/>
      <c r="K12" s="170"/>
    </row>
    <row r="13" spans="1:11" s="148" customFormat="1" x14ac:dyDescent="0.25">
      <c r="A13" s="171"/>
      <c r="B13" s="149"/>
      <c r="C13" s="149" t="s">
        <v>424</v>
      </c>
      <c r="D13" s="172"/>
      <c r="E13" s="172"/>
      <c r="F13" s="173"/>
      <c r="H13" s="170"/>
      <c r="I13" s="170"/>
      <c r="J13" s="170"/>
      <c r="K13" s="170"/>
    </row>
    <row r="14" spans="1:11" s="152" customFormat="1" ht="42" customHeight="1" x14ac:dyDescent="0.25">
      <c r="A14" s="171">
        <v>1169</v>
      </c>
      <c r="B14" s="149">
        <v>31001</v>
      </c>
      <c r="C14" s="165" t="s">
        <v>268</v>
      </c>
      <c r="D14" s="173">
        <f>D16</f>
        <v>1317933.2408</v>
      </c>
      <c r="E14" s="173">
        <f>E16</f>
        <v>1317933.2407999998</v>
      </c>
      <c r="F14" s="173">
        <f>F16</f>
        <v>1317933.2407999998</v>
      </c>
      <c r="H14" s="174"/>
      <c r="I14" s="174"/>
      <c r="J14" s="174"/>
      <c r="K14" s="174"/>
    </row>
    <row r="15" spans="1:11" s="152" customFormat="1" ht="33.75" customHeight="1" x14ac:dyDescent="0.25">
      <c r="A15" s="171"/>
      <c r="B15" s="149"/>
      <c r="C15" s="149" t="s">
        <v>428</v>
      </c>
      <c r="D15" s="172"/>
      <c r="E15" s="172"/>
      <c r="F15" s="173"/>
      <c r="H15" s="174"/>
      <c r="I15" s="174"/>
      <c r="J15" s="174"/>
      <c r="K15" s="174"/>
    </row>
    <row r="16" spans="1:11" s="175" customFormat="1" ht="21" customHeight="1" x14ac:dyDescent="0.25">
      <c r="A16" s="185"/>
      <c r="B16" s="186"/>
      <c r="C16" s="187" t="s">
        <v>429</v>
      </c>
      <c r="D16" s="173">
        <f>+'3'!G65+'3'!G78</f>
        <v>1317933.2408</v>
      </c>
      <c r="E16" s="173">
        <f>+'3'!H65+'3'!H78</f>
        <v>1317933.2407999998</v>
      </c>
      <c r="F16" s="173">
        <f>+'3'!I65+'3'!I78</f>
        <v>1317933.2407999998</v>
      </c>
      <c r="H16" s="176"/>
      <c r="I16" s="176"/>
      <c r="J16" s="176"/>
      <c r="K16" s="176"/>
    </row>
    <row r="17" spans="1:6" ht="18" thickBot="1" x14ac:dyDescent="0.3">
      <c r="A17" s="177"/>
      <c r="B17" s="178"/>
      <c r="C17" s="179"/>
      <c r="D17" s="180"/>
      <c r="E17" s="180"/>
      <c r="F17" s="181"/>
    </row>
  </sheetData>
  <mergeCells count="13">
    <mergeCell ref="D8:D9"/>
    <mergeCell ref="E8:E9"/>
    <mergeCell ref="F8:F9"/>
    <mergeCell ref="D7:F7"/>
    <mergeCell ref="A1:F1"/>
    <mergeCell ref="A2:F2"/>
    <mergeCell ref="A3:F3"/>
    <mergeCell ref="A4:F4"/>
    <mergeCell ref="A5:F5"/>
    <mergeCell ref="A7:B7"/>
    <mergeCell ref="C7:C9"/>
    <mergeCell ref="A8:A9"/>
    <mergeCell ref="B8:B9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35" workbookViewId="0">
      <selection activeCell="B2" sqref="B2:E2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7.42578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4" t="s">
        <v>434</v>
      </c>
    </row>
    <row r="2" spans="1:5" x14ac:dyDescent="0.25">
      <c r="B2" s="236" t="s">
        <v>60</v>
      </c>
      <c r="C2" s="236"/>
      <c r="D2" s="236"/>
      <c r="E2" s="236"/>
    </row>
    <row r="3" spans="1:5" x14ac:dyDescent="0.25">
      <c r="B3" s="236" t="s">
        <v>4</v>
      </c>
      <c r="C3" s="236"/>
      <c r="D3" s="236"/>
      <c r="E3" s="236"/>
    </row>
    <row r="4" spans="1:5" hidden="1" x14ac:dyDescent="0.25"/>
    <row r="6" spans="1:5" ht="56.25" customHeight="1" x14ac:dyDescent="0.25">
      <c r="A6" s="237" t="s">
        <v>61</v>
      </c>
      <c r="B6" s="237"/>
      <c r="C6" s="237"/>
      <c r="D6" s="237"/>
      <c r="E6" s="237"/>
    </row>
    <row r="7" spans="1:5" ht="17.25" customHeight="1" x14ac:dyDescent="0.25">
      <c r="A7" s="238" t="s">
        <v>22</v>
      </c>
      <c r="B7" s="238"/>
      <c r="C7" s="238"/>
      <c r="D7" s="238"/>
      <c r="E7" s="238"/>
    </row>
    <row r="9" spans="1:5" ht="19.5" customHeight="1" x14ac:dyDescent="0.3">
      <c r="A9" s="65" t="s">
        <v>21</v>
      </c>
      <c r="B9" s="65" t="s">
        <v>20</v>
      </c>
      <c r="C9" s="66"/>
      <c r="D9" s="66"/>
      <c r="E9" s="9"/>
    </row>
    <row r="10" spans="1:5" ht="18" customHeight="1" x14ac:dyDescent="0.3">
      <c r="A10" s="67" t="s">
        <v>16</v>
      </c>
      <c r="B10" s="68" t="s">
        <v>19</v>
      </c>
      <c r="C10" s="69"/>
      <c r="D10" s="69"/>
      <c r="E10" s="9"/>
    </row>
    <row r="11" spans="1:5" ht="16.5" x14ac:dyDescent="0.3">
      <c r="A11" s="70"/>
      <c r="B11" s="9"/>
      <c r="C11" s="9"/>
      <c r="D11" s="9"/>
      <c r="E11" s="9"/>
    </row>
    <row r="12" spans="1:5" ht="23.25" customHeight="1" x14ac:dyDescent="0.3">
      <c r="A12" s="71" t="s">
        <v>18</v>
      </c>
      <c r="B12" s="9"/>
      <c r="C12" s="9"/>
      <c r="D12" s="9"/>
      <c r="E12" s="9"/>
    </row>
    <row r="13" spans="1:5" ht="17.25" thickBot="1" x14ac:dyDescent="0.35">
      <c r="A13" s="9"/>
      <c r="B13" s="9"/>
      <c r="C13" s="9"/>
      <c r="D13" s="9"/>
      <c r="E13" s="9"/>
    </row>
    <row r="14" spans="1:5" ht="61.5" customHeight="1" x14ac:dyDescent="0.25">
      <c r="A14" s="72" t="s">
        <v>17</v>
      </c>
      <c r="B14" s="73" t="s">
        <v>16</v>
      </c>
      <c r="C14" s="233" t="s">
        <v>101</v>
      </c>
      <c r="D14" s="234"/>
      <c r="E14" s="235"/>
    </row>
    <row r="15" spans="1:5" ht="37.5" customHeight="1" x14ac:dyDescent="0.25">
      <c r="A15" s="74" t="s">
        <v>15</v>
      </c>
      <c r="B15" s="75" t="s">
        <v>92</v>
      </c>
      <c r="C15" s="76" t="s">
        <v>56</v>
      </c>
      <c r="D15" s="76" t="s">
        <v>62</v>
      </c>
      <c r="E15" s="77" t="s">
        <v>14</v>
      </c>
    </row>
    <row r="16" spans="1:5" ht="30.75" customHeight="1" x14ac:dyDescent="0.25">
      <c r="A16" s="74" t="s">
        <v>13</v>
      </c>
      <c r="B16" s="37" t="s">
        <v>93</v>
      </c>
      <c r="C16" s="78"/>
      <c r="D16" s="78"/>
      <c r="E16" s="78"/>
    </row>
    <row r="17" spans="1:5" ht="33" x14ac:dyDescent="0.25">
      <c r="A17" s="74" t="s">
        <v>12</v>
      </c>
      <c r="B17" s="79" t="s">
        <v>94</v>
      </c>
      <c r="C17" s="78"/>
      <c r="D17" s="78"/>
      <c r="E17" s="78"/>
    </row>
    <row r="18" spans="1:5" ht="31.5" customHeight="1" x14ac:dyDescent="0.25">
      <c r="A18" s="74" t="s">
        <v>11</v>
      </c>
      <c r="B18" s="64" t="s">
        <v>84</v>
      </c>
      <c r="C18" s="78"/>
      <c r="D18" s="78"/>
      <c r="E18" s="78"/>
    </row>
    <row r="19" spans="1:5" ht="49.5" x14ac:dyDescent="0.25">
      <c r="A19" s="80" t="s">
        <v>10</v>
      </c>
      <c r="B19" s="64" t="s">
        <v>9</v>
      </c>
      <c r="C19" s="78"/>
      <c r="D19" s="78"/>
      <c r="E19" s="78"/>
    </row>
    <row r="20" spans="1:5" ht="16.899999999999999" customHeight="1" x14ac:dyDescent="0.25">
      <c r="A20" s="81" t="s">
        <v>8</v>
      </c>
      <c r="B20" s="82"/>
      <c r="C20" s="83"/>
      <c r="D20" s="83"/>
      <c r="E20" s="83"/>
    </row>
    <row r="21" spans="1:5" ht="15" customHeight="1" x14ac:dyDescent="0.25">
      <c r="A21" s="84" t="s">
        <v>7</v>
      </c>
      <c r="B21" s="85"/>
      <c r="C21" s="86"/>
      <c r="D21" s="86"/>
      <c r="E21" s="4" t="s">
        <v>6</v>
      </c>
    </row>
    <row r="22" spans="1:5" ht="17.25" customHeight="1" thickBot="1" x14ac:dyDescent="0.35">
      <c r="A22" s="87" t="s">
        <v>5</v>
      </c>
      <c r="B22" s="88"/>
      <c r="C22" s="89">
        <f>+'3'!G48</f>
        <v>-1317933.2407999998</v>
      </c>
      <c r="D22" s="89">
        <f>+'3'!H48</f>
        <v>-1317933.2407999998</v>
      </c>
      <c r="E22" s="89">
        <f>+'3'!I48</f>
        <v>-1317933.2407999998</v>
      </c>
    </row>
    <row r="23" spans="1:5" ht="17.25" thickBot="1" x14ac:dyDescent="0.35">
      <c r="A23" s="9"/>
      <c r="B23" s="9"/>
      <c r="C23" s="9"/>
      <c r="D23" s="9"/>
      <c r="E23" s="9"/>
    </row>
    <row r="24" spans="1:5" ht="61.5" customHeight="1" x14ac:dyDescent="0.25">
      <c r="A24" s="72" t="s">
        <v>17</v>
      </c>
      <c r="B24" s="73" t="s">
        <v>16</v>
      </c>
      <c r="C24" s="233" t="s">
        <v>101</v>
      </c>
      <c r="D24" s="234"/>
      <c r="E24" s="235"/>
    </row>
    <row r="25" spans="1:5" ht="37.5" customHeight="1" x14ac:dyDescent="0.25">
      <c r="A25" s="74" t="s">
        <v>15</v>
      </c>
      <c r="B25" s="75">
        <v>31001</v>
      </c>
      <c r="C25" s="76" t="s">
        <v>56</v>
      </c>
      <c r="D25" s="76" t="s">
        <v>62</v>
      </c>
      <c r="E25" s="77" t="s">
        <v>14</v>
      </c>
    </row>
    <row r="26" spans="1:5" ht="34.5" customHeight="1" x14ac:dyDescent="0.25">
      <c r="A26" s="74" t="s">
        <v>13</v>
      </c>
      <c r="B26" s="37" t="s">
        <v>402</v>
      </c>
      <c r="C26" s="78"/>
      <c r="D26" s="78"/>
      <c r="E26" s="78"/>
    </row>
    <row r="27" spans="1:5" ht="60" customHeight="1" x14ac:dyDescent="0.25">
      <c r="A27" s="74" t="s">
        <v>12</v>
      </c>
      <c r="B27" s="79" t="s">
        <v>412</v>
      </c>
      <c r="C27" s="78"/>
      <c r="D27" s="78"/>
      <c r="E27" s="78"/>
    </row>
    <row r="28" spans="1:5" ht="35.25" customHeight="1" x14ac:dyDescent="0.25">
      <c r="A28" s="74" t="s">
        <v>11</v>
      </c>
      <c r="B28" s="64" t="s">
        <v>431</v>
      </c>
      <c r="C28" s="78"/>
      <c r="D28" s="78"/>
      <c r="E28" s="78"/>
    </row>
    <row r="29" spans="1:5" ht="49.5" x14ac:dyDescent="0.25">
      <c r="A29" s="80" t="s">
        <v>10</v>
      </c>
      <c r="B29" s="64" t="s">
        <v>9</v>
      </c>
      <c r="C29" s="78"/>
      <c r="D29" s="78"/>
      <c r="E29" s="78"/>
    </row>
    <row r="30" spans="1:5" ht="16.899999999999999" customHeight="1" x14ac:dyDescent="0.25">
      <c r="A30" s="81" t="s">
        <v>8</v>
      </c>
      <c r="B30" s="82"/>
      <c r="C30" s="83"/>
      <c r="D30" s="83"/>
      <c r="E30" s="83"/>
    </row>
    <row r="31" spans="1:5" ht="15" customHeight="1" x14ac:dyDescent="0.25">
      <c r="A31" s="84" t="s">
        <v>7</v>
      </c>
      <c r="B31" s="85"/>
      <c r="C31" s="86"/>
      <c r="D31" s="86"/>
      <c r="E31" s="4" t="s">
        <v>6</v>
      </c>
    </row>
    <row r="32" spans="1:5" ht="17.25" customHeight="1" thickBot="1" x14ac:dyDescent="0.35">
      <c r="A32" s="87" t="s">
        <v>5</v>
      </c>
      <c r="B32" s="88"/>
      <c r="C32" s="89">
        <f>+'3'!G65</f>
        <v>-72555</v>
      </c>
      <c r="D32" s="89">
        <f>+'3'!H65</f>
        <v>-1534606.06</v>
      </c>
      <c r="E32" s="89">
        <f>+'3'!I65</f>
        <v>-4429694.0040000007</v>
      </c>
    </row>
    <row r="33" spans="1:5" ht="17.25" thickBot="1" x14ac:dyDescent="0.35">
      <c r="A33" s="9"/>
      <c r="B33" s="9"/>
      <c r="C33" s="9"/>
      <c r="D33" s="9"/>
      <c r="E33" s="9"/>
    </row>
    <row r="34" spans="1:5" ht="61.5" customHeight="1" x14ac:dyDescent="0.25">
      <c r="A34" s="72" t="s">
        <v>17</v>
      </c>
      <c r="B34" s="73" t="s">
        <v>16</v>
      </c>
      <c r="C34" s="233" t="s">
        <v>64</v>
      </c>
      <c r="D34" s="234"/>
      <c r="E34" s="235"/>
    </row>
    <row r="35" spans="1:5" ht="37.5" customHeight="1" x14ac:dyDescent="0.25">
      <c r="A35" s="74" t="s">
        <v>15</v>
      </c>
      <c r="B35" s="75">
        <v>31001</v>
      </c>
      <c r="C35" s="76" t="s">
        <v>56</v>
      </c>
      <c r="D35" s="76" t="s">
        <v>62</v>
      </c>
      <c r="E35" s="77" t="s">
        <v>14</v>
      </c>
    </row>
    <row r="36" spans="1:5" ht="34.5" customHeight="1" x14ac:dyDescent="0.25">
      <c r="A36" s="74" t="s">
        <v>13</v>
      </c>
      <c r="B36" s="37" t="s">
        <v>402</v>
      </c>
      <c r="C36" s="78"/>
      <c r="D36" s="78"/>
      <c r="E36" s="78"/>
    </row>
    <row r="37" spans="1:5" ht="60" customHeight="1" x14ac:dyDescent="0.25">
      <c r="A37" s="74" t="s">
        <v>12</v>
      </c>
      <c r="B37" s="79" t="s">
        <v>412</v>
      </c>
      <c r="C37" s="78"/>
      <c r="D37" s="78"/>
      <c r="E37" s="78"/>
    </row>
    <row r="38" spans="1:5" ht="35.25" customHeight="1" x14ac:dyDescent="0.25">
      <c r="A38" s="74" t="s">
        <v>11</v>
      </c>
      <c r="B38" s="64" t="s">
        <v>431</v>
      </c>
      <c r="C38" s="78"/>
      <c r="D38" s="78"/>
      <c r="E38" s="78"/>
    </row>
    <row r="39" spans="1:5" ht="49.5" x14ac:dyDescent="0.25">
      <c r="A39" s="80" t="s">
        <v>10</v>
      </c>
      <c r="B39" s="64" t="s">
        <v>9</v>
      </c>
      <c r="C39" s="78"/>
      <c r="D39" s="78"/>
      <c r="E39" s="78"/>
    </row>
    <row r="40" spans="1:5" ht="16.899999999999999" customHeight="1" x14ac:dyDescent="0.25">
      <c r="A40" s="81" t="s">
        <v>8</v>
      </c>
      <c r="B40" s="82"/>
      <c r="C40" s="83"/>
      <c r="D40" s="83"/>
      <c r="E40" s="83"/>
    </row>
    <row r="41" spans="1:5" ht="15" customHeight="1" x14ac:dyDescent="0.25">
      <c r="A41" s="84" t="s">
        <v>7</v>
      </c>
      <c r="B41" s="85"/>
      <c r="C41" s="86"/>
      <c r="D41" s="86"/>
      <c r="E41" s="4" t="s">
        <v>6</v>
      </c>
    </row>
    <row r="42" spans="1:5" ht="17.25" customHeight="1" thickBot="1" x14ac:dyDescent="0.35">
      <c r="A42" s="87" t="s">
        <v>5</v>
      </c>
      <c r="B42" s="88"/>
      <c r="C42" s="89">
        <f>+'3'!G78</f>
        <v>1390488.2408</v>
      </c>
      <c r="D42" s="89">
        <f>+'3'!H78</f>
        <v>2852539.3007999999</v>
      </c>
      <c r="E42" s="89">
        <f>+'3'!I78</f>
        <v>5747627.2448000005</v>
      </c>
    </row>
  </sheetData>
  <mergeCells count="7">
    <mergeCell ref="C24:E24"/>
    <mergeCell ref="C34:E34"/>
    <mergeCell ref="B2:E2"/>
    <mergeCell ref="B3:E3"/>
    <mergeCell ref="A6:E6"/>
    <mergeCell ref="A7:E7"/>
    <mergeCell ref="C14:E14"/>
  </mergeCells>
  <pageMargins left="0.45" right="0.24" top="0.75" bottom="0.4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5" workbookViewId="0">
      <selection activeCell="B2" sqref="B2:E2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7.42578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4" t="s">
        <v>433</v>
      </c>
    </row>
    <row r="2" spans="1:5" x14ac:dyDescent="0.25">
      <c r="B2" s="236" t="s">
        <v>60</v>
      </c>
      <c r="C2" s="236"/>
      <c r="D2" s="236"/>
      <c r="E2" s="236"/>
    </row>
    <row r="3" spans="1:5" x14ac:dyDescent="0.25">
      <c r="B3" s="236" t="s">
        <v>4</v>
      </c>
      <c r="C3" s="236"/>
      <c r="D3" s="236"/>
      <c r="E3" s="236"/>
    </row>
    <row r="4" spans="1:5" hidden="1" x14ac:dyDescent="0.25"/>
    <row r="6" spans="1:5" ht="56.25" customHeight="1" x14ac:dyDescent="0.25">
      <c r="A6" s="237" t="s">
        <v>95</v>
      </c>
      <c r="B6" s="237"/>
      <c r="C6" s="237"/>
      <c r="D6" s="237"/>
      <c r="E6" s="237"/>
    </row>
    <row r="7" spans="1:5" ht="17.25" customHeight="1" x14ac:dyDescent="0.25">
      <c r="A7" s="238" t="s">
        <v>103</v>
      </c>
      <c r="B7" s="238"/>
      <c r="C7" s="238"/>
      <c r="D7" s="238"/>
      <c r="E7" s="238"/>
    </row>
    <row r="9" spans="1:5" ht="19.5" customHeight="1" x14ac:dyDescent="0.3">
      <c r="A9" s="65" t="s">
        <v>21</v>
      </c>
      <c r="B9" s="65" t="s">
        <v>20</v>
      </c>
      <c r="C9" s="66"/>
      <c r="D9" s="66"/>
      <c r="E9" s="9"/>
    </row>
    <row r="10" spans="1:5" ht="18" customHeight="1" x14ac:dyDescent="0.3">
      <c r="A10" s="67">
        <v>1139</v>
      </c>
      <c r="B10" s="68" t="s">
        <v>96</v>
      </c>
      <c r="C10" s="69"/>
      <c r="D10" s="69"/>
      <c r="E10" s="9"/>
    </row>
    <row r="11" spans="1:5" ht="16.5" x14ac:dyDescent="0.3">
      <c r="A11" s="70"/>
      <c r="B11" s="9"/>
      <c r="C11" s="9"/>
      <c r="D11" s="9"/>
      <c r="E11" s="9"/>
    </row>
    <row r="12" spans="1:5" ht="16.5" x14ac:dyDescent="0.3">
      <c r="A12" s="71" t="s">
        <v>18</v>
      </c>
      <c r="B12" s="9"/>
      <c r="C12" s="9"/>
      <c r="D12" s="9"/>
      <c r="E12" s="9"/>
    </row>
    <row r="13" spans="1:5" ht="9.6" customHeight="1" x14ac:dyDescent="0.3">
      <c r="A13" s="70"/>
      <c r="B13" s="9"/>
      <c r="C13" s="9"/>
      <c r="D13" s="9"/>
      <c r="E13" s="9"/>
    </row>
    <row r="14" spans="1:5" ht="17.25" thickBot="1" x14ac:dyDescent="0.35">
      <c r="A14" s="9"/>
      <c r="B14" s="9"/>
      <c r="C14" s="9"/>
      <c r="D14" s="9"/>
      <c r="E14" s="9"/>
    </row>
    <row r="15" spans="1:5" ht="37.5" customHeight="1" x14ac:dyDescent="0.25">
      <c r="A15" s="72" t="s">
        <v>17</v>
      </c>
      <c r="B15" s="73" t="s">
        <v>97</v>
      </c>
      <c r="C15" s="233" t="s">
        <v>101</v>
      </c>
      <c r="D15" s="234"/>
      <c r="E15" s="235"/>
    </row>
    <row r="16" spans="1:5" ht="37.5" customHeight="1" x14ac:dyDescent="0.25">
      <c r="A16" s="74" t="s">
        <v>15</v>
      </c>
      <c r="B16" s="75" t="s">
        <v>92</v>
      </c>
      <c r="C16" s="76" t="s">
        <v>56</v>
      </c>
      <c r="D16" s="76" t="s">
        <v>62</v>
      </c>
      <c r="E16" s="77" t="s">
        <v>14</v>
      </c>
    </row>
    <row r="17" spans="1:5" ht="30.75" customHeight="1" x14ac:dyDescent="0.25">
      <c r="A17" s="74" t="s">
        <v>13</v>
      </c>
      <c r="B17" s="37" t="s">
        <v>96</v>
      </c>
      <c r="C17" s="78"/>
      <c r="D17" s="78"/>
      <c r="E17" s="78"/>
    </row>
    <row r="18" spans="1:5" ht="82.5" x14ac:dyDescent="0.25">
      <c r="A18" s="74" t="s">
        <v>12</v>
      </c>
      <c r="B18" s="79" t="s">
        <v>98</v>
      </c>
      <c r="C18" s="78"/>
      <c r="D18" s="78"/>
      <c r="E18" s="78"/>
    </row>
    <row r="19" spans="1:5" ht="16.5" x14ac:dyDescent="0.25">
      <c r="A19" s="74" t="s">
        <v>11</v>
      </c>
      <c r="B19" s="64" t="s">
        <v>99</v>
      </c>
      <c r="C19" s="78"/>
      <c r="D19" s="78"/>
      <c r="E19" s="78"/>
    </row>
    <row r="20" spans="1:5" ht="36" customHeight="1" x14ac:dyDescent="0.25">
      <c r="A20" s="80" t="s">
        <v>10</v>
      </c>
      <c r="B20" s="64" t="s">
        <v>100</v>
      </c>
      <c r="C20" s="78"/>
      <c r="D20" s="78"/>
      <c r="E20" s="78"/>
    </row>
    <row r="21" spans="1:5" ht="16.899999999999999" customHeight="1" x14ac:dyDescent="0.25">
      <c r="A21" s="239" t="s">
        <v>8</v>
      </c>
      <c r="B21" s="240"/>
      <c r="C21" s="93"/>
      <c r="D21" s="93"/>
      <c r="E21" s="93"/>
    </row>
    <row r="22" spans="1:5" ht="21.75" customHeight="1" thickBot="1" x14ac:dyDescent="0.35">
      <c r="A22" s="87" t="s">
        <v>5</v>
      </c>
      <c r="B22" s="88"/>
      <c r="C22" s="89">
        <f>+'3'!G24</f>
        <v>-1390488.2407999998</v>
      </c>
      <c r="D22" s="89">
        <f>+'3'!H24</f>
        <v>-2852539.3007999999</v>
      </c>
      <c r="E22" s="89">
        <f>+'3'!I24</f>
        <v>-5747627.2448000005</v>
      </c>
    </row>
    <row r="23" spans="1:5" ht="17.25" thickBot="1" x14ac:dyDescent="0.35">
      <c r="A23" s="9"/>
      <c r="B23" s="9"/>
      <c r="C23" s="9"/>
      <c r="D23" s="9"/>
      <c r="E23" s="9"/>
    </row>
    <row r="24" spans="1:5" ht="37.5" customHeight="1" x14ac:dyDescent="0.25">
      <c r="A24" s="72" t="s">
        <v>17</v>
      </c>
      <c r="B24" s="73" t="s">
        <v>97</v>
      </c>
      <c r="C24" s="233" t="s">
        <v>64</v>
      </c>
      <c r="D24" s="234"/>
      <c r="E24" s="235"/>
    </row>
    <row r="25" spans="1:5" ht="37.5" customHeight="1" x14ac:dyDescent="0.25">
      <c r="A25" s="74" t="s">
        <v>15</v>
      </c>
      <c r="B25" s="75" t="s">
        <v>92</v>
      </c>
      <c r="C25" s="76" t="s">
        <v>56</v>
      </c>
      <c r="D25" s="76" t="s">
        <v>62</v>
      </c>
      <c r="E25" s="77" t="s">
        <v>14</v>
      </c>
    </row>
    <row r="26" spans="1:5" ht="30.75" customHeight="1" x14ac:dyDescent="0.25">
      <c r="A26" s="74" t="s">
        <v>13</v>
      </c>
      <c r="B26" s="37" t="s">
        <v>96</v>
      </c>
      <c r="C26" s="78"/>
      <c r="D26" s="78"/>
      <c r="E26" s="78"/>
    </row>
    <row r="27" spans="1:5" ht="82.5" x14ac:dyDescent="0.25">
      <c r="A27" s="74" t="s">
        <v>12</v>
      </c>
      <c r="B27" s="79" t="s">
        <v>98</v>
      </c>
      <c r="C27" s="78"/>
      <c r="D27" s="78"/>
      <c r="E27" s="78"/>
    </row>
    <row r="28" spans="1:5" ht="16.5" x14ac:dyDescent="0.25">
      <c r="A28" s="74" t="s">
        <v>11</v>
      </c>
      <c r="B28" s="64" t="s">
        <v>99</v>
      </c>
      <c r="C28" s="78"/>
      <c r="D28" s="78"/>
      <c r="E28" s="78"/>
    </row>
    <row r="29" spans="1:5" ht="36" customHeight="1" x14ac:dyDescent="0.25">
      <c r="A29" s="80" t="s">
        <v>10</v>
      </c>
      <c r="B29" s="64" t="s">
        <v>100</v>
      </c>
      <c r="C29" s="78"/>
      <c r="D29" s="78"/>
      <c r="E29" s="78"/>
    </row>
    <row r="30" spans="1:5" ht="16.899999999999999" customHeight="1" x14ac:dyDescent="0.25">
      <c r="A30" s="239" t="s">
        <v>8</v>
      </c>
      <c r="B30" s="240"/>
      <c r="C30" s="93"/>
      <c r="D30" s="93"/>
      <c r="E30" s="93"/>
    </row>
    <row r="31" spans="1:5" ht="21.75" customHeight="1" thickBot="1" x14ac:dyDescent="0.35">
      <c r="A31" s="87" t="s">
        <v>5</v>
      </c>
      <c r="B31" s="88"/>
      <c r="C31" s="89">
        <f>+'3'!G32</f>
        <v>1390488.2408</v>
      </c>
      <c r="D31" s="89">
        <f>+'3'!H32</f>
        <v>2852539.3007999999</v>
      </c>
      <c r="E31" s="89">
        <f>+'3'!I32</f>
        <v>5747627.2448000005</v>
      </c>
    </row>
  </sheetData>
  <mergeCells count="8">
    <mergeCell ref="C24:E24"/>
    <mergeCell ref="A30:B30"/>
    <mergeCell ref="A21:B21"/>
    <mergeCell ref="B2:E2"/>
    <mergeCell ref="B3:E3"/>
    <mergeCell ref="A6:E6"/>
    <mergeCell ref="A7:E7"/>
    <mergeCell ref="C15:E15"/>
  </mergeCells>
  <pageMargins left="0.45" right="0.24" top="0.75" bottom="0.49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showZeros="0" tabSelected="1" topLeftCell="B1" workbookViewId="0">
      <selection activeCell="O9" sqref="O9"/>
    </sheetView>
  </sheetViews>
  <sheetFormatPr defaultColWidth="9.140625" defaultRowHeight="16.5" outlineLevelCol="1" x14ac:dyDescent="0.25"/>
  <cols>
    <col min="1" max="1" width="11.42578125" style="95" hidden="1" customWidth="1"/>
    <col min="2" max="2" width="15.42578125" style="95" customWidth="1" outlineLevel="1"/>
    <col min="3" max="3" width="33.85546875" style="95" customWidth="1" outlineLevel="1"/>
    <col min="4" max="4" width="8" style="105" bestFit="1" customWidth="1"/>
    <col min="5" max="5" width="11.140625" style="105" customWidth="1"/>
    <col min="6" max="6" width="17.28515625" style="106" customWidth="1"/>
    <col min="7" max="7" width="12.28515625" style="95" customWidth="1"/>
    <col min="8" max="8" width="17" style="95" customWidth="1"/>
    <col min="9" max="16384" width="9.140625" style="95"/>
  </cols>
  <sheetData>
    <row r="1" spans="1:8" ht="17.25" customHeight="1" x14ac:dyDescent="0.25">
      <c r="B1" s="96"/>
      <c r="C1" s="96"/>
      <c r="D1" s="96"/>
      <c r="E1" s="95"/>
      <c r="F1" s="97"/>
      <c r="G1" s="98"/>
      <c r="H1" s="99" t="s">
        <v>432</v>
      </c>
    </row>
    <row r="2" spans="1:8" ht="17.25" customHeight="1" x14ac:dyDescent="0.3">
      <c r="B2" s="96"/>
      <c r="C2" s="96"/>
      <c r="D2" s="96"/>
      <c r="E2" s="95"/>
      <c r="F2" s="100"/>
      <c r="G2" s="98"/>
      <c r="H2" s="101" t="s">
        <v>58</v>
      </c>
    </row>
    <row r="3" spans="1:8" ht="15.6" customHeight="1" x14ac:dyDescent="0.3">
      <c r="B3" s="96"/>
      <c r="C3" s="96"/>
      <c r="D3" s="96"/>
      <c r="E3" s="95"/>
      <c r="F3" s="100"/>
      <c r="G3" s="98"/>
      <c r="H3" s="102" t="s">
        <v>38</v>
      </c>
    </row>
    <row r="4" spans="1:8" ht="17.25" x14ac:dyDescent="0.25">
      <c r="B4" s="96"/>
      <c r="C4" s="96"/>
      <c r="D4" s="96"/>
      <c r="E4" s="96"/>
      <c r="F4" s="103"/>
      <c r="G4" s="104"/>
      <c r="H4" s="104"/>
    </row>
    <row r="5" spans="1:8" ht="17.25" x14ac:dyDescent="0.25">
      <c r="B5" s="96"/>
      <c r="C5" s="96"/>
      <c r="D5" s="96"/>
      <c r="E5" s="96"/>
      <c r="F5" s="103"/>
    </row>
    <row r="6" spans="1:8" ht="61.5" customHeight="1" x14ac:dyDescent="0.25">
      <c r="B6" s="244" t="s">
        <v>392</v>
      </c>
      <c r="C6" s="244"/>
      <c r="D6" s="244"/>
      <c r="E6" s="244"/>
      <c r="F6" s="244"/>
      <c r="G6" s="244"/>
      <c r="H6" s="244"/>
    </row>
    <row r="7" spans="1:8" x14ac:dyDescent="0.25">
      <c r="H7" s="107"/>
    </row>
    <row r="8" spans="1:8" s="105" customFormat="1" ht="73.5" customHeight="1" x14ac:dyDescent="0.25">
      <c r="B8" s="108" t="s">
        <v>104</v>
      </c>
      <c r="C8" s="245" t="s">
        <v>105</v>
      </c>
      <c r="D8" s="247" t="s">
        <v>106</v>
      </c>
      <c r="E8" s="247" t="s">
        <v>107</v>
      </c>
      <c r="F8" s="249" t="s">
        <v>108</v>
      </c>
      <c r="G8" s="250"/>
      <c r="H8" s="251"/>
    </row>
    <row r="9" spans="1:8" s="105" customFormat="1" ht="59.25" customHeight="1" x14ac:dyDescent="0.25">
      <c r="B9" s="109"/>
      <c r="C9" s="246"/>
      <c r="D9" s="248"/>
      <c r="E9" s="248"/>
      <c r="F9" s="110" t="s">
        <v>109</v>
      </c>
      <c r="G9" s="110" t="s">
        <v>110</v>
      </c>
      <c r="H9" s="111" t="s">
        <v>111</v>
      </c>
    </row>
    <row r="10" spans="1:8" s="105" customFormat="1" ht="24.6" customHeight="1" x14ac:dyDescent="0.25">
      <c r="B10" s="112"/>
      <c r="C10" s="241" t="s">
        <v>0</v>
      </c>
      <c r="D10" s="242"/>
      <c r="E10" s="242"/>
      <c r="F10" s="242"/>
      <c r="G10" s="243"/>
      <c r="H10" s="138">
        <f>(H11)</f>
        <v>-2779718.8848000001</v>
      </c>
    </row>
    <row r="11" spans="1:8" s="119" customFormat="1" ht="27" customHeight="1" x14ac:dyDescent="0.25">
      <c r="A11" s="113"/>
      <c r="B11" s="112" t="s">
        <v>112</v>
      </c>
      <c r="C11" s="114" t="s">
        <v>113</v>
      </c>
      <c r="D11" s="115" t="s">
        <v>1</v>
      </c>
      <c r="E11" s="116"/>
      <c r="F11" s="117"/>
      <c r="G11" s="118"/>
      <c r="H11" s="138">
        <f>H12+H102</f>
        <v>-2779718.8848000001</v>
      </c>
    </row>
    <row r="12" spans="1:8" s="126" customFormat="1" x14ac:dyDescent="0.25">
      <c r="A12" s="120"/>
      <c r="B12" s="121" t="s">
        <v>114</v>
      </c>
      <c r="C12" s="122" t="s">
        <v>115</v>
      </c>
      <c r="D12" s="123"/>
      <c r="E12" s="123"/>
      <c r="F12" s="124"/>
      <c r="G12" s="125"/>
      <c r="H12" s="139">
        <f>SUM(H13:H101)</f>
        <v>-1245112.8247999998</v>
      </c>
    </row>
    <row r="13" spans="1:8" s="1" customFormat="1" ht="33" x14ac:dyDescent="0.25">
      <c r="A13" s="105">
        <v>512112</v>
      </c>
      <c r="B13" s="127" t="s">
        <v>116</v>
      </c>
      <c r="C13" s="128" t="s">
        <v>117</v>
      </c>
      <c r="D13" s="129" t="s">
        <v>118</v>
      </c>
      <c r="E13" s="129" t="s">
        <v>119</v>
      </c>
      <c r="F13" s="130"/>
      <c r="G13" s="131"/>
      <c r="H13" s="132">
        <v>-4272.9120000000003</v>
      </c>
    </row>
    <row r="14" spans="1:8" s="1" customFormat="1" ht="33" x14ac:dyDescent="0.25">
      <c r="A14" s="105">
        <v>512112</v>
      </c>
      <c r="B14" s="127" t="s">
        <v>120</v>
      </c>
      <c r="C14" s="128" t="s">
        <v>117</v>
      </c>
      <c r="D14" s="129" t="s">
        <v>118</v>
      </c>
      <c r="E14" s="129" t="s">
        <v>119</v>
      </c>
      <c r="F14" s="130"/>
      <c r="G14" s="131"/>
      <c r="H14" s="132">
        <v>-9083.6640000000007</v>
      </c>
    </row>
    <row r="15" spans="1:8" s="1" customFormat="1" ht="33" x14ac:dyDescent="0.25">
      <c r="A15" s="105">
        <v>512112</v>
      </c>
      <c r="B15" s="127" t="s">
        <v>121</v>
      </c>
      <c r="C15" s="128" t="s">
        <v>117</v>
      </c>
      <c r="D15" s="129" t="s">
        <v>118</v>
      </c>
      <c r="E15" s="129" t="s">
        <v>119</v>
      </c>
      <c r="F15" s="130"/>
      <c r="G15" s="131"/>
      <c r="H15" s="132">
        <v>-6636.1679999999997</v>
      </c>
    </row>
    <row r="16" spans="1:8" s="1" customFormat="1" ht="33" x14ac:dyDescent="0.25">
      <c r="A16" s="105">
        <v>512112</v>
      </c>
      <c r="B16" s="127" t="s">
        <v>122</v>
      </c>
      <c r="C16" s="128" t="s">
        <v>117</v>
      </c>
      <c r="D16" s="129" t="s">
        <v>118</v>
      </c>
      <c r="E16" s="129" t="s">
        <v>119</v>
      </c>
      <c r="F16" s="130"/>
      <c r="G16" s="131"/>
      <c r="H16" s="132">
        <v>-67.7376</v>
      </c>
    </row>
    <row r="17" spans="1:8" s="1" customFormat="1" ht="49.5" x14ac:dyDescent="0.25">
      <c r="A17" s="105">
        <v>512112</v>
      </c>
      <c r="B17" s="127" t="s">
        <v>123</v>
      </c>
      <c r="C17" s="128" t="s">
        <v>124</v>
      </c>
      <c r="D17" s="129" t="s">
        <v>125</v>
      </c>
      <c r="E17" s="129" t="s">
        <v>119</v>
      </c>
      <c r="F17" s="130"/>
      <c r="G17" s="131"/>
      <c r="H17" s="132">
        <v>-6000</v>
      </c>
    </row>
    <row r="18" spans="1:8" s="1" customFormat="1" ht="33" x14ac:dyDescent="0.25">
      <c r="A18" s="105">
        <v>512112</v>
      </c>
      <c r="B18" s="127" t="s">
        <v>126</v>
      </c>
      <c r="C18" s="128" t="s">
        <v>127</v>
      </c>
      <c r="D18" s="129" t="s">
        <v>128</v>
      </c>
      <c r="E18" s="133" t="s">
        <v>129</v>
      </c>
      <c r="F18" s="130">
        <v>-126000</v>
      </c>
      <c r="G18" s="131">
        <v>-2</v>
      </c>
      <c r="H18" s="132">
        <v>-252</v>
      </c>
    </row>
    <row r="19" spans="1:8" s="1" customFormat="1" x14ac:dyDescent="0.25">
      <c r="A19" s="105">
        <v>512112</v>
      </c>
      <c r="B19" s="127" t="s">
        <v>130</v>
      </c>
      <c r="C19" s="128" t="s">
        <v>131</v>
      </c>
      <c r="D19" s="129" t="s">
        <v>128</v>
      </c>
      <c r="E19" s="133" t="s">
        <v>129</v>
      </c>
      <c r="F19" s="130">
        <v>-68970</v>
      </c>
      <c r="G19" s="131">
        <v>-130</v>
      </c>
      <c r="H19" s="132">
        <v>-8966.1</v>
      </c>
    </row>
    <row r="20" spans="1:8" s="1" customFormat="1" x14ac:dyDescent="0.25">
      <c r="A20" s="105">
        <v>512112</v>
      </c>
      <c r="B20" s="127" t="s">
        <v>132</v>
      </c>
      <c r="C20" s="128" t="s">
        <v>133</v>
      </c>
      <c r="D20" s="129" t="s">
        <v>118</v>
      </c>
      <c r="E20" s="133" t="s">
        <v>134</v>
      </c>
      <c r="F20" s="130"/>
      <c r="G20" s="131">
        <v>-480.36</v>
      </c>
      <c r="H20" s="132">
        <v>-216162</v>
      </c>
    </row>
    <row r="21" spans="1:8" s="1" customFormat="1" x14ac:dyDescent="0.25">
      <c r="A21" s="105">
        <v>512112</v>
      </c>
      <c r="B21" s="127" t="s">
        <v>135</v>
      </c>
      <c r="C21" s="128" t="s">
        <v>133</v>
      </c>
      <c r="D21" s="129" t="s">
        <v>118</v>
      </c>
      <c r="E21" s="133" t="s">
        <v>134</v>
      </c>
      <c r="F21" s="130"/>
      <c r="G21" s="131"/>
      <c r="H21" s="132">
        <v>-333000</v>
      </c>
    </row>
    <row r="22" spans="1:8" s="1" customFormat="1" x14ac:dyDescent="0.25">
      <c r="A22" s="105">
        <v>512112</v>
      </c>
      <c r="B22" s="127" t="s">
        <v>136</v>
      </c>
      <c r="C22" s="128" t="s">
        <v>137</v>
      </c>
      <c r="D22" s="129" t="s">
        <v>118</v>
      </c>
      <c r="E22" s="133" t="s">
        <v>138</v>
      </c>
      <c r="F22" s="130"/>
      <c r="G22" s="131"/>
      <c r="H22" s="132">
        <v>-3400</v>
      </c>
    </row>
    <row r="23" spans="1:8" s="1" customFormat="1" ht="33" x14ac:dyDescent="0.25">
      <c r="A23" s="105">
        <v>512112</v>
      </c>
      <c r="B23" s="127" t="s">
        <v>139</v>
      </c>
      <c r="C23" s="128" t="s">
        <v>140</v>
      </c>
      <c r="D23" s="129" t="s">
        <v>118</v>
      </c>
      <c r="E23" s="133" t="s">
        <v>138</v>
      </c>
      <c r="F23" s="130"/>
      <c r="G23" s="131"/>
      <c r="H23" s="132">
        <v>-21000</v>
      </c>
    </row>
    <row r="24" spans="1:8" s="1" customFormat="1" ht="33" x14ac:dyDescent="0.25">
      <c r="A24" s="105">
        <v>512112</v>
      </c>
      <c r="B24" s="127" t="s">
        <v>141</v>
      </c>
      <c r="C24" s="128" t="s">
        <v>140</v>
      </c>
      <c r="D24" s="129" t="s">
        <v>118</v>
      </c>
      <c r="E24" s="133" t="s">
        <v>134</v>
      </c>
      <c r="F24" s="130"/>
      <c r="G24" s="131"/>
      <c r="H24" s="132">
        <v>-67500</v>
      </c>
    </row>
    <row r="25" spans="1:8" s="1" customFormat="1" ht="33" x14ac:dyDescent="0.25">
      <c r="A25" s="105">
        <v>512112</v>
      </c>
      <c r="B25" s="127" t="s">
        <v>142</v>
      </c>
      <c r="C25" s="128" t="s">
        <v>143</v>
      </c>
      <c r="D25" s="129" t="s">
        <v>118</v>
      </c>
      <c r="E25" s="133" t="s">
        <v>138</v>
      </c>
      <c r="F25" s="130"/>
      <c r="G25" s="131"/>
      <c r="H25" s="132">
        <v>-5000</v>
      </c>
    </row>
    <row r="26" spans="1:8" s="1" customFormat="1" x14ac:dyDescent="0.25">
      <c r="A26" s="105">
        <v>512112</v>
      </c>
      <c r="B26" s="127" t="s">
        <v>144</v>
      </c>
      <c r="C26" s="128" t="s">
        <v>143</v>
      </c>
      <c r="D26" s="129" t="s">
        <v>118</v>
      </c>
      <c r="E26" s="133" t="s">
        <v>134</v>
      </c>
      <c r="F26" s="130"/>
      <c r="G26" s="131"/>
      <c r="H26" s="132">
        <v>-204000</v>
      </c>
    </row>
    <row r="27" spans="1:8" s="1" customFormat="1" x14ac:dyDescent="0.25">
      <c r="A27" s="105">
        <v>512112</v>
      </c>
      <c r="B27" s="127" t="s">
        <v>145</v>
      </c>
      <c r="C27" s="128" t="s">
        <v>146</v>
      </c>
      <c r="D27" s="129" t="s">
        <v>118</v>
      </c>
      <c r="E27" s="133" t="s">
        <v>134</v>
      </c>
      <c r="F27" s="130"/>
      <c r="G27" s="131"/>
      <c r="H27" s="132">
        <v>-48000</v>
      </c>
    </row>
    <row r="28" spans="1:8" s="1" customFormat="1" x14ac:dyDescent="0.25">
      <c r="A28" s="105">
        <v>512112</v>
      </c>
      <c r="B28" s="127" t="s">
        <v>147</v>
      </c>
      <c r="C28" s="128" t="s">
        <v>148</v>
      </c>
      <c r="D28" s="129" t="s">
        <v>128</v>
      </c>
      <c r="E28" s="133" t="s">
        <v>149</v>
      </c>
      <c r="F28" s="130">
        <v>-15147</v>
      </c>
      <c r="G28" s="131">
        <v>-1500</v>
      </c>
      <c r="H28" s="132">
        <v>-22720.5</v>
      </c>
    </row>
    <row r="29" spans="1:8" s="1" customFormat="1" x14ac:dyDescent="0.25">
      <c r="A29" s="105">
        <v>512112</v>
      </c>
      <c r="B29" s="127" t="s">
        <v>150</v>
      </c>
      <c r="C29" s="128" t="s">
        <v>148</v>
      </c>
      <c r="D29" s="129" t="s">
        <v>128</v>
      </c>
      <c r="E29" s="133" t="s">
        <v>149</v>
      </c>
      <c r="F29" s="130">
        <v>-4500</v>
      </c>
      <c r="G29" s="131">
        <v>-200</v>
      </c>
      <c r="H29" s="132">
        <v>-900</v>
      </c>
    </row>
    <row r="30" spans="1:8" s="1" customFormat="1" x14ac:dyDescent="0.25">
      <c r="A30" s="105">
        <v>512112</v>
      </c>
      <c r="B30" s="127" t="s">
        <v>151</v>
      </c>
      <c r="C30" s="128" t="s">
        <v>148</v>
      </c>
      <c r="D30" s="129" t="s">
        <v>128</v>
      </c>
      <c r="E30" s="133" t="s">
        <v>149</v>
      </c>
      <c r="F30" s="130"/>
      <c r="G30" s="131"/>
      <c r="H30" s="132">
        <v>-3010.88</v>
      </c>
    </row>
    <row r="31" spans="1:8" s="1" customFormat="1" x14ac:dyDescent="0.25">
      <c r="A31" s="105">
        <v>512112</v>
      </c>
      <c r="B31" s="127" t="s">
        <v>152</v>
      </c>
      <c r="C31" s="128" t="s">
        <v>153</v>
      </c>
      <c r="D31" s="129" t="s">
        <v>118</v>
      </c>
      <c r="E31" s="133" t="s">
        <v>149</v>
      </c>
      <c r="F31" s="130"/>
      <c r="G31" s="131">
        <v>-25000</v>
      </c>
      <c r="H31" s="132">
        <v>-41850</v>
      </c>
    </row>
    <row r="32" spans="1:8" s="1" customFormat="1" x14ac:dyDescent="0.25">
      <c r="A32" s="105">
        <v>512112</v>
      </c>
      <c r="B32" s="127" t="s">
        <v>154</v>
      </c>
      <c r="C32" s="128" t="s">
        <v>155</v>
      </c>
      <c r="D32" s="129" t="s">
        <v>128</v>
      </c>
      <c r="E32" s="133" t="s">
        <v>149</v>
      </c>
      <c r="F32" s="130">
        <v>-1971</v>
      </c>
      <c r="G32" s="131">
        <v>-500</v>
      </c>
      <c r="H32" s="132">
        <v>-985.5</v>
      </c>
    </row>
    <row r="33" spans="1:8" s="1" customFormat="1" ht="49.5" x14ac:dyDescent="0.25">
      <c r="A33" s="105">
        <v>512112</v>
      </c>
      <c r="B33" s="127" t="s">
        <v>156</v>
      </c>
      <c r="C33" s="128" t="s">
        <v>157</v>
      </c>
      <c r="D33" s="129" t="s">
        <v>128</v>
      </c>
      <c r="E33" s="133" t="s">
        <v>149</v>
      </c>
      <c r="F33" s="130">
        <v>-3588</v>
      </c>
      <c r="G33" s="131">
        <v>-500</v>
      </c>
      <c r="H33" s="132">
        <v>-1794</v>
      </c>
    </row>
    <row r="34" spans="1:8" s="1" customFormat="1" ht="49.5" x14ac:dyDescent="0.25">
      <c r="A34" s="105">
        <v>512112</v>
      </c>
      <c r="B34" s="127" t="s">
        <v>158</v>
      </c>
      <c r="C34" s="128" t="s">
        <v>157</v>
      </c>
      <c r="D34" s="129" t="s">
        <v>128</v>
      </c>
      <c r="E34" s="133" t="s">
        <v>149</v>
      </c>
      <c r="F34" s="130">
        <v>-2200</v>
      </c>
      <c r="G34" s="131">
        <v>-800</v>
      </c>
      <c r="H34" s="132">
        <v>-1760</v>
      </c>
    </row>
    <row r="35" spans="1:8" s="1" customFormat="1" ht="49.5" x14ac:dyDescent="0.25">
      <c r="A35" s="105">
        <v>512112</v>
      </c>
      <c r="B35" s="127" t="s">
        <v>159</v>
      </c>
      <c r="C35" s="128" t="s">
        <v>157</v>
      </c>
      <c r="D35" s="129" t="s">
        <v>128</v>
      </c>
      <c r="E35" s="133" t="s">
        <v>149</v>
      </c>
      <c r="F35" s="130"/>
      <c r="G35" s="131"/>
      <c r="H35" s="132">
        <v>-153.30000000000001</v>
      </c>
    </row>
    <row r="36" spans="1:8" s="1" customFormat="1" ht="49.5" x14ac:dyDescent="0.25">
      <c r="A36" s="105">
        <v>512112</v>
      </c>
      <c r="B36" s="127" t="s">
        <v>160</v>
      </c>
      <c r="C36" s="128" t="s">
        <v>157</v>
      </c>
      <c r="D36" s="129" t="s">
        <v>128</v>
      </c>
      <c r="E36" s="133" t="s">
        <v>149</v>
      </c>
      <c r="F36" s="130"/>
      <c r="G36" s="131"/>
      <c r="H36" s="132">
        <v>-426.76</v>
      </c>
    </row>
    <row r="37" spans="1:8" s="1" customFormat="1" ht="49.5" x14ac:dyDescent="0.25">
      <c r="A37" s="105">
        <v>512112</v>
      </c>
      <c r="B37" s="127" t="s">
        <v>161</v>
      </c>
      <c r="C37" s="128" t="s">
        <v>157</v>
      </c>
      <c r="D37" s="129" t="s">
        <v>118</v>
      </c>
      <c r="E37" s="133" t="s">
        <v>149</v>
      </c>
      <c r="F37" s="130"/>
      <c r="G37" s="131">
        <v>-10000</v>
      </c>
      <c r="H37" s="132">
        <v>-81600</v>
      </c>
    </row>
    <row r="38" spans="1:8" s="1" customFormat="1" ht="33" x14ac:dyDescent="0.25">
      <c r="A38" s="105">
        <v>512112</v>
      </c>
      <c r="B38" s="127" t="s">
        <v>162</v>
      </c>
      <c r="C38" s="128" t="s">
        <v>163</v>
      </c>
      <c r="D38" s="129" t="s">
        <v>128</v>
      </c>
      <c r="E38" s="133" t="s">
        <v>138</v>
      </c>
      <c r="F38" s="130">
        <v>-700</v>
      </c>
      <c r="G38" s="131">
        <v>-5137</v>
      </c>
      <c r="H38" s="132">
        <v>-3595.9</v>
      </c>
    </row>
    <row r="39" spans="1:8" s="1" customFormat="1" x14ac:dyDescent="0.25">
      <c r="A39" s="105">
        <v>512112</v>
      </c>
      <c r="B39" s="127" t="s">
        <v>164</v>
      </c>
      <c r="C39" s="128" t="s">
        <v>165</v>
      </c>
      <c r="D39" s="129" t="s">
        <v>128</v>
      </c>
      <c r="E39" s="133" t="s">
        <v>166</v>
      </c>
      <c r="F39" s="130">
        <v>-1000</v>
      </c>
      <c r="G39" s="131">
        <v>-60</v>
      </c>
      <c r="H39" s="132">
        <v>-60</v>
      </c>
    </row>
    <row r="40" spans="1:8" s="1" customFormat="1" x14ac:dyDescent="0.25">
      <c r="A40" s="105">
        <v>512112</v>
      </c>
      <c r="B40" s="127" t="s">
        <v>167</v>
      </c>
      <c r="C40" s="128" t="s">
        <v>168</v>
      </c>
      <c r="D40" s="129" t="s">
        <v>128</v>
      </c>
      <c r="E40" s="133" t="s">
        <v>149</v>
      </c>
      <c r="F40" s="130">
        <v>-184</v>
      </c>
      <c r="G40" s="131">
        <v>-7900</v>
      </c>
      <c r="H40" s="132">
        <v>-1453.6</v>
      </c>
    </row>
    <row r="41" spans="1:8" s="1" customFormat="1" x14ac:dyDescent="0.25">
      <c r="A41" s="105">
        <v>512112</v>
      </c>
      <c r="B41" s="127" t="s">
        <v>169</v>
      </c>
      <c r="C41" s="128" t="s">
        <v>170</v>
      </c>
      <c r="D41" s="129" t="s">
        <v>128</v>
      </c>
      <c r="E41" s="133" t="s">
        <v>149</v>
      </c>
      <c r="F41" s="130"/>
      <c r="G41" s="131"/>
      <c r="H41" s="132">
        <v>-487.61520000000002</v>
      </c>
    </row>
    <row r="42" spans="1:8" s="1" customFormat="1" x14ac:dyDescent="0.25">
      <c r="A42" s="105">
        <v>512112</v>
      </c>
      <c r="B42" s="127" t="s">
        <v>171</v>
      </c>
      <c r="C42" s="128" t="s">
        <v>170</v>
      </c>
      <c r="D42" s="129" t="s">
        <v>128</v>
      </c>
      <c r="E42" s="133" t="s">
        <v>149</v>
      </c>
      <c r="F42" s="130"/>
      <c r="G42" s="131"/>
      <c r="H42" s="132">
        <v>-1065.24</v>
      </c>
    </row>
    <row r="43" spans="1:8" s="1" customFormat="1" x14ac:dyDescent="0.25">
      <c r="A43" s="105">
        <v>512112</v>
      </c>
      <c r="B43" s="127" t="s">
        <v>172</v>
      </c>
      <c r="C43" s="128" t="s">
        <v>170</v>
      </c>
      <c r="D43" s="129" t="s">
        <v>128</v>
      </c>
      <c r="E43" s="133" t="s">
        <v>149</v>
      </c>
      <c r="F43" s="130"/>
      <c r="G43" s="131"/>
      <c r="H43" s="132">
        <v>-167.904</v>
      </c>
    </row>
    <row r="44" spans="1:8" s="1" customFormat="1" x14ac:dyDescent="0.25">
      <c r="A44" s="105">
        <v>512112</v>
      </c>
      <c r="B44" s="127" t="s">
        <v>173</v>
      </c>
      <c r="C44" s="128" t="s">
        <v>174</v>
      </c>
      <c r="D44" s="129" t="s">
        <v>128</v>
      </c>
      <c r="E44" s="133" t="s">
        <v>129</v>
      </c>
      <c r="F44" s="130">
        <v>-341600</v>
      </c>
      <c r="G44" s="131">
        <v>-5</v>
      </c>
      <c r="H44" s="132">
        <v>-1708</v>
      </c>
    </row>
    <row r="45" spans="1:8" s="1" customFormat="1" x14ac:dyDescent="0.25">
      <c r="A45" s="105">
        <v>512112</v>
      </c>
      <c r="B45" s="127" t="s">
        <v>175</v>
      </c>
      <c r="C45" s="128" t="s">
        <v>176</v>
      </c>
      <c r="D45" s="129" t="s">
        <v>128</v>
      </c>
      <c r="E45" s="133" t="s">
        <v>129</v>
      </c>
      <c r="F45" s="130"/>
      <c r="G45" s="131"/>
      <c r="H45" s="132">
        <v>-2732.4</v>
      </c>
    </row>
    <row r="46" spans="1:8" s="1" customFormat="1" x14ac:dyDescent="0.25">
      <c r="A46" s="105">
        <v>512112</v>
      </c>
      <c r="B46" s="127" t="s">
        <v>177</v>
      </c>
      <c r="C46" s="128" t="s">
        <v>176</v>
      </c>
      <c r="D46" s="129" t="s">
        <v>128</v>
      </c>
      <c r="E46" s="133" t="s">
        <v>129</v>
      </c>
      <c r="F46" s="130"/>
      <c r="G46" s="131"/>
      <c r="H46" s="132">
        <v>-2724.7579999999998</v>
      </c>
    </row>
    <row r="47" spans="1:8" s="1" customFormat="1" x14ac:dyDescent="0.25">
      <c r="A47" s="105">
        <v>512112</v>
      </c>
      <c r="B47" s="127" t="s">
        <v>178</v>
      </c>
      <c r="C47" s="128" t="s">
        <v>176</v>
      </c>
      <c r="D47" s="129" t="s">
        <v>128</v>
      </c>
      <c r="E47" s="133" t="s">
        <v>129</v>
      </c>
      <c r="F47" s="130"/>
      <c r="G47" s="131"/>
      <c r="H47" s="132">
        <v>-3762.9</v>
      </c>
    </row>
    <row r="48" spans="1:8" s="1" customFormat="1" x14ac:dyDescent="0.25">
      <c r="A48" s="105">
        <v>512112</v>
      </c>
      <c r="B48" s="127" t="s">
        <v>179</v>
      </c>
      <c r="C48" s="128" t="s">
        <v>180</v>
      </c>
      <c r="D48" s="129" t="s">
        <v>128</v>
      </c>
      <c r="E48" s="133" t="s">
        <v>129</v>
      </c>
      <c r="F48" s="130"/>
      <c r="G48" s="131"/>
      <c r="H48" s="132">
        <v>-198.6</v>
      </c>
    </row>
    <row r="49" spans="1:8" s="1" customFormat="1" x14ac:dyDescent="0.25">
      <c r="A49" s="105">
        <v>512112</v>
      </c>
      <c r="B49" s="127" t="s">
        <v>181</v>
      </c>
      <c r="C49" s="128" t="s">
        <v>180</v>
      </c>
      <c r="D49" s="129" t="s">
        <v>128</v>
      </c>
      <c r="E49" s="133" t="s">
        <v>129</v>
      </c>
      <c r="F49" s="130"/>
      <c r="G49" s="131"/>
      <c r="H49" s="132">
        <v>-1098.5999999999999</v>
      </c>
    </row>
    <row r="50" spans="1:8" s="1" customFormat="1" x14ac:dyDescent="0.25">
      <c r="A50" s="105">
        <v>512112</v>
      </c>
      <c r="B50" s="127" t="s">
        <v>182</v>
      </c>
      <c r="C50" s="128" t="s">
        <v>180</v>
      </c>
      <c r="D50" s="129" t="s">
        <v>128</v>
      </c>
      <c r="E50" s="133" t="s">
        <v>129</v>
      </c>
      <c r="F50" s="130"/>
      <c r="G50" s="131"/>
      <c r="H50" s="132">
        <v>-198.6</v>
      </c>
    </row>
    <row r="51" spans="1:8" s="1" customFormat="1" x14ac:dyDescent="0.25">
      <c r="A51" s="105">
        <v>512112</v>
      </c>
      <c r="B51" s="127" t="s">
        <v>183</v>
      </c>
      <c r="C51" s="128" t="s">
        <v>180</v>
      </c>
      <c r="D51" s="129" t="s">
        <v>128</v>
      </c>
      <c r="E51" s="133" t="s">
        <v>129</v>
      </c>
      <c r="F51" s="130"/>
      <c r="G51" s="131"/>
      <c r="H51" s="132">
        <v>-7698.6</v>
      </c>
    </row>
    <row r="52" spans="1:8" s="1" customFormat="1" x14ac:dyDescent="0.25">
      <c r="A52" s="105">
        <v>512112</v>
      </c>
      <c r="B52" s="127" t="s">
        <v>184</v>
      </c>
      <c r="C52" s="128" t="s">
        <v>180</v>
      </c>
      <c r="D52" s="129" t="s">
        <v>128</v>
      </c>
      <c r="E52" s="133" t="s">
        <v>129</v>
      </c>
      <c r="F52" s="130"/>
      <c r="G52" s="131"/>
      <c r="H52" s="132">
        <v>-2099.16</v>
      </c>
    </row>
    <row r="53" spans="1:8" s="1" customFormat="1" x14ac:dyDescent="0.25">
      <c r="A53" s="105">
        <v>512112</v>
      </c>
      <c r="B53" s="127" t="s">
        <v>185</v>
      </c>
      <c r="C53" s="128" t="s">
        <v>180</v>
      </c>
      <c r="D53" s="129" t="s">
        <v>128</v>
      </c>
      <c r="E53" s="133" t="s">
        <v>129</v>
      </c>
      <c r="F53" s="130"/>
      <c r="G53" s="131"/>
      <c r="H53" s="132">
        <v>-5697.9</v>
      </c>
    </row>
    <row r="54" spans="1:8" s="1" customFormat="1" x14ac:dyDescent="0.25">
      <c r="A54" s="105">
        <v>512112</v>
      </c>
      <c r="B54" s="127" t="s">
        <v>186</v>
      </c>
      <c r="C54" s="128" t="s">
        <v>180</v>
      </c>
      <c r="D54" s="129" t="s">
        <v>128</v>
      </c>
      <c r="E54" s="133" t="s">
        <v>129</v>
      </c>
      <c r="F54" s="130"/>
      <c r="G54" s="131"/>
      <c r="H54" s="132">
        <v>-7398.6</v>
      </c>
    </row>
    <row r="55" spans="1:8" s="1" customFormat="1" x14ac:dyDescent="0.25">
      <c r="A55" s="105">
        <v>512112</v>
      </c>
      <c r="B55" s="127" t="s">
        <v>187</v>
      </c>
      <c r="C55" s="128" t="s">
        <v>180</v>
      </c>
      <c r="D55" s="129" t="s">
        <v>128</v>
      </c>
      <c r="E55" s="133" t="s">
        <v>129</v>
      </c>
      <c r="F55" s="130"/>
      <c r="G55" s="131"/>
      <c r="H55" s="132">
        <v>-932.68</v>
      </c>
    </row>
    <row r="56" spans="1:8" s="1" customFormat="1" x14ac:dyDescent="0.25">
      <c r="A56" s="105">
        <v>512112</v>
      </c>
      <c r="B56" s="127" t="s">
        <v>188</v>
      </c>
      <c r="C56" s="128" t="s">
        <v>180</v>
      </c>
      <c r="D56" s="129" t="s">
        <v>128</v>
      </c>
      <c r="E56" s="133" t="s">
        <v>129</v>
      </c>
      <c r="F56" s="130"/>
      <c r="G56" s="131"/>
      <c r="H56" s="132">
        <v>-1224.52</v>
      </c>
    </row>
    <row r="57" spans="1:8" s="1" customFormat="1" x14ac:dyDescent="0.25">
      <c r="A57" s="105">
        <v>512112</v>
      </c>
      <c r="B57" s="127" t="s">
        <v>189</v>
      </c>
      <c r="C57" s="128" t="s">
        <v>180</v>
      </c>
      <c r="D57" s="129" t="s">
        <v>128</v>
      </c>
      <c r="E57" s="133" t="s">
        <v>129</v>
      </c>
      <c r="F57" s="130"/>
      <c r="G57" s="131"/>
      <c r="H57" s="132">
        <v>-4591.7759999999998</v>
      </c>
    </row>
    <row r="58" spans="1:8" s="1" customFormat="1" x14ac:dyDescent="0.25">
      <c r="A58" s="105">
        <v>512112</v>
      </c>
      <c r="B58" s="127" t="s">
        <v>190</v>
      </c>
      <c r="C58" s="128" t="s">
        <v>180</v>
      </c>
      <c r="D58" s="129" t="s">
        <v>128</v>
      </c>
      <c r="E58" s="133" t="s">
        <v>129</v>
      </c>
      <c r="F58" s="130"/>
      <c r="G58" s="131"/>
      <c r="H58" s="132">
        <v>-141.4</v>
      </c>
    </row>
    <row r="59" spans="1:8" s="1" customFormat="1" x14ac:dyDescent="0.25">
      <c r="A59" s="105">
        <v>512112</v>
      </c>
      <c r="B59" s="127" t="s">
        <v>191</v>
      </c>
      <c r="C59" s="128" t="s">
        <v>192</v>
      </c>
      <c r="D59" s="129" t="s">
        <v>128</v>
      </c>
      <c r="E59" s="133" t="s">
        <v>149</v>
      </c>
      <c r="F59" s="130">
        <v>-1150</v>
      </c>
      <c r="G59" s="131">
        <v>-9724</v>
      </c>
      <c r="H59" s="132">
        <v>-11182.6</v>
      </c>
    </row>
    <row r="60" spans="1:8" s="1" customFormat="1" x14ac:dyDescent="0.25">
      <c r="A60" s="105">
        <v>512112</v>
      </c>
      <c r="B60" s="127" t="s">
        <v>193</v>
      </c>
      <c r="C60" s="128" t="s">
        <v>194</v>
      </c>
      <c r="D60" s="129" t="s">
        <v>128</v>
      </c>
      <c r="E60" s="133" t="s">
        <v>149</v>
      </c>
      <c r="F60" s="130">
        <v>-1150</v>
      </c>
      <c r="G60" s="131">
        <v>-2666</v>
      </c>
      <c r="H60" s="132">
        <v>-3065.9</v>
      </c>
    </row>
    <row r="61" spans="1:8" s="1" customFormat="1" x14ac:dyDescent="0.25">
      <c r="A61" s="105">
        <v>512112</v>
      </c>
      <c r="B61" s="127" t="s">
        <v>195</v>
      </c>
      <c r="C61" s="128" t="s">
        <v>196</v>
      </c>
      <c r="D61" s="129" t="s">
        <v>128</v>
      </c>
      <c r="E61" s="133" t="s">
        <v>149</v>
      </c>
      <c r="F61" s="130">
        <v>-1150</v>
      </c>
      <c r="G61" s="131">
        <v>-2116</v>
      </c>
      <c r="H61" s="132">
        <v>-2433.4</v>
      </c>
    </row>
    <row r="62" spans="1:8" s="1" customFormat="1" x14ac:dyDescent="0.25">
      <c r="A62" s="105">
        <v>512112</v>
      </c>
      <c r="B62" s="127" t="s">
        <v>197</v>
      </c>
      <c r="C62" s="128" t="s">
        <v>198</v>
      </c>
      <c r="D62" s="129" t="s">
        <v>128</v>
      </c>
      <c r="E62" s="133" t="s">
        <v>149</v>
      </c>
      <c r="F62" s="130">
        <v>-1150</v>
      </c>
      <c r="G62" s="131">
        <v>-1866</v>
      </c>
      <c r="H62" s="132">
        <v>-2145.9</v>
      </c>
    </row>
    <row r="63" spans="1:8" s="1" customFormat="1" x14ac:dyDescent="0.25">
      <c r="A63" s="105">
        <v>512112</v>
      </c>
      <c r="B63" s="127" t="s">
        <v>199</v>
      </c>
      <c r="C63" s="128" t="s">
        <v>200</v>
      </c>
      <c r="D63" s="129" t="s">
        <v>128</v>
      </c>
      <c r="E63" s="133" t="s">
        <v>149</v>
      </c>
      <c r="F63" s="130">
        <v>-1450</v>
      </c>
      <c r="G63" s="131">
        <v>-9200</v>
      </c>
      <c r="H63" s="132">
        <v>-13340</v>
      </c>
    </row>
    <row r="64" spans="1:8" s="1" customFormat="1" x14ac:dyDescent="0.25">
      <c r="A64" s="105">
        <v>512112</v>
      </c>
      <c r="B64" s="127" t="s">
        <v>201</v>
      </c>
      <c r="C64" s="128" t="s">
        <v>202</v>
      </c>
      <c r="D64" s="129" t="s">
        <v>128</v>
      </c>
      <c r="E64" s="133" t="s">
        <v>149</v>
      </c>
      <c r="F64" s="130">
        <v>-650</v>
      </c>
      <c r="G64" s="131">
        <v>-6665</v>
      </c>
      <c r="H64" s="132">
        <v>-4332.25</v>
      </c>
    </row>
    <row r="65" spans="1:8" s="1" customFormat="1" x14ac:dyDescent="0.25">
      <c r="A65" s="105">
        <v>512112</v>
      </c>
      <c r="B65" s="127" t="s">
        <v>203</v>
      </c>
      <c r="C65" s="128" t="s">
        <v>202</v>
      </c>
      <c r="D65" s="129" t="s">
        <v>128</v>
      </c>
      <c r="E65" s="133" t="s">
        <v>149</v>
      </c>
      <c r="F65" s="130">
        <v>-750</v>
      </c>
      <c r="G65" s="131">
        <v>-1150</v>
      </c>
      <c r="H65" s="132">
        <v>-862.5</v>
      </c>
    </row>
    <row r="66" spans="1:8" s="1" customFormat="1" ht="33" x14ac:dyDescent="0.25">
      <c r="A66" s="105">
        <v>512112</v>
      </c>
      <c r="B66" s="127" t="s">
        <v>204</v>
      </c>
      <c r="C66" s="128" t="s">
        <v>205</v>
      </c>
      <c r="D66" s="129" t="s">
        <v>128</v>
      </c>
      <c r="E66" s="133" t="s">
        <v>129</v>
      </c>
      <c r="F66" s="130"/>
      <c r="G66" s="131"/>
      <c r="H66" s="132">
        <v>-380</v>
      </c>
    </row>
    <row r="67" spans="1:8" s="1" customFormat="1" x14ac:dyDescent="0.25">
      <c r="A67" s="105">
        <v>512112</v>
      </c>
      <c r="B67" s="127" t="s">
        <v>206</v>
      </c>
      <c r="C67" s="128" t="s">
        <v>207</v>
      </c>
      <c r="D67" s="129" t="s">
        <v>128</v>
      </c>
      <c r="E67" s="133" t="s">
        <v>129</v>
      </c>
      <c r="F67" s="130">
        <v>-15000</v>
      </c>
      <c r="G67" s="131">
        <v>-20</v>
      </c>
      <c r="H67" s="132">
        <v>-300</v>
      </c>
    </row>
    <row r="68" spans="1:8" s="1" customFormat="1" x14ac:dyDescent="0.25">
      <c r="A68" s="105">
        <v>512112</v>
      </c>
      <c r="B68" s="127" t="s">
        <v>208</v>
      </c>
      <c r="C68" s="128" t="s">
        <v>207</v>
      </c>
      <c r="D68" s="129" t="s">
        <v>128</v>
      </c>
      <c r="E68" s="133" t="s">
        <v>129</v>
      </c>
      <c r="F68" s="130">
        <v>-10000</v>
      </c>
      <c r="G68" s="131">
        <v>-30</v>
      </c>
      <c r="H68" s="132">
        <v>-300</v>
      </c>
    </row>
    <row r="69" spans="1:8" s="1" customFormat="1" ht="33" x14ac:dyDescent="0.25">
      <c r="A69" s="105">
        <v>512112</v>
      </c>
      <c r="B69" s="127" t="s">
        <v>209</v>
      </c>
      <c r="C69" s="128" t="s">
        <v>210</v>
      </c>
      <c r="D69" s="129" t="s">
        <v>128</v>
      </c>
      <c r="E69" s="133" t="s">
        <v>211</v>
      </c>
      <c r="F69" s="130"/>
      <c r="G69" s="131"/>
      <c r="H69" s="132">
        <v>-154</v>
      </c>
    </row>
    <row r="70" spans="1:8" s="1" customFormat="1" x14ac:dyDescent="0.25">
      <c r="A70" s="105">
        <v>512112</v>
      </c>
      <c r="B70" s="127" t="s">
        <v>212</v>
      </c>
      <c r="C70" s="128" t="s">
        <v>213</v>
      </c>
      <c r="D70" s="129" t="s">
        <v>128</v>
      </c>
      <c r="E70" s="133" t="s">
        <v>119</v>
      </c>
      <c r="F70" s="130">
        <v>-4000000</v>
      </c>
      <c r="G70" s="131">
        <v>-1</v>
      </c>
      <c r="H70" s="132">
        <v>-4000</v>
      </c>
    </row>
    <row r="71" spans="1:8" s="1" customFormat="1" x14ac:dyDescent="0.25">
      <c r="A71" s="105">
        <v>512112</v>
      </c>
      <c r="B71" s="127" t="s">
        <v>214</v>
      </c>
      <c r="C71" s="128" t="s">
        <v>213</v>
      </c>
      <c r="D71" s="129" t="s">
        <v>128</v>
      </c>
      <c r="E71" s="133" t="s">
        <v>119</v>
      </c>
      <c r="F71" s="130">
        <v>-4000000</v>
      </c>
      <c r="G71" s="131">
        <v>-1</v>
      </c>
      <c r="H71" s="132">
        <v>-4000</v>
      </c>
    </row>
    <row r="72" spans="1:8" s="1" customFormat="1" x14ac:dyDescent="0.25">
      <c r="A72" s="105">
        <v>512112</v>
      </c>
      <c r="B72" s="127" t="s">
        <v>215</v>
      </c>
      <c r="C72" s="128" t="s">
        <v>213</v>
      </c>
      <c r="D72" s="129" t="s">
        <v>128</v>
      </c>
      <c r="E72" s="133" t="s">
        <v>119</v>
      </c>
      <c r="F72" s="130">
        <v>-4000000</v>
      </c>
      <c r="G72" s="131">
        <v>-1</v>
      </c>
      <c r="H72" s="132">
        <v>-4000</v>
      </c>
    </row>
    <row r="73" spans="1:8" s="1" customFormat="1" ht="33" x14ac:dyDescent="0.25">
      <c r="A73" s="105">
        <v>512112</v>
      </c>
      <c r="B73" s="127" t="s">
        <v>216</v>
      </c>
      <c r="C73" s="128" t="s">
        <v>217</v>
      </c>
      <c r="D73" s="129" t="s">
        <v>118</v>
      </c>
      <c r="E73" s="133" t="s">
        <v>129</v>
      </c>
      <c r="F73" s="130"/>
      <c r="G73" s="131"/>
      <c r="H73" s="132">
        <v>-4000</v>
      </c>
    </row>
    <row r="74" spans="1:8" s="1" customFormat="1" ht="33" x14ac:dyDescent="0.25">
      <c r="A74" s="105">
        <v>512112</v>
      </c>
      <c r="B74" s="127" t="s">
        <v>218</v>
      </c>
      <c r="C74" s="128" t="s">
        <v>219</v>
      </c>
      <c r="D74" s="129" t="s">
        <v>128</v>
      </c>
      <c r="E74" s="133" t="s">
        <v>138</v>
      </c>
      <c r="F74" s="130">
        <v>-648</v>
      </c>
      <c r="G74" s="131">
        <v>-2000</v>
      </c>
      <c r="H74" s="132">
        <v>-1296</v>
      </c>
    </row>
    <row r="75" spans="1:8" s="1" customFormat="1" x14ac:dyDescent="0.25">
      <c r="A75" s="105">
        <v>512112</v>
      </c>
      <c r="B75" s="127" t="s">
        <v>220</v>
      </c>
      <c r="C75" s="128" t="s">
        <v>221</v>
      </c>
      <c r="D75" s="129" t="s">
        <v>128</v>
      </c>
      <c r="E75" s="133" t="s">
        <v>129</v>
      </c>
      <c r="F75" s="130">
        <v>-20000</v>
      </c>
      <c r="G75" s="131">
        <v>-30</v>
      </c>
      <c r="H75" s="132">
        <v>-600</v>
      </c>
    </row>
    <row r="76" spans="1:8" s="1" customFormat="1" x14ac:dyDescent="0.25">
      <c r="A76" s="105">
        <v>512112</v>
      </c>
      <c r="B76" s="127" t="s">
        <v>222</v>
      </c>
      <c r="C76" s="128" t="s">
        <v>223</v>
      </c>
      <c r="D76" s="129" t="s">
        <v>128</v>
      </c>
      <c r="E76" s="133" t="s">
        <v>224</v>
      </c>
      <c r="F76" s="130">
        <v>-300</v>
      </c>
      <c r="G76" s="131">
        <v>-100</v>
      </c>
      <c r="H76" s="132">
        <v>-30</v>
      </c>
    </row>
    <row r="77" spans="1:8" s="1" customFormat="1" ht="49.5" x14ac:dyDescent="0.25">
      <c r="A77" s="105">
        <v>512112</v>
      </c>
      <c r="B77" s="127" t="s">
        <v>225</v>
      </c>
      <c r="C77" s="128" t="s">
        <v>226</v>
      </c>
      <c r="D77" s="129" t="s">
        <v>128</v>
      </c>
      <c r="E77" s="133" t="s">
        <v>129</v>
      </c>
      <c r="F77" s="130">
        <v>-7000</v>
      </c>
      <c r="G77" s="131">
        <v>-100</v>
      </c>
      <c r="H77" s="132">
        <v>-700</v>
      </c>
    </row>
    <row r="78" spans="1:8" s="1" customFormat="1" ht="49.5" x14ac:dyDescent="0.25">
      <c r="A78" s="105">
        <v>512112</v>
      </c>
      <c r="B78" s="127" t="s">
        <v>227</v>
      </c>
      <c r="C78" s="128" t="s">
        <v>226</v>
      </c>
      <c r="D78" s="129" t="s">
        <v>128</v>
      </c>
      <c r="E78" s="133" t="s">
        <v>129</v>
      </c>
      <c r="F78" s="130">
        <v>-7500</v>
      </c>
      <c r="G78" s="131">
        <v>-100</v>
      </c>
      <c r="H78" s="132">
        <v>-750</v>
      </c>
    </row>
    <row r="79" spans="1:8" s="1" customFormat="1" ht="49.5" x14ac:dyDescent="0.25">
      <c r="A79" s="105">
        <v>512112</v>
      </c>
      <c r="B79" s="127" t="s">
        <v>228</v>
      </c>
      <c r="C79" s="128" t="s">
        <v>226</v>
      </c>
      <c r="D79" s="129" t="s">
        <v>128</v>
      </c>
      <c r="E79" s="133" t="s">
        <v>129</v>
      </c>
      <c r="F79" s="130">
        <v>-7500</v>
      </c>
      <c r="G79" s="131">
        <v>-50</v>
      </c>
      <c r="H79" s="132">
        <v>-375</v>
      </c>
    </row>
    <row r="80" spans="1:8" s="1" customFormat="1" ht="49.5" x14ac:dyDescent="0.25">
      <c r="A80" s="105">
        <v>512112</v>
      </c>
      <c r="B80" s="127" t="s">
        <v>229</v>
      </c>
      <c r="C80" s="128" t="s">
        <v>226</v>
      </c>
      <c r="D80" s="129" t="s">
        <v>128</v>
      </c>
      <c r="E80" s="133" t="s">
        <v>129</v>
      </c>
      <c r="F80" s="130">
        <v>-7500</v>
      </c>
      <c r="G80" s="131">
        <v>-50</v>
      </c>
      <c r="H80" s="132">
        <v>-375</v>
      </c>
    </row>
    <row r="81" spans="1:8" s="1" customFormat="1" x14ac:dyDescent="0.25">
      <c r="A81" s="105">
        <v>512112</v>
      </c>
      <c r="B81" s="127" t="s">
        <v>230</v>
      </c>
      <c r="C81" s="128" t="s">
        <v>231</v>
      </c>
      <c r="D81" s="129" t="s">
        <v>128</v>
      </c>
      <c r="E81" s="133" t="s">
        <v>232</v>
      </c>
      <c r="F81" s="130">
        <v>-4500</v>
      </c>
      <c r="G81" s="131">
        <v>-20</v>
      </c>
      <c r="H81" s="132">
        <v>-90</v>
      </c>
    </row>
    <row r="82" spans="1:8" s="1" customFormat="1" x14ac:dyDescent="0.25">
      <c r="A82" s="105">
        <v>512112</v>
      </c>
      <c r="B82" s="127" t="s">
        <v>233</v>
      </c>
      <c r="C82" s="128" t="s">
        <v>234</v>
      </c>
      <c r="D82" s="129" t="s">
        <v>128</v>
      </c>
      <c r="E82" s="133" t="s">
        <v>211</v>
      </c>
      <c r="F82" s="130">
        <v>-234</v>
      </c>
      <c r="G82" s="131">
        <v>-15000</v>
      </c>
      <c r="H82" s="132">
        <v>-3510</v>
      </c>
    </row>
    <row r="83" spans="1:8" s="1" customFormat="1" x14ac:dyDescent="0.25">
      <c r="A83" s="105">
        <v>512112</v>
      </c>
      <c r="B83" s="127" t="s">
        <v>235</v>
      </c>
      <c r="C83" s="128" t="s">
        <v>236</v>
      </c>
      <c r="D83" s="129" t="s">
        <v>128</v>
      </c>
      <c r="E83" s="133" t="s">
        <v>129</v>
      </c>
      <c r="F83" s="130"/>
      <c r="G83" s="131"/>
      <c r="H83" s="132">
        <v>-1500.4</v>
      </c>
    </row>
    <row r="84" spans="1:8" s="1" customFormat="1" x14ac:dyDescent="0.25">
      <c r="A84" s="105">
        <v>512112</v>
      </c>
      <c r="B84" s="127" t="s">
        <v>237</v>
      </c>
      <c r="C84" s="128" t="s">
        <v>238</v>
      </c>
      <c r="D84" s="129" t="s">
        <v>128</v>
      </c>
      <c r="E84" s="133" t="s">
        <v>149</v>
      </c>
      <c r="F84" s="130"/>
      <c r="G84" s="131"/>
      <c r="H84" s="132">
        <v>-2520</v>
      </c>
    </row>
    <row r="85" spans="1:8" s="1" customFormat="1" x14ac:dyDescent="0.25">
      <c r="A85" s="105">
        <v>512112</v>
      </c>
      <c r="B85" s="127" t="s">
        <v>239</v>
      </c>
      <c r="C85" s="128" t="s">
        <v>192</v>
      </c>
      <c r="D85" s="129" t="s">
        <v>128</v>
      </c>
      <c r="E85" s="133" t="s">
        <v>149</v>
      </c>
      <c r="F85" s="130">
        <v>-1500</v>
      </c>
      <c r="G85" s="131">
        <v>-2900</v>
      </c>
      <c r="H85" s="132">
        <v>-4350</v>
      </c>
    </row>
    <row r="86" spans="1:8" s="1" customFormat="1" x14ac:dyDescent="0.25">
      <c r="A86" s="105">
        <v>512112</v>
      </c>
      <c r="B86" s="127" t="s">
        <v>240</v>
      </c>
      <c r="C86" s="128" t="s">
        <v>198</v>
      </c>
      <c r="D86" s="129" t="s">
        <v>128</v>
      </c>
      <c r="E86" s="133" t="s">
        <v>149</v>
      </c>
      <c r="F86" s="130">
        <v>-1500</v>
      </c>
      <c r="G86" s="131">
        <v>-200</v>
      </c>
      <c r="H86" s="132">
        <v>-300</v>
      </c>
    </row>
    <row r="87" spans="1:8" s="1" customFormat="1" x14ac:dyDescent="0.25">
      <c r="A87" s="105">
        <v>512112</v>
      </c>
      <c r="B87" s="127" t="s">
        <v>241</v>
      </c>
      <c r="C87" s="128" t="s">
        <v>242</v>
      </c>
      <c r="D87" s="129" t="s">
        <v>128</v>
      </c>
      <c r="E87" s="133" t="s">
        <v>149</v>
      </c>
      <c r="F87" s="130">
        <v>-660</v>
      </c>
      <c r="G87" s="131">
        <v>-2000</v>
      </c>
      <c r="H87" s="132">
        <v>-1320</v>
      </c>
    </row>
    <row r="88" spans="1:8" s="1" customFormat="1" x14ac:dyDescent="0.25">
      <c r="A88" s="105">
        <v>512112</v>
      </c>
      <c r="B88" s="127" t="s">
        <v>243</v>
      </c>
      <c r="C88" s="128" t="s">
        <v>244</v>
      </c>
      <c r="D88" s="129" t="s">
        <v>128</v>
      </c>
      <c r="E88" s="133" t="s">
        <v>149</v>
      </c>
      <c r="F88" s="130">
        <v>-774</v>
      </c>
      <c r="G88" s="131">
        <v>-200</v>
      </c>
      <c r="H88" s="132">
        <v>-154.80000000000001</v>
      </c>
    </row>
    <row r="89" spans="1:8" s="1" customFormat="1" x14ac:dyDescent="0.25">
      <c r="A89" s="105">
        <v>512112</v>
      </c>
      <c r="B89" s="127" t="s">
        <v>245</v>
      </c>
      <c r="C89" s="128" t="s">
        <v>246</v>
      </c>
      <c r="D89" s="129" t="s">
        <v>128</v>
      </c>
      <c r="E89" s="133" t="s">
        <v>134</v>
      </c>
      <c r="F89" s="130">
        <v>-520000</v>
      </c>
      <c r="G89" s="131">
        <v>-3</v>
      </c>
      <c r="H89" s="132">
        <v>-1560</v>
      </c>
    </row>
    <row r="90" spans="1:8" s="1" customFormat="1" x14ac:dyDescent="0.25">
      <c r="A90" s="105">
        <v>512112</v>
      </c>
      <c r="B90" s="127" t="s">
        <v>247</v>
      </c>
      <c r="C90" s="128" t="s">
        <v>248</v>
      </c>
      <c r="D90" s="129" t="s">
        <v>128</v>
      </c>
      <c r="E90" s="133" t="s">
        <v>232</v>
      </c>
      <c r="F90" s="130"/>
      <c r="G90" s="131"/>
      <c r="H90" s="132">
        <v>-52</v>
      </c>
    </row>
    <row r="91" spans="1:8" s="1" customFormat="1" x14ac:dyDescent="0.25">
      <c r="A91" s="105">
        <v>512112</v>
      </c>
      <c r="B91" s="127" t="s">
        <v>249</v>
      </c>
      <c r="C91" s="128" t="s">
        <v>250</v>
      </c>
      <c r="D91" s="129" t="s">
        <v>128</v>
      </c>
      <c r="E91" s="133" t="s">
        <v>232</v>
      </c>
      <c r="F91" s="130">
        <v>-3300</v>
      </c>
      <c r="G91" s="131">
        <v>-2000</v>
      </c>
      <c r="H91" s="132">
        <v>-6600</v>
      </c>
    </row>
    <row r="92" spans="1:8" s="1" customFormat="1" x14ac:dyDescent="0.25">
      <c r="A92" s="105">
        <v>512112</v>
      </c>
      <c r="B92" s="127" t="s">
        <v>251</v>
      </c>
      <c r="C92" s="128" t="s">
        <v>252</v>
      </c>
      <c r="D92" s="129" t="s">
        <v>128</v>
      </c>
      <c r="E92" s="133" t="s">
        <v>166</v>
      </c>
      <c r="F92" s="130">
        <v>-130000</v>
      </c>
      <c r="G92" s="131">
        <v>-80</v>
      </c>
      <c r="H92" s="132">
        <v>-10400</v>
      </c>
    </row>
    <row r="93" spans="1:8" s="1" customFormat="1" x14ac:dyDescent="0.25">
      <c r="A93" s="105">
        <v>512112</v>
      </c>
      <c r="B93" s="127" t="s">
        <v>253</v>
      </c>
      <c r="C93" s="128" t="s">
        <v>254</v>
      </c>
      <c r="D93" s="129" t="s">
        <v>128</v>
      </c>
      <c r="E93" s="133" t="s">
        <v>149</v>
      </c>
      <c r="F93" s="130">
        <v>-550</v>
      </c>
      <c r="G93" s="131">
        <v>-1464</v>
      </c>
      <c r="H93" s="132">
        <v>-805.2</v>
      </c>
    </row>
    <row r="94" spans="1:8" s="1" customFormat="1" x14ac:dyDescent="0.25">
      <c r="A94" s="105">
        <v>512112</v>
      </c>
      <c r="B94" s="127" t="s">
        <v>255</v>
      </c>
      <c r="C94" s="128" t="s">
        <v>256</v>
      </c>
      <c r="D94" s="129" t="s">
        <v>118</v>
      </c>
      <c r="E94" s="133" t="s">
        <v>149</v>
      </c>
      <c r="F94" s="130"/>
      <c r="G94" s="131"/>
      <c r="H94" s="132">
        <v>-900</v>
      </c>
    </row>
    <row r="95" spans="1:8" s="1" customFormat="1" x14ac:dyDescent="0.25">
      <c r="A95" s="105">
        <v>512112</v>
      </c>
      <c r="B95" s="127" t="s">
        <v>257</v>
      </c>
      <c r="C95" s="128" t="s">
        <v>258</v>
      </c>
      <c r="D95" s="129" t="s">
        <v>128</v>
      </c>
      <c r="E95" s="133" t="s">
        <v>149</v>
      </c>
      <c r="F95" s="130">
        <v>-350</v>
      </c>
      <c r="G95" s="131">
        <v>-12000</v>
      </c>
      <c r="H95" s="132">
        <v>-4200</v>
      </c>
    </row>
    <row r="96" spans="1:8" s="1" customFormat="1" x14ac:dyDescent="0.25">
      <c r="A96" s="105">
        <v>512112</v>
      </c>
      <c r="B96" s="127" t="s">
        <v>259</v>
      </c>
      <c r="C96" s="128" t="s">
        <v>258</v>
      </c>
      <c r="D96" s="129" t="s">
        <v>128</v>
      </c>
      <c r="E96" s="133" t="s">
        <v>149</v>
      </c>
      <c r="F96" s="130">
        <v>-350</v>
      </c>
      <c r="G96" s="131">
        <v>-6000</v>
      </c>
      <c r="H96" s="132">
        <v>-2100</v>
      </c>
    </row>
    <row r="97" spans="1:8" s="1" customFormat="1" x14ac:dyDescent="0.25">
      <c r="A97" s="105">
        <v>512112</v>
      </c>
      <c r="B97" s="127" t="s">
        <v>260</v>
      </c>
      <c r="C97" s="128" t="s">
        <v>261</v>
      </c>
      <c r="D97" s="129" t="s">
        <v>128</v>
      </c>
      <c r="E97" s="133" t="s">
        <v>149</v>
      </c>
      <c r="F97" s="130">
        <v>-400</v>
      </c>
      <c r="G97" s="131">
        <v>-2844</v>
      </c>
      <c r="H97" s="132">
        <v>-1137.5999999999999</v>
      </c>
    </row>
    <row r="98" spans="1:8" s="1" customFormat="1" x14ac:dyDescent="0.25">
      <c r="A98" s="105">
        <v>512112</v>
      </c>
      <c r="B98" s="127" t="s">
        <v>262</v>
      </c>
      <c r="C98" s="128" t="s">
        <v>263</v>
      </c>
      <c r="D98" s="129" t="s">
        <v>128</v>
      </c>
      <c r="E98" s="133" t="s">
        <v>129</v>
      </c>
      <c r="F98" s="130"/>
      <c r="G98" s="131"/>
      <c r="H98" s="132">
        <v>-60</v>
      </c>
    </row>
    <row r="99" spans="1:8" s="1" customFormat="1" x14ac:dyDescent="0.25">
      <c r="A99" s="105">
        <v>512112</v>
      </c>
      <c r="B99" s="127" t="s">
        <v>264</v>
      </c>
      <c r="C99" s="128" t="s">
        <v>265</v>
      </c>
      <c r="D99" s="129" t="s">
        <v>128</v>
      </c>
      <c r="E99" s="133" t="s">
        <v>129</v>
      </c>
      <c r="F99" s="130">
        <v>-3000</v>
      </c>
      <c r="G99" s="131">
        <v>-2000</v>
      </c>
      <c r="H99" s="132">
        <v>-6000</v>
      </c>
    </row>
    <row r="100" spans="1:8" s="1" customFormat="1" x14ac:dyDescent="0.25">
      <c r="A100" s="105">
        <v>512112</v>
      </c>
      <c r="B100" s="127" t="s">
        <v>266</v>
      </c>
      <c r="C100" s="128" t="s">
        <v>202</v>
      </c>
      <c r="D100" s="129" t="s">
        <v>128</v>
      </c>
      <c r="E100" s="133" t="s">
        <v>149</v>
      </c>
      <c r="F100" s="130">
        <v>-2700</v>
      </c>
      <c r="G100" s="131">
        <v>-500</v>
      </c>
      <c r="H100" s="132">
        <v>-1350</v>
      </c>
    </row>
    <row r="101" spans="1:8" ht="20.25" customHeight="1" x14ac:dyDescent="0.25">
      <c r="A101" s="95">
        <v>512981</v>
      </c>
      <c r="B101" s="127"/>
      <c r="C101" s="128"/>
      <c r="D101" s="133"/>
      <c r="E101" s="133"/>
      <c r="F101" s="130"/>
      <c r="G101" s="134"/>
      <c r="H101" s="132"/>
    </row>
    <row r="102" spans="1:8" s="126" customFormat="1" ht="27.75" customHeight="1" x14ac:dyDescent="0.25">
      <c r="A102" s="120"/>
      <c r="B102" s="121" t="s">
        <v>267</v>
      </c>
      <c r="C102" s="122" t="s">
        <v>268</v>
      </c>
      <c r="D102" s="123"/>
      <c r="E102" s="123"/>
      <c r="F102" s="124"/>
      <c r="G102" s="125"/>
      <c r="H102" s="139">
        <f>SUM(H103:H171)</f>
        <v>-1534606.06</v>
      </c>
    </row>
    <row r="103" spans="1:8" s="1" customFormat="1" x14ac:dyDescent="0.25">
      <c r="A103" s="105">
        <v>512112</v>
      </c>
      <c r="B103" s="127" t="s">
        <v>269</v>
      </c>
      <c r="C103" s="128" t="s">
        <v>270</v>
      </c>
      <c r="D103" s="129" t="s">
        <v>128</v>
      </c>
      <c r="E103" s="133" t="s">
        <v>129</v>
      </c>
      <c r="F103" s="130">
        <v>-3000000</v>
      </c>
      <c r="G103" s="131">
        <v>-2</v>
      </c>
      <c r="H103" s="132">
        <v>-6000</v>
      </c>
    </row>
    <row r="104" spans="1:8" s="1" customFormat="1" x14ac:dyDescent="0.25">
      <c r="A104" s="105">
        <v>512112</v>
      </c>
      <c r="B104" s="127" t="s">
        <v>271</v>
      </c>
      <c r="C104" s="128" t="s">
        <v>272</v>
      </c>
      <c r="D104" s="129" t="s">
        <v>118</v>
      </c>
      <c r="E104" s="133" t="s">
        <v>129</v>
      </c>
      <c r="F104" s="130">
        <v>-7500000</v>
      </c>
      <c r="G104" s="131">
        <v>-10</v>
      </c>
      <c r="H104" s="132">
        <v>-75000</v>
      </c>
    </row>
    <row r="105" spans="1:8" s="1" customFormat="1" ht="33" x14ac:dyDescent="0.25">
      <c r="A105" s="105">
        <v>512112</v>
      </c>
      <c r="B105" s="127" t="s">
        <v>273</v>
      </c>
      <c r="C105" s="128" t="s">
        <v>274</v>
      </c>
      <c r="D105" s="129" t="s">
        <v>118</v>
      </c>
      <c r="E105" s="133" t="s">
        <v>129</v>
      </c>
      <c r="F105" s="130">
        <v>-6500000</v>
      </c>
      <c r="G105" s="131">
        <v>-72</v>
      </c>
      <c r="H105" s="132">
        <v>-468000</v>
      </c>
    </row>
    <row r="106" spans="1:8" s="1" customFormat="1" ht="49.5" x14ac:dyDescent="0.25">
      <c r="A106" s="105">
        <v>512112</v>
      </c>
      <c r="B106" s="127" t="s">
        <v>275</v>
      </c>
      <c r="C106" s="128" t="s">
        <v>276</v>
      </c>
      <c r="D106" s="129" t="s">
        <v>118</v>
      </c>
      <c r="E106" s="133" t="s">
        <v>129</v>
      </c>
      <c r="F106" s="130">
        <v>-68000000</v>
      </c>
      <c r="G106" s="131">
        <v>-3</v>
      </c>
      <c r="H106" s="132">
        <f>+F106*G106/1000*-1</f>
        <v>-204000</v>
      </c>
    </row>
    <row r="107" spans="1:8" s="1" customFormat="1" x14ac:dyDescent="0.25">
      <c r="A107" s="105">
        <v>512112</v>
      </c>
      <c r="B107" s="127" t="s">
        <v>277</v>
      </c>
      <c r="C107" s="128" t="s">
        <v>278</v>
      </c>
      <c r="D107" s="129" t="s">
        <v>118</v>
      </c>
      <c r="E107" s="133" t="s">
        <v>129</v>
      </c>
      <c r="F107" s="130"/>
      <c r="G107" s="131"/>
      <c r="H107" s="132">
        <v>-600</v>
      </c>
    </row>
    <row r="108" spans="1:8" s="1" customFormat="1" x14ac:dyDescent="0.25">
      <c r="A108" s="105">
        <v>512112</v>
      </c>
      <c r="B108" s="127" t="s">
        <v>279</v>
      </c>
      <c r="C108" s="128" t="s">
        <v>280</v>
      </c>
      <c r="D108" s="129" t="s">
        <v>128</v>
      </c>
      <c r="E108" s="133" t="s">
        <v>129</v>
      </c>
      <c r="F108" s="130">
        <v>-10000000</v>
      </c>
      <c r="G108" s="131">
        <v>-1</v>
      </c>
      <c r="H108" s="132">
        <f>+F108*G108/1000*-1</f>
        <v>-10000</v>
      </c>
    </row>
    <row r="109" spans="1:8" s="1" customFormat="1" ht="33" x14ac:dyDescent="0.25">
      <c r="A109" s="105"/>
      <c r="B109" s="127" t="s">
        <v>281</v>
      </c>
      <c r="C109" s="128" t="s">
        <v>282</v>
      </c>
      <c r="D109" s="129" t="s">
        <v>128</v>
      </c>
      <c r="E109" s="133" t="s">
        <v>119</v>
      </c>
      <c r="F109" s="130">
        <v>-50000000</v>
      </c>
      <c r="G109" s="131">
        <v>-1</v>
      </c>
      <c r="H109" s="132">
        <v>-50000</v>
      </c>
    </row>
    <row r="110" spans="1:8" s="1" customFormat="1" ht="33" x14ac:dyDescent="0.25">
      <c r="A110" s="105"/>
      <c r="B110" s="127" t="s">
        <v>283</v>
      </c>
      <c r="C110" s="128" t="s">
        <v>284</v>
      </c>
      <c r="D110" s="129" t="s">
        <v>128</v>
      </c>
      <c r="E110" s="133" t="s">
        <v>129</v>
      </c>
      <c r="F110" s="130">
        <v>-870000</v>
      </c>
      <c r="G110" s="131">
        <v>-3</v>
      </c>
      <c r="H110" s="132">
        <v>-2610</v>
      </c>
    </row>
    <row r="111" spans="1:8" s="1" customFormat="1" x14ac:dyDescent="0.25">
      <c r="A111" s="105"/>
      <c r="B111" s="127" t="s">
        <v>285</v>
      </c>
      <c r="C111" s="128" t="s">
        <v>286</v>
      </c>
      <c r="D111" s="129" t="s">
        <v>128</v>
      </c>
      <c r="E111" s="133" t="s">
        <v>129</v>
      </c>
      <c r="F111" s="130">
        <v>-400000</v>
      </c>
      <c r="G111" s="131">
        <v>-13</v>
      </c>
      <c r="H111" s="132">
        <v>-5200</v>
      </c>
    </row>
    <row r="112" spans="1:8" s="1" customFormat="1" x14ac:dyDescent="0.25">
      <c r="A112" s="105"/>
      <c r="B112" s="127" t="s">
        <v>287</v>
      </c>
      <c r="C112" s="128" t="s">
        <v>288</v>
      </c>
      <c r="D112" s="129" t="s">
        <v>128</v>
      </c>
      <c r="E112" s="133" t="s">
        <v>129</v>
      </c>
      <c r="F112" s="130">
        <v>-100000</v>
      </c>
      <c r="G112" s="131">
        <v>-3</v>
      </c>
      <c r="H112" s="132">
        <v>-300</v>
      </c>
    </row>
    <row r="113" spans="1:8" s="1" customFormat="1" ht="33" x14ac:dyDescent="0.25">
      <c r="A113" s="105"/>
      <c r="B113" s="127" t="s">
        <v>289</v>
      </c>
      <c r="C113" s="128" t="s">
        <v>290</v>
      </c>
      <c r="D113" s="129" t="s">
        <v>128</v>
      </c>
      <c r="E113" s="133" t="s">
        <v>129</v>
      </c>
      <c r="F113" s="130">
        <v>-65000</v>
      </c>
      <c r="G113" s="131">
        <v>-13</v>
      </c>
      <c r="H113" s="132">
        <v>-845</v>
      </c>
    </row>
    <row r="114" spans="1:8" s="1" customFormat="1" x14ac:dyDescent="0.25">
      <c r="A114" s="105">
        <v>512112</v>
      </c>
      <c r="B114" s="127" t="s">
        <v>291</v>
      </c>
      <c r="C114" s="128" t="s">
        <v>292</v>
      </c>
      <c r="D114" s="129" t="s">
        <v>128</v>
      </c>
      <c r="E114" s="133" t="s">
        <v>129</v>
      </c>
      <c r="F114" s="130">
        <v>-22000000</v>
      </c>
      <c r="G114" s="131">
        <v>-1</v>
      </c>
      <c r="H114" s="132">
        <v>-22000</v>
      </c>
    </row>
    <row r="115" spans="1:8" s="1" customFormat="1" x14ac:dyDescent="0.25">
      <c r="A115" s="105">
        <v>512112</v>
      </c>
      <c r="B115" s="127" t="s">
        <v>293</v>
      </c>
      <c r="C115" s="128" t="s">
        <v>292</v>
      </c>
      <c r="D115" s="129" t="s">
        <v>128</v>
      </c>
      <c r="E115" s="133" t="s">
        <v>129</v>
      </c>
      <c r="F115" s="130">
        <v>-15000000</v>
      </c>
      <c r="G115" s="131">
        <v>-1</v>
      </c>
      <c r="H115" s="132">
        <v>-15000</v>
      </c>
    </row>
    <row r="116" spans="1:8" s="1" customFormat="1" x14ac:dyDescent="0.25">
      <c r="A116" s="105">
        <v>512112</v>
      </c>
      <c r="B116" s="127" t="s">
        <v>294</v>
      </c>
      <c r="C116" s="128" t="s">
        <v>295</v>
      </c>
      <c r="D116" s="129" t="s">
        <v>128</v>
      </c>
      <c r="E116" s="133" t="s">
        <v>129</v>
      </c>
      <c r="F116" s="130">
        <v>-2000000</v>
      </c>
      <c r="G116" s="131">
        <v>-2</v>
      </c>
      <c r="H116" s="132">
        <v>-4000</v>
      </c>
    </row>
    <row r="117" spans="1:8" s="1" customFormat="1" x14ac:dyDescent="0.25">
      <c r="A117" s="105">
        <v>512112</v>
      </c>
      <c r="B117" s="127" t="s">
        <v>296</v>
      </c>
      <c r="C117" s="128" t="s">
        <v>297</v>
      </c>
      <c r="D117" s="129" t="s">
        <v>128</v>
      </c>
      <c r="E117" s="133" t="s">
        <v>129</v>
      </c>
      <c r="F117" s="130">
        <v>-1800000</v>
      </c>
      <c r="G117" s="131">
        <v>-5</v>
      </c>
      <c r="H117" s="132">
        <v>-9000</v>
      </c>
    </row>
    <row r="118" spans="1:8" s="1" customFormat="1" x14ac:dyDescent="0.25">
      <c r="A118" s="105">
        <v>512112</v>
      </c>
      <c r="B118" s="127" t="s">
        <v>298</v>
      </c>
      <c r="C118" s="128" t="s">
        <v>299</v>
      </c>
      <c r="D118" s="129" t="s">
        <v>128</v>
      </c>
      <c r="E118" s="133" t="s">
        <v>129</v>
      </c>
      <c r="F118" s="130">
        <v>-2900000</v>
      </c>
      <c r="G118" s="131">
        <v>-2</v>
      </c>
      <c r="H118" s="132">
        <v>-5800</v>
      </c>
    </row>
    <row r="119" spans="1:8" s="1" customFormat="1" x14ac:dyDescent="0.25">
      <c r="A119" s="105">
        <v>512112</v>
      </c>
      <c r="B119" s="127" t="s">
        <v>300</v>
      </c>
      <c r="C119" s="128" t="s">
        <v>301</v>
      </c>
      <c r="D119" s="129" t="s">
        <v>128</v>
      </c>
      <c r="E119" s="133" t="s">
        <v>129</v>
      </c>
      <c r="F119" s="130">
        <v>-400000</v>
      </c>
      <c r="G119" s="131">
        <v>-10</v>
      </c>
      <c r="H119" s="132">
        <v>-4000</v>
      </c>
    </row>
    <row r="120" spans="1:8" s="1" customFormat="1" x14ac:dyDescent="0.25">
      <c r="A120" s="105">
        <v>512112</v>
      </c>
      <c r="B120" s="127" t="s">
        <v>302</v>
      </c>
      <c r="C120" s="128" t="s">
        <v>301</v>
      </c>
      <c r="D120" s="129" t="s">
        <v>128</v>
      </c>
      <c r="E120" s="133" t="s">
        <v>129</v>
      </c>
      <c r="F120" s="130">
        <v>-380000</v>
      </c>
      <c r="G120" s="131">
        <v>-10</v>
      </c>
      <c r="H120" s="132">
        <v>-3800</v>
      </c>
    </row>
    <row r="121" spans="1:8" s="1" customFormat="1" x14ac:dyDescent="0.25">
      <c r="A121" s="105">
        <v>512112</v>
      </c>
      <c r="B121" s="127" t="s">
        <v>303</v>
      </c>
      <c r="C121" s="128" t="s">
        <v>304</v>
      </c>
      <c r="D121" s="129" t="s">
        <v>128</v>
      </c>
      <c r="E121" s="133" t="s">
        <v>129</v>
      </c>
      <c r="F121" s="130">
        <v>-8000000</v>
      </c>
      <c r="G121" s="131">
        <v>-1</v>
      </c>
      <c r="H121" s="132">
        <v>-8000</v>
      </c>
    </row>
    <row r="122" spans="1:8" s="1" customFormat="1" ht="49.5" x14ac:dyDescent="0.25">
      <c r="A122" s="105">
        <v>512112</v>
      </c>
      <c r="B122" s="127" t="s">
        <v>305</v>
      </c>
      <c r="C122" s="128" t="s">
        <v>306</v>
      </c>
      <c r="D122" s="129" t="s">
        <v>128</v>
      </c>
      <c r="E122" s="133" t="s">
        <v>307</v>
      </c>
      <c r="F122" s="130">
        <v>-120000</v>
      </c>
      <c r="G122" s="131">
        <v>-10</v>
      </c>
      <c r="H122" s="132">
        <v>-1200</v>
      </c>
    </row>
    <row r="123" spans="1:8" s="1" customFormat="1" x14ac:dyDescent="0.25">
      <c r="A123" s="105">
        <v>512112</v>
      </c>
      <c r="B123" s="127" t="s">
        <v>308</v>
      </c>
      <c r="C123" s="128" t="s">
        <v>309</v>
      </c>
      <c r="D123" s="129" t="s">
        <v>128</v>
      </c>
      <c r="E123" s="133" t="s">
        <v>129</v>
      </c>
      <c r="F123" s="130">
        <v>-1500000</v>
      </c>
      <c r="G123" s="131">
        <v>-10</v>
      </c>
      <c r="H123" s="132">
        <v>-15000</v>
      </c>
    </row>
    <row r="124" spans="1:8" s="1" customFormat="1" x14ac:dyDescent="0.25">
      <c r="A124" s="105">
        <v>512112</v>
      </c>
      <c r="B124" s="127" t="s">
        <v>310</v>
      </c>
      <c r="C124" s="128" t="s">
        <v>311</v>
      </c>
      <c r="D124" s="129" t="s">
        <v>128</v>
      </c>
      <c r="E124" s="133" t="s">
        <v>129</v>
      </c>
      <c r="F124" s="130">
        <v>-480000</v>
      </c>
      <c r="G124" s="131">
        <v>-10</v>
      </c>
      <c r="H124" s="132">
        <v>-4800</v>
      </c>
    </row>
    <row r="125" spans="1:8" s="1" customFormat="1" x14ac:dyDescent="0.25">
      <c r="A125" s="105"/>
      <c r="B125" s="127" t="s">
        <v>312</v>
      </c>
      <c r="C125" s="128" t="s">
        <v>297</v>
      </c>
      <c r="D125" s="129" t="s">
        <v>128</v>
      </c>
      <c r="E125" s="133" t="s">
        <v>129</v>
      </c>
      <c r="F125" s="130">
        <v>-35000</v>
      </c>
      <c r="G125" s="131">
        <v>-2</v>
      </c>
      <c r="H125" s="132">
        <v>-70</v>
      </c>
    </row>
    <row r="126" spans="1:8" s="1" customFormat="1" x14ac:dyDescent="0.25">
      <c r="A126" s="105"/>
      <c r="B126" s="127" t="s">
        <v>313</v>
      </c>
      <c r="C126" s="128" t="s">
        <v>314</v>
      </c>
      <c r="D126" s="129" t="s">
        <v>128</v>
      </c>
      <c r="E126" s="133" t="s">
        <v>129</v>
      </c>
      <c r="F126" s="130">
        <v>-230000</v>
      </c>
      <c r="G126" s="131">
        <v>-10</v>
      </c>
      <c r="H126" s="132">
        <v>-2300</v>
      </c>
    </row>
    <row r="127" spans="1:8" s="1" customFormat="1" ht="49.5" x14ac:dyDescent="0.25">
      <c r="A127" s="105"/>
      <c r="B127" s="127" t="s">
        <v>315</v>
      </c>
      <c r="C127" s="128" t="s">
        <v>316</v>
      </c>
      <c r="D127" s="129" t="s">
        <v>128</v>
      </c>
      <c r="E127" s="133" t="s">
        <v>129</v>
      </c>
      <c r="F127" s="130">
        <v>-900000</v>
      </c>
      <c r="G127" s="131">
        <v>-4</v>
      </c>
      <c r="H127" s="132">
        <v>-3600</v>
      </c>
    </row>
    <row r="128" spans="1:8" s="1" customFormat="1" x14ac:dyDescent="0.25">
      <c r="A128" s="105"/>
      <c r="B128" s="127" t="s">
        <v>317</v>
      </c>
      <c r="C128" s="128" t="s">
        <v>318</v>
      </c>
      <c r="D128" s="129" t="s">
        <v>128</v>
      </c>
      <c r="E128" s="133" t="s">
        <v>307</v>
      </c>
      <c r="F128" s="130">
        <v>-500000</v>
      </c>
      <c r="G128" s="131">
        <v>-30</v>
      </c>
      <c r="H128" s="132">
        <v>-15000</v>
      </c>
    </row>
    <row r="129" spans="1:8" s="1" customFormat="1" x14ac:dyDescent="0.25">
      <c r="A129" s="105"/>
      <c r="B129" s="127" t="s">
        <v>319</v>
      </c>
      <c r="C129" s="128" t="s">
        <v>320</v>
      </c>
      <c r="D129" s="129" t="s">
        <v>128</v>
      </c>
      <c r="E129" s="133" t="s">
        <v>129</v>
      </c>
      <c r="F129" s="130">
        <v>-29720000</v>
      </c>
      <c r="G129" s="131">
        <v>-1</v>
      </c>
      <c r="H129" s="132">
        <v>-29720</v>
      </c>
    </row>
    <row r="130" spans="1:8" s="1" customFormat="1" x14ac:dyDescent="0.25">
      <c r="A130" s="105">
        <v>512112</v>
      </c>
      <c r="B130" s="127" t="s">
        <v>321</v>
      </c>
      <c r="C130" s="128" t="s">
        <v>320</v>
      </c>
      <c r="D130" s="129" t="s">
        <v>128</v>
      </c>
      <c r="E130" s="133" t="s">
        <v>129</v>
      </c>
      <c r="F130" s="130">
        <v>-32620000</v>
      </c>
      <c r="G130" s="131">
        <v>-1</v>
      </c>
      <c r="H130" s="132">
        <v>-32620</v>
      </c>
    </row>
    <row r="131" spans="1:8" s="1" customFormat="1" ht="33" x14ac:dyDescent="0.25">
      <c r="A131" s="105">
        <v>512112</v>
      </c>
      <c r="B131" s="127" t="s">
        <v>322</v>
      </c>
      <c r="C131" s="128" t="s">
        <v>323</v>
      </c>
      <c r="D131" s="129" t="s">
        <v>128</v>
      </c>
      <c r="E131" s="133" t="s">
        <v>129</v>
      </c>
      <c r="F131" s="130">
        <v>-160000</v>
      </c>
      <c r="G131" s="131">
        <v>-10</v>
      </c>
      <c r="H131" s="132">
        <v>-1600</v>
      </c>
    </row>
    <row r="132" spans="1:8" s="1" customFormat="1" x14ac:dyDescent="0.25">
      <c r="A132" s="105">
        <v>512112</v>
      </c>
      <c r="B132" s="127" t="s">
        <v>324</v>
      </c>
      <c r="C132" s="128" t="s">
        <v>325</v>
      </c>
      <c r="D132" s="129" t="s">
        <v>128</v>
      </c>
      <c r="E132" s="133" t="s">
        <v>129</v>
      </c>
      <c r="F132" s="130">
        <v>-540000</v>
      </c>
      <c r="G132" s="131">
        <v>-20</v>
      </c>
      <c r="H132" s="132">
        <v>-10800</v>
      </c>
    </row>
    <row r="133" spans="1:8" s="1" customFormat="1" ht="33" x14ac:dyDescent="0.25">
      <c r="A133" s="105">
        <v>512112</v>
      </c>
      <c r="B133" s="127" t="s">
        <v>326</v>
      </c>
      <c r="C133" s="128" t="s">
        <v>327</v>
      </c>
      <c r="D133" s="129" t="s">
        <v>118</v>
      </c>
      <c r="E133" s="133" t="s">
        <v>129</v>
      </c>
      <c r="F133" s="130">
        <v>-85000000</v>
      </c>
      <c r="G133" s="131">
        <v>-1</v>
      </c>
      <c r="H133" s="132">
        <v>-85000</v>
      </c>
    </row>
    <row r="134" spans="1:8" s="1" customFormat="1" ht="33" x14ac:dyDescent="0.25">
      <c r="A134" s="105">
        <v>512112</v>
      </c>
      <c r="B134" s="127" t="s">
        <v>328</v>
      </c>
      <c r="C134" s="128" t="s">
        <v>329</v>
      </c>
      <c r="D134" s="129" t="s">
        <v>128</v>
      </c>
      <c r="E134" s="133" t="s">
        <v>129</v>
      </c>
      <c r="F134" s="130">
        <v>-254000</v>
      </c>
      <c r="G134" s="131">
        <v>-100</v>
      </c>
      <c r="H134" s="132">
        <v>-25400</v>
      </c>
    </row>
    <row r="135" spans="1:8" s="1" customFormat="1" x14ac:dyDescent="0.25">
      <c r="A135" s="105">
        <v>512112</v>
      </c>
      <c r="B135" s="127" t="s">
        <v>330</v>
      </c>
      <c r="C135" s="128" t="s">
        <v>331</v>
      </c>
      <c r="D135" s="129" t="s">
        <v>128</v>
      </c>
      <c r="E135" s="133" t="s">
        <v>129</v>
      </c>
      <c r="F135" s="130"/>
      <c r="G135" s="131">
        <v>-33</v>
      </c>
      <c r="H135" s="132">
        <v>-52470</v>
      </c>
    </row>
    <row r="136" spans="1:8" s="1" customFormat="1" x14ac:dyDescent="0.25">
      <c r="A136" s="105">
        <v>512112</v>
      </c>
      <c r="B136" s="127" t="s">
        <v>332</v>
      </c>
      <c r="C136" s="128" t="s">
        <v>333</v>
      </c>
      <c r="D136" s="129" t="s">
        <v>128</v>
      </c>
      <c r="E136" s="133" t="s">
        <v>129</v>
      </c>
      <c r="F136" s="130"/>
      <c r="G136" s="131">
        <v>-50</v>
      </c>
      <c r="H136" s="132">
        <v>-7595</v>
      </c>
    </row>
    <row r="137" spans="1:8" s="1" customFormat="1" x14ac:dyDescent="0.25">
      <c r="A137" s="105">
        <v>512112</v>
      </c>
      <c r="B137" s="127" t="s">
        <v>334</v>
      </c>
      <c r="C137" s="128" t="s">
        <v>333</v>
      </c>
      <c r="D137" s="129" t="s">
        <v>128</v>
      </c>
      <c r="E137" s="133" t="s">
        <v>129</v>
      </c>
      <c r="F137" s="130"/>
      <c r="G137" s="131">
        <v>-20</v>
      </c>
      <c r="H137" s="132">
        <v>-6400</v>
      </c>
    </row>
    <row r="138" spans="1:8" s="1" customFormat="1" x14ac:dyDescent="0.25">
      <c r="A138" s="105">
        <v>512112</v>
      </c>
      <c r="B138" s="127" t="s">
        <v>335</v>
      </c>
      <c r="C138" s="128" t="s">
        <v>336</v>
      </c>
      <c r="D138" s="129" t="s">
        <v>128</v>
      </c>
      <c r="E138" s="133" t="s">
        <v>129</v>
      </c>
      <c r="F138" s="130">
        <v>-38000</v>
      </c>
      <c r="G138" s="131">
        <v>-155</v>
      </c>
      <c r="H138" s="132">
        <v>-5890</v>
      </c>
    </row>
    <row r="139" spans="1:8" s="1" customFormat="1" x14ac:dyDescent="0.25">
      <c r="A139" s="105">
        <v>512112</v>
      </c>
      <c r="B139" s="127" t="s">
        <v>337</v>
      </c>
      <c r="C139" s="128" t="s">
        <v>336</v>
      </c>
      <c r="D139" s="129" t="s">
        <v>128</v>
      </c>
      <c r="E139" s="133" t="s">
        <v>129</v>
      </c>
      <c r="F139" s="130">
        <v>-36000</v>
      </c>
      <c r="G139" s="131">
        <v>-140</v>
      </c>
      <c r="H139" s="132">
        <v>-5040</v>
      </c>
    </row>
    <row r="140" spans="1:8" s="1" customFormat="1" x14ac:dyDescent="0.25">
      <c r="A140" s="105">
        <v>512112</v>
      </c>
      <c r="B140" s="127" t="s">
        <v>338</v>
      </c>
      <c r="C140" s="128" t="s">
        <v>339</v>
      </c>
      <c r="D140" s="129" t="s">
        <v>128</v>
      </c>
      <c r="E140" s="133" t="s">
        <v>129</v>
      </c>
      <c r="F140" s="130">
        <v>-45000</v>
      </c>
      <c r="G140" s="131">
        <v>-74</v>
      </c>
      <c r="H140" s="132">
        <v>-3330</v>
      </c>
    </row>
    <row r="141" spans="1:8" s="1" customFormat="1" x14ac:dyDescent="0.25">
      <c r="A141" s="105"/>
      <c r="B141" s="127" t="s">
        <v>340</v>
      </c>
      <c r="C141" s="128" t="s">
        <v>339</v>
      </c>
      <c r="D141" s="129" t="s">
        <v>128</v>
      </c>
      <c r="E141" s="133" t="s">
        <v>129</v>
      </c>
      <c r="F141" s="130">
        <v>-45000</v>
      </c>
      <c r="G141" s="131">
        <v>-48</v>
      </c>
      <c r="H141" s="132">
        <v>-2160</v>
      </c>
    </row>
    <row r="142" spans="1:8" s="1" customFormat="1" x14ac:dyDescent="0.25">
      <c r="A142" s="105"/>
      <c r="B142" s="127" t="s">
        <v>341</v>
      </c>
      <c r="C142" s="128" t="s">
        <v>339</v>
      </c>
      <c r="D142" s="129" t="s">
        <v>128</v>
      </c>
      <c r="E142" s="133" t="s">
        <v>129</v>
      </c>
      <c r="F142" s="130">
        <v>-45000</v>
      </c>
      <c r="G142" s="131">
        <v>-24</v>
      </c>
      <c r="H142" s="132">
        <v>-1080</v>
      </c>
    </row>
    <row r="143" spans="1:8" s="1" customFormat="1" ht="33" x14ac:dyDescent="0.25">
      <c r="A143" s="105"/>
      <c r="B143" s="127" t="s">
        <v>342</v>
      </c>
      <c r="C143" s="128" t="s">
        <v>343</v>
      </c>
      <c r="D143" s="129" t="s">
        <v>118</v>
      </c>
      <c r="E143" s="133" t="s">
        <v>129</v>
      </c>
      <c r="F143" s="130">
        <v>-15000000</v>
      </c>
      <c r="G143" s="131">
        <v>-5</v>
      </c>
      <c r="H143" s="132">
        <v>-75000</v>
      </c>
    </row>
    <row r="144" spans="1:8" s="1" customFormat="1" x14ac:dyDescent="0.25">
      <c r="A144" s="105"/>
      <c r="B144" s="127" t="s">
        <v>344</v>
      </c>
      <c r="C144" s="128" t="s">
        <v>345</v>
      </c>
      <c r="D144" s="129" t="s">
        <v>128</v>
      </c>
      <c r="E144" s="133" t="s">
        <v>129</v>
      </c>
      <c r="F144" s="130">
        <v>-870000</v>
      </c>
      <c r="G144" s="131">
        <v>-3</v>
      </c>
      <c r="H144" s="132">
        <v>-2610</v>
      </c>
    </row>
    <row r="145" spans="1:8" s="1" customFormat="1" x14ac:dyDescent="0.25">
      <c r="A145" s="105"/>
      <c r="B145" s="127" t="s">
        <v>346</v>
      </c>
      <c r="C145" s="128" t="s">
        <v>345</v>
      </c>
      <c r="D145" s="129" t="s">
        <v>128</v>
      </c>
      <c r="E145" s="133" t="s">
        <v>129</v>
      </c>
      <c r="F145" s="130">
        <v>-480000</v>
      </c>
      <c r="G145" s="131">
        <v>-7</v>
      </c>
      <c r="H145" s="132">
        <v>-3360</v>
      </c>
    </row>
    <row r="146" spans="1:8" s="1" customFormat="1" x14ac:dyDescent="0.25">
      <c r="A146" s="105">
        <v>512112</v>
      </c>
      <c r="B146" s="127" t="s">
        <v>347</v>
      </c>
      <c r="C146" s="128" t="s">
        <v>348</v>
      </c>
      <c r="D146" s="129" t="s">
        <v>128</v>
      </c>
      <c r="E146" s="133" t="s">
        <v>129</v>
      </c>
      <c r="F146" s="130">
        <v>-1300000</v>
      </c>
      <c r="G146" s="131">
        <v>-3</v>
      </c>
      <c r="H146" s="132">
        <v>-3900</v>
      </c>
    </row>
    <row r="147" spans="1:8" s="1" customFormat="1" ht="33" x14ac:dyDescent="0.25">
      <c r="A147" s="105">
        <v>512112</v>
      </c>
      <c r="B147" s="127" t="s">
        <v>349</v>
      </c>
      <c r="C147" s="128" t="s">
        <v>350</v>
      </c>
      <c r="D147" s="129" t="s">
        <v>128</v>
      </c>
      <c r="E147" s="133" t="s">
        <v>129</v>
      </c>
      <c r="F147" s="130">
        <v>-530000</v>
      </c>
      <c r="G147" s="131">
        <v>-13</v>
      </c>
      <c r="H147" s="132">
        <v>-6890</v>
      </c>
    </row>
    <row r="148" spans="1:8" s="1" customFormat="1" x14ac:dyDescent="0.25">
      <c r="A148" s="105">
        <v>512112</v>
      </c>
      <c r="B148" s="127" t="s">
        <v>351</v>
      </c>
      <c r="C148" s="128" t="s">
        <v>352</v>
      </c>
      <c r="D148" s="129" t="s">
        <v>128</v>
      </c>
      <c r="E148" s="133" t="s">
        <v>129</v>
      </c>
      <c r="F148" s="130">
        <v>-860000</v>
      </c>
      <c r="G148" s="131">
        <v>-4</v>
      </c>
      <c r="H148" s="132">
        <v>-3440</v>
      </c>
    </row>
    <row r="149" spans="1:8" s="1" customFormat="1" x14ac:dyDescent="0.25">
      <c r="A149" s="105">
        <v>512112</v>
      </c>
      <c r="B149" s="127" t="s">
        <v>353</v>
      </c>
      <c r="C149" s="128" t="s">
        <v>354</v>
      </c>
      <c r="D149" s="129" t="s">
        <v>125</v>
      </c>
      <c r="E149" s="133" t="s">
        <v>307</v>
      </c>
      <c r="F149" s="130">
        <v>-100000000</v>
      </c>
      <c r="G149" s="131">
        <v>-1</v>
      </c>
      <c r="H149" s="132">
        <v>-100000</v>
      </c>
    </row>
    <row r="150" spans="1:8" s="1" customFormat="1" x14ac:dyDescent="0.25">
      <c r="A150" s="105">
        <v>512112</v>
      </c>
      <c r="B150" s="127" t="s">
        <v>355</v>
      </c>
      <c r="C150" s="128" t="s">
        <v>356</v>
      </c>
      <c r="D150" s="129" t="s">
        <v>128</v>
      </c>
      <c r="E150" s="133" t="s">
        <v>129</v>
      </c>
      <c r="F150" s="130">
        <v>-33000</v>
      </c>
      <c r="G150" s="131">
        <v>-30</v>
      </c>
      <c r="H150" s="132">
        <v>-990</v>
      </c>
    </row>
    <row r="151" spans="1:8" s="1" customFormat="1" x14ac:dyDescent="0.25">
      <c r="A151" s="105">
        <v>512112</v>
      </c>
      <c r="B151" s="127" t="s">
        <v>357</v>
      </c>
      <c r="C151" s="128" t="s">
        <v>436</v>
      </c>
      <c r="D151" s="129" t="s">
        <v>128</v>
      </c>
      <c r="E151" s="133" t="s">
        <v>129</v>
      </c>
      <c r="F151" s="130"/>
      <c r="G151" s="131">
        <v>-10</v>
      </c>
      <c r="H151" s="132">
        <v>-2700</v>
      </c>
    </row>
    <row r="152" spans="1:8" s="1" customFormat="1" x14ac:dyDescent="0.25">
      <c r="A152" s="105">
        <v>512112</v>
      </c>
      <c r="B152" s="127" t="s">
        <v>358</v>
      </c>
      <c r="C152" s="128" t="s">
        <v>359</v>
      </c>
      <c r="D152" s="129" t="s">
        <v>128</v>
      </c>
      <c r="E152" s="133" t="s">
        <v>129</v>
      </c>
      <c r="F152" s="130"/>
      <c r="G152" s="131">
        <v>-1</v>
      </c>
      <c r="H152" s="132">
        <v>-5480</v>
      </c>
    </row>
    <row r="153" spans="1:8" s="1" customFormat="1" x14ac:dyDescent="0.25">
      <c r="A153" s="105">
        <v>512112</v>
      </c>
      <c r="B153" s="127" t="s">
        <v>360</v>
      </c>
      <c r="C153" s="128" t="s">
        <v>359</v>
      </c>
      <c r="D153" s="129" t="s">
        <v>128</v>
      </c>
      <c r="E153" s="133" t="s">
        <v>129</v>
      </c>
      <c r="F153" s="130"/>
      <c r="G153" s="131">
        <v>-1</v>
      </c>
      <c r="H153" s="132">
        <v>-12840</v>
      </c>
    </row>
    <row r="154" spans="1:8" s="1" customFormat="1" ht="33" x14ac:dyDescent="0.25">
      <c r="A154" s="105">
        <v>512112</v>
      </c>
      <c r="B154" s="127" t="s">
        <v>361</v>
      </c>
      <c r="C154" s="128" t="s">
        <v>362</v>
      </c>
      <c r="D154" s="129" t="s">
        <v>128</v>
      </c>
      <c r="E154" s="133" t="s">
        <v>129</v>
      </c>
      <c r="F154" s="130">
        <v>-680000</v>
      </c>
      <c r="G154" s="131">
        <v>-1</v>
      </c>
      <c r="H154" s="132">
        <v>-680</v>
      </c>
    </row>
    <row r="155" spans="1:8" s="1" customFormat="1" x14ac:dyDescent="0.25">
      <c r="A155" s="105">
        <v>512112</v>
      </c>
      <c r="B155" s="127" t="s">
        <v>363</v>
      </c>
      <c r="C155" s="128" t="s">
        <v>364</v>
      </c>
      <c r="D155" s="129" t="s">
        <v>128</v>
      </c>
      <c r="E155" s="133" t="s">
        <v>129</v>
      </c>
      <c r="F155" s="130">
        <v>-1180000</v>
      </c>
      <c r="G155" s="131">
        <v>-1</v>
      </c>
      <c r="H155" s="132">
        <v>-1180</v>
      </c>
    </row>
    <row r="156" spans="1:8" s="1" customFormat="1" ht="33" x14ac:dyDescent="0.25">
      <c r="A156" s="105">
        <v>512112</v>
      </c>
      <c r="B156" s="127" t="s">
        <v>365</v>
      </c>
      <c r="C156" s="128" t="s">
        <v>366</v>
      </c>
      <c r="D156" s="129" t="s">
        <v>128</v>
      </c>
      <c r="E156" s="133" t="s">
        <v>129</v>
      </c>
      <c r="F156" s="130">
        <v>-12000000</v>
      </c>
      <c r="G156" s="131">
        <v>-1</v>
      </c>
      <c r="H156" s="132">
        <v>-12000</v>
      </c>
    </row>
    <row r="157" spans="1:8" s="1" customFormat="1" ht="33" x14ac:dyDescent="0.25">
      <c r="A157" s="105"/>
      <c r="B157" s="127" t="s">
        <v>367</v>
      </c>
      <c r="C157" s="128" t="s">
        <v>368</v>
      </c>
      <c r="D157" s="129" t="s">
        <v>128</v>
      </c>
      <c r="E157" s="133" t="s">
        <v>129</v>
      </c>
      <c r="F157" s="130">
        <v>-4500000</v>
      </c>
      <c r="G157" s="131">
        <v>-1</v>
      </c>
      <c r="H157" s="132">
        <v>-4500</v>
      </c>
    </row>
    <row r="158" spans="1:8" s="1" customFormat="1" ht="33" x14ac:dyDescent="0.25">
      <c r="A158" s="105"/>
      <c r="B158" s="127" t="s">
        <v>369</v>
      </c>
      <c r="C158" s="128" t="s">
        <v>368</v>
      </c>
      <c r="D158" s="129" t="s">
        <v>128</v>
      </c>
      <c r="E158" s="133" t="s">
        <v>129</v>
      </c>
      <c r="F158" s="130">
        <v>-2400000</v>
      </c>
      <c r="G158" s="131">
        <v>-1</v>
      </c>
      <c r="H158" s="132">
        <v>-2400</v>
      </c>
    </row>
    <row r="159" spans="1:8" s="1" customFormat="1" ht="33" x14ac:dyDescent="0.25">
      <c r="A159" s="105"/>
      <c r="B159" s="127" t="s">
        <v>370</v>
      </c>
      <c r="C159" s="128" t="s">
        <v>368</v>
      </c>
      <c r="D159" s="129" t="s">
        <v>128</v>
      </c>
      <c r="E159" s="133" t="s">
        <v>129</v>
      </c>
      <c r="F159" s="130">
        <v>-2200000</v>
      </c>
      <c r="G159" s="131">
        <v>-1</v>
      </c>
      <c r="H159" s="132">
        <v>-2200</v>
      </c>
    </row>
    <row r="160" spans="1:8" s="1" customFormat="1" x14ac:dyDescent="0.25">
      <c r="A160" s="105"/>
      <c r="B160" s="127" t="s">
        <v>371</v>
      </c>
      <c r="C160" s="128" t="s">
        <v>372</v>
      </c>
      <c r="D160" s="129" t="s">
        <v>128</v>
      </c>
      <c r="E160" s="133" t="s">
        <v>129</v>
      </c>
      <c r="F160" s="130">
        <v>-90000</v>
      </c>
      <c r="G160" s="131">
        <v>-4</v>
      </c>
      <c r="H160" s="132">
        <v>-360</v>
      </c>
    </row>
    <row r="161" spans="1:8" s="1" customFormat="1" x14ac:dyDescent="0.25">
      <c r="A161" s="105"/>
      <c r="B161" s="127" t="s">
        <v>373</v>
      </c>
      <c r="C161" s="128" t="s">
        <v>374</v>
      </c>
      <c r="D161" s="129" t="s">
        <v>128</v>
      </c>
      <c r="E161" s="133" t="s">
        <v>129</v>
      </c>
      <c r="F161" s="130"/>
      <c r="G161" s="131"/>
      <c r="H161" s="132">
        <v>-344.76</v>
      </c>
    </row>
    <row r="162" spans="1:8" s="1" customFormat="1" x14ac:dyDescent="0.25">
      <c r="A162" s="105">
        <v>512112</v>
      </c>
      <c r="B162" s="127" t="s">
        <v>375</v>
      </c>
      <c r="C162" s="128" t="s">
        <v>376</v>
      </c>
      <c r="D162" s="129" t="s">
        <v>128</v>
      </c>
      <c r="E162" s="133" t="s">
        <v>129</v>
      </c>
      <c r="F162" s="130">
        <v>-74000</v>
      </c>
      <c r="G162" s="131">
        <v>-23</v>
      </c>
      <c r="H162" s="132">
        <v>-1702</v>
      </c>
    </row>
    <row r="163" spans="1:8" s="1" customFormat="1" x14ac:dyDescent="0.25">
      <c r="A163" s="105">
        <v>512112</v>
      </c>
      <c r="B163" s="127" t="s">
        <v>377</v>
      </c>
      <c r="C163" s="128" t="s">
        <v>378</v>
      </c>
      <c r="D163" s="129" t="s">
        <v>128</v>
      </c>
      <c r="E163" s="133" t="s">
        <v>129</v>
      </c>
      <c r="F163" s="130">
        <v>-45000</v>
      </c>
      <c r="G163" s="131">
        <v>-5</v>
      </c>
      <c r="H163" s="132">
        <v>-225</v>
      </c>
    </row>
    <row r="164" spans="1:8" s="1" customFormat="1" x14ac:dyDescent="0.25">
      <c r="A164" s="105">
        <v>512112</v>
      </c>
      <c r="B164" s="127" t="s">
        <v>379</v>
      </c>
      <c r="C164" s="128" t="s">
        <v>380</v>
      </c>
      <c r="D164" s="129" t="s">
        <v>128</v>
      </c>
      <c r="E164" s="133" t="s">
        <v>129</v>
      </c>
      <c r="F164" s="130"/>
      <c r="G164" s="131">
        <v>-25</v>
      </c>
      <c r="H164" s="132">
        <v>-14285.7</v>
      </c>
    </row>
    <row r="165" spans="1:8" s="1" customFormat="1" x14ac:dyDescent="0.25">
      <c r="A165" s="105">
        <v>512112</v>
      </c>
      <c r="B165" s="127" t="s">
        <v>381</v>
      </c>
      <c r="C165" s="128" t="s">
        <v>382</v>
      </c>
      <c r="D165" s="129" t="s">
        <v>128</v>
      </c>
      <c r="E165" s="133" t="s">
        <v>129</v>
      </c>
      <c r="F165" s="130">
        <v>-3180000</v>
      </c>
      <c r="G165" s="131">
        <v>-4</v>
      </c>
      <c r="H165" s="132">
        <v>-12720</v>
      </c>
    </row>
    <row r="166" spans="1:8" s="1" customFormat="1" x14ac:dyDescent="0.25">
      <c r="A166" s="105">
        <v>512112</v>
      </c>
      <c r="B166" s="127" t="s">
        <v>383</v>
      </c>
      <c r="C166" s="128" t="s">
        <v>384</v>
      </c>
      <c r="D166" s="129" t="s">
        <v>128</v>
      </c>
      <c r="E166" s="133" t="s">
        <v>307</v>
      </c>
      <c r="F166" s="130"/>
      <c r="G166" s="131">
        <v>-50</v>
      </c>
      <c r="H166" s="132">
        <v>-13893.6</v>
      </c>
    </row>
    <row r="167" spans="1:8" s="1" customFormat="1" ht="33" x14ac:dyDescent="0.25">
      <c r="A167" s="105">
        <v>512112</v>
      </c>
      <c r="B167" s="127" t="s">
        <v>385</v>
      </c>
      <c r="C167" s="128" t="s">
        <v>386</v>
      </c>
      <c r="D167" s="129" t="s">
        <v>128</v>
      </c>
      <c r="E167" s="133" t="s">
        <v>307</v>
      </c>
      <c r="F167" s="130">
        <v>-65000</v>
      </c>
      <c r="G167" s="131">
        <v>-5</v>
      </c>
      <c r="H167" s="132">
        <v>-325</v>
      </c>
    </row>
    <row r="168" spans="1:8" s="1" customFormat="1" x14ac:dyDescent="0.25">
      <c r="A168" s="105">
        <v>512112</v>
      </c>
      <c r="B168" s="127" t="s">
        <v>387</v>
      </c>
      <c r="C168" s="128" t="s">
        <v>388</v>
      </c>
      <c r="D168" s="129" t="s">
        <v>128</v>
      </c>
      <c r="E168" s="133" t="s">
        <v>129</v>
      </c>
      <c r="F168" s="130">
        <v>-42000000</v>
      </c>
      <c r="G168" s="131">
        <v>-1</v>
      </c>
      <c r="H168" s="132">
        <v>-42000</v>
      </c>
    </row>
    <row r="169" spans="1:8" s="1" customFormat="1" x14ac:dyDescent="0.25">
      <c r="A169" s="105">
        <v>512112</v>
      </c>
      <c r="B169" s="127" t="s">
        <v>389</v>
      </c>
      <c r="C169" s="128" t="s">
        <v>390</v>
      </c>
      <c r="D169" s="129" t="s">
        <v>128</v>
      </c>
      <c r="E169" s="133" t="s">
        <v>129</v>
      </c>
      <c r="F169" s="130">
        <v>-350000</v>
      </c>
      <c r="G169" s="131">
        <v>-1</v>
      </c>
      <c r="H169" s="132">
        <v>-350</v>
      </c>
    </row>
    <row r="170" spans="1:8" s="1" customFormat="1" x14ac:dyDescent="0.25">
      <c r="A170" s="105">
        <v>512112</v>
      </c>
      <c r="B170" s="127" t="s">
        <v>391</v>
      </c>
      <c r="C170" s="128" t="s">
        <v>263</v>
      </c>
      <c r="D170" s="129" t="s">
        <v>128</v>
      </c>
      <c r="E170" s="133" t="s">
        <v>129</v>
      </c>
      <c r="F170" s="130">
        <v>-30000</v>
      </c>
      <c r="G170" s="131">
        <v>-100</v>
      </c>
      <c r="H170" s="132">
        <v>-3000</v>
      </c>
    </row>
    <row r="171" spans="1:8" s="1" customFormat="1" x14ac:dyDescent="0.25">
      <c r="A171" s="105">
        <v>512112</v>
      </c>
      <c r="B171" s="127"/>
      <c r="C171" s="128"/>
      <c r="D171" s="129"/>
      <c r="E171" s="133"/>
      <c r="F171" s="130"/>
      <c r="G171" s="131"/>
      <c r="H171" s="132"/>
    </row>
  </sheetData>
  <mergeCells count="6">
    <mergeCell ref="C10:G10"/>
    <mergeCell ref="B6:H6"/>
    <mergeCell ref="C8:C9"/>
    <mergeCell ref="D8:D9"/>
    <mergeCell ref="E8:E9"/>
    <mergeCell ref="F8:H8"/>
  </mergeCells>
  <pageMargins left="0.4" right="0.16" top="0.5" bottom="0.35" header="0.3" footer="0.16"/>
  <pageSetup paperSize="9" scale="85" firstPageNumber="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Sheet1</vt:lpstr>
      <vt:lpstr>'4'!Print_Area</vt:lpstr>
      <vt:lpstr>'2'!Print_Titles</vt:lpstr>
      <vt:lpstr>'4'!Print_Titles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2021-06-09T06:45:51Z</cp:lastPrinted>
  <dcterms:created xsi:type="dcterms:W3CDTF">2019-11-26T09:27:58Z</dcterms:created>
  <dcterms:modified xsi:type="dcterms:W3CDTF">2021-06-17T07:06:25Z</dcterms:modified>
</cp:coreProperties>
</file>