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34095\"/>
    </mc:Choice>
  </mc:AlternateContent>
  <bookViews>
    <workbookView xWindow="0" yWindow="0" windowWidth="28800" windowHeight="11730" tabRatio="423" activeTab="4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externalReferences>
    <externalReference r:id="rId7"/>
  </externalReference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62913"/>
</workbook>
</file>

<file path=xl/calcChain.xml><?xml version="1.0" encoding="utf-8"?>
<calcChain xmlns="http://schemas.openxmlformats.org/spreadsheetml/2006/main">
  <c r="G44" i="37" l="1"/>
  <c r="G45" i="37"/>
  <c r="G46" i="37"/>
  <c r="G47" i="37"/>
  <c r="G48" i="37"/>
  <c r="G49" i="37"/>
  <c r="G50" i="37"/>
  <c r="G51" i="37"/>
  <c r="G11" i="48" l="1"/>
  <c r="G10" i="48" s="1"/>
  <c r="G9" i="48" s="1"/>
  <c r="G14" i="48"/>
  <c r="G13" i="48" s="1"/>
  <c r="G8" i="48" l="1"/>
  <c r="E22" i="43" l="1"/>
  <c r="E31" i="43" s="1"/>
  <c r="D22" i="43"/>
  <c r="D31" i="43" s="1"/>
  <c r="C22" i="43"/>
  <c r="C31" i="43" s="1"/>
  <c r="H33" i="37"/>
  <c r="E33" i="37"/>
  <c r="G35" i="37"/>
  <c r="D35" i="37" s="1"/>
  <c r="G36" i="37"/>
  <c r="G37" i="37"/>
  <c r="D37" i="37" s="1"/>
  <c r="G38" i="37"/>
  <c r="D38" i="37" s="1"/>
  <c r="G39" i="37"/>
  <c r="G40" i="37"/>
  <c r="D40" i="37" s="1"/>
  <c r="G41" i="37"/>
  <c r="D41" i="37" s="1"/>
  <c r="G42" i="37"/>
  <c r="D42" i="37" s="1"/>
  <c r="G43" i="37"/>
  <c r="D44" i="37"/>
  <c r="D45" i="37"/>
  <c r="D46" i="37"/>
  <c r="D48" i="37"/>
  <c r="D49" i="37"/>
  <c r="D50" i="37"/>
  <c r="D51" i="37"/>
  <c r="D39" i="37"/>
  <c r="D43" i="37"/>
  <c r="D47" i="37"/>
  <c r="D36" i="37"/>
  <c r="G33" i="37" l="1"/>
  <c r="F33" i="37" s="1"/>
  <c r="D33" i="37" s="1"/>
  <c r="E31" i="37" l="1"/>
  <c r="F31" i="37"/>
  <c r="H31" i="37"/>
  <c r="E24" i="42" l="1"/>
  <c r="F24" i="42"/>
  <c r="D24" i="42"/>
  <c r="D39" i="42" l="1"/>
  <c r="E39" i="42"/>
  <c r="F39" i="42"/>
  <c r="E36" i="42" l="1"/>
  <c r="H53" i="50"/>
  <c r="I53" i="50"/>
  <c r="G53" i="50"/>
  <c r="F36" i="42"/>
  <c r="D36" i="42"/>
  <c r="G46" i="50" l="1"/>
  <c r="G45" i="50" s="1"/>
  <c r="G44" i="50" s="1"/>
  <c r="G43" i="50" s="1"/>
  <c r="G42" i="50" s="1"/>
  <c r="G40" i="50" s="1"/>
  <c r="C54" i="44" s="1"/>
  <c r="C29" i="44" s="1"/>
  <c r="G52" i="50"/>
  <c r="G51" i="50" s="1"/>
  <c r="G50" i="50" s="1"/>
  <c r="G49" i="50" s="1"/>
  <c r="G47" i="50" s="1"/>
  <c r="I52" i="50"/>
  <c r="I51" i="50" s="1"/>
  <c r="I50" i="50" s="1"/>
  <c r="I49" i="50" s="1"/>
  <c r="I47" i="50" s="1"/>
  <c r="I46" i="50"/>
  <c r="I45" i="50" s="1"/>
  <c r="I44" i="50" s="1"/>
  <c r="I43" i="50" s="1"/>
  <c r="I42" i="50" s="1"/>
  <c r="I40" i="50" s="1"/>
  <c r="E54" i="44" s="1"/>
  <c r="E29" i="44" s="1"/>
  <c r="H52" i="50"/>
  <c r="H51" i="50" s="1"/>
  <c r="H50" i="50" s="1"/>
  <c r="H49" i="50" s="1"/>
  <c r="H47" i="50" s="1"/>
  <c r="H46" i="50"/>
  <c r="H45" i="50" s="1"/>
  <c r="H44" i="50" s="1"/>
  <c r="H43" i="50" s="1"/>
  <c r="H42" i="50" s="1"/>
  <c r="H40" i="50" s="1"/>
  <c r="D54" i="44" s="1"/>
  <c r="D29" i="44" s="1"/>
  <c r="G38" i="50" l="1"/>
  <c r="H38" i="50"/>
  <c r="I38" i="50"/>
  <c r="G18" i="37"/>
  <c r="G17" i="37"/>
  <c r="G20" i="37"/>
  <c r="G22" i="37"/>
  <c r="G30" i="37"/>
  <c r="G29" i="37"/>
  <c r="G28" i="37"/>
  <c r="G27" i="37"/>
  <c r="G26" i="37"/>
  <c r="G25" i="37"/>
  <c r="G24" i="37"/>
  <c r="G32" i="37"/>
  <c r="D34" i="42" l="1"/>
  <c r="F34" i="42"/>
  <c r="F26" i="42"/>
  <c r="E34" i="42"/>
  <c r="E26" i="42"/>
  <c r="E19" i="42"/>
  <c r="F19" i="42"/>
  <c r="D19" i="42"/>
  <c r="D22" i="42"/>
  <c r="D25" i="37"/>
  <c r="D20" i="37"/>
  <c r="G19" i="37"/>
  <c r="D18" i="42" l="1"/>
  <c r="D26" i="42"/>
  <c r="G23" i="37" l="1"/>
  <c r="G31" i="37"/>
  <c r="D32" i="37"/>
  <c r="H23" i="37"/>
  <c r="E23" i="37"/>
  <c r="F23" i="37"/>
  <c r="D26" i="37"/>
  <c r="D24" i="37"/>
  <c r="D16" i="42" l="1"/>
  <c r="G37" i="50" l="1"/>
  <c r="G36" i="50" s="1"/>
  <c r="G35" i="50" s="1"/>
  <c r="G34" i="50" s="1"/>
  <c r="G33" i="50" s="1"/>
  <c r="G31" i="50" s="1"/>
  <c r="G21" i="37"/>
  <c r="G16" i="37"/>
  <c r="G15" i="37" l="1"/>
  <c r="G30" i="50"/>
  <c r="C46" i="44" s="1"/>
  <c r="C20" i="44" s="1"/>
  <c r="G13" i="37"/>
  <c r="D18" i="37"/>
  <c r="H21" i="37"/>
  <c r="F21" i="37"/>
  <c r="E21" i="37"/>
  <c r="H16" i="37"/>
  <c r="F16" i="37"/>
  <c r="E16" i="37"/>
  <c r="F13" i="37" l="1"/>
  <c r="F11" i="37" s="1"/>
  <c r="G11" i="37"/>
  <c r="G29" i="50"/>
  <c r="G28" i="50" s="1"/>
  <c r="G27" i="50" s="1"/>
  <c r="G26" i="50" s="1"/>
  <c r="G24" i="50" s="1"/>
  <c r="G22" i="50" s="1"/>
  <c r="G20" i="50" s="1"/>
  <c r="G18" i="50" s="1"/>
  <c r="G16" i="50" s="1"/>
  <c r="G14" i="50" s="1"/>
  <c r="G12" i="50" s="1"/>
  <c r="G10" i="50" s="1"/>
  <c r="D15" i="42"/>
  <c r="D13" i="42" l="1"/>
  <c r="D11" i="42" s="1"/>
  <c r="D9" i="42" s="1"/>
  <c r="F19" i="37"/>
  <c r="F15" i="37" s="1"/>
  <c r="H19" i="37" l="1"/>
  <c r="H15" i="37" s="1"/>
  <c r="D16" i="37"/>
  <c r="D17" i="37"/>
  <c r="D21" i="37"/>
  <c r="D22" i="37"/>
  <c r="D27" i="37"/>
  <c r="D28" i="37"/>
  <c r="D29" i="37"/>
  <c r="D30" i="37"/>
  <c r="E19" i="37" l="1"/>
  <c r="D23" i="37"/>
  <c r="D31" i="37"/>
  <c r="D19" i="37" l="1"/>
  <c r="E15" i="37"/>
  <c r="E13" i="37" s="1"/>
  <c r="E11" i="37" s="1"/>
  <c r="H13" i="37"/>
  <c r="H11" i="37" s="1"/>
  <c r="D15" i="37" l="1"/>
  <c r="H9" i="37" l="1"/>
  <c r="G9" i="37"/>
  <c r="E9" i="37"/>
  <c r="E22" i="42" l="1"/>
  <c r="E18" i="42" s="1"/>
  <c r="F22" i="42"/>
  <c r="F18" i="42" s="1"/>
  <c r="E16" i="42" l="1"/>
  <c r="F16" i="42"/>
  <c r="F15" i="42" l="1"/>
  <c r="F13" i="42" s="1"/>
  <c r="F11" i="42" s="1"/>
  <c r="F9" i="42" s="1"/>
  <c r="I37" i="50"/>
  <c r="I36" i="50" s="1"/>
  <c r="I35" i="50" s="1"/>
  <c r="I34" i="50" s="1"/>
  <c r="I33" i="50" s="1"/>
  <c r="I31" i="50" s="1"/>
  <c r="E15" i="42"/>
  <c r="E13" i="42" s="1"/>
  <c r="H37" i="50"/>
  <c r="H30" i="50" s="1"/>
  <c r="D46" i="44" s="1"/>
  <c r="D20" i="44" s="1"/>
  <c r="E11" i="42" l="1"/>
  <c r="E9" i="42" s="1"/>
  <c r="H36" i="50"/>
  <c r="H35" i="50" s="1"/>
  <c r="H34" i="50" s="1"/>
  <c r="H33" i="50" s="1"/>
  <c r="H31" i="50" s="1"/>
  <c r="I30" i="50"/>
  <c r="E46" i="44" s="1"/>
  <c r="E20" i="44" s="1"/>
  <c r="H29" i="50"/>
  <c r="H28" i="50" s="1"/>
  <c r="H27" i="50" s="1"/>
  <c r="H26" i="50" s="1"/>
  <c r="H24" i="50" s="1"/>
  <c r="H22" i="50" l="1"/>
  <c r="I29" i="50"/>
  <c r="I28" i="50" s="1"/>
  <c r="I27" i="50" s="1"/>
  <c r="I26" i="50" s="1"/>
  <c r="I24" i="50" s="1"/>
  <c r="I22" i="50" s="1"/>
  <c r="D13" i="37"/>
  <c r="I20" i="50" l="1"/>
  <c r="I18" i="50" s="1"/>
  <c r="I16" i="50" s="1"/>
  <c r="I14" i="50" s="1"/>
  <c r="I12" i="50" s="1"/>
  <c r="I10" i="50" s="1"/>
  <c r="H20" i="50"/>
  <c r="H18" i="50" s="1"/>
  <c r="H16" i="50" s="1"/>
  <c r="H14" i="50" s="1"/>
  <c r="H12" i="50" s="1"/>
  <c r="H10" i="50" s="1"/>
  <c r="D11" i="37"/>
  <c r="F9" i="37"/>
  <c r="D9" i="37" s="1"/>
</calcChain>
</file>

<file path=xl/sharedStrings.xml><?xml version="1.0" encoding="utf-8"?>
<sst xmlns="http://schemas.openxmlformats.org/spreadsheetml/2006/main" count="349" uniqueCount="156">
  <si>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</si>
  <si>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</si>
  <si>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</si>
  <si>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</si>
  <si>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</si>
  <si>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</si>
  <si>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</si>
  <si>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</si>
  <si>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</si>
  <si>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</si>
  <si>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</si>
  <si>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</si>
  <si>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</si>
  <si>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</si>
  <si>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</si>
  <si>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</si>
  <si>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</si>
  <si>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</si>
  <si>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</si>
  <si>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</si>
  <si>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</si>
  <si>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</si>
  <si>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</si>
  <si>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</si>
  <si>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</si>
  <si>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</si>
  <si>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</si>
  <si>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</si>
  <si>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</si>
  <si>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</si>
  <si>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</si>
  <si>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</si>
  <si>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</si>
  <si>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</si>
  <si>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</si>
  <si>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</si>
  <si>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</si>
  <si>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</si>
  <si>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</si>
  <si>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</si>
  <si>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</si>
  <si>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</si>
  <si>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</si>
  <si>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</si>
  <si>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</si>
  <si>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</si>
  <si>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</si>
  <si>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</si>
  <si>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</si>
  <si>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</si>
  <si>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</si>
  <si>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</si>
  <si>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</si>
  <si>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</si>
  <si>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</si>
  <si>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</si>
  <si>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</si>
  <si>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</si>
  <si>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</si>
  <si>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</si>
  <si>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</si>
  <si>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</si>
  <si>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</si>
  <si>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</si>
  <si>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</si>
  <si>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</si>
  <si>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</si>
  <si>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</si>
  <si>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</si>
  <si>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</si>
  <si>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</si>
  <si>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</si>
  <si>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</si>
  <si>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</si>
  <si>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</si>
  <si>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</si>
  <si>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</si>
  <si>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</si>
  <si>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</si>
  <si>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</si>
  <si>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</si>
  <si>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</si>
  <si>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ՄԱՍ III. ԾԱՌԱՅՈՒԹՅՈՒՆՆԵՐ</t>
  </si>
  <si>
    <t>Մ- 3, Թուրքիայի սահման-Մարգարա-Վանաձոր-Տաշիր-Վրաստանի սահման</t>
  </si>
  <si>
    <t>Մ10, Սևան-Մարտունի-Գետափ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</si>
  <si>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</si>
  <si>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</si>
  <si>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</si>
  <si>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</si>
  <si>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</si>
  <si>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</si>
  <si>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</si>
  <si>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</si>
  <si>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</si>
  <si>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</si>
  <si>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</si>
  <si>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Առաջին կիսամյակ</t>
  </si>
  <si>
    <t xml:space="preserve"> Ինն ամիս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</si>
  <si>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</si>
  <si>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</si>
  <si>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</si>
  <si>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ՓՈՓՈԽՈՒԹՅՈՒՆՆԵՐԸ ԵՎ ԼՐԱՑՈՒՄՆԵՐԸ</t>
  </si>
  <si>
    <t xml:space="preserve"> Պայմանագրերի թիվ, հատ </t>
  </si>
  <si>
    <t>Աղյուսակ 2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</si>
  <si>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</si>
  <si>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</si>
  <si>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Մ-4, Երևան-Սևան-Իջևան-Ադրբեջանի սահման</t>
  </si>
  <si>
    <t xml:space="preserve"> - Նախագծահետազոտական ծախսեր</t>
  </si>
  <si>
    <t>ԱՅԼ ՀԻՄՆԱԿԱՆ ՄԻՋՈՑՆԵՐ</t>
  </si>
  <si>
    <t>փորձաքննության ծառայություններ</t>
  </si>
  <si>
    <t>ԳՀ</t>
  </si>
  <si>
    <t>Ցուցանիշների փոփոխությունը (ավելացումները նշված են դրական նշանով)</t>
  </si>
  <si>
    <t>կմ97+020-կմ104+700 հատվածի հիմնանորոգում</t>
  </si>
  <si>
    <t>կմ154+000-կմ176+900 հատվածի հիմնանորոգում</t>
  </si>
  <si>
    <t>կմ105+000 և կմ106+300 - կմ106+700 հատվածներում բացակայող պարապետերի վերականգնում և կմ105+700 հատվածի փլուզված հողային պաստառի շեպի և կողնակի վերականգնում</t>
  </si>
  <si>
    <t>Հ-2, /Հ-1/ Աբովյան- Արզնի-/Հ-6/ (Նոր Գեղի) հանրապետական նշանակության ավտոճանապարհի կմ0+000-կմ1+400 հատվածի հիմնանորոգում</t>
  </si>
  <si>
    <t>Հ-4, Երևան - եղվարդ - Արագյուղ - Հարթավան - /Մ-3/ հանրապետական նշանակության ավտոճանապարհի կմ33+500 - կմ34+800 հատվածի (Երնջատափ գյուղը շրջանցող հատված) հիմնանորոգում</t>
  </si>
  <si>
    <t>Հ-33, /Մ-3 /Ստեփանավան-Ագարակ-Յաղդան-/Հ-35/ հանրապետական նշանակության ավտոճանապարհի կմ0+000-կմ8+100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</si>
  <si>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</si>
  <si>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Հ-46, /Մ-2/-Տաթև-Աղվանի-/Մ-2/(Սյունիք) հանրապետական նշանակության ավտոճանապարհի կմ55+000-կմ68+000 հատվածի հիմնանորոգում</t>
  </si>
  <si>
    <t>Հ-64, Բերդ - Արծվաբերդ - Չինարի հանրապետական նշանակության ավտոճանապարհի 18-րդ կիլոմետրում փլուզված հողային պաստառի վերականգնում</t>
  </si>
  <si>
    <t>Հ-69, /Հ-21/-Հառիճ ավտոճանապարհի հանրապետական նշանակության կմ1+100-ում երթևեկային մասի ջրահեռացման կարգավորում և 200 գծ.մ ասֆալտապատում</t>
  </si>
  <si>
    <t>Տ-8-22, /Մ-2/ - Վարդավանք – Խդրանց - Ագարակ ավտոճանապարհի կմ0+000 - կմ13+100 հատվածի հիմնանորոգում</t>
  </si>
  <si>
    <t>Մ-2, Երևան-Երասխ-Գորիս-Մեղրի-Իրանի սահման կմ 27+349 հատվածում վերգետնյա ուղեանցի կառուցում</t>
  </si>
  <si>
    <t xml:space="preserve">Մ-2, Երևան-Երասխ-Գորիս-Մեղրի-Իրանի սահման կմ202+985-ում d=1.0մ ե/բ խողովակի վերանորոգում </t>
  </si>
  <si>
    <t xml:space="preserve">Մ-2, Երևան-Երասխ-Գորիս-Մեղրի-Իրանի սահման կմ178+000-կմ178+060 հատվածի ստորին հենապատի վերանորոգում </t>
  </si>
  <si>
    <t>Մ- 3, Թուրքիայի սահման-Մարգարա-Վանաձոր-Տաշիր-Վրաստանի սահման կմ144+020-ում գտնվող կամրջի հիմնանորոգում</t>
  </si>
  <si>
    <t>Մ- 4, Երևան - Սևան - Իջևան - Ադրբեջանի սահման կմ 14+796 հատվածում գտնվող կամրջի վերանորոգում</t>
  </si>
  <si>
    <t>Մ- 4, Երևան - Սևան - Իջևան - Ադրբեջանի սահման կմ 104+300 հատվածում գտնվող կամուրջի վերանորոգում</t>
  </si>
  <si>
    <t>Մ10, Սևան-Մարտունի-Գետափ Կմ 123+500 (Գետափ բնակավայրի դպրոցի մոտ) վերգետնյա հետիոտնային անցման կառուցում</t>
  </si>
  <si>
    <t>Հ-6, /Հ-2/ –Նոր Գեղի - Եղվարդի տրանսպորտային հանգույց - /Մ-1/ ավտոճանապարհի Հրազդան գետի վրայի կամրջի վերանորոգում</t>
  </si>
  <si>
    <t>Հ-22, /Մ-6/-Դսեղ-/Հ-70/ հանրապետական նշանակության ավտոճանապարհի առաջին կիլոմետրում գտնվող կամրջի հիմնանորոգում</t>
  </si>
  <si>
    <t>Հ-30, Մ-4 – Ճամբարակ-Դրախտիկ կմ 35+050-ում գտնվող կամուրջի հիմնանորոգում</t>
  </si>
  <si>
    <t>ՀՀ Շիրակի մարզի Ամասիա - Երիզակ ավտոճանապարհի կմ9+300 հատվածի հավաքովի ե/բետոնե ուղղանկյուն խողովակի հիմնանորոգում</t>
  </si>
  <si>
    <t>ՀՀ Շիրակի մարզի Ողջի - Մեղրաշատ - Բյուրակն ավտոճանապարհի կմ7+700 հատվածի կամրջի հիմնանորոգում</t>
  </si>
  <si>
    <t>Հ-60, Մ-3 - Մեծավան - Ձյունաշող հանրապետական նշանակության ավտոճանապարհի կմ5+000 հատվածի կամրջի հիմնանորոգում</t>
  </si>
  <si>
    <t>Տ-2-13 Արգավանդ – Հայանիստ – Հովտաշատ - Արմավիրի մարզի սահման մարզային նշանակության ավտոճանապարհի կմ4+000 կամրջի հիմնանորոգում</t>
  </si>
  <si>
    <t>Տ-2-21 Հ-8 /Մրգավետ/ - Արևշատ (Տ-2-25)&gt;&gt; մարզային նշանակության ավտոճանապարհի կմ4+200  կամրջի հիմնանորոգում</t>
  </si>
  <si>
    <t>Տ-7-9, Կրասար (Տ-7-6) - Մեծ Սեպասար - /Հ-66/ մարզային նշանակության ավտոճանապարհի կամրջի հիմնանորոգում</t>
  </si>
  <si>
    <t>Տրանսպորտային օբյեկտների հիմնանորոգում, այդ թվում</t>
  </si>
  <si>
    <t>այդ թվում` ըստ ուղղությունների</t>
  </si>
  <si>
    <t>Հ-7, /Հ-5/ - Կարենիս - Չարենցավան - Ֆանտան հանրապետական նշանակության ավտոճանապարհի Չարենցավան - Ֆանտան հատվածի (Երևան -Սևան երկաթգծի և Հրազդանի ջրանցքի վրայով անցնող) կամրջի հիմնանորոգում</t>
  </si>
  <si>
    <t>այդ թվում</t>
  </si>
  <si>
    <t xml:space="preserve"> Տրանսպորտային օբյեկտների հիմնանորոգում </t>
  </si>
  <si>
    <t xml:space="preserve"> 21002 </t>
  </si>
  <si>
    <t xml:space="preserve"> Ավտոմոբիլային ճանապարհների վրա գտնվող կամուրջների հիմնանորոգում 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</si>
  <si>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</si>
  <si>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</si>
  <si>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50531140/507</t>
  </si>
  <si>
    <t>50531140/506</t>
  </si>
  <si>
    <t>1049   21002</t>
  </si>
  <si>
    <t>Տրանսպորտային օբյեկտների հիմնանորոգում</t>
  </si>
  <si>
    <t>հազար դրամ</t>
  </si>
  <si>
    <t xml:space="preserve"> կմ57+450-կմ59+450 հատվածի մայթերի կառուցում</t>
  </si>
  <si>
    <t>ՀԱՅԱՍՏԱՆԻ ՀԱՆՐԱՊԵՏՈՒԹՅԱՆ ԿԱՌԱՎԱՐՈՒԹՅԱՆ 2020 ԹՎԱԿԱՆԻ ԴԵԿՏԵՄԲԵՐԻ 30-Ի N 2215-Ն ՈՐՈՇՄԱՆ N 3 ԵՎ N 4 ՀԱՎԵԼՎԱԾՆԵՐՈՒՄ ԿԱՏԱՐՎՈՂ ՓՈՓՈԽՈՒԹՅՈՒՆՆԵՐԸ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</si>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</sst>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</numFmts>
  <fonts count="86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GHEA Grapalat"/>
      <family val="3"/>
    </font>
    <font>
      <b/>
      <i/>
      <sz val="12"/>
      <name val="GHEA Grapalat"/>
      <family val="2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2"/>
    </font>
    <font>
      <b/>
      <sz val="12"/>
      <color indexed="8"/>
      <name val="GHEA Grapalat"/>
      <family val="2"/>
    </font>
    <font>
      <b/>
      <u/>
      <sz val="12"/>
      <color theme="1"/>
      <name val="GHEA Grapalat"/>
      <family val="2"/>
    </font>
    <font>
      <sz val="12"/>
      <color theme="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3" fillId="0" borderId="0"/>
    <xf numFmtId="0" fontId="14" fillId="0" borderId="0"/>
    <xf numFmtId="164" fontId="13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9" fillId="4" borderId="0" applyNumberFormat="0" applyBorder="0" applyAlignment="0" applyProtection="0"/>
    <xf numFmtId="0" fontId="20" fillId="7" borderId="17" applyNumberFormat="0" applyAlignment="0" applyProtection="0"/>
    <xf numFmtId="0" fontId="21" fillId="8" borderId="20" applyNumberFormat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6" borderId="17" applyNumberFormat="0" applyAlignment="0" applyProtection="0"/>
    <xf numFmtId="0" fontId="28" fillId="0" borderId="19" applyNumberFormat="0" applyFill="0" applyAlignment="0" applyProtection="0"/>
    <xf numFmtId="0" fontId="29" fillId="5" borderId="0" applyNumberFormat="0" applyBorder="0" applyAlignment="0" applyProtection="0"/>
    <xf numFmtId="0" fontId="30" fillId="0" borderId="0"/>
    <xf numFmtId="0" fontId="6" fillId="0" borderId="0">
      <alignment horizontal="left" vertical="top" wrapText="1"/>
    </xf>
    <xf numFmtId="0" fontId="3" fillId="0" borderId="0"/>
    <xf numFmtId="0" fontId="31" fillId="0" borderId="0"/>
    <xf numFmtId="0" fontId="17" fillId="9" borderId="21" applyNumberFormat="0" applyFont="0" applyAlignment="0" applyProtection="0"/>
    <xf numFmtId="0" fontId="13" fillId="9" borderId="21" applyNumberFormat="0" applyFont="0" applyAlignment="0" applyProtection="0"/>
    <xf numFmtId="0" fontId="32" fillId="7" borderId="18" applyNumberFormat="0" applyAlignment="0" applyProtection="0"/>
    <xf numFmtId="9" fontId="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7" fillId="0" borderId="0"/>
    <xf numFmtId="0" fontId="12" fillId="0" borderId="0"/>
    <xf numFmtId="0" fontId="38" fillId="5" borderId="0" applyNumberFormat="0" applyBorder="0" applyAlignment="0" applyProtection="0"/>
    <xf numFmtId="0" fontId="15" fillId="0" borderId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0" fillId="35" borderId="0" applyNumberFormat="0" applyBorder="0" applyAlignment="0" applyProtection="0"/>
    <xf numFmtId="0" fontId="41" fillId="52" borderId="23" applyNumberFormat="0" applyAlignment="0" applyProtection="0"/>
    <xf numFmtId="0" fontId="42" fillId="53" borderId="24" applyNumberFormat="0" applyAlignment="0" applyProtection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48" fillId="42" borderId="23" applyNumberFormat="0" applyAlignment="0" applyProtection="0"/>
    <xf numFmtId="0" fontId="49" fillId="0" borderId="28" applyNumberFormat="0" applyFill="0" applyAlignment="0" applyProtection="0"/>
    <xf numFmtId="0" fontId="50" fillId="54" borderId="0" applyNumberFormat="0" applyBorder="0" applyAlignment="0" applyProtection="0"/>
    <xf numFmtId="1" fontId="56" fillId="0" borderId="0"/>
    <xf numFmtId="1" fontId="56" fillId="0" borderId="0"/>
    <xf numFmtId="1" fontId="56" fillId="0" borderId="0"/>
    <xf numFmtId="0" fontId="13" fillId="0" borderId="0"/>
    <xf numFmtId="0" fontId="3" fillId="0" borderId="0"/>
    <xf numFmtId="0" fontId="3" fillId="0" borderId="0"/>
    <xf numFmtId="0" fontId="12" fillId="55" borderId="29" applyNumberFormat="0" applyFont="0" applyAlignment="0" applyProtection="0"/>
    <xf numFmtId="0" fontId="51" fillId="52" borderId="30" applyNumberFormat="0" applyAlignment="0" applyProtection="0"/>
    <xf numFmtId="0" fontId="55" fillId="0" borderId="0"/>
    <xf numFmtId="0" fontId="55" fillId="0" borderId="0"/>
    <xf numFmtId="0" fontId="55" fillId="0" borderId="0"/>
    <xf numFmtId="0" fontId="52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54" fillId="0" borderId="0" applyNumberFormat="0" applyFill="0" applyBorder="0" applyAlignment="0" applyProtection="0"/>
    <xf numFmtId="0" fontId="37" fillId="0" borderId="0"/>
    <xf numFmtId="1" fontId="56" fillId="0" borderId="0"/>
    <xf numFmtId="0" fontId="57" fillId="0" borderId="0"/>
    <xf numFmtId="0" fontId="3" fillId="0" borderId="0"/>
    <xf numFmtId="0" fontId="13" fillId="0" borderId="0"/>
    <xf numFmtId="0" fontId="6" fillId="0" borderId="0">
      <alignment horizontal="left" vertical="top" wrapText="1"/>
    </xf>
    <xf numFmtId="0" fontId="15" fillId="0" borderId="0"/>
    <xf numFmtId="0" fontId="58" fillId="0" borderId="0"/>
    <xf numFmtId="0" fontId="3" fillId="0" borderId="0"/>
    <xf numFmtId="0" fontId="3" fillId="0" borderId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38" fillId="5" borderId="0" applyNumberFormat="0" applyBorder="0" applyAlignment="0" applyProtection="0"/>
    <xf numFmtId="0" fontId="38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61" fillId="13" borderId="0" applyNumberFormat="0" applyBorder="0" applyAlignment="0" applyProtection="0"/>
    <xf numFmtId="0" fontId="61" fillId="17" borderId="0" applyNumberFormat="0" applyBorder="0" applyAlignment="0" applyProtection="0"/>
    <xf numFmtId="0" fontId="61" fillId="21" borderId="0" applyNumberFormat="0" applyBorder="0" applyAlignment="0" applyProtection="0"/>
    <xf numFmtId="0" fontId="61" fillId="25" borderId="0" applyNumberFormat="0" applyBorder="0" applyAlignment="0" applyProtection="0"/>
    <xf numFmtId="0" fontId="61" fillId="29" borderId="0" applyNumberFormat="0" applyBorder="0" applyAlignment="0" applyProtection="0"/>
    <xf numFmtId="0" fontId="61" fillId="33" borderId="0" applyNumberFormat="0" applyBorder="0" applyAlignment="0" applyProtection="0"/>
    <xf numFmtId="0" fontId="61" fillId="10" borderId="0" applyNumberFormat="0" applyBorder="0" applyAlignment="0" applyProtection="0"/>
    <xf numFmtId="0" fontId="61" fillId="14" borderId="0" applyNumberFormat="0" applyBorder="0" applyAlignment="0" applyProtection="0"/>
    <xf numFmtId="0" fontId="61" fillId="18" borderId="0" applyNumberFormat="0" applyBorder="0" applyAlignment="0" applyProtection="0"/>
    <xf numFmtId="0" fontId="61" fillId="22" borderId="0" applyNumberFormat="0" applyBorder="0" applyAlignment="0" applyProtection="0"/>
    <xf numFmtId="0" fontId="61" fillId="26" borderId="0" applyNumberFormat="0" applyBorder="0" applyAlignment="0" applyProtection="0"/>
    <xf numFmtId="0" fontId="61" fillId="30" borderId="0" applyNumberFormat="0" applyBorder="0" applyAlignment="0" applyProtection="0"/>
    <xf numFmtId="0" fontId="62" fillId="4" borderId="0" applyNumberFormat="0" applyBorder="0" applyAlignment="0" applyProtection="0"/>
    <xf numFmtId="0" fontId="63" fillId="7" borderId="17" applyNumberFormat="0" applyAlignment="0" applyProtection="0"/>
    <xf numFmtId="0" fontId="64" fillId="8" borderId="20" applyNumberFormat="0" applyAlignment="0" applyProtection="0"/>
    <xf numFmtId="0" fontId="65" fillId="0" borderId="0" applyNumberFormat="0" applyFill="0" applyBorder="0" applyAlignment="0" applyProtection="0"/>
    <xf numFmtId="0" fontId="66" fillId="3" borderId="0" applyNumberFormat="0" applyBorder="0" applyAlignment="0" applyProtection="0"/>
    <xf numFmtId="0" fontId="67" fillId="0" borderId="14" applyNumberFormat="0" applyFill="0" applyAlignment="0" applyProtection="0"/>
    <xf numFmtId="0" fontId="68" fillId="0" borderId="15" applyNumberFormat="0" applyFill="0" applyAlignment="0" applyProtection="0"/>
    <xf numFmtId="0" fontId="69" fillId="0" borderId="16" applyNumberFormat="0" applyFill="0" applyAlignment="0" applyProtection="0"/>
    <xf numFmtId="0" fontId="69" fillId="0" borderId="0" applyNumberFormat="0" applyFill="0" applyBorder="0" applyAlignment="0" applyProtection="0"/>
    <xf numFmtId="0" fontId="70" fillId="6" borderId="17" applyNumberFormat="0" applyAlignment="0" applyProtection="0"/>
    <xf numFmtId="0" fontId="71" fillId="0" borderId="19" applyNumberFormat="0" applyFill="0" applyAlignment="0" applyProtection="0"/>
    <xf numFmtId="0" fontId="38" fillId="5" borderId="0" applyNumberFormat="0" applyBorder="0" applyAlignment="0" applyProtection="0"/>
    <xf numFmtId="0" fontId="72" fillId="7" borderId="18" applyNumberFormat="0" applyAlignment="0" applyProtection="0"/>
    <xf numFmtId="0" fontId="60" fillId="0" borderId="0" applyNumberFormat="0" applyFill="0" applyBorder="0" applyAlignment="0" applyProtection="0"/>
    <xf numFmtId="0" fontId="73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51" fillId="52" borderId="36" applyNumberFormat="0" applyAlignment="0" applyProtection="0"/>
    <xf numFmtId="0" fontId="53" fillId="0" borderId="37" applyNumberFormat="0" applyFill="0" applyAlignment="0" applyProtection="0"/>
  </cellStyleXfs>
  <cellXfs count="223">
    <xf numFmtId="0" fontId="0" fillId="0" borderId="0" xfId="0"/>
    <xf numFmtId="0" fontId="10" fillId="0" borderId="0" xfId="8" applyFont="1" applyAlignment="1">
      <alignment horizontal="left" vertical="center" wrapText="1"/>
    </xf>
    <xf numFmtId="0" fontId="10" fillId="0" borderId="0" xfId="8" applyFont="1" applyAlignment="1">
      <alignment horizontal="center" vertical="center" wrapText="1"/>
    </xf>
    <xf numFmtId="0" fontId="9" fillId="0" borderId="0" xfId="9" applyFont="1" applyAlignment="1">
      <alignment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167" fontId="7" fillId="0" borderId="32" xfId="7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left" vertical="center" wrapText="1"/>
    </xf>
    <xf numFmtId="0" fontId="7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167" fontId="7" fillId="0" borderId="11" xfId="7" applyNumberFormat="1" applyFont="1" applyFill="1" applyBorder="1" applyAlignment="1">
      <alignment horizontal="left" vertical="center" wrapText="1"/>
    </xf>
    <xf numFmtId="0" fontId="9" fillId="0" borderId="0" xfId="9" applyFont="1" applyFill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166" fontId="9" fillId="0" borderId="1" xfId="9" applyNumberFormat="1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left" vertical="center" wrapText="1"/>
    </xf>
    <xf numFmtId="0" fontId="7" fillId="0" borderId="0" xfId="9" applyFont="1" applyFill="1" applyAlignment="1">
      <alignment vertical="center" wrapText="1"/>
    </xf>
    <xf numFmtId="0" fontId="9" fillId="0" borderId="11" xfId="9" applyFont="1" applyFill="1" applyBorder="1" applyAlignment="1">
      <alignment horizontal="center" vertical="center" wrapText="1"/>
    </xf>
    <xf numFmtId="167" fontId="9" fillId="0" borderId="1" xfId="7" applyNumberFormat="1" applyFont="1" applyFill="1" applyBorder="1" applyAlignment="1">
      <alignment horizontal="center" vertical="center" wrapText="1"/>
    </xf>
    <xf numFmtId="167" fontId="7" fillId="0" borderId="11" xfId="7" applyNumberFormat="1" applyFont="1" applyFill="1" applyBorder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166" fontId="9" fillId="0" borderId="0" xfId="9" applyNumberFormat="1" applyFont="1" applyFill="1" applyAlignment="1">
      <alignment vertical="center" wrapText="1"/>
    </xf>
    <xf numFmtId="49" fontId="7" fillId="0" borderId="1" xfId="9" applyNumberFormat="1" applyFont="1" applyFill="1" applyBorder="1" applyAlignment="1">
      <alignment horizontal="center" vertical="center" textRotation="90" wrapText="1"/>
    </xf>
    <xf numFmtId="0" fontId="7" fillId="0" borderId="1" xfId="9" applyNumberFormat="1" applyFont="1" applyFill="1" applyBorder="1" applyAlignment="1">
      <alignment horizontal="center" vertical="center" wrapText="1"/>
    </xf>
    <xf numFmtId="166" fontId="7" fillId="0" borderId="3" xfId="9" applyNumberFormat="1" applyFont="1" applyFill="1" applyBorder="1" applyAlignment="1">
      <alignment horizontal="center" vertical="center" wrapText="1"/>
    </xf>
    <xf numFmtId="0" fontId="75" fillId="0" borderId="1" xfId="9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left" vertical="top" wrapText="1"/>
    </xf>
    <xf numFmtId="0" fontId="9" fillId="0" borderId="0" xfId="0" applyFont="1" applyFill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167" fontId="9" fillId="0" borderId="0" xfId="7" applyNumberFormat="1" applyFont="1" applyFill="1" applyAlignment="1">
      <alignment vertical="center" wrapText="1"/>
    </xf>
    <xf numFmtId="0" fontId="10" fillId="0" borderId="0" xfId="9" applyFont="1" applyFill="1" applyAlignment="1">
      <alignment vertical="center" wrapText="1"/>
    </xf>
    <xf numFmtId="0" fontId="9" fillId="0" borderId="32" xfId="9" applyFont="1" applyBorder="1" applyAlignment="1">
      <alignment horizontal="center" vertical="center" wrapText="1"/>
    </xf>
    <xf numFmtId="167" fontId="76" fillId="0" borderId="32" xfId="7" applyNumberFormat="1" applyFont="1" applyFill="1" applyBorder="1" applyAlignment="1">
      <alignment vertical="center" wrapText="1"/>
    </xf>
    <xf numFmtId="0" fontId="7" fillId="0" borderId="0" xfId="9" applyFont="1" applyAlignment="1">
      <alignment horizontal="center" vertical="top" wrapText="1"/>
    </xf>
    <xf numFmtId="0" fontId="11" fillId="0" borderId="32" xfId="9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center" vertical="center" wrapText="1"/>
    </xf>
    <xf numFmtId="0" fontId="10" fillId="0" borderId="32" xfId="8" applyFont="1" applyBorder="1" applyAlignment="1">
      <alignment horizontal="center" vertical="center" wrapText="1"/>
    </xf>
    <xf numFmtId="165" fontId="10" fillId="0" borderId="32" xfId="6" applyNumberFormat="1" applyFont="1" applyBorder="1" applyAlignment="1">
      <alignment horizontal="right" vertical="center"/>
    </xf>
    <xf numFmtId="0" fontId="10" fillId="0" borderId="32" xfId="8" applyFont="1" applyBorder="1" applyAlignment="1">
      <alignment horizontal="left" vertical="center" wrapText="1" indent="2"/>
    </xf>
    <xf numFmtId="0" fontId="9" fillId="0" borderId="0" xfId="9" applyFont="1" applyAlignment="1">
      <alignment horizontal="left" vertical="top" wrapText="1"/>
    </xf>
    <xf numFmtId="0" fontId="11" fillId="0" borderId="0" xfId="8" applyFont="1" applyAlignment="1">
      <alignment vertical="center" wrapText="1"/>
    </xf>
    <xf numFmtId="0" fontId="77" fillId="0" borderId="0" xfId="0" applyFont="1" applyFill="1"/>
    <xf numFmtId="0" fontId="8" fillId="0" borderId="32" xfId="0" applyFont="1" applyFill="1" applyBorder="1" applyAlignment="1">
      <alignment vertical="top" wrapText="1"/>
    </xf>
    <xf numFmtId="0" fontId="77" fillId="0" borderId="32" xfId="0" applyFont="1" applyFill="1" applyBorder="1" applyAlignment="1">
      <alignment vertical="top" wrapText="1"/>
    </xf>
    <xf numFmtId="0" fontId="7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78" fillId="0" borderId="32" xfId="0" applyFont="1" applyFill="1" applyBorder="1" applyAlignment="1">
      <alignment horizontal="left" vertical="top" wrapText="1"/>
    </xf>
    <xf numFmtId="0" fontId="9" fillId="0" borderId="32" xfId="9" applyFont="1" applyBorder="1" applyAlignment="1">
      <alignment horizontal="center" vertical="top" wrapText="1"/>
    </xf>
    <xf numFmtId="0" fontId="77" fillId="0" borderId="32" xfId="0" applyFont="1" applyFill="1" applyBorder="1" applyAlignment="1">
      <alignment wrapText="1"/>
    </xf>
    <xf numFmtId="0" fontId="9" fillId="0" borderId="32" xfId="9" applyFont="1" applyBorder="1" applyAlignment="1">
      <alignment horizontal="left" vertical="top" wrapText="1"/>
    </xf>
    <xf numFmtId="0" fontId="79" fillId="0" borderId="32" xfId="9" applyFont="1" applyBorder="1" applyAlignment="1">
      <alignment horizontal="left" vertical="top" wrapText="1"/>
    </xf>
    <xf numFmtId="0" fontId="9" fillId="0" borderId="32" xfId="9" applyFont="1" applyBorder="1" applyAlignment="1">
      <alignment horizontal="right" vertical="top" wrapText="1"/>
    </xf>
    <xf numFmtId="0" fontId="56" fillId="0" borderId="0" xfId="9" applyFont="1" applyAlignment="1">
      <alignment horizontal="left" vertical="top" wrapText="1"/>
    </xf>
    <xf numFmtId="167" fontId="80" fillId="0" borderId="32" xfId="7" applyNumberFormat="1" applyFont="1" applyBorder="1" applyAlignment="1">
      <alignment horizontal="center" vertical="top" wrapText="1"/>
    </xf>
    <xf numFmtId="0" fontId="7" fillId="0" borderId="0" xfId="9" applyFont="1" applyBorder="1" applyAlignment="1">
      <alignment vertical="top"/>
    </xf>
    <xf numFmtId="0" fontId="7" fillId="0" borderId="32" xfId="9" applyFont="1" applyBorder="1" applyAlignment="1">
      <alignment horizontal="left" vertical="top" wrapText="1"/>
    </xf>
    <xf numFmtId="0" fontId="7" fillId="0" borderId="32" xfId="9" applyFont="1" applyBorder="1" applyAlignment="1">
      <alignment vertical="top" wrapText="1"/>
    </xf>
    <xf numFmtId="0" fontId="7" fillId="0" borderId="0" xfId="9" applyFont="1" applyBorder="1" applyAlignment="1">
      <alignment vertical="top" wrapText="1"/>
    </xf>
    <xf numFmtId="0" fontId="80" fillId="0" borderId="32" xfId="9" applyFont="1" applyBorder="1" applyAlignment="1">
      <alignment horizontal="left" vertical="top" wrapText="1"/>
    </xf>
    <xf numFmtId="0" fontId="80" fillId="0" borderId="32" xfId="9" applyFont="1" applyBorder="1" applyAlignment="1">
      <alignment vertical="top" wrapText="1"/>
    </xf>
    <xf numFmtId="0" fontId="80" fillId="0" borderId="0" xfId="9" applyFont="1" applyBorder="1" applyAlignment="1">
      <alignment vertical="top" wrapText="1"/>
    </xf>
    <xf numFmtId="0" fontId="80" fillId="0" borderId="0" xfId="9" applyFont="1" applyBorder="1" applyAlignment="1">
      <alignment horizontal="left" vertical="top" wrapText="1"/>
    </xf>
    <xf numFmtId="0" fontId="56" fillId="0" borderId="0" xfId="9" applyFont="1" applyBorder="1" applyAlignment="1">
      <alignment horizontal="left" vertical="top" wrapText="1"/>
    </xf>
    <xf numFmtId="167" fontId="81" fillId="0" borderId="32" xfId="12" applyNumberFormat="1" applyFont="1" applyFill="1" applyBorder="1" applyAlignment="1">
      <alignment horizontal="center" vertical="center"/>
    </xf>
    <xf numFmtId="0" fontId="7" fillId="0" borderId="0" xfId="9" applyFont="1" applyAlignment="1">
      <alignment horizontal="left" vertical="center" wrapText="1"/>
    </xf>
    <xf numFmtId="0" fontId="7" fillId="0" borderId="0" xfId="9" applyFont="1" applyBorder="1" applyAlignment="1">
      <alignment horizontal="left" vertical="top" wrapText="1"/>
    </xf>
    <xf numFmtId="0" fontId="10" fillId="0" borderId="0" xfId="9" applyFont="1" applyAlignment="1">
      <alignment vertical="center" wrapText="1"/>
    </xf>
    <xf numFmtId="49" fontId="11" fillId="0" borderId="0" xfId="9" applyNumberFormat="1" applyFont="1" applyFill="1" applyAlignment="1">
      <alignment horizontal="center" vertical="center" wrapText="1"/>
    </xf>
    <xf numFmtId="0" fontId="11" fillId="0" borderId="0" xfId="9" applyNumberFormat="1" applyFont="1" applyFill="1" applyAlignment="1">
      <alignment horizontal="center" vertical="center" wrapText="1"/>
    </xf>
    <xf numFmtId="39" fontId="10" fillId="0" borderId="0" xfId="9" applyNumberFormat="1" applyFont="1" applyAlignment="1">
      <alignment vertical="center" wrapText="1"/>
    </xf>
    <xf numFmtId="0" fontId="10" fillId="0" borderId="0" xfId="9" applyFont="1" applyAlignment="1">
      <alignment horizontal="center" vertical="center" wrapText="1"/>
    </xf>
    <xf numFmtId="49" fontId="82" fillId="0" borderId="32" xfId="9" applyNumberFormat="1" applyFont="1" applyFill="1" applyBorder="1" applyAlignment="1">
      <alignment horizontal="center" vertical="center" textRotation="90" wrapText="1"/>
    </xf>
    <xf numFmtId="39" fontId="82" fillId="0" borderId="32" xfId="9" applyNumberFormat="1" applyFont="1" applyFill="1" applyBorder="1" applyAlignment="1">
      <alignment horizontal="center" vertical="center" wrapText="1"/>
    </xf>
    <xf numFmtId="166" fontId="82" fillId="0" borderId="32" xfId="9" applyNumberFormat="1" applyFont="1" applyFill="1" applyBorder="1" applyAlignment="1">
      <alignment horizontal="center" vertical="center" wrapText="1"/>
    </xf>
    <xf numFmtId="49" fontId="83" fillId="0" borderId="32" xfId="9" applyNumberFormat="1" applyFont="1" applyFill="1" applyBorder="1" applyAlignment="1">
      <alignment horizontal="center" vertical="center" textRotation="90" wrapText="1"/>
    </xf>
    <xf numFmtId="0" fontId="83" fillId="0" borderId="32" xfId="9" applyNumberFormat="1" applyFont="1" applyFill="1" applyBorder="1" applyAlignment="1">
      <alignment horizontal="center" vertical="center" wrapText="1"/>
    </xf>
    <xf numFmtId="167" fontId="11" fillId="0" borderId="32" xfId="7" applyNumberFormat="1" applyFont="1" applyFill="1" applyBorder="1" applyAlignment="1">
      <alignment horizontal="center" vertical="center" wrapText="1"/>
    </xf>
    <xf numFmtId="166" fontId="83" fillId="0" borderId="12" xfId="9" applyNumberFormat="1" applyFont="1" applyFill="1" applyBorder="1" applyAlignment="1">
      <alignment horizontal="center" vertical="center" wrapText="1"/>
    </xf>
    <xf numFmtId="172" fontId="83" fillId="0" borderId="12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84" fillId="0" borderId="1" xfId="9" applyFont="1" applyFill="1" applyBorder="1" applyAlignment="1">
      <alignment horizontal="center" vertical="center" wrapText="1"/>
    </xf>
    <xf numFmtId="0" fontId="84" fillId="0" borderId="32" xfId="9" applyFont="1" applyFill="1" applyBorder="1" applyAlignment="1">
      <alignment horizontal="center" vertical="center" wrapText="1"/>
    </xf>
    <xf numFmtId="166" fontId="10" fillId="0" borderId="32" xfId="9" applyNumberFormat="1" applyFont="1" applyFill="1" applyBorder="1" applyAlignment="1">
      <alignment horizontal="center" vertical="center" wrapText="1"/>
    </xf>
    <xf numFmtId="0" fontId="11" fillId="0" borderId="11" xfId="9" applyFont="1" applyFill="1" applyBorder="1" applyAlignment="1">
      <alignment horizontal="center" vertical="center" wrapText="1"/>
    </xf>
    <xf numFmtId="0" fontId="11" fillId="0" borderId="32" xfId="9" applyFont="1" applyFill="1" applyBorder="1" applyAlignment="1">
      <alignment horizontal="left" vertical="center" wrapText="1"/>
    </xf>
    <xf numFmtId="0" fontId="11" fillId="0" borderId="0" xfId="9" applyFont="1" applyAlignment="1">
      <alignment vertical="center" wrapText="1"/>
    </xf>
    <xf numFmtId="0" fontId="76" fillId="0" borderId="11" xfId="9" applyFont="1" applyFill="1" applyBorder="1" applyAlignment="1">
      <alignment horizontal="center" vertical="center" wrapText="1"/>
    </xf>
    <xf numFmtId="0" fontId="78" fillId="0" borderId="32" xfId="9" applyFont="1" applyFill="1" applyBorder="1" applyAlignment="1">
      <alignment horizontal="left" vertical="center" wrapText="1"/>
    </xf>
    <xf numFmtId="0" fontId="76" fillId="0" borderId="0" xfId="9" applyFont="1" applyAlignment="1">
      <alignment vertical="center" wrapText="1"/>
    </xf>
    <xf numFmtId="0" fontId="76" fillId="0" borderId="11" xfId="9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67" fontId="76" fillId="0" borderId="11" xfId="7" applyNumberFormat="1" applyFont="1" applyBorder="1" applyAlignment="1">
      <alignment vertical="center" wrapText="1"/>
    </xf>
    <xf numFmtId="0" fontId="76" fillId="0" borderId="11" xfId="9" applyFont="1" applyFill="1" applyBorder="1" applyAlignment="1">
      <alignment vertical="center" wrapText="1"/>
    </xf>
    <xf numFmtId="0" fontId="11" fillId="0" borderId="11" xfId="9" applyFont="1" applyFill="1" applyBorder="1" applyAlignment="1">
      <alignment vertical="center" wrapText="1"/>
    </xf>
    <xf numFmtId="167" fontId="11" fillId="0" borderId="32" xfId="7" applyNumberFormat="1" applyFont="1" applyFill="1" applyBorder="1" applyAlignment="1">
      <alignment vertical="center" wrapText="1"/>
    </xf>
    <xf numFmtId="0" fontId="11" fillId="0" borderId="32" xfId="118" applyNumberFormat="1" applyFont="1" applyFill="1" applyBorder="1" applyAlignment="1">
      <alignment horizontal="left" vertical="center" wrapText="1"/>
    </xf>
    <xf numFmtId="167" fontId="11" fillId="0" borderId="11" xfId="7" applyNumberFormat="1" applyFont="1" applyFill="1" applyBorder="1" applyAlignment="1">
      <alignment horizontal="left" vertical="center" wrapText="1"/>
    </xf>
    <xf numFmtId="166" fontId="11" fillId="0" borderId="32" xfId="118" applyNumberFormat="1" applyFont="1" applyFill="1" applyBorder="1" applyAlignment="1">
      <alignment horizontal="right" vertical="center" wrapText="1"/>
    </xf>
    <xf numFmtId="0" fontId="10" fillId="0" borderId="32" xfId="118" applyNumberFormat="1" applyFont="1" applyFill="1" applyBorder="1" applyAlignment="1">
      <alignment horizontal="center" vertical="center" wrapText="1"/>
    </xf>
    <xf numFmtId="167" fontId="10" fillId="0" borderId="32" xfId="7" applyNumberFormat="1" applyFont="1" applyFill="1" applyBorder="1" applyAlignment="1">
      <alignment horizontal="center" vertical="center" wrapText="1"/>
    </xf>
    <xf numFmtId="0" fontId="11" fillId="0" borderId="32" xfId="118" applyNumberFormat="1" applyFont="1" applyFill="1" applyBorder="1" applyAlignment="1">
      <alignment horizontal="center" vertical="center" wrapText="1"/>
    </xf>
    <xf numFmtId="0" fontId="76" fillId="0" borderId="32" xfId="9" applyFont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left" vertical="center" wrapText="1"/>
    </xf>
    <xf numFmtId="167" fontId="11" fillId="0" borderId="32" xfId="7" applyNumberFormat="1" applyFont="1" applyFill="1" applyBorder="1" applyAlignment="1">
      <alignment horizontal="left" vertical="center" wrapText="1"/>
    </xf>
    <xf numFmtId="0" fontId="10" fillId="0" borderId="32" xfId="9" applyFont="1" applyBorder="1" applyAlignment="1">
      <alignment horizontal="center" vertical="center" wrapText="1"/>
    </xf>
    <xf numFmtId="167" fontId="10" fillId="0" borderId="32" xfId="7" applyNumberFormat="1" applyFont="1" applyBorder="1" applyAlignment="1">
      <alignment horizontal="center" vertical="center" wrapText="1"/>
    </xf>
    <xf numFmtId="167" fontId="76" fillId="0" borderId="32" xfId="7" applyNumberFormat="1" applyFont="1" applyBorder="1" applyAlignment="1">
      <alignment horizontal="left" vertical="center" wrapText="1"/>
    </xf>
    <xf numFmtId="49" fontId="10" fillId="0" borderId="32" xfId="0" applyNumberFormat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167" fontId="10" fillId="0" borderId="32" xfId="7" applyNumberFormat="1" applyFont="1" applyFill="1" applyBorder="1" applyAlignment="1">
      <alignment horizontal="left" vertical="center" wrapText="1"/>
    </xf>
    <xf numFmtId="164" fontId="10" fillId="0" borderId="0" xfId="9" applyNumberFormat="1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1" fillId="0" borderId="32" xfId="8" applyFont="1" applyBorder="1" applyAlignment="1">
      <alignment horizontal="left" vertical="center" wrapText="1"/>
    </xf>
    <xf numFmtId="165" fontId="11" fillId="0" borderId="32" xfId="6" applyNumberFormat="1" applyFont="1" applyBorder="1" applyAlignment="1">
      <alignment horizontal="right" vertical="center"/>
    </xf>
    <xf numFmtId="0" fontId="11" fillId="0" borderId="32" xfId="8" quotePrefix="1" applyFont="1" applyBorder="1" applyAlignment="1">
      <alignment horizontal="center" vertical="center" wrapText="1"/>
    </xf>
    <xf numFmtId="167" fontId="10" fillId="0" borderId="32" xfId="7" applyNumberFormat="1" applyFont="1" applyBorder="1" applyAlignment="1">
      <alignment horizontal="left" vertical="center" wrapText="1"/>
    </xf>
    <xf numFmtId="0" fontId="11" fillId="0" borderId="32" xfId="8" applyFont="1" applyBorder="1" applyAlignment="1">
      <alignment horizontal="center" vertical="center" wrapText="1"/>
    </xf>
    <xf numFmtId="0" fontId="76" fillId="0" borderId="32" xfId="8" applyFont="1" applyBorder="1" applyAlignment="1">
      <alignment horizontal="center" vertical="center" wrapText="1"/>
    </xf>
    <xf numFmtId="0" fontId="76" fillId="0" borderId="32" xfId="8" applyFont="1" applyBorder="1" applyAlignment="1">
      <alignment horizontal="left" vertical="center" wrapText="1"/>
    </xf>
    <xf numFmtId="165" fontId="76" fillId="0" borderId="32" xfId="6" applyNumberFormat="1" applyFont="1" applyBorder="1" applyAlignment="1">
      <alignment horizontal="right" vertical="center"/>
    </xf>
    <xf numFmtId="0" fontId="76" fillId="0" borderId="0" xfId="8" applyFont="1" applyAlignment="1">
      <alignment horizontal="left" vertical="center" wrapText="1"/>
    </xf>
    <xf numFmtId="0" fontId="11" fillId="2" borderId="32" xfId="0" applyFont="1" applyFill="1" applyBorder="1" applyAlignment="1">
      <alignment horizontal="left" vertical="center" indent="2"/>
    </xf>
    <xf numFmtId="0" fontId="11" fillId="2" borderId="32" xfId="0" applyFont="1" applyFill="1" applyBorder="1" applyAlignment="1">
      <alignment horizontal="left" vertical="center" wrapText="1" indent="2"/>
    </xf>
    <xf numFmtId="49" fontId="11" fillId="2" borderId="32" xfId="0" applyNumberFormat="1" applyFont="1" applyFill="1" applyBorder="1" applyAlignment="1">
      <alignment horizontal="left" vertical="center" wrapText="1" indent="2"/>
    </xf>
    <xf numFmtId="166" fontId="10" fillId="2" borderId="32" xfId="0" applyNumberFormat="1" applyFont="1" applyFill="1" applyBorder="1" applyAlignment="1">
      <alignment horizontal="left" vertical="center" indent="2"/>
    </xf>
    <xf numFmtId="0" fontId="85" fillId="0" borderId="0" xfId="0" applyFont="1" applyAlignment="1">
      <alignment horizontal="left" vertical="center" indent="2"/>
    </xf>
    <xf numFmtId="166" fontId="10" fillId="2" borderId="32" xfId="0" applyNumberFormat="1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 wrapText="1"/>
    </xf>
    <xf numFmtId="49" fontId="11" fillId="2" borderId="32" xfId="0" applyNumberFormat="1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 wrapText="1"/>
    </xf>
    <xf numFmtId="0" fontId="85" fillId="0" borderId="0" xfId="0" applyFont="1" applyAlignment="1">
      <alignment vertical="center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6" fontId="9" fillId="0" borderId="0" xfId="9" applyNumberFormat="1" applyFont="1" applyFill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0" fontId="9" fillId="0" borderId="0" xfId="0" applyFont="1" applyFill="1"/>
    <xf numFmtId="0" fontId="9" fillId="0" borderId="0" xfId="9" applyFont="1" applyAlignment="1">
      <alignment horizontal="right" vertical="top" wrapText="1"/>
    </xf>
    <xf numFmtId="0" fontId="9" fillId="0" borderId="0" xfId="8" applyFont="1" applyAlignment="1">
      <alignment horizontal="left" vertical="center" wrapText="1"/>
    </xf>
    <xf numFmtId="0" fontId="7" fillId="0" borderId="0" xfId="0" applyFont="1" applyFill="1" applyBorder="1" applyAlignment="1">
      <alignment vertical="top"/>
    </xf>
    <xf numFmtId="0" fontId="9" fillId="0" borderId="0" xfId="8" applyFont="1" applyAlignment="1">
      <alignment horizontal="center"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8" applyFont="1" applyFill="1" applyAlignment="1">
      <alignment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167" fontId="9" fillId="0" borderId="0" xfId="7" applyNumberFormat="1" applyFont="1" applyFill="1" applyAlignment="1">
      <alignment vertical="center" wrapText="1"/>
    </xf>
    <xf numFmtId="0" fontId="9" fillId="0" borderId="11" xfId="0" applyFont="1" applyFill="1" applyBorder="1" applyAlignment="1">
      <alignment horizontal="right" vertical="center" wrapText="1"/>
    </xf>
    <xf numFmtId="0" fontId="9" fillId="0" borderId="0" xfId="9" applyFont="1" applyAlignment="1">
      <alignment horizontal="left" vertical="top" wrapText="1"/>
    </xf>
    <xf numFmtId="0" fontId="77" fillId="0" borderId="0" xfId="0" applyFont="1" applyFill="1"/>
    <xf numFmtId="0" fontId="56" fillId="0" borderId="0" xfId="9" applyFont="1" applyAlignment="1">
      <alignment horizontal="left" vertical="top" wrapText="1"/>
    </xf>
    <xf numFmtId="0" fontId="7" fillId="0" borderId="0" xfId="9" applyFont="1" applyBorder="1" applyAlignment="1">
      <alignment vertical="top"/>
    </xf>
    <xf numFmtId="0" fontId="9" fillId="56" borderId="11" xfId="0" applyFont="1" applyFill="1" applyBorder="1" applyAlignment="1">
      <alignment horizontal="left" vertical="center" wrapText="1"/>
    </xf>
    <xf numFmtId="0" fontId="9" fillId="56" borderId="32" xfId="0" applyFont="1" applyFill="1" applyBorder="1" applyAlignment="1">
      <alignment vertical="center" wrapText="1"/>
    </xf>
    <xf numFmtId="0" fontId="9" fillId="56" borderId="32" xfId="124" applyFont="1" applyFill="1" applyBorder="1" applyAlignment="1">
      <alignment vertical="center" wrapText="1"/>
    </xf>
    <xf numFmtId="167" fontId="9" fillId="56" borderId="11" xfId="7" applyNumberFormat="1" applyFont="1" applyFill="1" applyBorder="1" applyAlignment="1">
      <alignment vertical="center" wrapText="1"/>
    </xf>
    <xf numFmtId="169" fontId="9" fillId="56" borderId="11" xfId="7" applyNumberFormat="1" applyFont="1" applyFill="1" applyBorder="1" applyAlignment="1">
      <alignment horizontal="center"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0" xfId="9" applyNumberFormat="1" applyFont="1" applyFill="1" applyAlignment="1">
      <alignment horizontal="center" vertical="center" wrapText="1"/>
    </xf>
    <xf numFmtId="166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6" fontId="9" fillId="0" borderId="8" xfId="9" applyNumberFormat="1" applyFont="1" applyFill="1" applyBorder="1" applyAlignment="1">
      <alignment horizontal="center" vertical="center" wrapText="1"/>
    </xf>
    <xf numFmtId="166" fontId="9" fillId="0" borderId="3" xfId="9" applyNumberFormat="1" applyFont="1" applyFill="1" applyBorder="1" applyAlignment="1">
      <alignment horizontal="center" vertical="center" wrapText="1"/>
    </xf>
    <xf numFmtId="166" fontId="9" fillId="0" borderId="4" xfId="9" applyNumberFormat="1" applyFont="1" applyFill="1" applyBorder="1" applyAlignment="1">
      <alignment horizontal="center" vertical="center" wrapText="1"/>
    </xf>
    <xf numFmtId="166" fontId="9" fillId="0" borderId="6" xfId="9" applyNumberFormat="1" applyFont="1" applyFill="1" applyBorder="1" applyAlignment="1">
      <alignment horizontal="center" vertical="center" wrapText="1"/>
    </xf>
    <xf numFmtId="166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10" fillId="0" borderId="35" xfId="8" applyFont="1" applyBorder="1" applyAlignment="1">
      <alignment horizontal="center" vertical="center" wrapText="1"/>
    </xf>
    <xf numFmtId="0" fontId="10" fillId="0" borderId="33" xfId="8" applyFont="1" applyBorder="1" applyAlignment="1">
      <alignment horizontal="center" vertical="center" wrapText="1"/>
    </xf>
    <xf numFmtId="0" fontId="10" fillId="0" borderId="34" xfId="8" applyFont="1" applyBorder="1" applyAlignment="1">
      <alignment horizontal="center" vertical="center" wrapText="1"/>
    </xf>
    <xf numFmtId="0" fontId="10" fillId="0" borderId="10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9" fillId="0" borderId="13" xfId="8" applyFont="1" applyBorder="1" applyAlignment="1">
      <alignment horizontal="right" wrapText="1"/>
    </xf>
    <xf numFmtId="0" fontId="9" fillId="0" borderId="0" xfId="8" applyFont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49" fontId="82" fillId="0" borderId="32" xfId="9" applyNumberFormat="1" applyFont="1" applyFill="1" applyBorder="1" applyAlignment="1">
      <alignment horizontal="center" vertical="center" wrapText="1"/>
    </xf>
    <xf numFmtId="0" fontId="82" fillId="0" borderId="10" xfId="9" applyNumberFormat="1" applyFont="1" applyFill="1" applyBorder="1" applyAlignment="1">
      <alignment horizontal="center" vertical="center" wrapText="1"/>
    </xf>
    <xf numFmtId="0" fontId="82" fillId="0" borderId="12" xfId="9" applyNumberFormat="1" applyFont="1" applyFill="1" applyBorder="1" applyAlignment="1">
      <alignment horizontal="center" vertical="center" wrapText="1"/>
    </xf>
    <xf numFmtId="0" fontId="10" fillId="0" borderId="13" xfId="8" applyFont="1" applyBorder="1" applyAlignment="1">
      <alignment horizontal="right" wrapText="1"/>
    </xf>
    <xf numFmtId="166" fontId="82" fillId="0" borderId="35" xfId="9" applyNumberFormat="1" applyFont="1" applyFill="1" applyBorder="1" applyAlignment="1">
      <alignment horizontal="center" vertical="center" wrapText="1"/>
    </xf>
    <xf numFmtId="166" fontId="82" fillId="0" borderId="33" xfId="9" applyNumberFormat="1" applyFont="1" applyFill="1" applyBorder="1" applyAlignment="1">
      <alignment horizontal="center" vertical="center" wrapText="1"/>
    </xf>
    <xf numFmtId="166" fontId="82" fillId="0" borderId="34" xfId="9" applyNumberFormat="1" applyFont="1" applyFill="1" applyBorder="1" applyAlignment="1">
      <alignment horizontal="center" vertical="center" wrapText="1"/>
    </xf>
    <xf numFmtId="0" fontId="9" fillId="0" borderId="32" xfId="9" applyFont="1" applyBorder="1" applyAlignment="1">
      <alignment horizontal="left" vertical="top" wrapText="1"/>
    </xf>
    <xf numFmtId="0" fontId="9" fillId="0" borderId="35" xfId="9" applyFont="1" applyBorder="1" applyAlignment="1">
      <alignment horizontal="center" vertical="top" wrapText="1"/>
    </xf>
    <xf numFmtId="0" fontId="9" fillId="0" borderId="9" xfId="9" applyFont="1" applyBorder="1" applyAlignment="1">
      <alignment horizontal="center" vertical="top" wrapText="1"/>
    </xf>
    <xf numFmtId="0" fontId="9" fillId="0" borderId="34" xfId="9" applyFont="1" applyBorder="1" applyAlignment="1">
      <alignment horizontal="center" vertical="top" wrapText="1"/>
    </xf>
    <xf numFmtId="0" fontId="77" fillId="0" borderId="35" xfId="0" applyFont="1" applyFill="1" applyBorder="1" applyAlignment="1">
      <alignment horizontal="center" vertical="top" wrapText="1"/>
    </xf>
    <xf numFmtId="0" fontId="77" fillId="0" borderId="34" xfId="0" applyFont="1" applyFill="1" applyBorder="1" applyAlignment="1">
      <alignment horizontal="center" vertical="top" wrapText="1"/>
    </xf>
    <xf numFmtId="0" fontId="9" fillId="0" borderId="35" xfId="9" applyFont="1" applyBorder="1" applyAlignment="1">
      <alignment horizontal="left" vertical="top" wrapText="1"/>
    </xf>
    <xf numFmtId="0" fontId="9" fillId="0" borderId="34" xfId="9" applyFont="1" applyBorder="1" applyAlignment="1">
      <alignment horizontal="left" vertical="top" wrapText="1"/>
    </xf>
    <xf numFmtId="0" fontId="9" fillId="0" borderId="0" xfId="9" applyFont="1" applyAlignment="1">
      <alignment horizontal="center" vertical="top" wrapText="1"/>
    </xf>
    <xf numFmtId="0" fontId="77" fillId="0" borderId="0" xfId="0" applyFont="1" applyFill="1" applyAlignment="1">
      <alignment horizontal="center"/>
    </xf>
    <xf numFmtId="0" fontId="7" fillId="0" borderId="0" xfId="9" applyFont="1" applyBorder="1" applyAlignment="1">
      <alignment horizontal="center" vertical="top"/>
    </xf>
    <xf numFmtId="0" fontId="7" fillId="0" borderId="0" xfId="9" applyFont="1" applyBorder="1" applyAlignment="1">
      <alignment horizontal="left" vertical="top" wrapText="1"/>
    </xf>
    <xf numFmtId="0" fontId="9" fillId="0" borderId="10" xfId="9" applyFont="1" applyBorder="1" applyAlignment="1">
      <alignment horizontal="center" vertical="top" wrapText="1"/>
    </xf>
    <xf numFmtId="0" fontId="9" fillId="0" borderId="2" xfId="9" applyFont="1" applyBorder="1" applyAlignment="1">
      <alignment horizontal="center" vertical="top" wrapText="1"/>
    </xf>
    <xf numFmtId="0" fontId="9" fillId="0" borderId="0" xfId="9" applyFont="1" applyAlignment="1">
      <alignment horizontal="center" wrapText="1"/>
    </xf>
    <xf numFmtId="0" fontId="10" fillId="0" borderId="0" xfId="8" applyFont="1" applyAlignment="1">
      <alignment horizontal="right" vertical="center" wrapText="1"/>
    </xf>
    <xf numFmtId="0" fontId="9" fillId="0" borderId="32" xfId="9" applyFont="1" applyBorder="1" applyAlignment="1">
      <alignment horizontal="center" vertical="top" wrapText="1"/>
    </xf>
    <xf numFmtId="0" fontId="9" fillId="0" borderId="12" xfId="9" applyFont="1" applyBorder="1" applyAlignment="1">
      <alignment horizontal="center" vertical="top" wrapText="1"/>
    </xf>
    <xf numFmtId="0" fontId="9" fillId="0" borderId="40" xfId="0" applyFont="1" applyFill="1" applyBorder="1" applyAlignment="1">
      <alignment horizontal="left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9" fillId="0" borderId="39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7" fontId="9" fillId="0" borderId="32" xfId="7" applyNumberFormat="1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wrapText="1"/>
    </xf>
    <xf numFmtId="0" fontId="10" fillId="0" borderId="32" xfId="8" applyFont="1" applyFill="1" applyBorder="1" applyAlignment="1">
      <alignment horizontal="left" vertical="center" wrapText="1" indent="2"/>
    </xf>
  </cellXfs>
  <cellStyles count="424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" xfId="7" builtinId="3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" xfId="0" builtinId="0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2 2 2" xfId="422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2 2 2" xfId="423"/>
    <cellStyle name="Total 3" xfId="420"/>
    <cellStyle name="Warning Text 2" xfId="64"/>
    <cellStyle name="Warning Text 2 2" xfId="132"/>
    <cellStyle name="Warning Text 3" xfId="421"/>
    <cellStyle name="Название 2" xfId="381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5428.7306/&#1344;&#1377;&#1406;&#1381;&#1388;&#1406;&#1377;&#1390;&#1398;&#1381;&#14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>
        <row r="13">
          <cell r="D13">
            <v>0</v>
          </cell>
          <cell r="E13">
            <v>0</v>
          </cell>
          <cell r="F13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58" zoomScaleNormal="100" workbookViewId="0">
      <selection activeCell="D13" sqref="D13"/>
    </sheetView>
  </sheetViews>
  <sheetFormatPr defaultRowHeight="17.25"/>
  <cols>
    <col min="1" max="1" width="7.42578125" style="12" customWidth="1"/>
    <col min="2" max="2" width="8.7109375" style="12" customWidth="1"/>
    <col min="3" max="3" width="66.85546875" style="13" bestFit="1" customWidth="1"/>
    <col min="4" max="4" width="14.7109375" style="22" bestFit="1" customWidth="1"/>
    <col min="5" max="5" width="17.7109375" style="22" customWidth="1"/>
    <col min="6" max="6" width="20.140625" style="22" customWidth="1"/>
    <col min="7" max="7" width="17.5703125" style="22" customWidth="1"/>
    <col min="8" max="8" width="18.140625" style="22" customWidth="1"/>
    <col min="9" max="16384" width="9.140625" style="13"/>
  </cols>
  <sheetData>
    <row r="1" spans="1:8" ht="16.5" customHeight="1">
      <c r="A1" s="148"/>
      <c r="B1" s="146"/>
      <c r="C1" s="146"/>
      <c r="D1" s="146"/>
      <c r="E1" s="146"/>
      <c r="F1" s="146"/>
      <c r="G1" s="146"/>
      <c r="H1" s="145" t="s">
        <v>66</v>
      </c>
    </row>
    <row r="2" spans="1:8" ht="16.5" customHeight="1">
      <c r="A2" s="148"/>
      <c r="B2" s="146"/>
      <c r="C2" s="146"/>
      <c r="D2" s="146"/>
      <c r="E2" s="146"/>
      <c r="F2" s="146"/>
      <c r="G2" s="146"/>
      <c r="H2" s="145" t="s">
        <v>95</v>
      </c>
    </row>
    <row r="3" spans="1:8" ht="16.5" customHeight="1">
      <c r="A3" s="148"/>
      <c r="B3" s="146"/>
      <c r="C3" s="146"/>
      <c r="D3" s="146"/>
      <c r="E3" s="146"/>
      <c r="F3" s="146"/>
      <c r="G3" s="146"/>
      <c r="H3" s="145" t="s">
        <v>0</v>
      </c>
    </row>
    <row r="4" spans="1:8" ht="52.5" customHeight="1">
      <c r="A4" s="165" t="s">
        <v>155</v>
      </c>
      <c r="B4" s="165"/>
      <c r="C4" s="165"/>
      <c r="D4" s="165"/>
      <c r="E4" s="165"/>
      <c r="F4" s="165"/>
      <c r="G4" s="165"/>
      <c r="H4" s="165"/>
    </row>
    <row r="5" spans="1:8">
      <c r="A5" s="144"/>
      <c r="B5" s="144"/>
      <c r="C5" s="138"/>
      <c r="D5" s="137"/>
      <c r="E5" s="137"/>
      <c r="F5" s="137"/>
      <c r="G5" s="166" t="s">
        <v>152</v>
      </c>
      <c r="H5" s="166"/>
    </row>
    <row r="6" spans="1:8" s="12" customFormat="1" ht="36.75" customHeight="1">
      <c r="A6" s="175" t="s">
        <v>26</v>
      </c>
      <c r="B6" s="175"/>
      <c r="C6" s="167" t="s">
        <v>27</v>
      </c>
      <c r="D6" s="172" t="s">
        <v>42</v>
      </c>
      <c r="E6" s="173"/>
      <c r="F6" s="173"/>
      <c r="G6" s="173"/>
      <c r="H6" s="174"/>
    </row>
    <row r="7" spans="1:8" s="12" customFormat="1" ht="19.5" customHeight="1">
      <c r="A7" s="175"/>
      <c r="B7" s="175"/>
      <c r="C7" s="168"/>
      <c r="D7" s="170" t="s">
        <v>28</v>
      </c>
      <c r="E7" s="172" t="s">
        <v>10</v>
      </c>
      <c r="F7" s="173"/>
      <c r="G7" s="173"/>
      <c r="H7" s="174"/>
    </row>
    <row r="8" spans="1:8" s="12" customFormat="1" ht="103.5">
      <c r="A8" s="134" t="s">
        <v>29</v>
      </c>
      <c r="B8" s="134" t="s">
        <v>30</v>
      </c>
      <c r="C8" s="169"/>
      <c r="D8" s="171"/>
      <c r="E8" s="14" t="s">
        <v>31</v>
      </c>
      <c r="F8" s="14" t="s">
        <v>32</v>
      </c>
      <c r="G8" s="14" t="s">
        <v>33</v>
      </c>
      <c r="H8" s="14" t="s">
        <v>34</v>
      </c>
    </row>
    <row r="9" spans="1:8" s="12" customFormat="1" ht="30.75" customHeight="1">
      <c r="A9" s="23"/>
      <c r="B9" s="23"/>
      <c r="C9" s="24" t="s">
        <v>35</v>
      </c>
      <c r="D9" s="11">
        <f>+E9+F9+G9+H9</f>
        <v>0</v>
      </c>
      <c r="E9" s="11">
        <f t="shared" ref="E9:H9" si="0">E11</f>
        <v>0</v>
      </c>
      <c r="F9" s="11">
        <f t="shared" si="0"/>
        <v>-12169.999999999998</v>
      </c>
      <c r="G9" s="11">
        <f t="shared" si="0"/>
        <v>12169.999999999998</v>
      </c>
      <c r="H9" s="11">
        <f t="shared" si="0"/>
        <v>0</v>
      </c>
    </row>
    <row r="10" spans="1:8">
      <c r="A10" s="23"/>
      <c r="B10" s="23"/>
      <c r="C10" s="24" t="s">
        <v>36</v>
      </c>
      <c r="D10" s="25"/>
      <c r="E10" s="25"/>
      <c r="F10" s="25"/>
      <c r="G10" s="25"/>
      <c r="H10" s="25"/>
    </row>
    <row r="11" spans="1:8" s="12" customFormat="1" ht="34.5">
      <c r="A11" s="6"/>
      <c r="B11" s="26"/>
      <c r="C11" s="26" t="s">
        <v>40</v>
      </c>
      <c r="D11" s="11">
        <f>+E11+F11+G11+H11</f>
        <v>0</v>
      </c>
      <c r="E11" s="11">
        <f t="shared" ref="E11:G11" si="1">+E13+E33</f>
        <v>0</v>
      </c>
      <c r="F11" s="11">
        <f t="shared" si="1"/>
        <v>-12169.999999999998</v>
      </c>
      <c r="G11" s="11">
        <f t="shared" si="1"/>
        <v>12169.999999999998</v>
      </c>
      <c r="H11" s="11">
        <f>+H13+H33</f>
        <v>0</v>
      </c>
    </row>
    <row r="12" spans="1:8" s="12" customFormat="1">
      <c r="A12" s="6"/>
      <c r="B12" s="6"/>
      <c r="C12" s="6" t="s">
        <v>37</v>
      </c>
      <c r="D12" s="14"/>
      <c r="E12" s="14"/>
      <c r="F12" s="14"/>
      <c r="G12" s="14"/>
      <c r="H12" s="14"/>
    </row>
    <row r="13" spans="1:8" s="16" customFormat="1" ht="34.5">
      <c r="A13" s="7">
        <v>1049</v>
      </c>
      <c r="B13" s="7">
        <v>21001</v>
      </c>
      <c r="C13" s="15" t="s">
        <v>41</v>
      </c>
      <c r="D13" s="11">
        <f>+E13+F13+G13+H13</f>
        <v>0</v>
      </c>
      <c r="E13" s="11">
        <f>+E15+E23+E31</f>
        <v>0</v>
      </c>
      <c r="F13" s="11">
        <f>-G13</f>
        <v>-8690</v>
      </c>
      <c r="G13" s="11">
        <f>+G15+G23+G31</f>
        <v>8690</v>
      </c>
      <c r="H13" s="11">
        <f>+H15+H23+H31</f>
        <v>0</v>
      </c>
    </row>
    <row r="14" spans="1:8">
      <c r="A14" s="17"/>
      <c r="B14" s="17"/>
      <c r="C14" s="6" t="s">
        <v>37</v>
      </c>
      <c r="D14" s="18"/>
      <c r="E14" s="18"/>
      <c r="F14" s="18"/>
      <c r="G14" s="18"/>
      <c r="H14" s="18"/>
    </row>
    <row r="15" spans="1:8" s="16" customFormat="1" ht="34.5">
      <c r="A15" s="9"/>
      <c r="B15" s="35">
        <v>1</v>
      </c>
      <c r="C15" s="35" t="s">
        <v>63</v>
      </c>
      <c r="D15" s="19">
        <f>+E15+F15+G15+H15</f>
        <v>3010.8</v>
      </c>
      <c r="E15" s="19">
        <f t="shared" ref="E15:F15" si="2">E16+E21+E19</f>
        <v>0</v>
      </c>
      <c r="F15" s="19">
        <f t="shared" si="2"/>
        <v>0</v>
      </c>
      <c r="G15" s="19">
        <f>G16+G21+G19</f>
        <v>3010.8</v>
      </c>
      <c r="H15" s="19">
        <f>H16+H21+H19</f>
        <v>0</v>
      </c>
    </row>
    <row r="16" spans="1:8" s="16" customFormat="1" ht="41.25" customHeight="1">
      <c r="A16" s="9"/>
      <c r="B16" s="36"/>
      <c r="C16" s="96" t="s">
        <v>83</v>
      </c>
      <c r="D16" s="19">
        <f t="shared" ref="D16:D31" si="3">+E16+F16+G16+H16</f>
        <v>2600.8000000000002</v>
      </c>
      <c r="E16" s="5">
        <f t="shared" ref="E16:H16" si="4">SUM(E17:E17)</f>
        <v>0</v>
      </c>
      <c r="F16" s="5">
        <f t="shared" si="4"/>
        <v>0</v>
      </c>
      <c r="G16" s="5">
        <f>+G17+G18</f>
        <v>2600.8000000000002</v>
      </c>
      <c r="H16" s="5">
        <f t="shared" si="4"/>
        <v>0</v>
      </c>
    </row>
    <row r="17" spans="1:8">
      <c r="A17" s="10"/>
      <c r="B17" s="36"/>
      <c r="C17" s="99" t="s">
        <v>112</v>
      </c>
      <c r="D17" s="20">
        <f t="shared" si="3"/>
        <v>908.2</v>
      </c>
      <c r="E17" s="4">
        <v>0</v>
      </c>
      <c r="F17" s="4">
        <v>0</v>
      </c>
      <c r="G17" s="4">
        <f>+'3'!F20</f>
        <v>908.2</v>
      </c>
      <c r="H17" s="4">
        <v>0</v>
      </c>
    </row>
    <row r="18" spans="1:8">
      <c r="A18" s="10"/>
      <c r="B18" s="36"/>
      <c r="C18" s="99" t="s">
        <v>113</v>
      </c>
      <c r="D18" s="20">
        <f t="shared" si="3"/>
        <v>1692.6</v>
      </c>
      <c r="E18" s="4">
        <v>0</v>
      </c>
      <c r="F18" s="4">
        <v>0</v>
      </c>
      <c r="G18" s="4">
        <f>+'3'!F21</f>
        <v>1692.6</v>
      </c>
      <c r="H18" s="4">
        <v>0</v>
      </c>
    </row>
    <row r="19" spans="1:8" s="16" customFormat="1">
      <c r="A19" s="9"/>
      <c r="B19" s="36"/>
      <c r="C19" s="96" t="s">
        <v>106</v>
      </c>
      <c r="D19" s="19">
        <f>+E19+F19+G19+H19</f>
        <v>336</v>
      </c>
      <c r="E19" s="5">
        <f>SUM(E20:E20)</f>
        <v>0</v>
      </c>
      <c r="F19" s="5">
        <f>SUM(F20:F20)</f>
        <v>0</v>
      </c>
      <c r="G19" s="5">
        <f>+G20</f>
        <v>336</v>
      </c>
      <c r="H19" s="5">
        <f>SUM(H20:H20)</f>
        <v>0</v>
      </c>
    </row>
    <row r="20" spans="1:8" ht="69">
      <c r="A20" s="10"/>
      <c r="B20" s="36"/>
      <c r="C20" s="99" t="s">
        <v>114</v>
      </c>
      <c r="D20" s="20">
        <f>+E20+F20+G20+H20</f>
        <v>336</v>
      </c>
      <c r="E20" s="4">
        <v>0</v>
      </c>
      <c r="F20" s="4">
        <v>0</v>
      </c>
      <c r="G20" s="4">
        <f>+'3'!F23</f>
        <v>336</v>
      </c>
      <c r="H20" s="4">
        <v>0</v>
      </c>
    </row>
    <row r="21" spans="1:8" s="16" customFormat="1">
      <c r="A21" s="9"/>
      <c r="B21" s="36"/>
      <c r="C21" s="96" t="s">
        <v>84</v>
      </c>
      <c r="D21" s="19">
        <f t="shared" si="3"/>
        <v>74</v>
      </c>
      <c r="E21" s="5">
        <f>SUM(E22:E22)</f>
        <v>0</v>
      </c>
      <c r="F21" s="5">
        <f>SUM(F22:F22)</f>
        <v>0</v>
      </c>
      <c r="G21" s="5">
        <f>+G22</f>
        <v>74</v>
      </c>
      <c r="H21" s="5">
        <f>SUM(H22:H22)</f>
        <v>0</v>
      </c>
    </row>
    <row r="22" spans="1:8">
      <c r="A22" s="10"/>
      <c r="B22" s="36"/>
      <c r="C22" s="99" t="s">
        <v>153</v>
      </c>
      <c r="D22" s="20">
        <f t="shared" si="3"/>
        <v>74</v>
      </c>
      <c r="E22" s="4">
        <v>0</v>
      </c>
      <c r="F22" s="4">
        <v>0</v>
      </c>
      <c r="G22" s="4">
        <f>+'3'!F25</f>
        <v>74</v>
      </c>
      <c r="H22" s="4">
        <v>0</v>
      </c>
    </row>
    <row r="23" spans="1:8" s="16" customFormat="1" ht="34.5">
      <c r="A23" s="9"/>
      <c r="B23" s="101">
        <v>2</v>
      </c>
      <c r="C23" s="101" t="s">
        <v>86</v>
      </c>
      <c r="D23" s="19">
        <f t="shared" si="3"/>
        <v>4446.8999999999996</v>
      </c>
      <c r="E23" s="5">
        <f>SUM(E24:E30)</f>
        <v>0</v>
      </c>
      <c r="F23" s="5">
        <f>SUM(F24:F30)</f>
        <v>0</v>
      </c>
      <c r="G23" s="5">
        <f>SUM(G24:G30)</f>
        <v>4446.8999999999996</v>
      </c>
      <c r="H23" s="5">
        <f>SUM(H24:H30)</f>
        <v>0</v>
      </c>
    </row>
    <row r="24" spans="1:8" ht="75" customHeight="1">
      <c r="A24" s="10"/>
      <c r="B24" s="36"/>
      <c r="C24" s="99" t="s">
        <v>115</v>
      </c>
      <c r="D24" s="4">
        <f t="shared" ref="D24:D26" si="5">+E24+G24+F24+H24</f>
        <v>207</v>
      </c>
      <c r="E24" s="4">
        <v>0</v>
      </c>
      <c r="F24" s="4">
        <v>0</v>
      </c>
      <c r="G24" s="4">
        <f>+'3'!F27</f>
        <v>207</v>
      </c>
      <c r="H24" s="4">
        <v>0</v>
      </c>
    </row>
    <row r="25" spans="1:8" ht="69">
      <c r="A25" s="10"/>
      <c r="B25" s="36"/>
      <c r="C25" s="99" t="s">
        <v>116</v>
      </c>
      <c r="D25" s="4">
        <f t="shared" si="5"/>
        <v>192.2</v>
      </c>
      <c r="E25" s="4">
        <v>0</v>
      </c>
      <c r="F25" s="4">
        <v>0</v>
      </c>
      <c r="G25" s="4">
        <f>+'3'!F28</f>
        <v>192.2</v>
      </c>
      <c r="H25" s="4">
        <v>0</v>
      </c>
    </row>
    <row r="26" spans="1:8" ht="51.75">
      <c r="A26" s="10"/>
      <c r="B26" s="36"/>
      <c r="C26" s="99" t="s">
        <v>117</v>
      </c>
      <c r="D26" s="4">
        <f t="shared" si="5"/>
        <v>957.9</v>
      </c>
      <c r="E26" s="4">
        <v>0</v>
      </c>
      <c r="F26" s="4">
        <v>0</v>
      </c>
      <c r="G26" s="4">
        <f>+'3'!F29</f>
        <v>957.9</v>
      </c>
      <c r="H26" s="4">
        <v>0</v>
      </c>
    </row>
    <row r="27" spans="1:8" ht="57.75" customHeight="1">
      <c r="A27" s="10"/>
      <c r="B27" s="36"/>
      <c r="C27" s="99" t="s">
        <v>118</v>
      </c>
      <c r="D27" s="20">
        <f t="shared" si="3"/>
        <v>1888.4</v>
      </c>
      <c r="E27" s="4">
        <v>0</v>
      </c>
      <c r="F27" s="4">
        <v>0</v>
      </c>
      <c r="G27" s="4">
        <f>+'3'!F30</f>
        <v>1888.4</v>
      </c>
      <c r="H27" s="4">
        <v>0</v>
      </c>
    </row>
    <row r="28" spans="1:8" ht="57.75" customHeight="1">
      <c r="A28" s="10"/>
      <c r="B28" s="36"/>
      <c r="C28" s="99" t="s">
        <v>119</v>
      </c>
      <c r="D28" s="20">
        <f t="shared" si="3"/>
        <v>1153</v>
      </c>
      <c r="E28" s="4">
        <v>0</v>
      </c>
      <c r="F28" s="4">
        <v>0</v>
      </c>
      <c r="G28" s="4">
        <f>+'3'!F31</f>
        <v>1153</v>
      </c>
      <c r="H28" s="4">
        <v>0</v>
      </c>
    </row>
    <row r="29" spans="1:8" ht="57.75" customHeight="1">
      <c r="A29" s="10"/>
      <c r="B29" s="36"/>
      <c r="C29" s="99" t="s">
        <v>120</v>
      </c>
      <c r="D29" s="20">
        <f t="shared" si="3"/>
        <v>35.5</v>
      </c>
      <c r="E29" s="4">
        <v>0</v>
      </c>
      <c r="F29" s="4">
        <v>0</v>
      </c>
      <c r="G29" s="4">
        <f>+'3'!F32</f>
        <v>35.5</v>
      </c>
      <c r="H29" s="4">
        <v>0</v>
      </c>
    </row>
    <row r="30" spans="1:8" ht="57.75" customHeight="1">
      <c r="A30" s="10"/>
      <c r="B30" s="36"/>
      <c r="C30" s="99" t="s">
        <v>121</v>
      </c>
      <c r="D30" s="20">
        <f t="shared" si="3"/>
        <v>12.9</v>
      </c>
      <c r="E30" s="4">
        <v>0</v>
      </c>
      <c r="F30" s="4">
        <v>0</v>
      </c>
      <c r="G30" s="4">
        <f>+'3'!F33</f>
        <v>12.9</v>
      </c>
      <c r="H30" s="4">
        <v>0</v>
      </c>
    </row>
    <row r="31" spans="1:8" s="16" customFormat="1" ht="34.5">
      <c r="A31" s="9"/>
      <c r="B31" s="35">
        <v>3</v>
      </c>
      <c r="C31" s="101" t="s">
        <v>85</v>
      </c>
      <c r="D31" s="19">
        <f t="shared" si="3"/>
        <v>1232.3</v>
      </c>
      <c r="E31" s="5">
        <f t="shared" ref="E31:F31" si="6">SUM(E32:E32)</f>
        <v>0</v>
      </c>
      <c r="F31" s="5">
        <f t="shared" si="6"/>
        <v>0</v>
      </c>
      <c r="G31" s="5">
        <f>SUM(G32:G32)</f>
        <v>1232.3</v>
      </c>
      <c r="H31" s="5">
        <f>SUM(H32:H32)</f>
        <v>0</v>
      </c>
    </row>
    <row r="32" spans="1:8" ht="51.75">
      <c r="A32" s="10"/>
      <c r="B32" s="36"/>
      <c r="C32" s="99" t="s">
        <v>122</v>
      </c>
      <c r="D32" s="4">
        <f t="shared" ref="D32" si="7">+E32+G32+F32+H32</f>
        <v>1232.3</v>
      </c>
      <c r="E32" s="4">
        <v>0</v>
      </c>
      <c r="F32" s="4">
        <v>0</v>
      </c>
      <c r="G32" s="4">
        <f>+'3'!F35</f>
        <v>1232.3</v>
      </c>
      <c r="H32" s="4">
        <v>0</v>
      </c>
    </row>
    <row r="33" spans="1:8">
      <c r="A33" s="9">
        <v>1049</v>
      </c>
      <c r="B33" s="9">
        <v>21002</v>
      </c>
      <c r="C33" s="8" t="s">
        <v>139</v>
      </c>
      <c r="D33" s="5">
        <f t="shared" ref="D33:D36" si="8">+E33+F33+G33+H33</f>
        <v>0</v>
      </c>
      <c r="E33" s="5">
        <f t="shared" ref="E33" si="9">SUM(E35:E51)</f>
        <v>0</v>
      </c>
      <c r="F33" s="5">
        <f>-G33</f>
        <v>-3479.9999999999986</v>
      </c>
      <c r="G33" s="5">
        <f>SUM(G35:G51)</f>
        <v>3479.9999999999986</v>
      </c>
      <c r="H33" s="5">
        <f>SUM(H35:H51)</f>
        <v>0</v>
      </c>
    </row>
    <row r="34" spans="1:8">
      <c r="A34" s="32"/>
      <c r="B34" s="32"/>
      <c r="C34" s="32" t="s">
        <v>142</v>
      </c>
      <c r="D34" s="4"/>
      <c r="E34" s="4"/>
      <c r="F34" s="4"/>
      <c r="G34" s="4"/>
      <c r="H34" s="4"/>
    </row>
    <row r="35" spans="1:8" ht="34.5">
      <c r="A35" s="9"/>
      <c r="B35" s="9"/>
      <c r="C35" s="109" t="s">
        <v>123</v>
      </c>
      <c r="D35" s="4">
        <f t="shared" si="8"/>
        <v>432.5</v>
      </c>
      <c r="E35" s="4">
        <v>0</v>
      </c>
      <c r="F35" s="4">
        <v>0</v>
      </c>
      <c r="G35" s="4">
        <f>+'3'!F41</f>
        <v>432.5</v>
      </c>
      <c r="H35" s="4">
        <v>0</v>
      </c>
    </row>
    <row r="36" spans="1:8" ht="34.5">
      <c r="A36" s="10"/>
      <c r="B36" s="10"/>
      <c r="C36" s="109" t="s">
        <v>124</v>
      </c>
      <c r="D36" s="4">
        <f t="shared" si="8"/>
        <v>46.1</v>
      </c>
      <c r="E36" s="4">
        <v>0</v>
      </c>
      <c r="F36" s="4">
        <v>0</v>
      </c>
      <c r="G36" s="4">
        <f>+'3'!F42</f>
        <v>46.1</v>
      </c>
      <c r="H36" s="4">
        <v>0</v>
      </c>
    </row>
    <row r="37" spans="1:8" ht="51.75">
      <c r="A37" s="10"/>
      <c r="B37" s="10"/>
      <c r="C37" s="109" t="s">
        <v>125</v>
      </c>
      <c r="D37" s="4">
        <f t="shared" ref="D37:D51" si="10">+E37+F37+G37+H37</f>
        <v>144.19999999999999</v>
      </c>
      <c r="E37" s="4">
        <v>0</v>
      </c>
      <c r="F37" s="4">
        <v>0</v>
      </c>
      <c r="G37" s="4">
        <f>+'3'!F43</f>
        <v>144.19999999999999</v>
      </c>
      <c r="H37" s="4">
        <v>0</v>
      </c>
    </row>
    <row r="38" spans="1:8" ht="51.75">
      <c r="A38" s="10"/>
      <c r="B38" s="10"/>
      <c r="C38" s="109" t="s">
        <v>126</v>
      </c>
      <c r="D38" s="4">
        <f t="shared" si="10"/>
        <v>336.4</v>
      </c>
      <c r="E38" s="4">
        <v>0</v>
      </c>
      <c r="F38" s="4">
        <v>0</v>
      </c>
      <c r="G38" s="4">
        <f>+'3'!F44</f>
        <v>336.4</v>
      </c>
      <c r="H38" s="4">
        <v>0</v>
      </c>
    </row>
    <row r="39" spans="1:8" ht="34.5">
      <c r="A39" s="10"/>
      <c r="B39" s="10"/>
      <c r="C39" s="109" t="s">
        <v>127</v>
      </c>
      <c r="D39" s="4">
        <f t="shared" si="10"/>
        <v>144.19999999999999</v>
      </c>
      <c r="E39" s="4">
        <v>0</v>
      </c>
      <c r="F39" s="4">
        <v>0</v>
      </c>
      <c r="G39" s="4">
        <f>+'3'!F45</f>
        <v>144.19999999999999</v>
      </c>
      <c r="H39" s="4">
        <v>0</v>
      </c>
    </row>
    <row r="40" spans="1:8" ht="34.5">
      <c r="A40" s="10"/>
      <c r="B40" s="10"/>
      <c r="C40" s="109" t="s">
        <v>128</v>
      </c>
      <c r="D40" s="4">
        <f t="shared" si="10"/>
        <v>144.19999999999999</v>
      </c>
      <c r="E40" s="4">
        <v>0</v>
      </c>
      <c r="F40" s="4">
        <v>0</v>
      </c>
      <c r="G40" s="4">
        <f>+'3'!F46</f>
        <v>144.19999999999999</v>
      </c>
      <c r="H40" s="4">
        <v>0</v>
      </c>
    </row>
    <row r="41" spans="1:8" ht="54" customHeight="1">
      <c r="A41" s="10"/>
      <c r="B41" s="10"/>
      <c r="C41" s="109" t="s">
        <v>129</v>
      </c>
      <c r="D41" s="4">
        <f t="shared" si="10"/>
        <v>144.19999999999999</v>
      </c>
      <c r="E41" s="4">
        <v>0</v>
      </c>
      <c r="F41" s="4">
        <v>0</v>
      </c>
      <c r="G41" s="4">
        <f>+'3'!F47</f>
        <v>144.19999999999999</v>
      </c>
      <c r="H41" s="4">
        <v>0</v>
      </c>
    </row>
    <row r="42" spans="1:8" ht="86.25">
      <c r="A42" s="10"/>
      <c r="B42" s="10"/>
      <c r="C42" s="109" t="s">
        <v>141</v>
      </c>
      <c r="D42" s="4">
        <f t="shared" si="10"/>
        <v>144.19999999999999</v>
      </c>
      <c r="E42" s="4">
        <v>0</v>
      </c>
      <c r="F42" s="4">
        <v>0</v>
      </c>
      <c r="G42" s="4">
        <f>+'3'!F48</f>
        <v>144.19999999999999</v>
      </c>
      <c r="H42" s="4">
        <v>0</v>
      </c>
    </row>
    <row r="43" spans="1:8" ht="51.75">
      <c r="A43" s="10"/>
      <c r="B43" s="10"/>
      <c r="C43" s="109" t="s">
        <v>130</v>
      </c>
      <c r="D43" s="4">
        <f t="shared" si="10"/>
        <v>336.4</v>
      </c>
      <c r="E43" s="4">
        <v>0</v>
      </c>
      <c r="F43" s="4">
        <v>0</v>
      </c>
      <c r="G43" s="4">
        <f>+'3'!F49</f>
        <v>336.4</v>
      </c>
      <c r="H43" s="4">
        <v>0</v>
      </c>
    </row>
    <row r="44" spans="1:8" ht="57.75" customHeight="1">
      <c r="A44" s="10"/>
      <c r="B44" s="10"/>
      <c r="C44" s="109" t="s">
        <v>131</v>
      </c>
      <c r="D44" s="4">
        <f t="shared" si="10"/>
        <v>454.2</v>
      </c>
      <c r="E44" s="4">
        <v>0</v>
      </c>
      <c r="F44" s="4">
        <v>0</v>
      </c>
      <c r="G44" s="163">
        <f>+'3'!F50</f>
        <v>454.2</v>
      </c>
      <c r="H44" s="4">
        <v>0</v>
      </c>
    </row>
    <row r="45" spans="1:8" ht="37.5" customHeight="1">
      <c r="A45" s="10"/>
      <c r="B45" s="10"/>
      <c r="C45" s="109" t="s">
        <v>132</v>
      </c>
      <c r="D45" s="4">
        <f t="shared" si="10"/>
        <v>105.7</v>
      </c>
      <c r="E45" s="4">
        <v>0</v>
      </c>
      <c r="F45" s="4">
        <v>0</v>
      </c>
      <c r="G45" s="163">
        <f>+'3'!F51</f>
        <v>105.7</v>
      </c>
      <c r="H45" s="4">
        <v>0</v>
      </c>
    </row>
    <row r="46" spans="1:8" ht="51.75">
      <c r="A46" s="10"/>
      <c r="B46" s="10"/>
      <c r="C46" s="109" t="s">
        <v>133</v>
      </c>
      <c r="D46" s="4">
        <f t="shared" si="10"/>
        <v>105.7</v>
      </c>
      <c r="E46" s="4">
        <v>0</v>
      </c>
      <c r="F46" s="4">
        <v>0</v>
      </c>
      <c r="G46" s="163">
        <f>+'3'!F52</f>
        <v>105.7</v>
      </c>
      <c r="H46" s="4">
        <v>0</v>
      </c>
    </row>
    <row r="47" spans="1:8" ht="51.75">
      <c r="A47" s="10"/>
      <c r="B47" s="10"/>
      <c r="C47" s="109" t="s">
        <v>134</v>
      </c>
      <c r="D47" s="4">
        <f t="shared" si="10"/>
        <v>105.7</v>
      </c>
      <c r="E47" s="4">
        <v>0</v>
      </c>
      <c r="F47" s="4">
        <v>0</v>
      </c>
      <c r="G47" s="163">
        <f>+'3'!F53</f>
        <v>105.7</v>
      </c>
      <c r="H47" s="4">
        <v>0</v>
      </c>
    </row>
    <row r="48" spans="1:8" ht="51.75">
      <c r="A48" s="10"/>
      <c r="B48" s="10"/>
      <c r="C48" s="109" t="s">
        <v>135</v>
      </c>
      <c r="D48" s="4">
        <f t="shared" si="10"/>
        <v>403.7</v>
      </c>
      <c r="E48" s="4">
        <v>0</v>
      </c>
      <c r="F48" s="4">
        <v>0</v>
      </c>
      <c r="G48" s="163">
        <f>+'3'!F54</f>
        <v>403.7</v>
      </c>
      <c r="H48" s="4">
        <v>0</v>
      </c>
    </row>
    <row r="49" spans="1:8" ht="51.75">
      <c r="A49" s="10"/>
      <c r="B49" s="10"/>
      <c r="C49" s="109" t="s">
        <v>136</v>
      </c>
      <c r="D49" s="4">
        <f t="shared" si="10"/>
        <v>144.19999999999999</v>
      </c>
      <c r="E49" s="4">
        <v>0</v>
      </c>
      <c r="F49" s="4">
        <v>0</v>
      </c>
      <c r="G49" s="163">
        <f>+'3'!F55</f>
        <v>144.19999999999999</v>
      </c>
      <c r="H49" s="4">
        <v>0</v>
      </c>
    </row>
    <row r="50" spans="1:8" ht="51.75">
      <c r="A50" s="10"/>
      <c r="B50" s="10"/>
      <c r="C50" s="109" t="s">
        <v>137</v>
      </c>
      <c r="D50" s="4">
        <f t="shared" si="10"/>
        <v>144.19999999999999</v>
      </c>
      <c r="E50" s="4">
        <v>0</v>
      </c>
      <c r="F50" s="4">
        <v>0</v>
      </c>
      <c r="G50" s="163">
        <f>+'3'!F56</f>
        <v>144.19999999999999</v>
      </c>
      <c r="H50" s="4">
        <v>0</v>
      </c>
    </row>
    <row r="51" spans="1:8" ht="34.5">
      <c r="A51" s="10"/>
      <c r="B51" s="10"/>
      <c r="C51" s="109" t="s">
        <v>138</v>
      </c>
      <c r="D51" s="4">
        <f t="shared" si="10"/>
        <v>144.19999999999999</v>
      </c>
      <c r="E51" s="4">
        <v>0</v>
      </c>
      <c r="F51" s="4">
        <v>0</v>
      </c>
      <c r="G51" s="4">
        <f>+'3'!F57</f>
        <v>144.19999999999999</v>
      </c>
      <c r="H51" s="4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  <ignoredErrors>
    <ignoredError sqref="G19 G31 G23 G21 G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37" zoomScaleNormal="100" workbookViewId="0">
      <selection activeCell="F53" sqref="F53"/>
    </sheetView>
  </sheetViews>
  <sheetFormatPr defaultRowHeight="17.25"/>
  <cols>
    <col min="1" max="1" width="8.42578125" style="2" customWidth="1"/>
    <col min="2" max="2" width="7.7109375" style="2" customWidth="1"/>
    <col min="3" max="3" width="6.28515625" style="2" customWidth="1"/>
    <col min="4" max="4" width="10" style="2" customWidth="1"/>
    <col min="5" max="5" width="10.85546875" style="2" customWidth="1"/>
    <col min="6" max="6" width="76.140625" style="1" customWidth="1"/>
    <col min="7" max="7" width="13.28515625" style="1" customWidth="1"/>
    <col min="8" max="8" width="15.28515625" style="1" customWidth="1"/>
    <col min="9" max="9" width="16" style="1" customWidth="1"/>
    <col min="10" max="255" width="9.14062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7109375" style="1" bestFit="1" customWidth="1"/>
    <col min="260" max="260" width="8.42578125" style="1" bestFit="1" customWidth="1"/>
    <col min="261" max="261" width="76.140625" style="1" customWidth="1"/>
    <col min="262" max="263" width="16.5703125" style="1" customWidth="1"/>
    <col min="264" max="264" width="16.7109375" style="1" customWidth="1"/>
    <col min="265" max="265" width="18.5703125" style="1" customWidth="1"/>
    <col min="266" max="511" width="9.14062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7109375" style="1" bestFit="1" customWidth="1"/>
    <col min="516" max="516" width="8.42578125" style="1" bestFit="1" customWidth="1"/>
    <col min="517" max="517" width="76.140625" style="1" customWidth="1"/>
    <col min="518" max="519" width="16.5703125" style="1" customWidth="1"/>
    <col min="520" max="520" width="16.7109375" style="1" customWidth="1"/>
    <col min="521" max="521" width="18.5703125" style="1" customWidth="1"/>
    <col min="522" max="767" width="9.14062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7109375" style="1" bestFit="1" customWidth="1"/>
    <col min="772" max="772" width="8.42578125" style="1" bestFit="1" customWidth="1"/>
    <col min="773" max="773" width="76.140625" style="1" customWidth="1"/>
    <col min="774" max="775" width="16.5703125" style="1" customWidth="1"/>
    <col min="776" max="776" width="16.7109375" style="1" customWidth="1"/>
    <col min="777" max="777" width="18.5703125" style="1" customWidth="1"/>
    <col min="778" max="1023" width="9.14062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7109375" style="1" bestFit="1" customWidth="1"/>
    <col min="1028" max="1028" width="8.42578125" style="1" bestFit="1" customWidth="1"/>
    <col min="1029" max="1029" width="76.140625" style="1" customWidth="1"/>
    <col min="1030" max="1031" width="16.5703125" style="1" customWidth="1"/>
    <col min="1032" max="1032" width="16.7109375" style="1" customWidth="1"/>
    <col min="1033" max="1033" width="18.5703125" style="1" customWidth="1"/>
    <col min="1034" max="1279" width="9.14062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7109375" style="1" bestFit="1" customWidth="1"/>
    <col min="1284" max="1284" width="8.42578125" style="1" bestFit="1" customWidth="1"/>
    <col min="1285" max="1285" width="76.140625" style="1" customWidth="1"/>
    <col min="1286" max="1287" width="16.5703125" style="1" customWidth="1"/>
    <col min="1288" max="1288" width="16.7109375" style="1" customWidth="1"/>
    <col min="1289" max="1289" width="18.5703125" style="1" customWidth="1"/>
    <col min="1290" max="1535" width="9.14062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7109375" style="1" bestFit="1" customWidth="1"/>
    <col min="1540" max="1540" width="8.42578125" style="1" bestFit="1" customWidth="1"/>
    <col min="1541" max="1541" width="76.140625" style="1" customWidth="1"/>
    <col min="1542" max="1543" width="16.5703125" style="1" customWidth="1"/>
    <col min="1544" max="1544" width="16.7109375" style="1" customWidth="1"/>
    <col min="1545" max="1545" width="18.5703125" style="1" customWidth="1"/>
    <col min="1546" max="1791" width="9.14062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7109375" style="1" bestFit="1" customWidth="1"/>
    <col min="1796" max="1796" width="8.42578125" style="1" bestFit="1" customWidth="1"/>
    <col min="1797" max="1797" width="76.140625" style="1" customWidth="1"/>
    <col min="1798" max="1799" width="16.5703125" style="1" customWidth="1"/>
    <col min="1800" max="1800" width="16.7109375" style="1" customWidth="1"/>
    <col min="1801" max="1801" width="18.5703125" style="1" customWidth="1"/>
    <col min="1802" max="2047" width="9.14062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7109375" style="1" bestFit="1" customWidth="1"/>
    <col min="2052" max="2052" width="8.42578125" style="1" bestFit="1" customWidth="1"/>
    <col min="2053" max="2053" width="76.140625" style="1" customWidth="1"/>
    <col min="2054" max="2055" width="16.5703125" style="1" customWidth="1"/>
    <col min="2056" max="2056" width="16.7109375" style="1" customWidth="1"/>
    <col min="2057" max="2057" width="18.5703125" style="1" customWidth="1"/>
    <col min="2058" max="2303" width="9.14062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7109375" style="1" bestFit="1" customWidth="1"/>
    <col min="2308" max="2308" width="8.42578125" style="1" bestFit="1" customWidth="1"/>
    <col min="2309" max="2309" width="76.140625" style="1" customWidth="1"/>
    <col min="2310" max="2311" width="16.5703125" style="1" customWidth="1"/>
    <col min="2312" max="2312" width="16.7109375" style="1" customWidth="1"/>
    <col min="2313" max="2313" width="18.5703125" style="1" customWidth="1"/>
    <col min="2314" max="2559" width="9.14062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7109375" style="1" bestFit="1" customWidth="1"/>
    <col min="2564" max="2564" width="8.42578125" style="1" bestFit="1" customWidth="1"/>
    <col min="2565" max="2565" width="76.140625" style="1" customWidth="1"/>
    <col min="2566" max="2567" width="16.5703125" style="1" customWidth="1"/>
    <col min="2568" max="2568" width="16.7109375" style="1" customWidth="1"/>
    <col min="2569" max="2569" width="18.5703125" style="1" customWidth="1"/>
    <col min="2570" max="2815" width="9.14062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7109375" style="1" bestFit="1" customWidth="1"/>
    <col min="2820" max="2820" width="8.42578125" style="1" bestFit="1" customWidth="1"/>
    <col min="2821" max="2821" width="76.140625" style="1" customWidth="1"/>
    <col min="2822" max="2823" width="16.5703125" style="1" customWidth="1"/>
    <col min="2824" max="2824" width="16.7109375" style="1" customWidth="1"/>
    <col min="2825" max="2825" width="18.5703125" style="1" customWidth="1"/>
    <col min="2826" max="3071" width="9.14062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7109375" style="1" bestFit="1" customWidth="1"/>
    <col min="3076" max="3076" width="8.42578125" style="1" bestFit="1" customWidth="1"/>
    <col min="3077" max="3077" width="76.140625" style="1" customWidth="1"/>
    <col min="3078" max="3079" width="16.5703125" style="1" customWidth="1"/>
    <col min="3080" max="3080" width="16.7109375" style="1" customWidth="1"/>
    <col min="3081" max="3081" width="18.5703125" style="1" customWidth="1"/>
    <col min="3082" max="3327" width="9.14062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7109375" style="1" bestFit="1" customWidth="1"/>
    <col min="3332" max="3332" width="8.42578125" style="1" bestFit="1" customWidth="1"/>
    <col min="3333" max="3333" width="76.140625" style="1" customWidth="1"/>
    <col min="3334" max="3335" width="16.5703125" style="1" customWidth="1"/>
    <col min="3336" max="3336" width="16.7109375" style="1" customWidth="1"/>
    <col min="3337" max="3337" width="18.5703125" style="1" customWidth="1"/>
    <col min="3338" max="3583" width="9.14062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7109375" style="1" bestFit="1" customWidth="1"/>
    <col min="3588" max="3588" width="8.42578125" style="1" bestFit="1" customWidth="1"/>
    <col min="3589" max="3589" width="76.140625" style="1" customWidth="1"/>
    <col min="3590" max="3591" width="16.5703125" style="1" customWidth="1"/>
    <col min="3592" max="3592" width="16.7109375" style="1" customWidth="1"/>
    <col min="3593" max="3593" width="18.5703125" style="1" customWidth="1"/>
    <col min="3594" max="3839" width="9.14062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7109375" style="1" bestFit="1" customWidth="1"/>
    <col min="3844" max="3844" width="8.42578125" style="1" bestFit="1" customWidth="1"/>
    <col min="3845" max="3845" width="76.140625" style="1" customWidth="1"/>
    <col min="3846" max="3847" width="16.5703125" style="1" customWidth="1"/>
    <col min="3848" max="3848" width="16.7109375" style="1" customWidth="1"/>
    <col min="3849" max="3849" width="18.5703125" style="1" customWidth="1"/>
    <col min="3850" max="4095" width="9.14062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7109375" style="1" bestFit="1" customWidth="1"/>
    <col min="4100" max="4100" width="8.42578125" style="1" bestFit="1" customWidth="1"/>
    <col min="4101" max="4101" width="76.140625" style="1" customWidth="1"/>
    <col min="4102" max="4103" width="16.5703125" style="1" customWidth="1"/>
    <col min="4104" max="4104" width="16.7109375" style="1" customWidth="1"/>
    <col min="4105" max="4105" width="18.5703125" style="1" customWidth="1"/>
    <col min="4106" max="4351" width="9.14062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7109375" style="1" bestFit="1" customWidth="1"/>
    <col min="4356" max="4356" width="8.42578125" style="1" bestFit="1" customWidth="1"/>
    <col min="4357" max="4357" width="76.140625" style="1" customWidth="1"/>
    <col min="4358" max="4359" width="16.5703125" style="1" customWidth="1"/>
    <col min="4360" max="4360" width="16.7109375" style="1" customWidth="1"/>
    <col min="4361" max="4361" width="18.5703125" style="1" customWidth="1"/>
    <col min="4362" max="4607" width="9.14062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7109375" style="1" bestFit="1" customWidth="1"/>
    <col min="4612" max="4612" width="8.42578125" style="1" bestFit="1" customWidth="1"/>
    <col min="4613" max="4613" width="76.140625" style="1" customWidth="1"/>
    <col min="4614" max="4615" width="16.5703125" style="1" customWidth="1"/>
    <col min="4616" max="4616" width="16.7109375" style="1" customWidth="1"/>
    <col min="4617" max="4617" width="18.5703125" style="1" customWidth="1"/>
    <col min="4618" max="4863" width="9.14062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7109375" style="1" bestFit="1" customWidth="1"/>
    <col min="4868" max="4868" width="8.42578125" style="1" bestFit="1" customWidth="1"/>
    <col min="4869" max="4869" width="76.140625" style="1" customWidth="1"/>
    <col min="4870" max="4871" width="16.5703125" style="1" customWidth="1"/>
    <col min="4872" max="4872" width="16.7109375" style="1" customWidth="1"/>
    <col min="4873" max="4873" width="18.5703125" style="1" customWidth="1"/>
    <col min="4874" max="5119" width="9.14062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7109375" style="1" bestFit="1" customWidth="1"/>
    <col min="5124" max="5124" width="8.42578125" style="1" bestFit="1" customWidth="1"/>
    <col min="5125" max="5125" width="76.140625" style="1" customWidth="1"/>
    <col min="5126" max="5127" width="16.5703125" style="1" customWidth="1"/>
    <col min="5128" max="5128" width="16.7109375" style="1" customWidth="1"/>
    <col min="5129" max="5129" width="18.5703125" style="1" customWidth="1"/>
    <col min="5130" max="5375" width="9.14062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7109375" style="1" bestFit="1" customWidth="1"/>
    <col min="5380" max="5380" width="8.42578125" style="1" bestFit="1" customWidth="1"/>
    <col min="5381" max="5381" width="76.140625" style="1" customWidth="1"/>
    <col min="5382" max="5383" width="16.5703125" style="1" customWidth="1"/>
    <col min="5384" max="5384" width="16.7109375" style="1" customWidth="1"/>
    <col min="5385" max="5385" width="18.5703125" style="1" customWidth="1"/>
    <col min="5386" max="5631" width="9.14062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7109375" style="1" bestFit="1" customWidth="1"/>
    <col min="5636" max="5636" width="8.42578125" style="1" bestFit="1" customWidth="1"/>
    <col min="5637" max="5637" width="76.140625" style="1" customWidth="1"/>
    <col min="5638" max="5639" width="16.5703125" style="1" customWidth="1"/>
    <col min="5640" max="5640" width="16.7109375" style="1" customWidth="1"/>
    <col min="5641" max="5641" width="18.5703125" style="1" customWidth="1"/>
    <col min="5642" max="5887" width="9.14062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7109375" style="1" bestFit="1" customWidth="1"/>
    <col min="5892" max="5892" width="8.42578125" style="1" bestFit="1" customWidth="1"/>
    <col min="5893" max="5893" width="76.140625" style="1" customWidth="1"/>
    <col min="5894" max="5895" width="16.5703125" style="1" customWidth="1"/>
    <col min="5896" max="5896" width="16.7109375" style="1" customWidth="1"/>
    <col min="5897" max="5897" width="18.5703125" style="1" customWidth="1"/>
    <col min="5898" max="6143" width="9.14062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7109375" style="1" bestFit="1" customWidth="1"/>
    <col min="6148" max="6148" width="8.42578125" style="1" bestFit="1" customWidth="1"/>
    <col min="6149" max="6149" width="76.140625" style="1" customWidth="1"/>
    <col min="6150" max="6151" width="16.5703125" style="1" customWidth="1"/>
    <col min="6152" max="6152" width="16.7109375" style="1" customWidth="1"/>
    <col min="6153" max="6153" width="18.5703125" style="1" customWidth="1"/>
    <col min="6154" max="6399" width="9.14062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7109375" style="1" bestFit="1" customWidth="1"/>
    <col min="6404" max="6404" width="8.42578125" style="1" bestFit="1" customWidth="1"/>
    <col min="6405" max="6405" width="76.140625" style="1" customWidth="1"/>
    <col min="6406" max="6407" width="16.5703125" style="1" customWidth="1"/>
    <col min="6408" max="6408" width="16.7109375" style="1" customWidth="1"/>
    <col min="6409" max="6409" width="18.5703125" style="1" customWidth="1"/>
    <col min="6410" max="6655" width="9.14062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7109375" style="1" bestFit="1" customWidth="1"/>
    <col min="6660" max="6660" width="8.42578125" style="1" bestFit="1" customWidth="1"/>
    <col min="6661" max="6661" width="76.140625" style="1" customWidth="1"/>
    <col min="6662" max="6663" width="16.5703125" style="1" customWidth="1"/>
    <col min="6664" max="6664" width="16.7109375" style="1" customWidth="1"/>
    <col min="6665" max="6665" width="18.5703125" style="1" customWidth="1"/>
    <col min="6666" max="6911" width="9.14062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7109375" style="1" bestFit="1" customWidth="1"/>
    <col min="6916" max="6916" width="8.42578125" style="1" bestFit="1" customWidth="1"/>
    <col min="6917" max="6917" width="76.140625" style="1" customWidth="1"/>
    <col min="6918" max="6919" width="16.5703125" style="1" customWidth="1"/>
    <col min="6920" max="6920" width="16.7109375" style="1" customWidth="1"/>
    <col min="6921" max="6921" width="18.5703125" style="1" customWidth="1"/>
    <col min="6922" max="7167" width="9.14062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7109375" style="1" bestFit="1" customWidth="1"/>
    <col min="7172" max="7172" width="8.42578125" style="1" bestFit="1" customWidth="1"/>
    <col min="7173" max="7173" width="76.140625" style="1" customWidth="1"/>
    <col min="7174" max="7175" width="16.5703125" style="1" customWidth="1"/>
    <col min="7176" max="7176" width="16.7109375" style="1" customWidth="1"/>
    <col min="7177" max="7177" width="18.5703125" style="1" customWidth="1"/>
    <col min="7178" max="7423" width="9.14062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7109375" style="1" bestFit="1" customWidth="1"/>
    <col min="7428" max="7428" width="8.42578125" style="1" bestFit="1" customWidth="1"/>
    <col min="7429" max="7429" width="76.140625" style="1" customWidth="1"/>
    <col min="7430" max="7431" width="16.5703125" style="1" customWidth="1"/>
    <col min="7432" max="7432" width="16.7109375" style="1" customWidth="1"/>
    <col min="7433" max="7433" width="18.5703125" style="1" customWidth="1"/>
    <col min="7434" max="7679" width="9.14062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7109375" style="1" bestFit="1" customWidth="1"/>
    <col min="7684" max="7684" width="8.42578125" style="1" bestFit="1" customWidth="1"/>
    <col min="7685" max="7685" width="76.140625" style="1" customWidth="1"/>
    <col min="7686" max="7687" width="16.5703125" style="1" customWidth="1"/>
    <col min="7688" max="7688" width="16.7109375" style="1" customWidth="1"/>
    <col min="7689" max="7689" width="18.5703125" style="1" customWidth="1"/>
    <col min="7690" max="7935" width="9.14062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7109375" style="1" bestFit="1" customWidth="1"/>
    <col min="7940" max="7940" width="8.42578125" style="1" bestFit="1" customWidth="1"/>
    <col min="7941" max="7941" width="76.140625" style="1" customWidth="1"/>
    <col min="7942" max="7943" width="16.5703125" style="1" customWidth="1"/>
    <col min="7944" max="7944" width="16.7109375" style="1" customWidth="1"/>
    <col min="7945" max="7945" width="18.5703125" style="1" customWidth="1"/>
    <col min="7946" max="8191" width="9.14062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7109375" style="1" bestFit="1" customWidth="1"/>
    <col min="8196" max="8196" width="8.42578125" style="1" bestFit="1" customWidth="1"/>
    <col min="8197" max="8197" width="76.140625" style="1" customWidth="1"/>
    <col min="8198" max="8199" width="16.5703125" style="1" customWidth="1"/>
    <col min="8200" max="8200" width="16.7109375" style="1" customWidth="1"/>
    <col min="8201" max="8201" width="18.5703125" style="1" customWidth="1"/>
    <col min="8202" max="8447" width="9.14062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7109375" style="1" bestFit="1" customWidth="1"/>
    <col min="8452" max="8452" width="8.42578125" style="1" bestFit="1" customWidth="1"/>
    <col min="8453" max="8453" width="76.140625" style="1" customWidth="1"/>
    <col min="8454" max="8455" width="16.5703125" style="1" customWidth="1"/>
    <col min="8456" max="8456" width="16.7109375" style="1" customWidth="1"/>
    <col min="8457" max="8457" width="18.5703125" style="1" customWidth="1"/>
    <col min="8458" max="8703" width="9.14062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7109375" style="1" bestFit="1" customWidth="1"/>
    <col min="8708" max="8708" width="8.42578125" style="1" bestFit="1" customWidth="1"/>
    <col min="8709" max="8709" width="76.140625" style="1" customWidth="1"/>
    <col min="8710" max="8711" width="16.5703125" style="1" customWidth="1"/>
    <col min="8712" max="8712" width="16.7109375" style="1" customWidth="1"/>
    <col min="8713" max="8713" width="18.5703125" style="1" customWidth="1"/>
    <col min="8714" max="8959" width="9.14062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7109375" style="1" bestFit="1" customWidth="1"/>
    <col min="8964" max="8964" width="8.42578125" style="1" bestFit="1" customWidth="1"/>
    <col min="8965" max="8965" width="76.140625" style="1" customWidth="1"/>
    <col min="8966" max="8967" width="16.5703125" style="1" customWidth="1"/>
    <col min="8968" max="8968" width="16.7109375" style="1" customWidth="1"/>
    <col min="8969" max="8969" width="18.5703125" style="1" customWidth="1"/>
    <col min="8970" max="9215" width="9.14062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7109375" style="1" bestFit="1" customWidth="1"/>
    <col min="9220" max="9220" width="8.42578125" style="1" bestFit="1" customWidth="1"/>
    <col min="9221" max="9221" width="76.140625" style="1" customWidth="1"/>
    <col min="9222" max="9223" width="16.5703125" style="1" customWidth="1"/>
    <col min="9224" max="9224" width="16.7109375" style="1" customWidth="1"/>
    <col min="9225" max="9225" width="18.5703125" style="1" customWidth="1"/>
    <col min="9226" max="9471" width="9.14062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7109375" style="1" bestFit="1" customWidth="1"/>
    <col min="9476" max="9476" width="8.42578125" style="1" bestFit="1" customWidth="1"/>
    <col min="9477" max="9477" width="76.140625" style="1" customWidth="1"/>
    <col min="9478" max="9479" width="16.5703125" style="1" customWidth="1"/>
    <col min="9480" max="9480" width="16.7109375" style="1" customWidth="1"/>
    <col min="9481" max="9481" width="18.5703125" style="1" customWidth="1"/>
    <col min="9482" max="9727" width="9.14062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7109375" style="1" bestFit="1" customWidth="1"/>
    <col min="9732" max="9732" width="8.42578125" style="1" bestFit="1" customWidth="1"/>
    <col min="9733" max="9733" width="76.140625" style="1" customWidth="1"/>
    <col min="9734" max="9735" width="16.5703125" style="1" customWidth="1"/>
    <col min="9736" max="9736" width="16.7109375" style="1" customWidth="1"/>
    <col min="9737" max="9737" width="18.5703125" style="1" customWidth="1"/>
    <col min="9738" max="9983" width="9.14062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7109375" style="1" bestFit="1" customWidth="1"/>
    <col min="9988" max="9988" width="8.42578125" style="1" bestFit="1" customWidth="1"/>
    <col min="9989" max="9989" width="76.140625" style="1" customWidth="1"/>
    <col min="9990" max="9991" width="16.5703125" style="1" customWidth="1"/>
    <col min="9992" max="9992" width="16.7109375" style="1" customWidth="1"/>
    <col min="9993" max="9993" width="18.5703125" style="1" customWidth="1"/>
    <col min="9994" max="10239" width="9.14062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7109375" style="1" bestFit="1" customWidth="1"/>
    <col min="10244" max="10244" width="8.42578125" style="1" bestFit="1" customWidth="1"/>
    <col min="10245" max="10245" width="76.140625" style="1" customWidth="1"/>
    <col min="10246" max="10247" width="16.5703125" style="1" customWidth="1"/>
    <col min="10248" max="10248" width="16.7109375" style="1" customWidth="1"/>
    <col min="10249" max="10249" width="18.5703125" style="1" customWidth="1"/>
    <col min="10250" max="10495" width="9.14062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7109375" style="1" bestFit="1" customWidth="1"/>
    <col min="10500" max="10500" width="8.42578125" style="1" bestFit="1" customWidth="1"/>
    <col min="10501" max="10501" width="76.140625" style="1" customWidth="1"/>
    <col min="10502" max="10503" width="16.5703125" style="1" customWidth="1"/>
    <col min="10504" max="10504" width="16.7109375" style="1" customWidth="1"/>
    <col min="10505" max="10505" width="18.5703125" style="1" customWidth="1"/>
    <col min="10506" max="10751" width="9.14062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7109375" style="1" bestFit="1" customWidth="1"/>
    <col min="10756" max="10756" width="8.42578125" style="1" bestFit="1" customWidth="1"/>
    <col min="10757" max="10757" width="76.140625" style="1" customWidth="1"/>
    <col min="10758" max="10759" width="16.5703125" style="1" customWidth="1"/>
    <col min="10760" max="10760" width="16.7109375" style="1" customWidth="1"/>
    <col min="10761" max="10761" width="18.5703125" style="1" customWidth="1"/>
    <col min="10762" max="11007" width="9.14062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7109375" style="1" bestFit="1" customWidth="1"/>
    <col min="11012" max="11012" width="8.42578125" style="1" bestFit="1" customWidth="1"/>
    <col min="11013" max="11013" width="76.140625" style="1" customWidth="1"/>
    <col min="11014" max="11015" width="16.5703125" style="1" customWidth="1"/>
    <col min="11016" max="11016" width="16.7109375" style="1" customWidth="1"/>
    <col min="11017" max="11017" width="18.5703125" style="1" customWidth="1"/>
    <col min="11018" max="11263" width="9.14062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7109375" style="1" bestFit="1" customWidth="1"/>
    <col min="11268" max="11268" width="8.42578125" style="1" bestFit="1" customWidth="1"/>
    <col min="11269" max="11269" width="76.140625" style="1" customWidth="1"/>
    <col min="11270" max="11271" width="16.5703125" style="1" customWidth="1"/>
    <col min="11272" max="11272" width="16.7109375" style="1" customWidth="1"/>
    <col min="11273" max="11273" width="18.5703125" style="1" customWidth="1"/>
    <col min="11274" max="11519" width="9.14062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7109375" style="1" bestFit="1" customWidth="1"/>
    <col min="11524" max="11524" width="8.42578125" style="1" bestFit="1" customWidth="1"/>
    <col min="11525" max="11525" width="76.140625" style="1" customWidth="1"/>
    <col min="11526" max="11527" width="16.5703125" style="1" customWidth="1"/>
    <col min="11528" max="11528" width="16.7109375" style="1" customWidth="1"/>
    <col min="11529" max="11529" width="18.5703125" style="1" customWidth="1"/>
    <col min="11530" max="11775" width="9.14062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7109375" style="1" bestFit="1" customWidth="1"/>
    <col min="11780" max="11780" width="8.42578125" style="1" bestFit="1" customWidth="1"/>
    <col min="11781" max="11781" width="76.140625" style="1" customWidth="1"/>
    <col min="11782" max="11783" width="16.5703125" style="1" customWidth="1"/>
    <col min="11784" max="11784" width="16.7109375" style="1" customWidth="1"/>
    <col min="11785" max="11785" width="18.5703125" style="1" customWidth="1"/>
    <col min="11786" max="12031" width="9.14062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7109375" style="1" bestFit="1" customWidth="1"/>
    <col min="12036" max="12036" width="8.42578125" style="1" bestFit="1" customWidth="1"/>
    <col min="12037" max="12037" width="76.140625" style="1" customWidth="1"/>
    <col min="12038" max="12039" width="16.5703125" style="1" customWidth="1"/>
    <col min="12040" max="12040" width="16.7109375" style="1" customWidth="1"/>
    <col min="12041" max="12041" width="18.5703125" style="1" customWidth="1"/>
    <col min="12042" max="12287" width="9.14062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7109375" style="1" bestFit="1" customWidth="1"/>
    <col min="12292" max="12292" width="8.42578125" style="1" bestFit="1" customWidth="1"/>
    <col min="12293" max="12293" width="76.140625" style="1" customWidth="1"/>
    <col min="12294" max="12295" width="16.5703125" style="1" customWidth="1"/>
    <col min="12296" max="12296" width="16.7109375" style="1" customWidth="1"/>
    <col min="12297" max="12297" width="18.5703125" style="1" customWidth="1"/>
    <col min="12298" max="12543" width="9.14062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7109375" style="1" bestFit="1" customWidth="1"/>
    <col min="12548" max="12548" width="8.42578125" style="1" bestFit="1" customWidth="1"/>
    <col min="12549" max="12549" width="76.140625" style="1" customWidth="1"/>
    <col min="12550" max="12551" width="16.5703125" style="1" customWidth="1"/>
    <col min="12552" max="12552" width="16.7109375" style="1" customWidth="1"/>
    <col min="12553" max="12553" width="18.5703125" style="1" customWidth="1"/>
    <col min="12554" max="12799" width="9.14062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7109375" style="1" bestFit="1" customWidth="1"/>
    <col min="12804" max="12804" width="8.42578125" style="1" bestFit="1" customWidth="1"/>
    <col min="12805" max="12805" width="76.140625" style="1" customWidth="1"/>
    <col min="12806" max="12807" width="16.5703125" style="1" customWidth="1"/>
    <col min="12808" max="12808" width="16.7109375" style="1" customWidth="1"/>
    <col min="12809" max="12809" width="18.5703125" style="1" customWidth="1"/>
    <col min="12810" max="13055" width="9.14062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7109375" style="1" bestFit="1" customWidth="1"/>
    <col min="13060" max="13060" width="8.42578125" style="1" bestFit="1" customWidth="1"/>
    <col min="13061" max="13061" width="76.140625" style="1" customWidth="1"/>
    <col min="13062" max="13063" width="16.5703125" style="1" customWidth="1"/>
    <col min="13064" max="13064" width="16.7109375" style="1" customWidth="1"/>
    <col min="13065" max="13065" width="18.5703125" style="1" customWidth="1"/>
    <col min="13066" max="13311" width="9.14062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7109375" style="1" bestFit="1" customWidth="1"/>
    <col min="13316" max="13316" width="8.42578125" style="1" bestFit="1" customWidth="1"/>
    <col min="13317" max="13317" width="76.140625" style="1" customWidth="1"/>
    <col min="13318" max="13319" width="16.5703125" style="1" customWidth="1"/>
    <col min="13320" max="13320" width="16.7109375" style="1" customWidth="1"/>
    <col min="13321" max="13321" width="18.5703125" style="1" customWidth="1"/>
    <col min="13322" max="13567" width="9.14062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7109375" style="1" bestFit="1" customWidth="1"/>
    <col min="13572" max="13572" width="8.42578125" style="1" bestFit="1" customWidth="1"/>
    <col min="13573" max="13573" width="76.140625" style="1" customWidth="1"/>
    <col min="13574" max="13575" width="16.5703125" style="1" customWidth="1"/>
    <col min="13576" max="13576" width="16.7109375" style="1" customWidth="1"/>
    <col min="13577" max="13577" width="18.5703125" style="1" customWidth="1"/>
    <col min="13578" max="13823" width="9.14062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7109375" style="1" bestFit="1" customWidth="1"/>
    <col min="13828" max="13828" width="8.42578125" style="1" bestFit="1" customWidth="1"/>
    <col min="13829" max="13829" width="76.140625" style="1" customWidth="1"/>
    <col min="13830" max="13831" width="16.5703125" style="1" customWidth="1"/>
    <col min="13832" max="13832" width="16.7109375" style="1" customWidth="1"/>
    <col min="13833" max="13833" width="18.5703125" style="1" customWidth="1"/>
    <col min="13834" max="14079" width="9.14062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7109375" style="1" bestFit="1" customWidth="1"/>
    <col min="14084" max="14084" width="8.42578125" style="1" bestFit="1" customWidth="1"/>
    <col min="14085" max="14085" width="76.140625" style="1" customWidth="1"/>
    <col min="14086" max="14087" width="16.5703125" style="1" customWidth="1"/>
    <col min="14088" max="14088" width="16.7109375" style="1" customWidth="1"/>
    <col min="14089" max="14089" width="18.5703125" style="1" customWidth="1"/>
    <col min="14090" max="14335" width="9.14062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7109375" style="1" bestFit="1" customWidth="1"/>
    <col min="14340" max="14340" width="8.42578125" style="1" bestFit="1" customWidth="1"/>
    <col min="14341" max="14341" width="76.140625" style="1" customWidth="1"/>
    <col min="14342" max="14343" width="16.5703125" style="1" customWidth="1"/>
    <col min="14344" max="14344" width="16.7109375" style="1" customWidth="1"/>
    <col min="14345" max="14345" width="18.5703125" style="1" customWidth="1"/>
    <col min="14346" max="14591" width="9.14062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7109375" style="1" bestFit="1" customWidth="1"/>
    <col min="14596" max="14596" width="8.42578125" style="1" bestFit="1" customWidth="1"/>
    <col min="14597" max="14597" width="76.140625" style="1" customWidth="1"/>
    <col min="14598" max="14599" width="16.5703125" style="1" customWidth="1"/>
    <col min="14600" max="14600" width="16.7109375" style="1" customWidth="1"/>
    <col min="14601" max="14601" width="18.5703125" style="1" customWidth="1"/>
    <col min="14602" max="14847" width="9.14062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7109375" style="1" bestFit="1" customWidth="1"/>
    <col min="14852" max="14852" width="8.42578125" style="1" bestFit="1" customWidth="1"/>
    <col min="14853" max="14853" width="76.140625" style="1" customWidth="1"/>
    <col min="14854" max="14855" width="16.5703125" style="1" customWidth="1"/>
    <col min="14856" max="14856" width="16.7109375" style="1" customWidth="1"/>
    <col min="14857" max="14857" width="18.5703125" style="1" customWidth="1"/>
    <col min="14858" max="15103" width="9.14062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7109375" style="1" bestFit="1" customWidth="1"/>
    <col min="15108" max="15108" width="8.42578125" style="1" bestFit="1" customWidth="1"/>
    <col min="15109" max="15109" width="76.140625" style="1" customWidth="1"/>
    <col min="15110" max="15111" width="16.5703125" style="1" customWidth="1"/>
    <col min="15112" max="15112" width="16.7109375" style="1" customWidth="1"/>
    <col min="15113" max="15113" width="18.5703125" style="1" customWidth="1"/>
    <col min="15114" max="15359" width="9.14062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7109375" style="1" bestFit="1" customWidth="1"/>
    <col min="15364" max="15364" width="8.42578125" style="1" bestFit="1" customWidth="1"/>
    <col min="15365" max="15365" width="76.140625" style="1" customWidth="1"/>
    <col min="15366" max="15367" width="16.5703125" style="1" customWidth="1"/>
    <col min="15368" max="15368" width="16.7109375" style="1" customWidth="1"/>
    <col min="15369" max="15369" width="18.5703125" style="1" customWidth="1"/>
    <col min="15370" max="15615" width="9.14062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7109375" style="1" bestFit="1" customWidth="1"/>
    <col min="15620" max="15620" width="8.42578125" style="1" bestFit="1" customWidth="1"/>
    <col min="15621" max="15621" width="76.140625" style="1" customWidth="1"/>
    <col min="15622" max="15623" width="16.5703125" style="1" customWidth="1"/>
    <col min="15624" max="15624" width="16.7109375" style="1" customWidth="1"/>
    <col min="15625" max="15625" width="18.5703125" style="1" customWidth="1"/>
    <col min="15626" max="15871" width="9.14062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7109375" style="1" bestFit="1" customWidth="1"/>
    <col min="15876" max="15876" width="8.42578125" style="1" bestFit="1" customWidth="1"/>
    <col min="15877" max="15877" width="76.140625" style="1" customWidth="1"/>
    <col min="15878" max="15879" width="16.5703125" style="1" customWidth="1"/>
    <col min="15880" max="15880" width="16.7109375" style="1" customWidth="1"/>
    <col min="15881" max="15881" width="18.5703125" style="1" customWidth="1"/>
    <col min="15882" max="16127" width="9.14062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7109375" style="1" bestFit="1" customWidth="1"/>
    <col min="16132" max="16132" width="8.42578125" style="1" bestFit="1" customWidth="1"/>
    <col min="16133" max="16133" width="76.140625" style="1" customWidth="1"/>
    <col min="16134" max="16135" width="16.5703125" style="1" customWidth="1"/>
    <col min="16136" max="16136" width="16.7109375" style="1" customWidth="1"/>
    <col min="16137" max="16137" width="18.5703125" style="1" customWidth="1"/>
    <col min="16138" max="16384" width="9.140625" style="1"/>
  </cols>
  <sheetData>
    <row r="1" spans="1:9">
      <c r="A1" s="182" t="s">
        <v>91</v>
      </c>
      <c r="B1" s="182"/>
      <c r="C1" s="182"/>
      <c r="D1" s="182"/>
      <c r="E1" s="182"/>
      <c r="F1" s="182"/>
      <c r="G1" s="182"/>
      <c r="H1" s="182"/>
      <c r="I1" s="182"/>
    </row>
    <row r="2" spans="1:9">
      <c r="A2" s="182" t="s">
        <v>95</v>
      </c>
      <c r="B2" s="182"/>
      <c r="C2" s="182"/>
      <c r="D2" s="182"/>
      <c r="E2" s="182"/>
      <c r="F2" s="182"/>
      <c r="G2" s="182"/>
      <c r="H2" s="182"/>
      <c r="I2" s="182"/>
    </row>
    <row r="3" spans="1:9">
      <c r="A3" s="182" t="s">
        <v>0</v>
      </c>
      <c r="B3" s="182"/>
      <c r="C3" s="182"/>
      <c r="D3" s="182"/>
      <c r="E3" s="182"/>
      <c r="F3" s="182"/>
      <c r="G3" s="182"/>
      <c r="H3" s="182"/>
      <c r="I3" s="182"/>
    </row>
    <row r="4" spans="1:9">
      <c r="A4" s="182"/>
      <c r="B4" s="182"/>
      <c r="C4" s="182"/>
      <c r="D4" s="182"/>
      <c r="E4" s="182"/>
      <c r="F4" s="182"/>
      <c r="G4" s="182"/>
      <c r="H4" s="182"/>
      <c r="I4" s="182"/>
    </row>
    <row r="5" spans="1:9" s="112" customFormat="1" ht="46.5" customHeight="1">
      <c r="A5" s="183" t="s">
        <v>154</v>
      </c>
      <c r="B5" s="183"/>
      <c r="C5" s="183"/>
      <c r="D5" s="183"/>
      <c r="E5" s="183"/>
      <c r="F5" s="183"/>
      <c r="G5" s="183"/>
      <c r="H5" s="183"/>
      <c r="I5" s="183"/>
    </row>
    <row r="6" spans="1:9" s="112" customFormat="1">
      <c r="A6" s="143"/>
      <c r="B6" s="143"/>
      <c r="C6" s="143"/>
      <c r="D6" s="143"/>
      <c r="E6" s="143"/>
      <c r="F6" s="143"/>
      <c r="G6" s="143"/>
      <c r="H6" s="143"/>
      <c r="I6" s="143"/>
    </row>
    <row r="7" spans="1:9">
      <c r="A7" s="143"/>
      <c r="B7" s="143"/>
      <c r="C7" s="143"/>
      <c r="D7" s="143"/>
      <c r="E7" s="143"/>
      <c r="F7" s="141"/>
      <c r="G7" s="141"/>
      <c r="H7" s="181" t="s">
        <v>152</v>
      </c>
      <c r="I7" s="181"/>
    </row>
    <row r="8" spans="1:9" ht="73.5" customHeight="1">
      <c r="A8" s="176" t="s">
        <v>6</v>
      </c>
      <c r="B8" s="177"/>
      <c r="C8" s="178"/>
      <c r="D8" s="176" t="s">
        <v>1</v>
      </c>
      <c r="E8" s="178"/>
      <c r="F8" s="179" t="s">
        <v>25</v>
      </c>
      <c r="G8" s="176" t="s">
        <v>42</v>
      </c>
      <c r="H8" s="177"/>
      <c r="I8" s="178"/>
    </row>
    <row r="9" spans="1:9" ht="41.25" customHeight="1">
      <c r="A9" s="37" t="s">
        <v>7</v>
      </c>
      <c r="B9" s="37" t="s">
        <v>8</v>
      </c>
      <c r="C9" s="37" t="s">
        <v>9</v>
      </c>
      <c r="D9" s="37" t="s">
        <v>3</v>
      </c>
      <c r="E9" s="37" t="s">
        <v>21</v>
      </c>
      <c r="F9" s="180"/>
      <c r="G9" s="37" t="s">
        <v>96</v>
      </c>
      <c r="H9" s="37" t="s">
        <v>97</v>
      </c>
      <c r="I9" s="37" t="s">
        <v>2</v>
      </c>
    </row>
    <row r="10" spans="1:9">
      <c r="A10" s="37"/>
      <c r="B10" s="37"/>
      <c r="C10" s="37"/>
      <c r="D10" s="37"/>
      <c r="E10" s="37"/>
      <c r="F10" s="113" t="s">
        <v>5</v>
      </c>
      <c r="G10" s="114">
        <f>G12</f>
        <v>0</v>
      </c>
      <c r="H10" s="114">
        <f>H12</f>
        <v>0</v>
      </c>
      <c r="I10" s="114">
        <f>I12</f>
        <v>0</v>
      </c>
    </row>
    <row r="11" spans="1:9" ht="18" customHeight="1">
      <c r="A11" s="37"/>
      <c r="B11" s="37"/>
      <c r="C11" s="37"/>
      <c r="D11" s="37"/>
      <c r="E11" s="37"/>
      <c r="F11" s="39" t="s">
        <v>4</v>
      </c>
      <c r="G11" s="114"/>
      <c r="H11" s="114"/>
      <c r="I11" s="114"/>
    </row>
    <row r="12" spans="1:9">
      <c r="A12" s="115" t="s">
        <v>44</v>
      </c>
      <c r="B12" s="37"/>
      <c r="C12" s="37"/>
      <c r="D12" s="37"/>
      <c r="E12" s="37"/>
      <c r="F12" s="113" t="s">
        <v>45</v>
      </c>
      <c r="G12" s="114">
        <f>G14</f>
        <v>0</v>
      </c>
      <c r="H12" s="114">
        <f>H14</f>
        <v>0</v>
      </c>
      <c r="I12" s="114">
        <f>I14</f>
        <v>0</v>
      </c>
    </row>
    <row r="13" spans="1:9">
      <c r="A13" s="37"/>
      <c r="B13" s="37"/>
      <c r="C13" s="37"/>
      <c r="D13" s="37"/>
      <c r="E13" s="37"/>
      <c r="F13" s="39" t="s">
        <v>4</v>
      </c>
      <c r="G13" s="116"/>
      <c r="H13" s="116"/>
      <c r="I13" s="116"/>
    </row>
    <row r="14" spans="1:9">
      <c r="A14" s="37"/>
      <c r="B14" s="117" t="s">
        <v>46</v>
      </c>
      <c r="C14" s="37"/>
      <c r="D14" s="37"/>
      <c r="E14" s="37"/>
      <c r="F14" s="113" t="s">
        <v>47</v>
      </c>
      <c r="G14" s="114">
        <f>G16</f>
        <v>0</v>
      </c>
      <c r="H14" s="114">
        <f>H16</f>
        <v>0</v>
      </c>
      <c r="I14" s="114">
        <f>I16</f>
        <v>0</v>
      </c>
    </row>
    <row r="15" spans="1:9">
      <c r="A15" s="37"/>
      <c r="B15" s="37"/>
      <c r="C15" s="37"/>
      <c r="D15" s="37"/>
      <c r="E15" s="37"/>
      <c r="F15" s="39" t="s">
        <v>4</v>
      </c>
      <c r="G15" s="116"/>
      <c r="H15" s="116"/>
      <c r="I15" s="116"/>
    </row>
    <row r="16" spans="1:9">
      <c r="A16" s="37"/>
      <c r="B16" s="37"/>
      <c r="C16" s="115" t="s">
        <v>22</v>
      </c>
      <c r="D16" s="37"/>
      <c r="E16" s="37"/>
      <c r="F16" s="113" t="s">
        <v>48</v>
      </c>
      <c r="G16" s="114">
        <f>G18</f>
        <v>0</v>
      </c>
      <c r="H16" s="114">
        <f>H18</f>
        <v>0</v>
      </c>
      <c r="I16" s="114">
        <f>I18</f>
        <v>0</v>
      </c>
    </row>
    <row r="17" spans="1:9">
      <c r="A17" s="37"/>
      <c r="B17" s="37"/>
      <c r="C17" s="37"/>
      <c r="D17" s="37"/>
      <c r="E17" s="37"/>
      <c r="F17" s="39" t="s">
        <v>4</v>
      </c>
      <c r="G17" s="116"/>
      <c r="H17" s="116"/>
      <c r="I17" s="116"/>
    </row>
    <row r="18" spans="1:9" ht="42.75" customHeight="1">
      <c r="A18" s="176"/>
      <c r="B18" s="177"/>
      <c r="C18" s="177"/>
      <c r="D18" s="177"/>
      <c r="E18" s="178"/>
      <c r="F18" s="113" t="s">
        <v>40</v>
      </c>
      <c r="G18" s="114">
        <f>+G20</f>
        <v>0</v>
      </c>
      <c r="H18" s="114">
        <f>+H20</f>
        <v>0</v>
      </c>
      <c r="I18" s="114">
        <f>+I20</f>
        <v>0</v>
      </c>
    </row>
    <row r="19" spans="1:9">
      <c r="A19" s="37"/>
      <c r="B19" s="37"/>
      <c r="C19" s="37"/>
      <c r="D19" s="37"/>
      <c r="E19" s="37"/>
      <c r="F19" s="39" t="s">
        <v>4</v>
      </c>
      <c r="G19" s="116"/>
      <c r="H19" s="116"/>
      <c r="I19" s="116"/>
    </row>
    <row r="20" spans="1:9" s="112" customFormat="1">
      <c r="A20" s="117"/>
      <c r="B20" s="117"/>
      <c r="C20" s="117"/>
      <c r="D20" s="117" t="s">
        <v>49</v>
      </c>
      <c r="E20" s="117"/>
      <c r="F20" s="113" t="s">
        <v>50</v>
      </c>
      <c r="G20" s="114">
        <f>+G22+G38</f>
        <v>0</v>
      </c>
      <c r="H20" s="114">
        <f t="shared" ref="H20:I20" si="0">+H22+H38</f>
        <v>0</v>
      </c>
      <c r="I20" s="114">
        <f t="shared" si="0"/>
        <v>0</v>
      </c>
    </row>
    <row r="21" spans="1:9">
      <c r="A21" s="37"/>
      <c r="B21" s="37"/>
      <c r="C21" s="37"/>
      <c r="D21" s="37"/>
      <c r="E21" s="37"/>
      <c r="F21" s="39" t="s">
        <v>4</v>
      </c>
      <c r="G21" s="38"/>
      <c r="H21" s="38"/>
      <c r="I21" s="38"/>
    </row>
    <row r="22" spans="1:9" s="112" customFormat="1" ht="26.25" customHeight="1">
      <c r="A22" s="117"/>
      <c r="B22" s="117"/>
      <c r="C22" s="117"/>
      <c r="D22" s="117"/>
      <c r="E22" s="117" t="s">
        <v>51</v>
      </c>
      <c r="F22" s="113" t="s">
        <v>52</v>
      </c>
      <c r="G22" s="114">
        <f>+G24+G31</f>
        <v>0</v>
      </c>
      <c r="H22" s="114">
        <f>+H24+H31</f>
        <v>0</v>
      </c>
      <c r="I22" s="114">
        <f>+I24+I31</f>
        <v>0</v>
      </c>
    </row>
    <row r="23" spans="1:9">
      <c r="A23" s="37"/>
      <c r="B23" s="37"/>
      <c r="C23" s="37"/>
      <c r="D23" s="37"/>
      <c r="E23" s="37"/>
      <c r="F23" s="39" t="s">
        <v>23</v>
      </c>
      <c r="G23" s="38"/>
      <c r="H23" s="38"/>
      <c r="I23" s="38"/>
    </row>
    <row r="24" spans="1:9" s="121" customFormat="1" ht="24.75" customHeight="1">
      <c r="A24" s="118"/>
      <c r="B24" s="118"/>
      <c r="C24" s="118"/>
      <c r="D24" s="118"/>
      <c r="E24" s="118"/>
      <c r="F24" s="119" t="s">
        <v>92</v>
      </c>
      <c r="G24" s="120">
        <f>+G26</f>
        <v>-8690</v>
      </c>
      <c r="H24" s="120">
        <f>+H26</f>
        <v>-8690</v>
      </c>
      <c r="I24" s="120">
        <f>+I26</f>
        <v>-8690</v>
      </c>
    </row>
    <row r="25" spans="1:9" s="126" customFormat="1" ht="16.5" customHeight="1">
      <c r="A25" s="122"/>
      <c r="B25" s="123"/>
      <c r="C25" s="124"/>
      <c r="D25" s="124"/>
      <c r="E25" s="124"/>
      <c r="F25" s="39" t="s">
        <v>24</v>
      </c>
      <c r="G25" s="125"/>
      <c r="H25" s="125"/>
      <c r="I25" s="125"/>
    </row>
    <row r="26" spans="1:9" s="126" customFormat="1" ht="15.75" customHeight="1">
      <c r="A26" s="122"/>
      <c r="B26" s="123"/>
      <c r="C26" s="124"/>
      <c r="D26" s="124"/>
      <c r="E26" s="124"/>
      <c r="F26" s="39" t="s">
        <v>5</v>
      </c>
      <c r="G26" s="38">
        <f t="shared" ref="G26:I29" si="1">+G27</f>
        <v>-8690</v>
      </c>
      <c r="H26" s="127">
        <f t="shared" si="1"/>
        <v>-8690</v>
      </c>
      <c r="I26" s="127">
        <f t="shared" si="1"/>
        <v>-8690</v>
      </c>
    </row>
    <row r="27" spans="1:9" s="126" customFormat="1" ht="15.75" customHeight="1">
      <c r="A27" s="122"/>
      <c r="B27" s="123"/>
      <c r="C27" s="124"/>
      <c r="D27" s="124"/>
      <c r="E27" s="124"/>
      <c r="F27" s="39" t="s">
        <v>87</v>
      </c>
      <c r="G27" s="38">
        <f t="shared" si="1"/>
        <v>-8690</v>
      </c>
      <c r="H27" s="127">
        <f t="shared" si="1"/>
        <v>-8690</v>
      </c>
      <c r="I27" s="127">
        <f t="shared" si="1"/>
        <v>-8690</v>
      </c>
    </row>
    <row r="28" spans="1:9" s="126" customFormat="1" ht="15.75" customHeight="1">
      <c r="A28" s="122"/>
      <c r="B28" s="123"/>
      <c r="C28" s="124"/>
      <c r="D28" s="124"/>
      <c r="E28" s="124"/>
      <c r="F28" s="39" t="s">
        <v>88</v>
      </c>
      <c r="G28" s="38">
        <f t="shared" si="1"/>
        <v>-8690</v>
      </c>
      <c r="H28" s="127">
        <f t="shared" si="1"/>
        <v>-8690</v>
      </c>
      <c r="I28" s="127">
        <f t="shared" si="1"/>
        <v>-8690</v>
      </c>
    </row>
    <row r="29" spans="1:9" s="126" customFormat="1" ht="15.75" customHeight="1">
      <c r="A29" s="122"/>
      <c r="B29" s="123"/>
      <c r="C29" s="124"/>
      <c r="D29" s="124"/>
      <c r="E29" s="124"/>
      <c r="F29" s="39" t="s">
        <v>89</v>
      </c>
      <c r="G29" s="38">
        <f t="shared" si="1"/>
        <v>-8690</v>
      </c>
      <c r="H29" s="127">
        <f t="shared" si="1"/>
        <v>-8690</v>
      </c>
      <c r="I29" s="127">
        <f t="shared" si="1"/>
        <v>-8690</v>
      </c>
    </row>
    <row r="30" spans="1:9" s="133" customFormat="1">
      <c r="A30" s="128"/>
      <c r="B30" s="129"/>
      <c r="C30" s="130"/>
      <c r="D30" s="131"/>
      <c r="E30" s="132"/>
      <c r="F30" s="39" t="s">
        <v>53</v>
      </c>
      <c r="G30" s="38">
        <f>-G37</f>
        <v>-8690</v>
      </c>
      <c r="H30" s="127">
        <f t="shared" ref="H30:I30" si="2">-H37</f>
        <v>-8690</v>
      </c>
      <c r="I30" s="127">
        <f t="shared" si="2"/>
        <v>-8690</v>
      </c>
    </row>
    <row r="31" spans="1:9" s="121" customFormat="1" ht="34.5">
      <c r="A31" s="118"/>
      <c r="B31" s="118"/>
      <c r="C31" s="118"/>
      <c r="D31" s="118"/>
      <c r="E31" s="118"/>
      <c r="F31" s="119" t="s">
        <v>67</v>
      </c>
      <c r="G31" s="120">
        <f>+G33</f>
        <v>8690</v>
      </c>
      <c r="H31" s="120">
        <f>+H33</f>
        <v>8690</v>
      </c>
      <c r="I31" s="120">
        <f>+I33</f>
        <v>8690</v>
      </c>
    </row>
    <row r="32" spans="1:9" s="126" customFormat="1" ht="16.5" customHeight="1">
      <c r="A32" s="122"/>
      <c r="B32" s="123"/>
      <c r="C32" s="124"/>
      <c r="D32" s="124"/>
      <c r="E32" s="124"/>
      <c r="F32" s="39" t="s">
        <v>24</v>
      </c>
      <c r="G32" s="125"/>
      <c r="H32" s="125"/>
      <c r="I32" s="125"/>
    </row>
    <row r="33" spans="1:9" s="126" customFormat="1" ht="15.75" customHeight="1">
      <c r="A33" s="122"/>
      <c r="B33" s="123"/>
      <c r="C33" s="124"/>
      <c r="D33" s="124"/>
      <c r="E33" s="124"/>
      <c r="F33" s="39" t="s">
        <v>5</v>
      </c>
      <c r="G33" s="38">
        <f t="shared" ref="G33:I36" si="3">+G34</f>
        <v>8690</v>
      </c>
      <c r="H33" s="127">
        <f t="shared" si="3"/>
        <v>8690</v>
      </c>
      <c r="I33" s="127">
        <f t="shared" si="3"/>
        <v>8690</v>
      </c>
    </row>
    <row r="34" spans="1:9" s="126" customFormat="1" ht="15.75" customHeight="1">
      <c r="A34" s="122"/>
      <c r="B34" s="123"/>
      <c r="C34" s="124"/>
      <c r="D34" s="124"/>
      <c r="E34" s="124"/>
      <c r="F34" s="39" t="s">
        <v>87</v>
      </c>
      <c r="G34" s="38">
        <f t="shared" si="3"/>
        <v>8690</v>
      </c>
      <c r="H34" s="127">
        <f t="shared" si="3"/>
        <v>8690</v>
      </c>
      <c r="I34" s="127">
        <f t="shared" si="3"/>
        <v>8690</v>
      </c>
    </row>
    <row r="35" spans="1:9" s="126" customFormat="1" ht="15.75" customHeight="1">
      <c r="A35" s="122"/>
      <c r="B35" s="123"/>
      <c r="C35" s="124"/>
      <c r="D35" s="124"/>
      <c r="E35" s="124"/>
      <c r="F35" s="39" t="s">
        <v>88</v>
      </c>
      <c r="G35" s="38">
        <f t="shared" si="3"/>
        <v>8690</v>
      </c>
      <c r="H35" s="127">
        <f t="shared" si="3"/>
        <v>8690</v>
      </c>
      <c r="I35" s="127">
        <f t="shared" si="3"/>
        <v>8690</v>
      </c>
    </row>
    <row r="36" spans="1:9" s="126" customFormat="1" ht="15.75" customHeight="1">
      <c r="A36" s="122"/>
      <c r="B36" s="123"/>
      <c r="C36" s="124"/>
      <c r="D36" s="124"/>
      <c r="E36" s="124"/>
      <c r="F36" s="39" t="s">
        <v>108</v>
      </c>
      <c r="G36" s="38">
        <f t="shared" si="3"/>
        <v>8690</v>
      </c>
      <c r="H36" s="127">
        <f t="shared" si="3"/>
        <v>8690</v>
      </c>
      <c r="I36" s="127">
        <f t="shared" si="3"/>
        <v>8690</v>
      </c>
    </row>
    <row r="37" spans="1:9" s="133" customFormat="1">
      <c r="A37" s="128"/>
      <c r="B37" s="129"/>
      <c r="C37" s="130"/>
      <c r="D37" s="131"/>
      <c r="E37" s="132"/>
      <c r="F37" s="39" t="s">
        <v>107</v>
      </c>
      <c r="G37" s="38">
        <f>+'3'!D16</f>
        <v>8690</v>
      </c>
      <c r="H37" s="127">
        <f>+'3'!E16</f>
        <v>8690</v>
      </c>
      <c r="I37" s="127">
        <f>+'3'!F16</f>
        <v>8690</v>
      </c>
    </row>
    <row r="38" spans="1:9">
      <c r="A38" s="117"/>
      <c r="B38" s="117"/>
      <c r="C38" s="117"/>
      <c r="D38" s="117"/>
      <c r="E38" s="117">
        <v>21002</v>
      </c>
      <c r="F38" s="113" t="s">
        <v>143</v>
      </c>
      <c r="G38" s="114">
        <f>+G40+G47</f>
        <v>0</v>
      </c>
      <c r="H38" s="114">
        <f t="shared" ref="H38:I38" si="4">+H40+H47</f>
        <v>0</v>
      </c>
      <c r="I38" s="114">
        <f t="shared" si="4"/>
        <v>0</v>
      </c>
    </row>
    <row r="39" spans="1:9">
      <c r="A39" s="37"/>
      <c r="B39" s="37"/>
      <c r="C39" s="37"/>
      <c r="D39" s="37"/>
      <c r="E39" s="37"/>
      <c r="F39" s="39" t="s">
        <v>23</v>
      </c>
      <c r="G39" s="38"/>
      <c r="H39" s="38"/>
      <c r="I39" s="38"/>
    </row>
    <row r="40" spans="1:9">
      <c r="A40" s="118"/>
      <c r="B40" s="118"/>
      <c r="C40" s="118"/>
      <c r="D40" s="118"/>
      <c r="E40" s="118"/>
      <c r="F40" s="119" t="s">
        <v>92</v>
      </c>
      <c r="G40" s="120">
        <f>+G42</f>
        <v>-3479.9999999999986</v>
      </c>
      <c r="H40" s="120">
        <f>+H42</f>
        <v>-3479.9999999999986</v>
      </c>
      <c r="I40" s="120">
        <f>+I42</f>
        <v>-3479.9999999999986</v>
      </c>
    </row>
    <row r="41" spans="1:9" ht="34.5">
      <c r="A41" s="122"/>
      <c r="B41" s="123"/>
      <c r="C41" s="124"/>
      <c r="D41" s="124"/>
      <c r="E41" s="124"/>
      <c r="F41" s="39" t="s">
        <v>24</v>
      </c>
      <c r="G41" s="125"/>
      <c r="H41" s="125"/>
      <c r="I41" s="125"/>
    </row>
    <row r="42" spans="1:9">
      <c r="A42" s="122"/>
      <c r="B42" s="123"/>
      <c r="C42" s="124"/>
      <c r="D42" s="124"/>
      <c r="E42" s="124"/>
      <c r="F42" s="39" t="s">
        <v>5</v>
      </c>
      <c r="G42" s="127">
        <f t="shared" ref="G42:I45" si="5">+G43</f>
        <v>-3479.9999999999986</v>
      </c>
      <c r="H42" s="127">
        <f t="shared" si="5"/>
        <v>-3479.9999999999986</v>
      </c>
      <c r="I42" s="127">
        <f t="shared" si="5"/>
        <v>-3479.9999999999986</v>
      </c>
    </row>
    <row r="43" spans="1:9">
      <c r="A43" s="122"/>
      <c r="B43" s="123"/>
      <c r="C43" s="124"/>
      <c r="D43" s="124"/>
      <c r="E43" s="124"/>
      <c r="F43" s="39" t="s">
        <v>87</v>
      </c>
      <c r="G43" s="127">
        <f t="shared" si="5"/>
        <v>-3479.9999999999986</v>
      </c>
      <c r="H43" s="127">
        <f t="shared" si="5"/>
        <v>-3479.9999999999986</v>
      </c>
      <c r="I43" s="127">
        <f t="shared" si="5"/>
        <v>-3479.9999999999986</v>
      </c>
    </row>
    <row r="44" spans="1:9">
      <c r="A44" s="122"/>
      <c r="B44" s="123"/>
      <c r="C44" s="124"/>
      <c r="D44" s="124"/>
      <c r="E44" s="124"/>
      <c r="F44" s="39" t="s">
        <v>88</v>
      </c>
      <c r="G44" s="127">
        <f t="shared" si="5"/>
        <v>-3479.9999999999986</v>
      </c>
      <c r="H44" s="127">
        <f t="shared" si="5"/>
        <v>-3479.9999999999986</v>
      </c>
      <c r="I44" s="127">
        <f t="shared" si="5"/>
        <v>-3479.9999999999986</v>
      </c>
    </row>
    <row r="45" spans="1:9">
      <c r="A45" s="122"/>
      <c r="B45" s="123"/>
      <c r="C45" s="124"/>
      <c r="D45" s="124"/>
      <c r="E45" s="124"/>
      <c r="F45" s="39" t="s">
        <v>89</v>
      </c>
      <c r="G45" s="127">
        <f t="shared" si="5"/>
        <v>-3479.9999999999986</v>
      </c>
      <c r="H45" s="127">
        <f t="shared" si="5"/>
        <v>-3479.9999999999986</v>
      </c>
      <c r="I45" s="127">
        <f t="shared" si="5"/>
        <v>-3479.9999999999986</v>
      </c>
    </row>
    <row r="46" spans="1:9">
      <c r="A46" s="128"/>
      <c r="B46" s="129"/>
      <c r="C46" s="130"/>
      <c r="D46" s="131"/>
      <c r="E46" s="132"/>
      <c r="F46" s="39" t="s">
        <v>53</v>
      </c>
      <c r="G46" s="127">
        <f>-G53</f>
        <v>-3479.9999999999986</v>
      </c>
      <c r="H46" s="127">
        <f t="shared" ref="H46:I46" si="6">-H53</f>
        <v>-3479.9999999999986</v>
      </c>
      <c r="I46" s="127">
        <f t="shared" si="6"/>
        <v>-3479.9999999999986</v>
      </c>
    </row>
    <row r="47" spans="1:9" ht="34.5">
      <c r="A47" s="118"/>
      <c r="B47" s="118"/>
      <c r="C47" s="118"/>
      <c r="D47" s="118"/>
      <c r="E47" s="118"/>
      <c r="F47" s="119" t="s">
        <v>43</v>
      </c>
      <c r="G47" s="120">
        <f>+G49</f>
        <v>3479.9999999999986</v>
      </c>
      <c r="H47" s="120">
        <f t="shared" ref="H47:I47" si="7">+H49</f>
        <v>3479.9999999999986</v>
      </c>
      <c r="I47" s="120">
        <f t="shared" si="7"/>
        <v>3479.9999999999986</v>
      </c>
    </row>
    <row r="48" spans="1:9" ht="34.5">
      <c r="A48" s="37"/>
      <c r="B48" s="37"/>
      <c r="C48" s="37"/>
      <c r="D48" s="37"/>
      <c r="E48" s="37"/>
      <c r="F48" s="39" t="s">
        <v>24</v>
      </c>
      <c r="G48" s="38"/>
      <c r="H48" s="38"/>
      <c r="I48" s="38"/>
    </row>
    <row r="49" spans="1:9">
      <c r="A49" s="122"/>
      <c r="B49" s="123"/>
      <c r="C49" s="124"/>
      <c r="D49" s="124"/>
      <c r="E49" s="124"/>
      <c r="F49" s="39" t="s">
        <v>5</v>
      </c>
      <c r="G49" s="127">
        <f t="shared" ref="G49:I52" si="8">+G50</f>
        <v>3479.9999999999986</v>
      </c>
      <c r="H49" s="127">
        <f t="shared" si="8"/>
        <v>3479.9999999999986</v>
      </c>
      <c r="I49" s="127">
        <f t="shared" si="8"/>
        <v>3479.9999999999986</v>
      </c>
    </row>
    <row r="50" spans="1:9">
      <c r="A50" s="122"/>
      <c r="B50" s="123"/>
      <c r="C50" s="124"/>
      <c r="D50" s="124"/>
      <c r="E50" s="124"/>
      <c r="F50" s="39" t="s">
        <v>87</v>
      </c>
      <c r="G50" s="127">
        <f t="shared" si="8"/>
        <v>3479.9999999999986</v>
      </c>
      <c r="H50" s="127">
        <f t="shared" si="8"/>
        <v>3479.9999999999986</v>
      </c>
      <c r="I50" s="127">
        <f t="shared" si="8"/>
        <v>3479.9999999999986</v>
      </c>
    </row>
    <row r="51" spans="1:9">
      <c r="A51" s="122"/>
      <c r="B51" s="123"/>
      <c r="C51" s="124"/>
      <c r="D51" s="124"/>
      <c r="E51" s="124"/>
      <c r="F51" s="39" t="s">
        <v>88</v>
      </c>
      <c r="G51" s="127">
        <f t="shared" si="8"/>
        <v>3479.9999999999986</v>
      </c>
      <c r="H51" s="127">
        <f t="shared" si="8"/>
        <v>3479.9999999999986</v>
      </c>
      <c r="I51" s="127">
        <f t="shared" si="8"/>
        <v>3479.9999999999986</v>
      </c>
    </row>
    <row r="52" spans="1:9">
      <c r="A52" s="122"/>
      <c r="B52" s="123"/>
      <c r="C52" s="124"/>
      <c r="D52" s="124"/>
      <c r="E52" s="124"/>
      <c r="F52" s="39" t="s">
        <v>89</v>
      </c>
      <c r="G52" s="127">
        <f t="shared" si="8"/>
        <v>3479.9999999999986</v>
      </c>
      <c r="H52" s="127">
        <f t="shared" si="8"/>
        <v>3479.9999999999986</v>
      </c>
      <c r="I52" s="127">
        <f t="shared" si="8"/>
        <v>3479.9999999999986</v>
      </c>
    </row>
    <row r="53" spans="1:9">
      <c r="A53" s="37"/>
      <c r="B53" s="37"/>
      <c r="C53" s="37"/>
      <c r="D53" s="37"/>
      <c r="E53" s="37"/>
      <c r="F53" s="222" t="s">
        <v>107</v>
      </c>
      <c r="G53" s="127">
        <f>+'3'!D39</f>
        <v>3479.9999999999986</v>
      </c>
      <c r="H53" s="127">
        <f>+'3'!E39</f>
        <v>3479.9999999999986</v>
      </c>
      <c r="I53" s="127">
        <f>+'3'!F39</f>
        <v>3479.9999999999986</v>
      </c>
    </row>
  </sheetData>
  <mergeCells count="11">
    <mergeCell ref="H7:I7"/>
    <mergeCell ref="A1:I1"/>
    <mergeCell ref="A2:I2"/>
    <mergeCell ref="A3:I3"/>
    <mergeCell ref="A4:I4"/>
    <mergeCell ref="A5:I5"/>
    <mergeCell ref="A8:C8"/>
    <mergeCell ref="D8:E8"/>
    <mergeCell ref="F8:F9"/>
    <mergeCell ref="G8:I8"/>
    <mergeCell ref="A18:E18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zoomScaleNormal="100" workbookViewId="0">
      <selection activeCell="A5" sqref="A5:F5"/>
    </sheetView>
  </sheetViews>
  <sheetFormatPr defaultRowHeight="17.25"/>
  <cols>
    <col min="1" max="1" width="11.42578125" style="71" customWidth="1"/>
    <col min="2" max="2" width="12" style="71" customWidth="1"/>
    <col min="3" max="3" width="63.42578125" style="67" customWidth="1"/>
    <col min="4" max="6" width="16" style="67" customWidth="1"/>
    <col min="7" max="16384" width="9.140625" style="67"/>
  </cols>
  <sheetData>
    <row r="1" spans="1:6" ht="17.25" customHeight="1">
      <c r="A1" s="182" t="s">
        <v>65</v>
      </c>
      <c r="B1" s="182"/>
      <c r="C1" s="182"/>
      <c r="D1" s="182"/>
      <c r="E1" s="182"/>
      <c r="F1" s="182"/>
    </row>
    <row r="2" spans="1:6" ht="17.25" customHeight="1">
      <c r="A2" s="182" t="s">
        <v>95</v>
      </c>
      <c r="B2" s="182"/>
      <c r="C2" s="182"/>
      <c r="D2" s="182"/>
      <c r="E2" s="182"/>
      <c r="F2" s="182"/>
    </row>
    <row r="3" spans="1:6" ht="17.25" customHeight="1">
      <c r="A3" s="182" t="s">
        <v>0</v>
      </c>
      <c r="B3" s="182"/>
      <c r="C3" s="182"/>
      <c r="D3" s="182"/>
      <c r="E3" s="182"/>
      <c r="F3" s="182"/>
    </row>
    <row r="4" spans="1:6">
      <c r="A4" s="182"/>
      <c r="B4" s="182"/>
      <c r="C4" s="182"/>
      <c r="D4" s="182"/>
      <c r="E4" s="182"/>
      <c r="F4" s="182"/>
    </row>
    <row r="5" spans="1:6" ht="48" customHeight="1">
      <c r="A5" s="183" t="s">
        <v>98</v>
      </c>
      <c r="B5" s="183"/>
      <c r="C5" s="183"/>
      <c r="D5" s="183"/>
      <c r="E5" s="183"/>
      <c r="F5" s="183"/>
    </row>
    <row r="6" spans="1:6" ht="17.25" customHeight="1">
      <c r="A6" s="68"/>
      <c r="B6" s="68"/>
      <c r="C6" s="69"/>
      <c r="D6" s="70"/>
      <c r="E6" s="187" t="s">
        <v>152</v>
      </c>
      <c r="F6" s="187"/>
    </row>
    <row r="7" spans="1:6" s="71" customFormat="1" ht="63.75" customHeight="1">
      <c r="A7" s="184" t="s">
        <v>26</v>
      </c>
      <c r="B7" s="184"/>
      <c r="C7" s="185" t="s">
        <v>27</v>
      </c>
      <c r="D7" s="188" t="s">
        <v>42</v>
      </c>
      <c r="E7" s="189"/>
      <c r="F7" s="190"/>
    </row>
    <row r="8" spans="1:6" s="71" customFormat="1" ht="53.25">
      <c r="A8" s="72" t="s">
        <v>29</v>
      </c>
      <c r="B8" s="72" t="s">
        <v>30</v>
      </c>
      <c r="C8" s="186"/>
      <c r="D8" s="73" t="s">
        <v>96</v>
      </c>
      <c r="E8" s="73" t="s">
        <v>97</v>
      </c>
      <c r="F8" s="74" t="s">
        <v>2</v>
      </c>
    </row>
    <row r="9" spans="1:6" s="71" customFormat="1">
      <c r="A9" s="75"/>
      <c r="B9" s="75"/>
      <c r="C9" s="76" t="s">
        <v>35</v>
      </c>
      <c r="D9" s="77">
        <f>D11</f>
        <v>0</v>
      </c>
      <c r="E9" s="77">
        <f>E11</f>
        <v>0</v>
      </c>
      <c r="F9" s="77">
        <f>F11</f>
        <v>0</v>
      </c>
    </row>
    <row r="10" spans="1:6">
      <c r="A10" s="75"/>
      <c r="B10" s="75"/>
      <c r="C10" s="76" t="s">
        <v>36</v>
      </c>
      <c r="D10" s="78"/>
      <c r="E10" s="79"/>
      <c r="F10" s="79"/>
    </row>
    <row r="11" spans="1:6" s="71" customFormat="1" ht="34.5">
      <c r="A11" s="80"/>
      <c r="B11" s="81"/>
      <c r="C11" s="82" t="s">
        <v>40</v>
      </c>
      <c r="D11" s="77">
        <f>+D13</f>
        <v>0</v>
      </c>
      <c r="E11" s="77">
        <f>+E13</f>
        <v>0</v>
      </c>
      <c r="F11" s="77">
        <f>+F13</f>
        <v>0</v>
      </c>
    </row>
    <row r="12" spans="1:6" s="71" customFormat="1">
      <c r="A12" s="80"/>
      <c r="B12" s="80"/>
      <c r="C12" s="36" t="s">
        <v>37</v>
      </c>
      <c r="D12" s="83"/>
      <c r="E12" s="83"/>
      <c r="F12" s="83"/>
    </row>
    <row r="13" spans="1:6" s="86" customFormat="1" ht="34.5">
      <c r="A13" s="84">
        <v>1049</v>
      </c>
      <c r="B13" s="84">
        <v>21001</v>
      </c>
      <c r="C13" s="85" t="s">
        <v>41</v>
      </c>
      <c r="D13" s="77">
        <f>+D16+D15</f>
        <v>0</v>
      </c>
      <c r="E13" s="77">
        <f>+E16+E15</f>
        <v>0</v>
      </c>
      <c r="F13" s="77">
        <f>+F16+F15</f>
        <v>0</v>
      </c>
    </row>
    <row r="14" spans="1:6" s="89" customFormat="1">
      <c r="A14" s="87"/>
      <c r="B14" s="87"/>
      <c r="C14" s="88" t="s">
        <v>23</v>
      </c>
      <c r="D14" s="33"/>
      <c r="E14" s="33"/>
      <c r="F14" s="33"/>
    </row>
    <row r="15" spans="1:6" s="89" customFormat="1">
      <c r="A15" s="90"/>
      <c r="B15" s="90"/>
      <c r="C15" s="91" t="s">
        <v>93</v>
      </c>
      <c r="D15" s="92">
        <f>+'2'!G30</f>
        <v>-8690</v>
      </c>
      <c r="E15" s="92">
        <f>-E16</f>
        <v>-8690</v>
      </c>
      <c r="F15" s="92">
        <f>-F16</f>
        <v>-8690</v>
      </c>
    </row>
    <row r="16" spans="1:6" s="89" customFormat="1" ht="34.5">
      <c r="A16" s="93"/>
      <c r="B16" s="93"/>
      <c r="C16" s="35" t="s">
        <v>43</v>
      </c>
      <c r="D16" s="33">
        <f>+D18+D26+D34</f>
        <v>8690</v>
      </c>
      <c r="E16" s="33">
        <f>+E18+E26+E34</f>
        <v>8690</v>
      </c>
      <c r="F16" s="33">
        <f>+F18+F26+F34</f>
        <v>8690</v>
      </c>
    </row>
    <row r="17" spans="1:6" s="86" customFormat="1">
      <c r="A17" s="94"/>
      <c r="B17" s="94"/>
      <c r="C17" s="88" t="s">
        <v>38</v>
      </c>
      <c r="D17" s="95"/>
      <c r="E17" s="95"/>
      <c r="F17" s="95"/>
    </row>
    <row r="18" spans="1:6" s="86" customFormat="1" ht="34.5">
      <c r="A18" s="35"/>
      <c r="B18" s="35">
        <v>1</v>
      </c>
      <c r="C18" s="35" t="s">
        <v>63</v>
      </c>
      <c r="D18" s="77">
        <f>D19+D22+D24</f>
        <v>3010.8</v>
      </c>
      <c r="E18" s="77">
        <f t="shared" ref="E18" si="0">E19+E22+E24</f>
        <v>3010.8</v>
      </c>
      <c r="F18" s="77">
        <f>F19+F22+F24</f>
        <v>3010.8</v>
      </c>
    </row>
    <row r="19" spans="1:6" ht="34.5">
      <c r="A19" s="36"/>
      <c r="B19" s="36"/>
      <c r="C19" s="96" t="s">
        <v>83</v>
      </c>
      <c r="D19" s="97">
        <f>+D20+D21</f>
        <v>2600.8000000000002</v>
      </c>
      <c r="E19" s="98">
        <f t="shared" ref="E19:F19" si="1">+E20+E21</f>
        <v>2600.8000000000002</v>
      </c>
      <c r="F19" s="98">
        <f t="shared" si="1"/>
        <v>2600.8000000000002</v>
      </c>
    </row>
    <row r="20" spans="1:6">
      <c r="A20" s="36"/>
      <c r="B20" s="36"/>
      <c r="C20" s="99" t="s">
        <v>112</v>
      </c>
      <c r="D20" s="100">
        <v>908.2</v>
      </c>
      <c r="E20" s="100">
        <v>908.2</v>
      </c>
      <c r="F20" s="100">
        <v>908.2</v>
      </c>
    </row>
    <row r="21" spans="1:6">
      <c r="A21" s="36"/>
      <c r="B21" s="36"/>
      <c r="C21" s="99" t="s">
        <v>113</v>
      </c>
      <c r="D21" s="100">
        <v>1692.6</v>
      </c>
      <c r="E21" s="100">
        <v>1692.6</v>
      </c>
      <c r="F21" s="100">
        <v>1692.6</v>
      </c>
    </row>
    <row r="22" spans="1:6">
      <c r="A22" s="36"/>
      <c r="B22" s="36"/>
      <c r="C22" s="96" t="s">
        <v>106</v>
      </c>
      <c r="D22" s="97">
        <f>+D23</f>
        <v>336</v>
      </c>
      <c r="E22" s="98">
        <f t="shared" ref="E22:F22" si="2">+E23</f>
        <v>336</v>
      </c>
      <c r="F22" s="98">
        <f t="shared" si="2"/>
        <v>336</v>
      </c>
    </row>
    <row r="23" spans="1:6" ht="69">
      <c r="A23" s="36"/>
      <c r="B23" s="36"/>
      <c r="C23" s="99" t="s">
        <v>114</v>
      </c>
      <c r="D23" s="100">
        <v>336</v>
      </c>
      <c r="E23" s="100">
        <v>336</v>
      </c>
      <c r="F23" s="100">
        <v>336</v>
      </c>
    </row>
    <row r="24" spans="1:6" s="86" customFormat="1">
      <c r="A24" s="35"/>
      <c r="B24" s="36"/>
      <c r="C24" s="96" t="s">
        <v>84</v>
      </c>
      <c r="D24" s="98">
        <f>+D25</f>
        <v>74</v>
      </c>
      <c r="E24" s="98">
        <f t="shared" ref="E24:F24" si="3">+E25</f>
        <v>74</v>
      </c>
      <c r="F24" s="98">
        <f t="shared" si="3"/>
        <v>74</v>
      </c>
    </row>
    <row r="25" spans="1:6">
      <c r="A25" s="36"/>
      <c r="B25" s="36"/>
      <c r="C25" s="99" t="s">
        <v>153</v>
      </c>
      <c r="D25" s="100">
        <v>74</v>
      </c>
      <c r="E25" s="100">
        <v>74</v>
      </c>
      <c r="F25" s="100">
        <v>74</v>
      </c>
    </row>
    <row r="26" spans="1:6" s="86" customFormat="1" ht="34.5">
      <c r="A26" s="35"/>
      <c r="B26" s="101">
        <v>2</v>
      </c>
      <c r="C26" s="101" t="s">
        <v>86</v>
      </c>
      <c r="D26" s="97">
        <f>SUM(D27:D33)</f>
        <v>4446.8999999999996</v>
      </c>
      <c r="E26" s="98">
        <f>SUM(E27:E33)</f>
        <v>4446.8999999999996</v>
      </c>
      <c r="F26" s="98">
        <f>SUM(F27:F33)</f>
        <v>4446.8999999999996</v>
      </c>
    </row>
    <row r="27" spans="1:6" ht="51.75">
      <c r="A27" s="36"/>
      <c r="B27" s="36"/>
      <c r="C27" s="99" t="s">
        <v>115</v>
      </c>
      <c r="D27" s="100">
        <v>207</v>
      </c>
      <c r="E27" s="100">
        <v>207</v>
      </c>
      <c r="F27" s="100">
        <v>207</v>
      </c>
    </row>
    <row r="28" spans="1:6" ht="69">
      <c r="A28" s="36"/>
      <c r="B28" s="36"/>
      <c r="C28" s="99" t="s">
        <v>116</v>
      </c>
      <c r="D28" s="100">
        <v>192.2</v>
      </c>
      <c r="E28" s="100">
        <v>192.2</v>
      </c>
      <c r="F28" s="100">
        <v>192.2</v>
      </c>
    </row>
    <row r="29" spans="1:6" ht="51.75">
      <c r="A29" s="36"/>
      <c r="B29" s="36"/>
      <c r="C29" s="99" t="s">
        <v>117</v>
      </c>
      <c r="D29" s="100">
        <v>957.9</v>
      </c>
      <c r="E29" s="100">
        <v>957.9</v>
      </c>
      <c r="F29" s="100">
        <v>957.9</v>
      </c>
    </row>
    <row r="30" spans="1:6" ht="51.75">
      <c r="A30" s="36"/>
      <c r="B30" s="36"/>
      <c r="C30" s="99" t="s">
        <v>118</v>
      </c>
      <c r="D30" s="100">
        <v>1888.4</v>
      </c>
      <c r="E30" s="100">
        <v>1888.4</v>
      </c>
      <c r="F30" s="100">
        <v>1888.4</v>
      </c>
    </row>
    <row r="31" spans="1:6" ht="51.75">
      <c r="A31" s="36"/>
      <c r="B31" s="36"/>
      <c r="C31" s="99" t="s">
        <v>119</v>
      </c>
      <c r="D31" s="100">
        <v>1153</v>
      </c>
      <c r="E31" s="100">
        <v>1153</v>
      </c>
      <c r="F31" s="100">
        <v>1153</v>
      </c>
    </row>
    <row r="32" spans="1:6" ht="51.75">
      <c r="A32" s="36"/>
      <c r="B32" s="36"/>
      <c r="C32" s="99" t="s">
        <v>120</v>
      </c>
      <c r="D32" s="100">
        <v>35.5</v>
      </c>
      <c r="E32" s="100">
        <v>35.5</v>
      </c>
      <c r="F32" s="100">
        <v>35.5</v>
      </c>
    </row>
    <row r="33" spans="1:6" ht="69">
      <c r="A33" s="36"/>
      <c r="B33" s="36"/>
      <c r="C33" s="99" t="s">
        <v>121</v>
      </c>
      <c r="D33" s="100">
        <v>12.9</v>
      </c>
      <c r="E33" s="100">
        <v>12.9</v>
      </c>
      <c r="F33" s="100">
        <v>12.9</v>
      </c>
    </row>
    <row r="34" spans="1:6" s="86" customFormat="1" ht="34.5">
      <c r="A34" s="35"/>
      <c r="B34" s="35">
        <v>3</v>
      </c>
      <c r="C34" s="101" t="s">
        <v>85</v>
      </c>
      <c r="D34" s="77">
        <f>SUM(D35:D35)</f>
        <v>1232.3</v>
      </c>
      <c r="E34" s="77">
        <f>SUM(E35:E35)</f>
        <v>1232.3</v>
      </c>
      <c r="F34" s="77">
        <f>SUM(F35:F35)</f>
        <v>1232.3</v>
      </c>
    </row>
    <row r="35" spans="1:6" ht="51.75">
      <c r="A35" s="36"/>
      <c r="B35" s="36"/>
      <c r="C35" s="99" t="s">
        <v>122</v>
      </c>
      <c r="D35" s="100">
        <v>1232.3</v>
      </c>
      <c r="E35" s="100">
        <v>1232.3</v>
      </c>
      <c r="F35" s="100">
        <v>1232.3</v>
      </c>
    </row>
    <row r="36" spans="1:6" s="31" customFormat="1" ht="34.5">
      <c r="A36" s="102">
        <v>1049</v>
      </c>
      <c r="B36" s="102">
        <v>21002</v>
      </c>
      <c r="C36" s="103" t="s">
        <v>139</v>
      </c>
      <c r="D36" s="104">
        <f>+D39+D38</f>
        <v>0</v>
      </c>
      <c r="E36" s="104">
        <f>+E39+E38</f>
        <v>0</v>
      </c>
      <c r="F36" s="104">
        <f>+F39+F38</f>
        <v>0</v>
      </c>
    </row>
    <row r="37" spans="1:6" s="31" customFormat="1">
      <c r="A37" s="105"/>
      <c r="B37" s="105"/>
      <c r="C37" s="88" t="s">
        <v>23</v>
      </c>
      <c r="D37" s="106"/>
      <c r="E37" s="106"/>
      <c r="F37" s="106"/>
    </row>
    <row r="38" spans="1:6" s="31" customFormat="1">
      <c r="A38" s="102"/>
      <c r="B38" s="102"/>
      <c r="C38" s="91" t="s">
        <v>93</v>
      </c>
      <c r="D38" s="104">
        <v>-3479.9999999999986</v>
      </c>
      <c r="E38" s="104">
        <v>-3479.9999999999986</v>
      </c>
      <c r="F38" s="104">
        <v>-3479.9999999999986</v>
      </c>
    </row>
    <row r="39" spans="1:6" s="31" customFormat="1" ht="34.5">
      <c r="A39" s="105"/>
      <c r="B39" s="105"/>
      <c r="C39" s="35" t="s">
        <v>43</v>
      </c>
      <c r="D39" s="107">
        <f t="shared" ref="D39:E39" si="4">SUM(D41:D57)</f>
        <v>3479.9999999999986</v>
      </c>
      <c r="E39" s="107">
        <f t="shared" si="4"/>
        <v>3479.9999999999986</v>
      </c>
      <c r="F39" s="107">
        <f>SUM(F41:F57)</f>
        <v>3479.9999999999986</v>
      </c>
    </row>
    <row r="40" spans="1:6" s="31" customFormat="1">
      <c r="A40" s="105"/>
      <c r="B40" s="105"/>
      <c r="C40" s="88" t="s">
        <v>140</v>
      </c>
      <c r="D40" s="107"/>
      <c r="E40" s="107"/>
      <c r="F40" s="107"/>
    </row>
    <row r="41" spans="1:6" s="31" customFormat="1" ht="34.5">
      <c r="A41" s="102"/>
      <c r="B41" s="108"/>
      <c r="C41" s="109" t="s">
        <v>123</v>
      </c>
      <c r="D41" s="110">
        <v>432.5</v>
      </c>
      <c r="E41" s="110">
        <v>432.5</v>
      </c>
      <c r="F41" s="110">
        <v>432.5</v>
      </c>
    </row>
    <row r="42" spans="1:6" s="31" customFormat="1" ht="34.5">
      <c r="A42" s="102"/>
      <c r="B42" s="108"/>
      <c r="C42" s="109" t="s">
        <v>124</v>
      </c>
      <c r="D42" s="110">
        <v>46.1</v>
      </c>
      <c r="E42" s="110">
        <v>46.1</v>
      </c>
      <c r="F42" s="110">
        <v>46.1</v>
      </c>
    </row>
    <row r="43" spans="1:6" s="31" customFormat="1" ht="51.75">
      <c r="A43" s="102"/>
      <c r="B43" s="108"/>
      <c r="C43" s="109" t="s">
        <v>125</v>
      </c>
      <c r="D43" s="110">
        <v>144.19999999999999</v>
      </c>
      <c r="E43" s="110">
        <v>144.19999999999999</v>
      </c>
      <c r="F43" s="110">
        <v>144.19999999999999</v>
      </c>
    </row>
    <row r="44" spans="1:6" s="31" customFormat="1" ht="51.75">
      <c r="A44" s="102"/>
      <c r="B44" s="108"/>
      <c r="C44" s="109" t="s">
        <v>126</v>
      </c>
      <c r="D44" s="110">
        <v>336.4</v>
      </c>
      <c r="E44" s="110">
        <v>336.4</v>
      </c>
      <c r="F44" s="110">
        <v>336.4</v>
      </c>
    </row>
    <row r="45" spans="1:6" s="31" customFormat="1" ht="34.5">
      <c r="A45" s="102"/>
      <c r="B45" s="108"/>
      <c r="C45" s="109" t="s">
        <v>127</v>
      </c>
      <c r="D45" s="110">
        <v>144.19999999999999</v>
      </c>
      <c r="E45" s="110">
        <v>144.19999999999999</v>
      </c>
      <c r="F45" s="110">
        <v>144.19999999999999</v>
      </c>
    </row>
    <row r="46" spans="1:6" s="31" customFormat="1" ht="34.5">
      <c r="A46" s="102"/>
      <c r="B46" s="108"/>
      <c r="C46" s="109" t="s">
        <v>128</v>
      </c>
      <c r="D46" s="110">
        <v>144.19999999999999</v>
      </c>
      <c r="E46" s="110">
        <v>144.19999999999999</v>
      </c>
      <c r="F46" s="110">
        <v>144.19999999999999</v>
      </c>
    </row>
    <row r="47" spans="1:6" s="31" customFormat="1" ht="51.75">
      <c r="A47" s="102"/>
      <c r="B47" s="108"/>
      <c r="C47" s="109" t="s">
        <v>129</v>
      </c>
      <c r="D47" s="110">
        <v>144.19999999999999</v>
      </c>
      <c r="E47" s="110">
        <v>144.19999999999999</v>
      </c>
      <c r="F47" s="110">
        <v>144.19999999999999</v>
      </c>
    </row>
    <row r="48" spans="1:6" s="31" customFormat="1" ht="86.25">
      <c r="A48" s="102"/>
      <c r="B48" s="108"/>
      <c r="C48" s="109" t="s">
        <v>141</v>
      </c>
      <c r="D48" s="110">
        <v>144.19999999999999</v>
      </c>
      <c r="E48" s="110">
        <v>144.19999999999999</v>
      </c>
      <c r="F48" s="110">
        <v>144.19999999999999</v>
      </c>
    </row>
    <row r="49" spans="1:6" s="31" customFormat="1" ht="51.75">
      <c r="A49" s="102"/>
      <c r="B49" s="108"/>
      <c r="C49" s="109" t="s">
        <v>130</v>
      </c>
      <c r="D49" s="110">
        <v>336.4</v>
      </c>
      <c r="E49" s="110">
        <v>336.4</v>
      </c>
      <c r="F49" s="110">
        <v>336.4</v>
      </c>
    </row>
    <row r="50" spans="1:6" s="31" customFormat="1" ht="51.75">
      <c r="A50" s="102"/>
      <c r="B50" s="108"/>
      <c r="C50" s="109" t="s">
        <v>131</v>
      </c>
      <c r="D50" s="110">
        <v>454.2</v>
      </c>
      <c r="E50" s="110">
        <v>454.2</v>
      </c>
      <c r="F50" s="110">
        <v>454.2</v>
      </c>
    </row>
    <row r="51" spans="1:6" s="31" customFormat="1" ht="34.5">
      <c r="A51" s="102"/>
      <c r="B51" s="108"/>
      <c r="C51" s="109" t="s">
        <v>132</v>
      </c>
      <c r="D51" s="110">
        <v>105.7</v>
      </c>
      <c r="E51" s="110">
        <v>105.7</v>
      </c>
      <c r="F51" s="110">
        <v>105.7</v>
      </c>
    </row>
    <row r="52" spans="1:6" s="31" customFormat="1" ht="51.75">
      <c r="A52" s="102"/>
      <c r="B52" s="108"/>
      <c r="C52" s="109" t="s">
        <v>133</v>
      </c>
      <c r="D52" s="110">
        <v>105.7</v>
      </c>
      <c r="E52" s="110">
        <v>105.7</v>
      </c>
      <c r="F52" s="110">
        <v>105.7</v>
      </c>
    </row>
    <row r="53" spans="1:6" s="31" customFormat="1" ht="51.75">
      <c r="A53" s="102"/>
      <c r="B53" s="108"/>
      <c r="C53" s="109" t="s">
        <v>134</v>
      </c>
      <c r="D53" s="110">
        <v>105.7</v>
      </c>
      <c r="E53" s="110">
        <v>105.7</v>
      </c>
      <c r="F53" s="110">
        <v>105.7</v>
      </c>
    </row>
    <row r="54" spans="1:6" s="31" customFormat="1" ht="51.75">
      <c r="A54" s="102"/>
      <c r="B54" s="108"/>
      <c r="C54" s="109" t="s">
        <v>135</v>
      </c>
      <c r="D54" s="110">
        <v>403.7</v>
      </c>
      <c r="E54" s="110">
        <v>403.7</v>
      </c>
      <c r="F54" s="110">
        <v>403.7</v>
      </c>
    </row>
    <row r="55" spans="1:6" s="31" customFormat="1" ht="51.75">
      <c r="A55" s="102"/>
      <c r="B55" s="108"/>
      <c r="C55" s="109" t="s">
        <v>136</v>
      </c>
      <c r="D55" s="110">
        <v>144.19999999999999</v>
      </c>
      <c r="E55" s="110">
        <v>144.19999999999999</v>
      </c>
      <c r="F55" s="110">
        <v>144.19999999999999</v>
      </c>
    </row>
    <row r="56" spans="1:6" s="31" customFormat="1" ht="51.75">
      <c r="A56" s="102"/>
      <c r="B56" s="108"/>
      <c r="C56" s="109" t="s">
        <v>137</v>
      </c>
      <c r="D56" s="110">
        <v>144.19999999999999</v>
      </c>
      <c r="E56" s="110">
        <v>144.19999999999999</v>
      </c>
      <c r="F56" s="110">
        <v>144.19999999999999</v>
      </c>
    </row>
    <row r="57" spans="1:6" s="31" customFormat="1" ht="51.75">
      <c r="A57" s="102"/>
      <c r="B57" s="108"/>
      <c r="C57" s="109" t="s">
        <v>138</v>
      </c>
      <c r="D57" s="110">
        <v>144.19999999999999</v>
      </c>
      <c r="E57" s="110">
        <v>144.19999999999999</v>
      </c>
      <c r="F57" s="110">
        <v>144.19999999999999</v>
      </c>
    </row>
    <row r="59" spans="1:6">
      <c r="D59" s="111"/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  <ignoredErrors>
    <ignoredError sqref="D12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zoomScaleNormal="100" zoomScaleSheetLayoutView="100" workbookViewId="0">
      <selection activeCell="B17" sqref="B17"/>
    </sheetView>
  </sheetViews>
  <sheetFormatPr defaultRowHeight="17.25"/>
  <cols>
    <col min="1" max="1" width="28.5703125" style="40" customWidth="1"/>
    <col min="2" max="2" width="54.140625" style="40" customWidth="1"/>
    <col min="3" max="3" width="14.7109375" style="40" customWidth="1"/>
    <col min="4" max="4" width="15.5703125" style="40" customWidth="1"/>
    <col min="5" max="5" width="16.7109375" style="40" customWidth="1"/>
    <col min="6" max="255" width="9.140625" style="40"/>
    <col min="256" max="256" width="28.5703125" style="40" customWidth="1"/>
    <col min="257" max="257" width="51.140625" style="40" customWidth="1"/>
    <col min="258" max="259" width="14" style="40" customWidth="1"/>
    <col min="260" max="260" width="14.28515625" style="40" customWidth="1"/>
    <col min="261" max="261" width="15.5703125" style="40" customWidth="1"/>
    <col min="262" max="511" width="9.140625" style="40"/>
    <col min="512" max="512" width="28.5703125" style="40" customWidth="1"/>
    <col min="513" max="513" width="51.140625" style="40" customWidth="1"/>
    <col min="514" max="515" width="14" style="40" customWidth="1"/>
    <col min="516" max="516" width="14.28515625" style="40" customWidth="1"/>
    <col min="517" max="517" width="15.5703125" style="40" customWidth="1"/>
    <col min="518" max="767" width="9.140625" style="40"/>
    <col min="768" max="768" width="28.5703125" style="40" customWidth="1"/>
    <col min="769" max="769" width="51.140625" style="40" customWidth="1"/>
    <col min="770" max="771" width="14" style="40" customWidth="1"/>
    <col min="772" max="772" width="14.28515625" style="40" customWidth="1"/>
    <col min="773" max="773" width="15.5703125" style="40" customWidth="1"/>
    <col min="774" max="1023" width="9.140625" style="40"/>
    <col min="1024" max="1024" width="28.5703125" style="40" customWidth="1"/>
    <col min="1025" max="1025" width="51.140625" style="40" customWidth="1"/>
    <col min="1026" max="1027" width="14" style="40" customWidth="1"/>
    <col min="1028" max="1028" width="14.28515625" style="40" customWidth="1"/>
    <col min="1029" max="1029" width="15.5703125" style="40" customWidth="1"/>
    <col min="1030" max="1279" width="9.140625" style="40"/>
    <col min="1280" max="1280" width="28.5703125" style="40" customWidth="1"/>
    <col min="1281" max="1281" width="51.140625" style="40" customWidth="1"/>
    <col min="1282" max="1283" width="14" style="40" customWidth="1"/>
    <col min="1284" max="1284" width="14.28515625" style="40" customWidth="1"/>
    <col min="1285" max="1285" width="15.5703125" style="40" customWidth="1"/>
    <col min="1286" max="1535" width="9.140625" style="40"/>
    <col min="1536" max="1536" width="28.5703125" style="40" customWidth="1"/>
    <col min="1537" max="1537" width="51.140625" style="40" customWidth="1"/>
    <col min="1538" max="1539" width="14" style="40" customWidth="1"/>
    <col min="1540" max="1540" width="14.28515625" style="40" customWidth="1"/>
    <col min="1541" max="1541" width="15.5703125" style="40" customWidth="1"/>
    <col min="1542" max="1791" width="9.140625" style="40"/>
    <col min="1792" max="1792" width="28.5703125" style="40" customWidth="1"/>
    <col min="1793" max="1793" width="51.140625" style="40" customWidth="1"/>
    <col min="1794" max="1795" width="14" style="40" customWidth="1"/>
    <col min="1796" max="1796" width="14.28515625" style="40" customWidth="1"/>
    <col min="1797" max="1797" width="15.5703125" style="40" customWidth="1"/>
    <col min="1798" max="2047" width="9.140625" style="40"/>
    <col min="2048" max="2048" width="28.5703125" style="40" customWidth="1"/>
    <col min="2049" max="2049" width="51.140625" style="40" customWidth="1"/>
    <col min="2050" max="2051" width="14" style="40" customWidth="1"/>
    <col min="2052" max="2052" width="14.28515625" style="40" customWidth="1"/>
    <col min="2053" max="2053" width="15.5703125" style="40" customWidth="1"/>
    <col min="2054" max="2303" width="9.140625" style="40"/>
    <col min="2304" max="2304" width="28.5703125" style="40" customWidth="1"/>
    <col min="2305" max="2305" width="51.140625" style="40" customWidth="1"/>
    <col min="2306" max="2307" width="14" style="40" customWidth="1"/>
    <col min="2308" max="2308" width="14.28515625" style="40" customWidth="1"/>
    <col min="2309" max="2309" width="15.5703125" style="40" customWidth="1"/>
    <col min="2310" max="2559" width="9.140625" style="40"/>
    <col min="2560" max="2560" width="28.5703125" style="40" customWidth="1"/>
    <col min="2561" max="2561" width="51.140625" style="40" customWidth="1"/>
    <col min="2562" max="2563" width="14" style="40" customWidth="1"/>
    <col min="2564" max="2564" width="14.28515625" style="40" customWidth="1"/>
    <col min="2565" max="2565" width="15.5703125" style="40" customWidth="1"/>
    <col min="2566" max="2815" width="9.140625" style="40"/>
    <col min="2816" max="2816" width="28.5703125" style="40" customWidth="1"/>
    <col min="2817" max="2817" width="51.140625" style="40" customWidth="1"/>
    <col min="2818" max="2819" width="14" style="40" customWidth="1"/>
    <col min="2820" max="2820" width="14.28515625" style="40" customWidth="1"/>
    <col min="2821" max="2821" width="15.5703125" style="40" customWidth="1"/>
    <col min="2822" max="3071" width="9.140625" style="40"/>
    <col min="3072" max="3072" width="28.5703125" style="40" customWidth="1"/>
    <col min="3073" max="3073" width="51.140625" style="40" customWidth="1"/>
    <col min="3074" max="3075" width="14" style="40" customWidth="1"/>
    <col min="3076" max="3076" width="14.28515625" style="40" customWidth="1"/>
    <col min="3077" max="3077" width="15.5703125" style="40" customWidth="1"/>
    <col min="3078" max="3327" width="9.140625" style="40"/>
    <col min="3328" max="3328" width="28.5703125" style="40" customWidth="1"/>
    <col min="3329" max="3329" width="51.140625" style="40" customWidth="1"/>
    <col min="3330" max="3331" width="14" style="40" customWidth="1"/>
    <col min="3332" max="3332" width="14.28515625" style="40" customWidth="1"/>
    <col min="3333" max="3333" width="15.5703125" style="40" customWidth="1"/>
    <col min="3334" max="3583" width="9.140625" style="40"/>
    <col min="3584" max="3584" width="28.5703125" style="40" customWidth="1"/>
    <col min="3585" max="3585" width="51.140625" style="40" customWidth="1"/>
    <col min="3586" max="3587" width="14" style="40" customWidth="1"/>
    <col min="3588" max="3588" width="14.28515625" style="40" customWidth="1"/>
    <col min="3589" max="3589" width="15.5703125" style="40" customWidth="1"/>
    <col min="3590" max="3839" width="9.140625" style="40"/>
    <col min="3840" max="3840" width="28.5703125" style="40" customWidth="1"/>
    <col min="3841" max="3841" width="51.140625" style="40" customWidth="1"/>
    <col min="3842" max="3843" width="14" style="40" customWidth="1"/>
    <col min="3844" max="3844" width="14.28515625" style="40" customWidth="1"/>
    <col min="3845" max="3845" width="15.5703125" style="40" customWidth="1"/>
    <col min="3846" max="4095" width="9.140625" style="40"/>
    <col min="4096" max="4096" width="28.5703125" style="40" customWidth="1"/>
    <col min="4097" max="4097" width="51.140625" style="40" customWidth="1"/>
    <col min="4098" max="4099" width="14" style="40" customWidth="1"/>
    <col min="4100" max="4100" width="14.28515625" style="40" customWidth="1"/>
    <col min="4101" max="4101" width="15.5703125" style="40" customWidth="1"/>
    <col min="4102" max="4351" width="9.140625" style="40"/>
    <col min="4352" max="4352" width="28.5703125" style="40" customWidth="1"/>
    <col min="4353" max="4353" width="51.140625" style="40" customWidth="1"/>
    <col min="4354" max="4355" width="14" style="40" customWidth="1"/>
    <col min="4356" max="4356" width="14.28515625" style="40" customWidth="1"/>
    <col min="4357" max="4357" width="15.5703125" style="40" customWidth="1"/>
    <col min="4358" max="4607" width="9.140625" style="40"/>
    <col min="4608" max="4608" width="28.5703125" style="40" customWidth="1"/>
    <col min="4609" max="4609" width="51.140625" style="40" customWidth="1"/>
    <col min="4610" max="4611" width="14" style="40" customWidth="1"/>
    <col min="4612" max="4612" width="14.28515625" style="40" customWidth="1"/>
    <col min="4613" max="4613" width="15.5703125" style="40" customWidth="1"/>
    <col min="4614" max="4863" width="9.140625" style="40"/>
    <col min="4864" max="4864" width="28.5703125" style="40" customWidth="1"/>
    <col min="4865" max="4865" width="51.140625" style="40" customWidth="1"/>
    <col min="4866" max="4867" width="14" style="40" customWidth="1"/>
    <col min="4868" max="4868" width="14.28515625" style="40" customWidth="1"/>
    <col min="4869" max="4869" width="15.5703125" style="40" customWidth="1"/>
    <col min="4870" max="5119" width="9.140625" style="40"/>
    <col min="5120" max="5120" width="28.5703125" style="40" customWidth="1"/>
    <col min="5121" max="5121" width="51.140625" style="40" customWidth="1"/>
    <col min="5122" max="5123" width="14" style="40" customWidth="1"/>
    <col min="5124" max="5124" width="14.28515625" style="40" customWidth="1"/>
    <col min="5125" max="5125" width="15.5703125" style="40" customWidth="1"/>
    <col min="5126" max="5375" width="9.140625" style="40"/>
    <col min="5376" max="5376" width="28.5703125" style="40" customWidth="1"/>
    <col min="5377" max="5377" width="51.140625" style="40" customWidth="1"/>
    <col min="5378" max="5379" width="14" style="40" customWidth="1"/>
    <col min="5380" max="5380" width="14.28515625" style="40" customWidth="1"/>
    <col min="5381" max="5381" width="15.5703125" style="40" customWidth="1"/>
    <col min="5382" max="5631" width="9.140625" style="40"/>
    <col min="5632" max="5632" width="28.5703125" style="40" customWidth="1"/>
    <col min="5633" max="5633" width="51.140625" style="40" customWidth="1"/>
    <col min="5634" max="5635" width="14" style="40" customWidth="1"/>
    <col min="5636" max="5636" width="14.28515625" style="40" customWidth="1"/>
    <col min="5637" max="5637" width="15.5703125" style="40" customWidth="1"/>
    <col min="5638" max="5887" width="9.140625" style="40"/>
    <col min="5888" max="5888" width="28.5703125" style="40" customWidth="1"/>
    <col min="5889" max="5889" width="51.140625" style="40" customWidth="1"/>
    <col min="5890" max="5891" width="14" style="40" customWidth="1"/>
    <col min="5892" max="5892" width="14.28515625" style="40" customWidth="1"/>
    <col min="5893" max="5893" width="15.5703125" style="40" customWidth="1"/>
    <col min="5894" max="6143" width="9.140625" style="40"/>
    <col min="6144" max="6144" width="28.5703125" style="40" customWidth="1"/>
    <col min="6145" max="6145" width="51.140625" style="40" customWidth="1"/>
    <col min="6146" max="6147" width="14" style="40" customWidth="1"/>
    <col min="6148" max="6148" width="14.28515625" style="40" customWidth="1"/>
    <col min="6149" max="6149" width="15.5703125" style="40" customWidth="1"/>
    <col min="6150" max="6399" width="9.140625" style="40"/>
    <col min="6400" max="6400" width="28.5703125" style="40" customWidth="1"/>
    <col min="6401" max="6401" width="51.140625" style="40" customWidth="1"/>
    <col min="6402" max="6403" width="14" style="40" customWidth="1"/>
    <col min="6404" max="6404" width="14.28515625" style="40" customWidth="1"/>
    <col min="6405" max="6405" width="15.5703125" style="40" customWidth="1"/>
    <col min="6406" max="6655" width="9.140625" style="40"/>
    <col min="6656" max="6656" width="28.5703125" style="40" customWidth="1"/>
    <col min="6657" max="6657" width="51.140625" style="40" customWidth="1"/>
    <col min="6658" max="6659" width="14" style="40" customWidth="1"/>
    <col min="6660" max="6660" width="14.28515625" style="40" customWidth="1"/>
    <col min="6661" max="6661" width="15.5703125" style="40" customWidth="1"/>
    <col min="6662" max="6911" width="9.140625" style="40"/>
    <col min="6912" max="6912" width="28.5703125" style="40" customWidth="1"/>
    <col min="6913" max="6913" width="51.140625" style="40" customWidth="1"/>
    <col min="6914" max="6915" width="14" style="40" customWidth="1"/>
    <col min="6916" max="6916" width="14.28515625" style="40" customWidth="1"/>
    <col min="6917" max="6917" width="15.5703125" style="40" customWidth="1"/>
    <col min="6918" max="7167" width="9.140625" style="40"/>
    <col min="7168" max="7168" width="28.5703125" style="40" customWidth="1"/>
    <col min="7169" max="7169" width="51.140625" style="40" customWidth="1"/>
    <col min="7170" max="7171" width="14" style="40" customWidth="1"/>
    <col min="7172" max="7172" width="14.28515625" style="40" customWidth="1"/>
    <col min="7173" max="7173" width="15.5703125" style="40" customWidth="1"/>
    <col min="7174" max="7423" width="9.140625" style="40"/>
    <col min="7424" max="7424" width="28.5703125" style="40" customWidth="1"/>
    <col min="7425" max="7425" width="51.140625" style="40" customWidth="1"/>
    <col min="7426" max="7427" width="14" style="40" customWidth="1"/>
    <col min="7428" max="7428" width="14.28515625" style="40" customWidth="1"/>
    <col min="7429" max="7429" width="15.5703125" style="40" customWidth="1"/>
    <col min="7430" max="7679" width="9.140625" style="40"/>
    <col min="7680" max="7680" width="28.5703125" style="40" customWidth="1"/>
    <col min="7681" max="7681" width="51.140625" style="40" customWidth="1"/>
    <col min="7682" max="7683" width="14" style="40" customWidth="1"/>
    <col min="7684" max="7684" width="14.28515625" style="40" customWidth="1"/>
    <col min="7685" max="7685" width="15.5703125" style="40" customWidth="1"/>
    <col min="7686" max="7935" width="9.140625" style="40"/>
    <col min="7936" max="7936" width="28.5703125" style="40" customWidth="1"/>
    <col min="7937" max="7937" width="51.140625" style="40" customWidth="1"/>
    <col min="7938" max="7939" width="14" style="40" customWidth="1"/>
    <col min="7940" max="7940" width="14.28515625" style="40" customWidth="1"/>
    <col min="7941" max="7941" width="15.5703125" style="40" customWidth="1"/>
    <col min="7942" max="8191" width="9.140625" style="40"/>
    <col min="8192" max="8192" width="28.5703125" style="40" customWidth="1"/>
    <col min="8193" max="8193" width="51.140625" style="40" customWidth="1"/>
    <col min="8194" max="8195" width="14" style="40" customWidth="1"/>
    <col min="8196" max="8196" width="14.28515625" style="40" customWidth="1"/>
    <col min="8197" max="8197" width="15.5703125" style="40" customWidth="1"/>
    <col min="8198" max="8447" width="9.140625" style="40"/>
    <col min="8448" max="8448" width="28.5703125" style="40" customWidth="1"/>
    <col min="8449" max="8449" width="51.140625" style="40" customWidth="1"/>
    <col min="8450" max="8451" width="14" style="40" customWidth="1"/>
    <col min="8452" max="8452" width="14.28515625" style="40" customWidth="1"/>
    <col min="8453" max="8453" width="15.5703125" style="40" customWidth="1"/>
    <col min="8454" max="8703" width="9.140625" style="40"/>
    <col min="8704" max="8704" width="28.5703125" style="40" customWidth="1"/>
    <col min="8705" max="8705" width="51.140625" style="40" customWidth="1"/>
    <col min="8706" max="8707" width="14" style="40" customWidth="1"/>
    <col min="8708" max="8708" width="14.28515625" style="40" customWidth="1"/>
    <col min="8709" max="8709" width="15.5703125" style="40" customWidth="1"/>
    <col min="8710" max="8959" width="9.140625" style="40"/>
    <col min="8960" max="8960" width="28.5703125" style="40" customWidth="1"/>
    <col min="8961" max="8961" width="51.140625" style="40" customWidth="1"/>
    <col min="8962" max="8963" width="14" style="40" customWidth="1"/>
    <col min="8964" max="8964" width="14.28515625" style="40" customWidth="1"/>
    <col min="8965" max="8965" width="15.5703125" style="40" customWidth="1"/>
    <col min="8966" max="9215" width="9.140625" style="40"/>
    <col min="9216" max="9216" width="28.5703125" style="40" customWidth="1"/>
    <col min="9217" max="9217" width="51.140625" style="40" customWidth="1"/>
    <col min="9218" max="9219" width="14" style="40" customWidth="1"/>
    <col min="9220" max="9220" width="14.28515625" style="40" customWidth="1"/>
    <col min="9221" max="9221" width="15.5703125" style="40" customWidth="1"/>
    <col min="9222" max="9471" width="9.140625" style="40"/>
    <col min="9472" max="9472" width="28.5703125" style="40" customWidth="1"/>
    <col min="9473" max="9473" width="51.140625" style="40" customWidth="1"/>
    <col min="9474" max="9475" width="14" style="40" customWidth="1"/>
    <col min="9476" max="9476" width="14.28515625" style="40" customWidth="1"/>
    <col min="9477" max="9477" width="15.5703125" style="40" customWidth="1"/>
    <col min="9478" max="9727" width="9.140625" style="40"/>
    <col min="9728" max="9728" width="28.5703125" style="40" customWidth="1"/>
    <col min="9729" max="9729" width="51.140625" style="40" customWidth="1"/>
    <col min="9730" max="9731" width="14" style="40" customWidth="1"/>
    <col min="9732" max="9732" width="14.28515625" style="40" customWidth="1"/>
    <col min="9733" max="9733" width="15.5703125" style="40" customWidth="1"/>
    <col min="9734" max="9983" width="9.140625" style="40"/>
    <col min="9984" max="9984" width="28.5703125" style="40" customWidth="1"/>
    <col min="9985" max="9985" width="51.140625" style="40" customWidth="1"/>
    <col min="9986" max="9987" width="14" style="40" customWidth="1"/>
    <col min="9988" max="9988" width="14.28515625" style="40" customWidth="1"/>
    <col min="9989" max="9989" width="15.5703125" style="40" customWidth="1"/>
    <col min="9990" max="10239" width="9.140625" style="40"/>
    <col min="10240" max="10240" width="28.5703125" style="40" customWidth="1"/>
    <col min="10241" max="10241" width="51.140625" style="40" customWidth="1"/>
    <col min="10242" max="10243" width="14" style="40" customWidth="1"/>
    <col min="10244" max="10244" width="14.28515625" style="40" customWidth="1"/>
    <col min="10245" max="10245" width="15.5703125" style="40" customWidth="1"/>
    <col min="10246" max="10495" width="9.140625" style="40"/>
    <col min="10496" max="10496" width="28.5703125" style="40" customWidth="1"/>
    <col min="10497" max="10497" width="51.140625" style="40" customWidth="1"/>
    <col min="10498" max="10499" width="14" style="40" customWidth="1"/>
    <col min="10500" max="10500" width="14.28515625" style="40" customWidth="1"/>
    <col min="10501" max="10501" width="15.5703125" style="40" customWidth="1"/>
    <col min="10502" max="10751" width="9.140625" style="40"/>
    <col min="10752" max="10752" width="28.5703125" style="40" customWidth="1"/>
    <col min="10753" max="10753" width="51.140625" style="40" customWidth="1"/>
    <col min="10754" max="10755" width="14" style="40" customWidth="1"/>
    <col min="10756" max="10756" width="14.28515625" style="40" customWidth="1"/>
    <col min="10757" max="10757" width="15.5703125" style="40" customWidth="1"/>
    <col min="10758" max="11007" width="9.140625" style="40"/>
    <col min="11008" max="11008" width="28.5703125" style="40" customWidth="1"/>
    <col min="11009" max="11009" width="51.140625" style="40" customWidth="1"/>
    <col min="11010" max="11011" width="14" style="40" customWidth="1"/>
    <col min="11012" max="11012" width="14.28515625" style="40" customWidth="1"/>
    <col min="11013" max="11013" width="15.5703125" style="40" customWidth="1"/>
    <col min="11014" max="11263" width="9.140625" style="40"/>
    <col min="11264" max="11264" width="28.5703125" style="40" customWidth="1"/>
    <col min="11265" max="11265" width="51.140625" style="40" customWidth="1"/>
    <col min="11266" max="11267" width="14" style="40" customWidth="1"/>
    <col min="11268" max="11268" width="14.28515625" style="40" customWidth="1"/>
    <col min="11269" max="11269" width="15.5703125" style="40" customWidth="1"/>
    <col min="11270" max="11519" width="9.140625" style="40"/>
    <col min="11520" max="11520" width="28.5703125" style="40" customWidth="1"/>
    <col min="11521" max="11521" width="51.140625" style="40" customWidth="1"/>
    <col min="11522" max="11523" width="14" style="40" customWidth="1"/>
    <col min="11524" max="11524" width="14.28515625" style="40" customWidth="1"/>
    <col min="11525" max="11525" width="15.5703125" style="40" customWidth="1"/>
    <col min="11526" max="11775" width="9.140625" style="40"/>
    <col min="11776" max="11776" width="28.5703125" style="40" customWidth="1"/>
    <col min="11777" max="11777" width="51.140625" style="40" customWidth="1"/>
    <col min="11778" max="11779" width="14" style="40" customWidth="1"/>
    <col min="11780" max="11780" width="14.28515625" style="40" customWidth="1"/>
    <col min="11781" max="11781" width="15.5703125" style="40" customWidth="1"/>
    <col min="11782" max="12031" width="9.140625" style="40"/>
    <col min="12032" max="12032" width="28.5703125" style="40" customWidth="1"/>
    <col min="12033" max="12033" width="51.140625" style="40" customWidth="1"/>
    <col min="12034" max="12035" width="14" style="40" customWidth="1"/>
    <col min="12036" max="12036" width="14.28515625" style="40" customWidth="1"/>
    <col min="12037" max="12037" width="15.5703125" style="40" customWidth="1"/>
    <col min="12038" max="12287" width="9.140625" style="40"/>
    <col min="12288" max="12288" width="28.5703125" style="40" customWidth="1"/>
    <col min="12289" max="12289" width="51.140625" style="40" customWidth="1"/>
    <col min="12290" max="12291" width="14" style="40" customWidth="1"/>
    <col min="12292" max="12292" width="14.28515625" style="40" customWidth="1"/>
    <col min="12293" max="12293" width="15.5703125" style="40" customWidth="1"/>
    <col min="12294" max="12543" width="9.140625" style="40"/>
    <col min="12544" max="12544" width="28.5703125" style="40" customWidth="1"/>
    <col min="12545" max="12545" width="51.140625" style="40" customWidth="1"/>
    <col min="12546" max="12547" width="14" style="40" customWidth="1"/>
    <col min="12548" max="12548" width="14.28515625" style="40" customWidth="1"/>
    <col min="12549" max="12549" width="15.5703125" style="40" customWidth="1"/>
    <col min="12550" max="12799" width="9.140625" style="40"/>
    <col min="12800" max="12800" width="28.5703125" style="40" customWidth="1"/>
    <col min="12801" max="12801" width="51.140625" style="40" customWidth="1"/>
    <col min="12802" max="12803" width="14" style="40" customWidth="1"/>
    <col min="12804" max="12804" width="14.28515625" style="40" customWidth="1"/>
    <col min="12805" max="12805" width="15.5703125" style="40" customWidth="1"/>
    <col min="12806" max="13055" width="9.140625" style="40"/>
    <col min="13056" max="13056" width="28.5703125" style="40" customWidth="1"/>
    <col min="13057" max="13057" width="51.140625" style="40" customWidth="1"/>
    <col min="13058" max="13059" width="14" style="40" customWidth="1"/>
    <col min="13060" max="13060" width="14.28515625" style="40" customWidth="1"/>
    <col min="13061" max="13061" width="15.5703125" style="40" customWidth="1"/>
    <col min="13062" max="13311" width="9.140625" style="40"/>
    <col min="13312" max="13312" width="28.5703125" style="40" customWidth="1"/>
    <col min="13313" max="13313" width="51.140625" style="40" customWidth="1"/>
    <col min="13314" max="13315" width="14" style="40" customWidth="1"/>
    <col min="13316" max="13316" width="14.28515625" style="40" customWidth="1"/>
    <col min="13317" max="13317" width="15.5703125" style="40" customWidth="1"/>
    <col min="13318" max="13567" width="9.140625" style="40"/>
    <col min="13568" max="13568" width="28.5703125" style="40" customWidth="1"/>
    <col min="13569" max="13569" width="51.140625" style="40" customWidth="1"/>
    <col min="13570" max="13571" width="14" style="40" customWidth="1"/>
    <col min="13572" max="13572" width="14.28515625" style="40" customWidth="1"/>
    <col min="13573" max="13573" width="15.5703125" style="40" customWidth="1"/>
    <col min="13574" max="13823" width="9.140625" style="40"/>
    <col min="13824" max="13824" width="28.5703125" style="40" customWidth="1"/>
    <col min="13825" max="13825" width="51.140625" style="40" customWidth="1"/>
    <col min="13826" max="13827" width="14" style="40" customWidth="1"/>
    <col min="13828" max="13828" width="14.28515625" style="40" customWidth="1"/>
    <col min="13829" max="13829" width="15.5703125" style="40" customWidth="1"/>
    <col min="13830" max="14079" width="9.140625" style="40"/>
    <col min="14080" max="14080" width="28.5703125" style="40" customWidth="1"/>
    <col min="14081" max="14081" width="51.140625" style="40" customWidth="1"/>
    <col min="14082" max="14083" width="14" style="40" customWidth="1"/>
    <col min="14084" max="14084" width="14.28515625" style="40" customWidth="1"/>
    <col min="14085" max="14085" width="15.5703125" style="40" customWidth="1"/>
    <col min="14086" max="14335" width="9.140625" style="40"/>
    <col min="14336" max="14336" width="28.5703125" style="40" customWidth="1"/>
    <col min="14337" max="14337" width="51.140625" style="40" customWidth="1"/>
    <col min="14338" max="14339" width="14" style="40" customWidth="1"/>
    <col min="14340" max="14340" width="14.28515625" style="40" customWidth="1"/>
    <col min="14341" max="14341" width="15.5703125" style="40" customWidth="1"/>
    <col min="14342" max="14591" width="9.140625" style="40"/>
    <col min="14592" max="14592" width="28.5703125" style="40" customWidth="1"/>
    <col min="14593" max="14593" width="51.140625" style="40" customWidth="1"/>
    <col min="14594" max="14595" width="14" style="40" customWidth="1"/>
    <col min="14596" max="14596" width="14.28515625" style="40" customWidth="1"/>
    <col min="14597" max="14597" width="15.5703125" style="40" customWidth="1"/>
    <col min="14598" max="14847" width="9.140625" style="40"/>
    <col min="14848" max="14848" width="28.5703125" style="40" customWidth="1"/>
    <col min="14849" max="14849" width="51.140625" style="40" customWidth="1"/>
    <col min="14850" max="14851" width="14" style="40" customWidth="1"/>
    <col min="14852" max="14852" width="14.28515625" style="40" customWidth="1"/>
    <col min="14853" max="14853" width="15.5703125" style="40" customWidth="1"/>
    <col min="14854" max="15103" width="9.140625" style="40"/>
    <col min="15104" max="15104" width="28.5703125" style="40" customWidth="1"/>
    <col min="15105" max="15105" width="51.140625" style="40" customWidth="1"/>
    <col min="15106" max="15107" width="14" style="40" customWidth="1"/>
    <col min="15108" max="15108" width="14.28515625" style="40" customWidth="1"/>
    <col min="15109" max="15109" width="15.5703125" style="40" customWidth="1"/>
    <col min="15110" max="15359" width="9.140625" style="40"/>
    <col min="15360" max="15360" width="28.5703125" style="40" customWidth="1"/>
    <col min="15361" max="15361" width="51.140625" style="40" customWidth="1"/>
    <col min="15362" max="15363" width="14" style="40" customWidth="1"/>
    <col min="15364" max="15364" width="14.28515625" style="40" customWidth="1"/>
    <col min="15365" max="15365" width="15.5703125" style="40" customWidth="1"/>
    <col min="15366" max="15615" width="9.140625" style="40"/>
    <col min="15616" max="15616" width="28.5703125" style="40" customWidth="1"/>
    <col min="15617" max="15617" width="51.140625" style="40" customWidth="1"/>
    <col min="15618" max="15619" width="14" style="40" customWidth="1"/>
    <col min="15620" max="15620" width="14.28515625" style="40" customWidth="1"/>
    <col min="15621" max="15621" width="15.5703125" style="40" customWidth="1"/>
    <col min="15622" max="15871" width="9.140625" style="40"/>
    <col min="15872" max="15872" width="28.5703125" style="40" customWidth="1"/>
    <col min="15873" max="15873" width="51.140625" style="40" customWidth="1"/>
    <col min="15874" max="15875" width="14" style="40" customWidth="1"/>
    <col min="15876" max="15876" width="14.28515625" style="40" customWidth="1"/>
    <col min="15877" max="15877" width="15.5703125" style="40" customWidth="1"/>
    <col min="15878" max="16127" width="9.140625" style="40"/>
    <col min="16128" max="16128" width="28.5703125" style="40" customWidth="1"/>
    <col min="16129" max="16129" width="51.140625" style="40" customWidth="1"/>
    <col min="16130" max="16131" width="14" style="40" customWidth="1"/>
    <col min="16132" max="16132" width="14.28515625" style="40" customWidth="1"/>
    <col min="16133" max="16133" width="15.5703125" style="40" customWidth="1"/>
    <col min="16134" max="16384" width="9.140625" style="40"/>
  </cols>
  <sheetData>
    <row r="1" spans="1:6">
      <c r="A1" s="154"/>
      <c r="B1" s="154"/>
      <c r="C1" s="154"/>
      <c r="D1" s="154"/>
      <c r="E1" s="140" t="s">
        <v>54</v>
      </c>
    </row>
    <row r="2" spans="1:6" s="3" customFormat="1" ht="17.25" customHeight="1">
      <c r="A2" s="182" t="s">
        <v>95</v>
      </c>
      <c r="B2" s="182"/>
      <c r="C2" s="182"/>
      <c r="D2" s="182"/>
      <c r="E2" s="182"/>
      <c r="F2" s="41"/>
    </row>
    <row r="3" spans="1:6" s="3" customFormat="1" ht="17.25" customHeight="1">
      <c r="A3" s="182" t="s">
        <v>0</v>
      </c>
      <c r="B3" s="182"/>
      <c r="C3" s="182"/>
      <c r="D3" s="182"/>
      <c r="E3" s="182"/>
      <c r="F3" s="41"/>
    </row>
    <row r="4" spans="1:6">
      <c r="A4" s="154"/>
      <c r="B4" s="154"/>
      <c r="C4" s="154"/>
      <c r="D4" s="154"/>
      <c r="E4" s="140"/>
    </row>
    <row r="5" spans="1:6" ht="43.5" customHeight="1">
      <c r="A5" s="199" t="s">
        <v>99</v>
      </c>
      <c r="B5" s="199"/>
      <c r="C5" s="199"/>
      <c r="D5" s="199"/>
      <c r="E5" s="199"/>
    </row>
    <row r="6" spans="1:6">
      <c r="A6" s="154"/>
      <c r="B6" s="154"/>
      <c r="C6" s="154"/>
      <c r="D6" s="154"/>
      <c r="E6" s="154"/>
    </row>
    <row r="7" spans="1:6" s="42" customFormat="1">
      <c r="A7" s="200" t="s">
        <v>40</v>
      </c>
      <c r="B7" s="200"/>
      <c r="C7" s="200"/>
      <c r="D7" s="200"/>
      <c r="E7" s="200"/>
    </row>
    <row r="8" spans="1:6" s="42" customFormat="1">
      <c r="A8" s="139" t="s">
        <v>39</v>
      </c>
      <c r="B8" s="155"/>
      <c r="C8" s="155"/>
      <c r="D8" s="155"/>
      <c r="E8" s="155"/>
    </row>
    <row r="9" spans="1:6" s="42" customFormat="1">
      <c r="A9" s="139"/>
      <c r="B9" s="155"/>
      <c r="C9" s="155"/>
      <c r="D9" s="155"/>
      <c r="E9" s="155"/>
    </row>
    <row r="10" spans="1:6" s="42" customFormat="1">
      <c r="A10" s="43" t="s">
        <v>11</v>
      </c>
      <c r="B10" s="43" t="s">
        <v>12</v>
      </c>
    </row>
    <row r="11" spans="1:6" s="42" customFormat="1">
      <c r="A11" s="44" t="s">
        <v>55</v>
      </c>
      <c r="B11" s="44" t="s">
        <v>56</v>
      </c>
    </row>
    <row r="12" spans="1:6" s="42" customFormat="1">
      <c r="A12" s="45"/>
      <c r="B12" s="45"/>
    </row>
    <row r="13" spans="1:6" s="42" customFormat="1">
      <c r="A13" s="142" t="s">
        <v>13</v>
      </c>
    </row>
    <row r="14" spans="1:6" s="42" customFormat="1" ht="10.5" customHeight="1">
      <c r="A14" s="46"/>
    </row>
    <row r="15" spans="1:6" ht="54" customHeight="1">
      <c r="A15" s="44" t="s">
        <v>14</v>
      </c>
      <c r="B15" s="47" t="s">
        <v>55</v>
      </c>
      <c r="C15" s="192" t="s">
        <v>111</v>
      </c>
      <c r="D15" s="193"/>
      <c r="E15" s="194"/>
    </row>
    <row r="16" spans="1:6" ht="35.25" customHeight="1">
      <c r="A16" s="44" t="s">
        <v>15</v>
      </c>
      <c r="B16" s="47" t="s">
        <v>57</v>
      </c>
      <c r="C16" s="48" t="s">
        <v>96</v>
      </c>
      <c r="D16" s="48" t="s">
        <v>97</v>
      </c>
      <c r="E16" s="48" t="s">
        <v>2</v>
      </c>
    </row>
    <row r="17" spans="1:5" ht="40.5" customHeight="1">
      <c r="A17" s="49" t="s">
        <v>16</v>
      </c>
      <c r="B17" s="47" t="s">
        <v>58</v>
      </c>
      <c r="C17" s="50"/>
      <c r="D17" s="50"/>
      <c r="E17" s="50"/>
    </row>
    <row r="18" spans="1:5" ht="69">
      <c r="A18" s="49" t="s">
        <v>17</v>
      </c>
      <c r="B18" s="47" t="s">
        <v>100</v>
      </c>
      <c r="C18" s="50"/>
      <c r="D18" s="50"/>
      <c r="E18" s="50"/>
    </row>
    <row r="19" spans="1:5" ht="51.75">
      <c r="A19" s="49" t="s">
        <v>18</v>
      </c>
      <c r="B19" s="47" t="s">
        <v>68</v>
      </c>
      <c r="C19" s="50"/>
      <c r="D19" s="50"/>
      <c r="E19" s="50"/>
    </row>
    <row r="20" spans="1:5">
      <c r="A20" s="195" t="s">
        <v>19</v>
      </c>
      <c r="B20" s="196"/>
      <c r="C20" s="50"/>
      <c r="D20" s="50"/>
      <c r="E20" s="51"/>
    </row>
    <row r="21" spans="1:5" s="53" customFormat="1" ht="18.75" customHeight="1">
      <c r="A21" s="197" t="s">
        <v>102</v>
      </c>
      <c r="B21" s="198"/>
      <c r="C21" s="52">
        <v>1</v>
      </c>
      <c r="D21" s="52">
        <v>1</v>
      </c>
      <c r="E21" s="52">
        <v>1</v>
      </c>
    </row>
    <row r="22" spans="1:5">
      <c r="A22" s="191" t="s">
        <v>20</v>
      </c>
      <c r="B22" s="191"/>
      <c r="C22" s="54">
        <f>+'[1]5'!D13</f>
        <v>0</v>
      </c>
      <c r="D22" s="54">
        <f>+'[1]5'!E13</f>
        <v>0</v>
      </c>
      <c r="E22" s="54">
        <f>+'[1]5'!F13</f>
        <v>0</v>
      </c>
    </row>
    <row r="24" spans="1:5" ht="51.75" customHeight="1">
      <c r="A24" s="44" t="s">
        <v>14</v>
      </c>
      <c r="B24" s="47" t="s">
        <v>55</v>
      </c>
      <c r="C24" s="192" t="s">
        <v>111</v>
      </c>
      <c r="D24" s="193"/>
      <c r="E24" s="194"/>
    </row>
    <row r="25" spans="1:5" ht="34.5">
      <c r="A25" s="44" t="s">
        <v>15</v>
      </c>
      <c r="B25" s="47" t="s">
        <v>144</v>
      </c>
      <c r="C25" s="48" t="s">
        <v>96</v>
      </c>
      <c r="D25" s="48" t="s">
        <v>97</v>
      </c>
      <c r="E25" s="48" t="s">
        <v>2</v>
      </c>
    </row>
    <row r="26" spans="1:5" ht="34.5">
      <c r="A26" s="49" t="s">
        <v>16</v>
      </c>
      <c r="B26" s="47" t="s">
        <v>143</v>
      </c>
      <c r="C26" s="50"/>
      <c r="D26" s="50"/>
      <c r="E26" s="50"/>
    </row>
    <row r="27" spans="1:5" ht="34.5">
      <c r="A27" s="49" t="s">
        <v>17</v>
      </c>
      <c r="B27" s="47" t="s">
        <v>145</v>
      </c>
      <c r="C27" s="50"/>
      <c r="D27" s="50"/>
      <c r="E27" s="50"/>
    </row>
    <row r="28" spans="1:5" ht="51.75">
      <c r="A28" s="49" t="s">
        <v>18</v>
      </c>
      <c r="B28" s="47" t="s">
        <v>59</v>
      </c>
      <c r="C28" s="50"/>
      <c r="D28" s="50"/>
      <c r="E28" s="50"/>
    </row>
    <row r="29" spans="1:5">
      <c r="A29" s="195" t="s">
        <v>19</v>
      </c>
      <c r="B29" s="196"/>
      <c r="C29" s="50"/>
      <c r="D29" s="50"/>
      <c r="E29" s="51"/>
    </row>
    <row r="30" spans="1:5" s="53" customFormat="1" ht="18.75" customHeight="1">
      <c r="A30" s="197" t="s">
        <v>102</v>
      </c>
      <c r="B30" s="198"/>
      <c r="C30" s="52">
        <v>1</v>
      </c>
      <c r="D30" s="52">
        <v>1</v>
      </c>
      <c r="E30" s="52">
        <v>1</v>
      </c>
    </row>
    <row r="31" spans="1:5">
      <c r="A31" s="191" t="s">
        <v>20</v>
      </c>
      <c r="B31" s="191"/>
      <c r="C31" s="54">
        <f>-C22</f>
        <v>0</v>
      </c>
      <c r="D31" s="54">
        <f t="shared" ref="D31:E31" si="0">-D22</f>
        <v>0</v>
      </c>
      <c r="E31" s="54">
        <f t="shared" si="0"/>
        <v>0</v>
      </c>
    </row>
  </sheetData>
  <mergeCells count="12">
    <mergeCell ref="A2:E2"/>
    <mergeCell ref="A3:E3"/>
    <mergeCell ref="A31:B31"/>
    <mergeCell ref="C24:E24"/>
    <mergeCell ref="A29:B29"/>
    <mergeCell ref="A21:B21"/>
    <mergeCell ref="A20:B20"/>
    <mergeCell ref="A22:B22"/>
    <mergeCell ref="A30:B30"/>
    <mergeCell ref="A5:E5"/>
    <mergeCell ref="A7:E7"/>
    <mergeCell ref="C15:E15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zoomScaleNormal="100" zoomScaleSheetLayoutView="85" workbookViewId="0">
      <selection activeCell="A4" sqref="A4:E4"/>
    </sheetView>
  </sheetViews>
  <sheetFormatPr defaultColWidth="8.28515625" defaultRowHeight="15"/>
  <cols>
    <col min="1" max="1" width="28.5703125" style="53" customWidth="1"/>
    <col min="2" max="2" width="53.85546875" style="53" customWidth="1"/>
    <col min="3" max="5" width="16.7109375" style="53" customWidth="1"/>
    <col min="6" max="255" width="8.28515625" style="53"/>
    <col min="256" max="256" width="28.5703125" style="53" customWidth="1"/>
    <col min="257" max="257" width="47.7109375" style="53" customWidth="1"/>
    <col min="258" max="260" width="13.85546875" style="53" customWidth="1"/>
    <col min="261" max="261" width="15.42578125" style="53" customWidth="1"/>
    <col min="262" max="511" width="8.28515625" style="53"/>
    <col min="512" max="512" width="28.5703125" style="53" customWidth="1"/>
    <col min="513" max="513" width="47.7109375" style="53" customWidth="1"/>
    <col min="514" max="516" width="13.85546875" style="53" customWidth="1"/>
    <col min="517" max="517" width="15.42578125" style="53" customWidth="1"/>
    <col min="518" max="767" width="8.28515625" style="53"/>
    <col min="768" max="768" width="28.5703125" style="53" customWidth="1"/>
    <col min="769" max="769" width="47.7109375" style="53" customWidth="1"/>
    <col min="770" max="772" width="13.85546875" style="53" customWidth="1"/>
    <col min="773" max="773" width="15.42578125" style="53" customWidth="1"/>
    <col min="774" max="1023" width="8.28515625" style="53"/>
    <col min="1024" max="1024" width="28.5703125" style="53" customWidth="1"/>
    <col min="1025" max="1025" width="47.7109375" style="53" customWidth="1"/>
    <col min="1026" max="1028" width="13.85546875" style="53" customWidth="1"/>
    <col min="1029" max="1029" width="15.42578125" style="53" customWidth="1"/>
    <col min="1030" max="1279" width="8.28515625" style="53"/>
    <col min="1280" max="1280" width="28.5703125" style="53" customWidth="1"/>
    <col min="1281" max="1281" width="47.7109375" style="53" customWidth="1"/>
    <col min="1282" max="1284" width="13.85546875" style="53" customWidth="1"/>
    <col min="1285" max="1285" width="15.42578125" style="53" customWidth="1"/>
    <col min="1286" max="1535" width="8.28515625" style="53"/>
    <col min="1536" max="1536" width="28.5703125" style="53" customWidth="1"/>
    <col min="1537" max="1537" width="47.7109375" style="53" customWidth="1"/>
    <col min="1538" max="1540" width="13.85546875" style="53" customWidth="1"/>
    <col min="1541" max="1541" width="15.42578125" style="53" customWidth="1"/>
    <col min="1542" max="1791" width="8.28515625" style="53"/>
    <col min="1792" max="1792" width="28.5703125" style="53" customWidth="1"/>
    <col min="1793" max="1793" width="47.7109375" style="53" customWidth="1"/>
    <col min="1794" max="1796" width="13.85546875" style="53" customWidth="1"/>
    <col min="1797" max="1797" width="15.42578125" style="53" customWidth="1"/>
    <col min="1798" max="2047" width="8.28515625" style="53"/>
    <col min="2048" max="2048" width="28.5703125" style="53" customWidth="1"/>
    <col min="2049" max="2049" width="47.7109375" style="53" customWidth="1"/>
    <col min="2050" max="2052" width="13.85546875" style="53" customWidth="1"/>
    <col min="2053" max="2053" width="15.42578125" style="53" customWidth="1"/>
    <col min="2054" max="2303" width="8.28515625" style="53"/>
    <col min="2304" max="2304" width="28.5703125" style="53" customWidth="1"/>
    <col min="2305" max="2305" width="47.7109375" style="53" customWidth="1"/>
    <col min="2306" max="2308" width="13.85546875" style="53" customWidth="1"/>
    <col min="2309" max="2309" width="15.42578125" style="53" customWidth="1"/>
    <col min="2310" max="2559" width="8.28515625" style="53"/>
    <col min="2560" max="2560" width="28.5703125" style="53" customWidth="1"/>
    <col min="2561" max="2561" width="47.7109375" style="53" customWidth="1"/>
    <col min="2562" max="2564" width="13.85546875" style="53" customWidth="1"/>
    <col min="2565" max="2565" width="15.42578125" style="53" customWidth="1"/>
    <col min="2566" max="2815" width="8.28515625" style="53"/>
    <col min="2816" max="2816" width="28.5703125" style="53" customWidth="1"/>
    <col min="2817" max="2817" width="47.7109375" style="53" customWidth="1"/>
    <col min="2818" max="2820" width="13.85546875" style="53" customWidth="1"/>
    <col min="2821" max="2821" width="15.42578125" style="53" customWidth="1"/>
    <col min="2822" max="3071" width="8.28515625" style="53"/>
    <col min="3072" max="3072" width="28.5703125" style="53" customWidth="1"/>
    <col min="3073" max="3073" width="47.7109375" style="53" customWidth="1"/>
    <col min="3074" max="3076" width="13.85546875" style="53" customWidth="1"/>
    <col min="3077" max="3077" width="15.42578125" style="53" customWidth="1"/>
    <col min="3078" max="3327" width="8.28515625" style="53"/>
    <col min="3328" max="3328" width="28.5703125" style="53" customWidth="1"/>
    <col min="3329" max="3329" width="47.7109375" style="53" customWidth="1"/>
    <col min="3330" max="3332" width="13.85546875" style="53" customWidth="1"/>
    <col min="3333" max="3333" width="15.42578125" style="53" customWidth="1"/>
    <col min="3334" max="3583" width="8.28515625" style="53"/>
    <col min="3584" max="3584" width="28.5703125" style="53" customWidth="1"/>
    <col min="3585" max="3585" width="47.7109375" style="53" customWidth="1"/>
    <col min="3586" max="3588" width="13.85546875" style="53" customWidth="1"/>
    <col min="3589" max="3589" width="15.42578125" style="53" customWidth="1"/>
    <col min="3590" max="3839" width="8.28515625" style="53"/>
    <col min="3840" max="3840" width="28.5703125" style="53" customWidth="1"/>
    <col min="3841" max="3841" width="47.7109375" style="53" customWidth="1"/>
    <col min="3842" max="3844" width="13.85546875" style="53" customWidth="1"/>
    <col min="3845" max="3845" width="15.42578125" style="53" customWidth="1"/>
    <col min="3846" max="4095" width="8.28515625" style="53"/>
    <col min="4096" max="4096" width="28.5703125" style="53" customWidth="1"/>
    <col min="4097" max="4097" width="47.7109375" style="53" customWidth="1"/>
    <col min="4098" max="4100" width="13.85546875" style="53" customWidth="1"/>
    <col min="4101" max="4101" width="15.42578125" style="53" customWidth="1"/>
    <col min="4102" max="4351" width="8.28515625" style="53"/>
    <col min="4352" max="4352" width="28.5703125" style="53" customWidth="1"/>
    <col min="4353" max="4353" width="47.7109375" style="53" customWidth="1"/>
    <col min="4354" max="4356" width="13.85546875" style="53" customWidth="1"/>
    <col min="4357" max="4357" width="15.42578125" style="53" customWidth="1"/>
    <col min="4358" max="4607" width="8.28515625" style="53"/>
    <col min="4608" max="4608" width="28.5703125" style="53" customWidth="1"/>
    <col min="4609" max="4609" width="47.7109375" style="53" customWidth="1"/>
    <col min="4610" max="4612" width="13.85546875" style="53" customWidth="1"/>
    <col min="4613" max="4613" width="15.42578125" style="53" customWidth="1"/>
    <col min="4614" max="4863" width="8.28515625" style="53"/>
    <col min="4864" max="4864" width="28.5703125" style="53" customWidth="1"/>
    <col min="4865" max="4865" width="47.7109375" style="53" customWidth="1"/>
    <col min="4866" max="4868" width="13.85546875" style="53" customWidth="1"/>
    <col min="4869" max="4869" width="15.42578125" style="53" customWidth="1"/>
    <col min="4870" max="5119" width="8.28515625" style="53"/>
    <col min="5120" max="5120" width="28.5703125" style="53" customWidth="1"/>
    <col min="5121" max="5121" width="47.7109375" style="53" customWidth="1"/>
    <col min="5122" max="5124" width="13.85546875" style="53" customWidth="1"/>
    <col min="5125" max="5125" width="15.42578125" style="53" customWidth="1"/>
    <col min="5126" max="5375" width="8.28515625" style="53"/>
    <col min="5376" max="5376" width="28.5703125" style="53" customWidth="1"/>
    <col min="5377" max="5377" width="47.7109375" style="53" customWidth="1"/>
    <col min="5378" max="5380" width="13.85546875" style="53" customWidth="1"/>
    <col min="5381" max="5381" width="15.42578125" style="53" customWidth="1"/>
    <col min="5382" max="5631" width="8.28515625" style="53"/>
    <col min="5632" max="5632" width="28.5703125" style="53" customWidth="1"/>
    <col min="5633" max="5633" width="47.7109375" style="53" customWidth="1"/>
    <col min="5634" max="5636" width="13.85546875" style="53" customWidth="1"/>
    <col min="5637" max="5637" width="15.42578125" style="53" customWidth="1"/>
    <col min="5638" max="5887" width="8.28515625" style="53"/>
    <col min="5888" max="5888" width="28.5703125" style="53" customWidth="1"/>
    <col min="5889" max="5889" width="47.7109375" style="53" customWidth="1"/>
    <col min="5890" max="5892" width="13.85546875" style="53" customWidth="1"/>
    <col min="5893" max="5893" width="15.42578125" style="53" customWidth="1"/>
    <col min="5894" max="6143" width="8.28515625" style="53"/>
    <col min="6144" max="6144" width="28.5703125" style="53" customWidth="1"/>
    <col min="6145" max="6145" width="47.7109375" style="53" customWidth="1"/>
    <col min="6146" max="6148" width="13.85546875" style="53" customWidth="1"/>
    <col min="6149" max="6149" width="15.42578125" style="53" customWidth="1"/>
    <col min="6150" max="6399" width="8.28515625" style="53"/>
    <col min="6400" max="6400" width="28.5703125" style="53" customWidth="1"/>
    <col min="6401" max="6401" width="47.7109375" style="53" customWidth="1"/>
    <col min="6402" max="6404" width="13.85546875" style="53" customWidth="1"/>
    <col min="6405" max="6405" width="15.42578125" style="53" customWidth="1"/>
    <col min="6406" max="6655" width="8.28515625" style="53"/>
    <col min="6656" max="6656" width="28.5703125" style="53" customWidth="1"/>
    <col min="6657" max="6657" width="47.7109375" style="53" customWidth="1"/>
    <col min="6658" max="6660" width="13.85546875" style="53" customWidth="1"/>
    <col min="6661" max="6661" width="15.42578125" style="53" customWidth="1"/>
    <col min="6662" max="6911" width="8.28515625" style="53"/>
    <col min="6912" max="6912" width="28.5703125" style="53" customWidth="1"/>
    <col min="6913" max="6913" width="47.7109375" style="53" customWidth="1"/>
    <col min="6914" max="6916" width="13.85546875" style="53" customWidth="1"/>
    <col min="6917" max="6917" width="15.42578125" style="53" customWidth="1"/>
    <col min="6918" max="7167" width="8.28515625" style="53"/>
    <col min="7168" max="7168" width="28.5703125" style="53" customWidth="1"/>
    <col min="7169" max="7169" width="47.7109375" style="53" customWidth="1"/>
    <col min="7170" max="7172" width="13.85546875" style="53" customWidth="1"/>
    <col min="7173" max="7173" width="15.42578125" style="53" customWidth="1"/>
    <col min="7174" max="7423" width="8.28515625" style="53"/>
    <col min="7424" max="7424" width="28.5703125" style="53" customWidth="1"/>
    <col min="7425" max="7425" width="47.7109375" style="53" customWidth="1"/>
    <col min="7426" max="7428" width="13.85546875" style="53" customWidth="1"/>
    <col min="7429" max="7429" width="15.42578125" style="53" customWidth="1"/>
    <col min="7430" max="7679" width="8.28515625" style="53"/>
    <col min="7680" max="7680" width="28.5703125" style="53" customWidth="1"/>
    <col min="7681" max="7681" width="47.7109375" style="53" customWidth="1"/>
    <col min="7682" max="7684" width="13.85546875" style="53" customWidth="1"/>
    <col min="7685" max="7685" width="15.42578125" style="53" customWidth="1"/>
    <col min="7686" max="7935" width="8.28515625" style="53"/>
    <col min="7936" max="7936" width="28.5703125" style="53" customWidth="1"/>
    <col min="7937" max="7937" width="47.7109375" style="53" customWidth="1"/>
    <col min="7938" max="7940" width="13.85546875" style="53" customWidth="1"/>
    <col min="7941" max="7941" width="15.42578125" style="53" customWidth="1"/>
    <col min="7942" max="8191" width="8.28515625" style="53"/>
    <col min="8192" max="8192" width="28.5703125" style="53" customWidth="1"/>
    <col min="8193" max="8193" width="47.7109375" style="53" customWidth="1"/>
    <col min="8194" max="8196" width="13.85546875" style="53" customWidth="1"/>
    <col min="8197" max="8197" width="15.42578125" style="53" customWidth="1"/>
    <col min="8198" max="8447" width="8.28515625" style="53"/>
    <col min="8448" max="8448" width="28.5703125" style="53" customWidth="1"/>
    <col min="8449" max="8449" width="47.7109375" style="53" customWidth="1"/>
    <col min="8450" max="8452" width="13.85546875" style="53" customWidth="1"/>
    <col min="8453" max="8453" width="15.42578125" style="53" customWidth="1"/>
    <col min="8454" max="8703" width="8.28515625" style="53"/>
    <col min="8704" max="8704" width="28.5703125" style="53" customWidth="1"/>
    <col min="8705" max="8705" width="47.7109375" style="53" customWidth="1"/>
    <col min="8706" max="8708" width="13.85546875" style="53" customWidth="1"/>
    <col min="8709" max="8709" width="15.42578125" style="53" customWidth="1"/>
    <col min="8710" max="8959" width="8.28515625" style="53"/>
    <col min="8960" max="8960" width="28.5703125" style="53" customWidth="1"/>
    <col min="8961" max="8961" width="47.7109375" style="53" customWidth="1"/>
    <col min="8962" max="8964" width="13.85546875" style="53" customWidth="1"/>
    <col min="8965" max="8965" width="15.42578125" style="53" customWidth="1"/>
    <col min="8966" max="9215" width="8.28515625" style="53"/>
    <col min="9216" max="9216" width="28.5703125" style="53" customWidth="1"/>
    <col min="9217" max="9217" width="47.7109375" style="53" customWidth="1"/>
    <col min="9218" max="9220" width="13.85546875" style="53" customWidth="1"/>
    <col min="9221" max="9221" width="15.42578125" style="53" customWidth="1"/>
    <col min="9222" max="9471" width="8.28515625" style="53"/>
    <col min="9472" max="9472" width="28.5703125" style="53" customWidth="1"/>
    <col min="9473" max="9473" width="47.7109375" style="53" customWidth="1"/>
    <col min="9474" max="9476" width="13.85546875" style="53" customWidth="1"/>
    <col min="9477" max="9477" width="15.42578125" style="53" customWidth="1"/>
    <col min="9478" max="9727" width="8.28515625" style="53"/>
    <col min="9728" max="9728" width="28.5703125" style="53" customWidth="1"/>
    <col min="9729" max="9729" width="47.7109375" style="53" customWidth="1"/>
    <col min="9730" max="9732" width="13.85546875" style="53" customWidth="1"/>
    <col min="9733" max="9733" width="15.42578125" style="53" customWidth="1"/>
    <col min="9734" max="9983" width="8.28515625" style="53"/>
    <col min="9984" max="9984" width="28.5703125" style="53" customWidth="1"/>
    <col min="9985" max="9985" width="47.7109375" style="53" customWidth="1"/>
    <col min="9986" max="9988" width="13.85546875" style="53" customWidth="1"/>
    <col min="9989" max="9989" width="15.42578125" style="53" customWidth="1"/>
    <col min="9990" max="10239" width="8.28515625" style="53"/>
    <col min="10240" max="10240" width="28.5703125" style="53" customWidth="1"/>
    <col min="10241" max="10241" width="47.7109375" style="53" customWidth="1"/>
    <col min="10242" max="10244" width="13.85546875" style="53" customWidth="1"/>
    <col min="10245" max="10245" width="15.42578125" style="53" customWidth="1"/>
    <col min="10246" max="10495" width="8.28515625" style="53"/>
    <col min="10496" max="10496" width="28.5703125" style="53" customWidth="1"/>
    <col min="10497" max="10497" width="47.7109375" style="53" customWidth="1"/>
    <col min="10498" max="10500" width="13.85546875" style="53" customWidth="1"/>
    <col min="10501" max="10501" width="15.42578125" style="53" customWidth="1"/>
    <col min="10502" max="10751" width="8.28515625" style="53"/>
    <col min="10752" max="10752" width="28.5703125" style="53" customWidth="1"/>
    <col min="10753" max="10753" width="47.7109375" style="53" customWidth="1"/>
    <col min="10754" max="10756" width="13.85546875" style="53" customWidth="1"/>
    <col min="10757" max="10757" width="15.42578125" style="53" customWidth="1"/>
    <col min="10758" max="11007" width="8.28515625" style="53"/>
    <col min="11008" max="11008" width="28.5703125" style="53" customWidth="1"/>
    <col min="11009" max="11009" width="47.7109375" style="53" customWidth="1"/>
    <col min="11010" max="11012" width="13.85546875" style="53" customWidth="1"/>
    <col min="11013" max="11013" width="15.42578125" style="53" customWidth="1"/>
    <col min="11014" max="11263" width="8.28515625" style="53"/>
    <col min="11264" max="11264" width="28.5703125" style="53" customWidth="1"/>
    <col min="11265" max="11265" width="47.7109375" style="53" customWidth="1"/>
    <col min="11266" max="11268" width="13.85546875" style="53" customWidth="1"/>
    <col min="11269" max="11269" width="15.42578125" style="53" customWidth="1"/>
    <col min="11270" max="11519" width="8.28515625" style="53"/>
    <col min="11520" max="11520" width="28.5703125" style="53" customWidth="1"/>
    <col min="11521" max="11521" width="47.7109375" style="53" customWidth="1"/>
    <col min="11522" max="11524" width="13.85546875" style="53" customWidth="1"/>
    <col min="11525" max="11525" width="15.42578125" style="53" customWidth="1"/>
    <col min="11526" max="11775" width="8.28515625" style="53"/>
    <col min="11776" max="11776" width="28.5703125" style="53" customWidth="1"/>
    <col min="11777" max="11777" width="47.7109375" style="53" customWidth="1"/>
    <col min="11778" max="11780" width="13.85546875" style="53" customWidth="1"/>
    <col min="11781" max="11781" width="15.42578125" style="53" customWidth="1"/>
    <col min="11782" max="12031" width="8.28515625" style="53"/>
    <col min="12032" max="12032" width="28.5703125" style="53" customWidth="1"/>
    <col min="12033" max="12033" width="47.7109375" style="53" customWidth="1"/>
    <col min="12034" max="12036" width="13.85546875" style="53" customWidth="1"/>
    <col min="12037" max="12037" width="15.42578125" style="53" customWidth="1"/>
    <col min="12038" max="12287" width="8.28515625" style="53"/>
    <col min="12288" max="12288" width="28.5703125" style="53" customWidth="1"/>
    <col min="12289" max="12289" width="47.7109375" style="53" customWidth="1"/>
    <col min="12290" max="12292" width="13.85546875" style="53" customWidth="1"/>
    <col min="12293" max="12293" width="15.42578125" style="53" customWidth="1"/>
    <col min="12294" max="12543" width="8.28515625" style="53"/>
    <col min="12544" max="12544" width="28.5703125" style="53" customWidth="1"/>
    <col min="12545" max="12545" width="47.7109375" style="53" customWidth="1"/>
    <col min="12546" max="12548" width="13.85546875" style="53" customWidth="1"/>
    <col min="12549" max="12549" width="15.42578125" style="53" customWidth="1"/>
    <col min="12550" max="12799" width="8.28515625" style="53"/>
    <col min="12800" max="12800" width="28.5703125" style="53" customWidth="1"/>
    <col min="12801" max="12801" width="47.7109375" style="53" customWidth="1"/>
    <col min="12802" max="12804" width="13.85546875" style="53" customWidth="1"/>
    <col min="12805" max="12805" width="15.42578125" style="53" customWidth="1"/>
    <col min="12806" max="13055" width="8.28515625" style="53"/>
    <col min="13056" max="13056" width="28.5703125" style="53" customWidth="1"/>
    <col min="13057" max="13057" width="47.7109375" style="53" customWidth="1"/>
    <col min="13058" max="13060" width="13.85546875" style="53" customWidth="1"/>
    <col min="13061" max="13061" width="15.42578125" style="53" customWidth="1"/>
    <col min="13062" max="13311" width="8.28515625" style="53"/>
    <col min="13312" max="13312" width="28.5703125" style="53" customWidth="1"/>
    <col min="13313" max="13313" width="47.7109375" style="53" customWidth="1"/>
    <col min="13314" max="13316" width="13.85546875" style="53" customWidth="1"/>
    <col min="13317" max="13317" width="15.42578125" style="53" customWidth="1"/>
    <col min="13318" max="13567" width="8.28515625" style="53"/>
    <col min="13568" max="13568" width="28.5703125" style="53" customWidth="1"/>
    <col min="13569" max="13569" width="47.7109375" style="53" customWidth="1"/>
    <col min="13570" max="13572" width="13.85546875" style="53" customWidth="1"/>
    <col min="13573" max="13573" width="15.42578125" style="53" customWidth="1"/>
    <col min="13574" max="13823" width="8.28515625" style="53"/>
    <col min="13824" max="13824" width="28.5703125" style="53" customWidth="1"/>
    <col min="13825" max="13825" width="47.7109375" style="53" customWidth="1"/>
    <col min="13826" max="13828" width="13.85546875" style="53" customWidth="1"/>
    <col min="13829" max="13829" width="15.42578125" style="53" customWidth="1"/>
    <col min="13830" max="14079" width="8.28515625" style="53"/>
    <col min="14080" max="14080" width="28.5703125" style="53" customWidth="1"/>
    <col min="14081" max="14081" width="47.7109375" style="53" customWidth="1"/>
    <col min="14082" max="14084" width="13.85546875" style="53" customWidth="1"/>
    <col min="14085" max="14085" width="15.42578125" style="53" customWidth="1"/>
    <col min="14086" max="14335" width="8.28515625" style="53"/>
    <col min="14336" max="14336" width="28.5703125" style="53" customWidth="1"/>
    <col min="14337" max="14337" width="47.7109375" style="53" customWidth="1"/>
    <col min="14338" max="14340" width="13.85546875" style="53" customWidth="1"/>
    <col min="14341" max="14341" width="15.42578125" style="53" customWidth="1"/>
    <col min="14342" max="14591" width="8.28515625" style="53"/>
    <col min="14592" max="14592" width="28.5703125" style="53" customWidth="1"/>
    <col min="14593" max="14593" width="47.7109375" style="53" customWidth="1"/>
    <col min="14594" max="14596" width="13.85546875" style="53" customWidth="1"/>
    <col min="14597" max="14597" width="15.42578125" style="53" customWidth="1"/>
    <col min="14598" max="14847" width="8.28515625" style="53"/>
    <col min="14848" max="14848" width="28.5703125" style="53" customWidth="1"/>
    <col min="14849" max="14849" width="47.7109375" style="53" customWidth="1"/>
    <col min="14850" max="14852" width="13.85546875" style="53" customWidth="1"/>
    <col min="14853" max="14853" width="15.42578125" style="53" customWidth="1"/>
    <col min="14854" max="15103" width="8.28515625" style="53"/>
    <col min="15104" max="15104" width="28.5703125" style="53" customWidth="1"/>
    <col min="15105" max="15105" width="47.7109375" style="53" customWidth="1"/>
    <col min="15106" max="15108" width="13.85546875" style="53" customWidth="1"/>
    <col min="15109" max="15109" width="15.42578125" style="53" customWidth="1"/>
    <col min="15110" max="15359" width="8.28515625" style="53"/>
    <col min="15360" max="15360" width="28.5703125" style="53" customWidth="1"/>
    <col min="15361" max="15361" width="47.7109375" style="53" customWidth="1"/>
    <col min="15362" max="15364" width="13.85546875" style="53" customWidth="1"/>
    <col min="15365" max="15365" width="15.42578125" style="53" customWidth="1"/>
    <col min="15366" max="15615" width="8.28515625" style="53"/>
    <col min="15616" max="15616" width="28.5703125" style="53" customWidth="1"/>
    <col min="15617" max="15617" width="47.7109375" style="53" customWidth="1"/>
    <col min="15618" max="15620" width="13.85546875" style="53" customWidth="1"/>
    <col min="15621" max="15621" width="15.42578125" style="53" customWidth="1"/>
    <col min="15622" max="15871" width="8.28515625" style="53"/>
    <col min="15872" max="15872" width="28.5703125" style="53" customWidth="1"/>
    <col min="15873" max="15873" width="47.7109375" style="53" customWidth="1"/>
    <col min="15874" max="15876" width="13.85546875" style="53" customWidth="1"/>
    <col min="15877" max="15877" width="15.42578125" style="53" customWidth="1"/>
    <col min="15878" max="16127" width="8.28515625" style="53"/>
    <col min="16128" max="16128" width="28.5703125" style="53" customWidth="1"/>
    <col min="16129" max="16129" width="47.7109375" style="53" customWidth="1"/>
    <col min="16130" max="16132" width="13.85546875" style="53" customWidth="1"/>
    <col min="16133" max="16133" width="15.42578125" style="53" customWidth="1"/>
    <col min="16134" max="16384" width="8.28515625" style="53"/>
  </cols>
  <sheetData>
    <row r="1" spans="1:6" ht="17.25">
      <c r="A1" s="156"/>
      <c r="B1" s="156"/>
      <c r="C1" s="154"/>
      <c r="D1" s="154"/>
      <c r="E1" s="140" t="s">
        <v>60</v>
      </c>
    </row>
    <row r="2" spans="1:6" s="3" customFormat="1" ht="17.25" customHeight="1">
      <c r="A2" s="206" t="s">
        <v>95</v>
      </c>
      <c r="B2" s="206"/>
      <c r="C2" s="206"/>
      <c r="D2" s="206"/>
      <c r="E2" s="206"/>
      <c r="F2" s="41"/>
    </row>
    <row r="3" spans="1:6" s="3" customFormat="1" ht="17.25">
      <c r="A3" s="206" t="s">
        <v>0</v>
      </c>
      <c r="B3" s="206"/>
      <c r="C3" s="206"/>
      <c r="D3" s="206"/>
      <c r="E3" s="206"/>
      <c r="F3" s="41"/>
    </row>
    <row r="4" spans="1:6" ht="54" customHeight="1">
      <c r="A4" s="205" t="s">
        <v>101</v>
      </c>
      <c r="B4" s="205"/>
      <c r="C4" s="205"/>
      <c r="D4" s="205"/>
      <c r="E4" s="205"/>
    </row>
    <row r="5" spans="1:6" ht="21.75" customHeight="1">
      <c r="A5" s="34"/>
      <c r="B5" s="34"/>
      <c r="C5" s="34"/>
      <c r="D5" s="34"/>
      <c r="E5" s="34" t="s">
        <v>61</v>
      </c>
    </row>
    <row r="6" spans="1:6" ht="21.75" customHeight="1">
      <c r="A6" s="201" t="s">
        <v>40</v>
      </c>
      <c r="B6" s="201"/>
      <c r="C6" s="201"/>
      <c r="D6" s="201"/>
      <c r="E6" s="201"/>
    </row>
    <row r="7" spans="1:6" ht="20.25" customHeight="1">
      <c r="A7" s="55" t="s">
        <v>62</v>
      </c>
      <c r="B7" s="55"/>
      <c r="C7" s="55"/>
      <c r="D7" s="55"/>
      <c r="E7" s="55"/>
    </row>
    <row r="8" spans="1:6" ht="17.25">
      <c r="A8" s="56" t="s">
        <v>11</v>
      </c>
      <c r="B8" s="57" t="s">
        <v>12</v>
      </c>
      <c r="C8" s="58"/>
      <c r="D8" s="58"/>
      <c r="E8" s="58"/>
    </row>
    <row r="9" spans="1:6" ht="17.25">
      <c r="A9" s="59" t="s">
        <v>55</v>
      </c>
      <c r="B9" s="60" t="s">
        <v>56</v>
      </c>
      <c r="C9" s="61"/>
      <c r="D9" s="61"/>
      <c r="E9" s="61"/>
    </row>
    <row r="10" spans="1:6" ht="17.25">
      <c r="A10" s="62"/>
      <c r="B10" s="62"/>
      <c r="C10" s="62"/>
      <c r="D10" s="62"/>
      <c r="E10" s="62"/>
    </row>
    <row r="11" spans="1:6" s="63" customFormat="1" ht="17.25">
      <c r="A11" s="157" t="s">
        <v>13</v>
      </c>
      <c r="B11" s="58"/>
      <c r="C11" s="58"/>
      <c r="D11" s="58"/>
      <c r="E11" s="58"/>
    </row>
    <row r="12" spans="1:6" ht="17.25">
      <c r="A12" s="62"/>
      <c r="B12" s="62"/>
      <c r="C12" s="62"/>
      <c r="D12" s="62"/>
      <c r="E12" s="62"/>
    </row>
    <row r="13" spans="1:6" ht="45" customHeight="1">
      <c r="A13" s="50" t="s">
        <v>14</v>
      </c>
      <c r="B13" s="59" t="s">
        <v>55</v>
      </c>
      <c r="C13" s="192" t="s">
        <v>146</v>
      </c>
      <c r="D13" s="193"/>
      <c r="E13" s="194"/>
    </row>
    <row r="14" spans="1:6" ht="34.5">
      <c r="A14" s="50" t="s">
        <v>15</v>
      </c>
      <c r="B14" s="59" t="s">
        <v>57</v>
      </c>
      <c r="C14" s="48" t="s">
        <v>96</v>
      </c>
      <c r="D14" s="48" t="s">
        <v>97</v>
      </c>
      <c r="E14" s="48" t="s">
        <v>2</v>
      </c>
    </row>
    <row r="15" spans="1:6" ht="34.5">
      <c r="A15" s="50" t="s">
        <v>16</v>
      </c>
      <c r="B15" s="59" t="s">
        <v>58</v>
      </c>
      <c r="C15" s="203"/>
      <c r="D15" s="203"/>
      <c r="E15" s="203"/>
    </row>
    <row r="16" spans="1:6" ht="69">
      <c r="A16" s="50" t="s">
        <v>17</v>
      </c>
      <c r="B16" s="59" t="s">
        <v>90</v>
      </c>
      <c r="C16" s="204"/>
      <c r="D16" s="204"/>
      <c r="E16" s="204"/>
    </row>
    <row r="17" spans="1:5" ht="51.75">
      <c r="A17" s="50" t="s">
        <v>18</v>
      </c>
      <c r="B17" s="59" t="s">
        <v>68</v>
      </c>
      <c r="C17" s="204"/>
      <c r="D17" s="204"/>
      <c r="E17" s="204"/>
    </row>
    <row r="18" spans="1:5" ht="17.25">
      <c r="A18" s="207" t="s">
        <v>19</v>
      </c>
      <c r="B18" s="207"/>
      <c r="C18" s="50"/>
      <c r="D18" s="50"/>
      <c r="E18" s="50"/>
    </row>
    <row r="19" spans="1:5" ht="17.25">
      <c r="A19" s="197" t="s">
        <v>102</v>
      </c>
      <c r="B19" s="198"/>
      <c r="C19" s="52">
        <v>1</v>
      </c>
      <c r="D19" s="52">
        <v>1</v>
      </c>
      <c r="E19" s="52">
        <v>1</v>
      </c>
    </row>
    <row r="20" spans="1:5" ht="17.25">
      <c r="A20" s="197" t="s">
        <v>20</v>
      </c>
      <c r="B20" s="198"/>
      <c r="C20" s="64">
        <f>-C46</f>
        <v>8690</v>
      </c>
      <c r="D20" s="64">
        <f t="shared" ref="D20:E20" si="0">-D46</f>
        <v>8690</v>
      </c>
      <c r="E20" s="64">
        <f t="shared" si="0"/>
        <v>8690</v>
      </c>
    </row>
    <row r="21" spans="1:5" ht="17.25">
      <c r="A21" s="40"/>
      <c r="B21" s="40"/>
      <c r="C21" s="40"/>
      <c r="D21" s="40"/>
      <c r="E21" s="40"/>
    </row>
    <row r="22" spans="1:5" ht="44.25" customHeight="1">
      <c r="A22" s="44" t="s">
        <v>14</v>
      </c>
      <c r="B22" s="47" t="s">
        <v>55</v>
      </c>
      <c r="C22" s="192" t="s">
        <v>111</v>
      </c>
      <c r="D22" s="193"/>
      <c r="E22" s="194"/>
    </row>
    <row r="23" spans="1:5" ht="34.5">
      <c r="A23" s="44" t="s">
        <v>15</v>
      </c>
      <c r="B23" s="47" t="s">
        <v>144</v>
      </c>
      <c r="C23" s="48" t="s">
        <v>96</v>
      </c>
      <c r="D23" s="48" t="s">
        <v>97</v>
      </c>
      <c r="E23" s="48" t="s">
        <v>2</v>
      </c>
    </row>
    <row r="24" spans="1:5" ht="34.5">
      <c r="A24" s="49" t="s">
        <v>16</v>
      </c>
      <c r="B24" s="47" t="s">
        <v>143</v>
      </c>
      <c r="C24" s="203"/>
      <c r="D24" s="203"/>
      <c r="E24" s="203"/>
    </row>
    <row r="25" spans="1:5" s="63" customFormat="1" ht="34.5">
      <c r="A25" s="49" t="s">
        <v>17</v>
      </c>
      <c r="B25" s="47" t="s">
        <v>145</v>
      </c>
      <c r="C25" s="204"/>
      <c r="D25" s="204"/>
      <c r="E25" s="204"/>
    </row>
    <row r="26" spans="1:5" s="63" customFormat="1" ht="51.75">
      <c r="A26" s="49" t="s">
        <v>18</v>
      </c>
      <c r="B26" s="47" t="s">
        <v>59</v>
      </c>
      <c r="C26" s="204"/>
      <c r="D26" s="204"/>
      <c r="E26" s="204"/>
    </row>
    <row r="27" spans="1:5" s="63" customFormat="1" ht="17.25">
      <c r="A27" s="195" t="s">
        <v>19</v>
      </c>
      <c r="B27" s="196"/>
      <c r="C27" s="50"/>
      <c r="D27" s="50"/>
      <c r="E27" s="51"/>
    </row>
    <row r="28" spans="1:5" ht="17.25">
      <c r="A28" s="197" t="s">
        <v>102</v>
      </c>
      <c r="B28" s="198"/>
      <c r="C28" s="52">
        <v>1</v>
      </c>
      <c r="D28" s="52">
        <v>1</v>
      </c>
      <c r="E28" s="52">
        <v>1</v>
      </c>
    </row>
    <row r="29" spans="1:5" ht="17.25">
      <c r="A29" s="191" t="s">
        <v>20</v>
      </c>
      <c r="B29" s="191"/>
      <c r="C29" s="54">
        <f>-C54</f>
        <v>3479.9999999999986</v>
      </c>
      <c r="D29" s="54">
        <f t="shared" ref="D29:E29" si="1">-D54</f>
        <v>3479.9999999999986</v>
      </c>
      <c r="E29" s="54">
        <f t="shared" si="1"/>
        <v>3479.9999999999986</v>
      </c>
    </row>
    <row r="30" spans="1:5" ht="17.25">
      <c r="A30" s="40"/>
      <c r="B30" s="40"/>
      <c r="C30" s="40"/>
      <c r="D30" s="40"/>
      <c r="E30" s="40"/>
    </row>
    <row r="31" spans="1:5" ht="17.25">
      <c r="A31" s="62"/>
      <c r="B31" s="62"/>
      <c r="C31" s="62"/>
      <c r="D31" s="62"/>
      <c r="E31" s="62"/>
    </row>
    <row r="32" spans="1:5" ht="17.25">
      <c r="E32" s="65" t="s">
        <v>103</v>
      </c>
    </row>
    <row r="33" spans="1:5" ht="17.25">
      <c r="A33" s="201" t="s">
        <v>94</v>
      </c>
      <c r="B33" s="201"/>
      <c r="C33" s="201"/>
      <c r="D33" s="201"/>
      <c r="E33" s="201"/>
    </row>
    <row r="34" spans="1:5" ht="17.25">
      <c r="A34" s="55" t="s">
        <v>62</v>
      </c>
      <c r="B34" s="55"/>
      <c r="C34" s="55"/>
      <c r="D34" s="55"/>
      <c r="E34" s="55"/>
    </row>
    <row r="35" spans="1:5" ht="17.25">
      <c r="A35" s="56" t="s">
        <v>11</v>
      </c>
      <c r="B35" s="57" t="s">
        <v>12</v>
      </c>
      <c r="C35" s="58"/>
      <c r="D35" s="58"/>
      <c r="E35" s="58"/>
    </row>
    <row r="36" spans="1:5" ht="17.25">
      <c r="A36" s="59" t="s">
        <v>55</v>
      </c>
      <c r="B36" s="60" t="s">
        <v>56</v>
      </c>
      <c r="C36" s="61"/>
      <c r="D36" s="61"/>
      <c r="E36" s="61"/>
    </row>
    <row r="37" spans="1:5" ht="17.25">
      <c r="A37" s="62"/>
      <c r="B37" s="61"/>
      <c r="C37" s="61"/>
      <c r="D37" s="61"/>
      <c r="E37" s="61"/>
    </row>
    <row r="38" spans="1:5" ht="17.25">
      <c r="A38" s="202" t="s">
        <v>13</v>
      </c>
      <c r="B38" s="202"/>
      <c r="C38" s="202"/>
      <c r="D38" s="202"/>
      <c r="E38" s="202"/>
    </row>
    <row r="39" spans="1:5" s="40" customFormat="1" ht="17.25">
      <c r="A39" s="66"/>
      <c r="B39" s="66"/>
      <c r="C39" s="66"/>
      <c r="D39" s="66"/>
      <c r="E39" s="66"/>
    </row>
    <row r="40" spans="1:5" ht="54" customHeight="1">
      <c r="A40" s="50" t="s">
        <v>14</v>
      </c>
      <c r="B40" s="59" t="s">
        <v>55</v>
      </c>
      <c r="C40" s="192" t="s">
        <v>147</v>
      </c>
      <c r="D40" s="193"/>
      <c r="E40" s="194"/>
    </row>
    <row r="41" spans="1:5" ht="34.5">
      <c r="A41" s="50" t="s">
        <v>15</v>
      </c>
      <c r="B41" s="59" t="s">
        <v>57</v>
      </c>
      <c r="C41" s="48" t="s">
        <v>96</v>
      </c>
      <c r="D41" s="48" t="s">
        <v>97</v>
      </c>
      <c r="E41" s="48" t="s">
        <v>2</v>
      </c>
    </row>
    <row r="42" spans="1:5" ht="34.5">
      <c r="A42" s="50" t="s">
        <v>16</v>
      </c>
      <c r="B42" s="59" t="s">
        <v>58</v>
      </c>
      <c r="C42" s="203"/>
      <c r="D42" s="203"/>
      <c r="E42" s="203"/>
    </row>
    <row r="43" spans="1:5" ht="75" customHeight="1">
      <c r="A43" s="50" t="s">
        <v>17</v>
      </c>
      <c r="B43" s="59" t="s">
        <v>69</v>
      </c>
      <c r="C43" s="204"/>
      <c r="D43" s="204"/>
      <c r="E43" s="204"/>
    </row>
    <row r="44" spans="1:5" ht="51.75">
      <c r="A44" s="50" t="s">
        <v>18</v>
      </c>
      <c r="B44" s="59" t="s">
        <v>59</v>
      </c>
      <c r="C44" s="208"/>
      <c r="D44" s="208"/>
      <c r="E44" s="208"/>
    </row>
    <row r="45" spans="1:5" ht="17.25">
      <c r="A45" s="192" t="s">
        <v>19</v>
      </c>
      <c r="B45" s="194"/>
      <c r="C45" s="50"/>
      <c r="D45" s="50"/>
      <c r="E45" s="50"/>
    </row>
    <row r="46" spans="1:5" ht="17.25">
      <c r="A46" s="197" t="s">
        <v>20</v>
      </c>
      <c r="B46" s="198"/>
      <c r="C46" s="64">
        <f>+'2'!G30</f>
        <v>-8690</v>
      </c>
      <c r="D46" s="64">
        <f>+'2'!H30</f>
        <v>-8690</v>
      </c>
      <c r="E46" s="64">
        <f>+'2'!I30</f>
        <v>-8690</v>
      </c>
    </row>
    <row r="47" spans="1:5" ht="17.25">
      <c r="A47" s="40"/>
      <c r="B47" s="40"/>
      <c r="C47" s="40"/>
      <c r="D47" s="40"/>
      <c r="E47" s="40"/>
    </row>
    <row r="48" spans="1:5" ht="43.5" customHeight="1">
      <c r="A48" s="44" t="s">
        <v>14</v>
      </c>
      <c r="B48" s="47" t="s">
        <v>55</v>
      </c>
      <c r="C48" s="192" t="s">
        <v>147</v>
      </c>
      <c r="D48" s="193"/>
      <c r="E48" s="194"/>
    </row>
    <row r="49" spans="1:5" ht="34.5">
      <c r="A49" s="44" t="s">
        <v>15</v>
      </c>
      <c r="B49" s="47" t="s">
        <v>144</v>
      </c>
      <c r="C49" s="48" t="s">
        <v>96</v>
      </c>
      <c r="D49" s="48" t="s">
        <v>97</v>
      </c>
      <c r="E49" s="48" t="s">
        <v>2</v>
      </c>
    </row>
    <row r="50" spans="1:5" ht="34.5">
      <c r="A50" s="49" t="s">
        <v>16</v>
      </c>
      <c r="B50" s="47" t="s">
        <v>143</v>
      </c>
      <c r="C50" s="203"/>
      <c r="D50" s="203"/>
      <c r="E50" s="203"/>
    </row>
    <row r="51" spans="1:5" ht="34.5">
      <c r="A51" s="49" t="s">
        <v>17</v>
      </c>
      <c r="B51" s="47" t="s">
        <v>145</v>
      </c>
      <c r="C51" s="204"/>
      <c r="D51" s="204"/>
      <c r="E51" s="204"/>
    </row>
    <row r="52" spans="1:5" ht="51.75">
      <c r="A52" s="49" t="s">
        <v>18</v>
      </c>
      <c r="B52" s="47" t="s">
        <v>59</v>
      </c>
      <c r="C52" s="208"/>
      <c r="D52" s="208"/>
      <c r="E52" s="208"/>
    </row>
    <row r="53" spans="1:5" ht="17.25">
      <c r="A53" s="195" t="s">
        <v>19</v>
      </c>
      <c r="B53" s="196"/>
      <c r="C53" s="50"/>
      <c r="D53" s="50"/>
      <c r="E53" s="51"/>
    </row>
    <row r="54" spans="1:5" ht="17.25">
      <c r="A54" s="191" t="s">
        <v>20</v>
      </c>
      <c r="B54" s="191"/>
      <c r="C54" s="54">
        <f>+'2'!G40</f>
        <v>-3479.9999999999986</v>
      </c>
      <c r="D54" s="54">
        <f>+'2'!H40</f>
        <v>-3479.9999999999986</v>
      </c>
      <c r="E54" s="54">
        <f>+'2'!I40</f>
        <v>-3479.9999999999986</v>
      </c>
    </row>
  </sheetData>
  <mergeCells count="32">
    <mergeCell ref="C40:E40"/>
    <mergeCell ref="C42:C44"/>
    <mergeCell ref="D42:D44"/>
    <mergeCell ref="E42:E44"/>
    <mergeCell ref="A45:B45"/>
    <mergeCell ref="A54:B54"/>
    <mergeCell ref="C50:C52"/>
    <mergeCell ref="D50:D52"/>
    <mergeCell ref="A46:B46"/>
    <mergeCell ref="C48:E48"/>
    <mergeCell ref="A53:B53"/>
    <mergeCell ref="E50:E52"/>
    <mergeCell ref="D15:D17"/>
    <mergeCell ref="E15:E17"/>
    <mergeCell ref="A19:B19"/>
    <mergeCell ref="A18:B18"/>
    <mergeCell ref="C15:C17"/>
    <mergeCell ref="A4:E4"/>
    <mergeCell ref="A6:E6"/>
    <mergeCell ref="C13:E13"/>
    <mergeCell ref="A2:E2"/>
    <mergeCell ref="A3:E3"/>
    <mergeCell ref="A33:E33"/>
    <mergeCell ref="A38:E38"/>
    <mergeCell ref="A28:B28"/>
    <mergeCell ref="A20:B20"/>
    <mergeCell ref="C22:E22"/>
    <mergeCell ref="A27:B27"/>
    <mergeCell ref="C24:C26"/>
    <mergeCell ref="D24:D26"/>
    <mergeCell ref="E24:E26"/>
    <mergeCell ref="A29:B29"/>
  </mergeCells>
  <pageMargins left="0.54" right="0.41" top="0.33" bottom="0.3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H14" sqref="H14"/>
    </sheetView>
  </sheetViews>
  <sheetFormatPr defaultRowHeight="17.25"/>
  <cols>
    <col min="1" max="1" width="16" style="28" customWidth="1"/>
    <col min="2" max="2" width="41.28515625" style="29" customWidth="1"/>
    <col min="3" max="3" width="11.5703125" style="29" bestFit="1" customWidth="1"/>
    <col min="4" max="4" width="10.5703125" style="29" customWidth="1"/>
    <col min="5" max="5" width="19.7109375" style="30" customWidth="1"/>
    <col min="6" max="6" width="11.28515625" style="30" customWidth="1"/>
    <col min="7" max="7" width="15.85546875" style="30" customWidth="1"/>
    <col min="8" max="16384" width="9.140625" style="29"/>
  </cols>
  <sheetData>
    <row r="1" spans="1:7" s="27" customFormat="1" ht="17.25" customHeight="1">
      <c r="A1" s="215" t="s">
        <v>64</v>
      </c>
      <c r="B1" s="215"/>
      <c r="C1" s="215"/>
      <c r="D1" s="215"/>
      <c r="E1" s="215"/>
      <c r="F1" s="215"/>
      <c r="G1" s="215"/>
    </row>
    <row r="2" spans="1:7" s="27" customFormat="1" ht="17.25" customHeight="1">
      <c r="A2" s="215" t="s">
        <v>105</v>
      </c>
      <c r="B2" s="215"/>
      <c r="C2" s="215"/>
      <c r="D2" s="215"/>
      <c r="E2" s="215"/>
      <c r="F2" s="215"/>
      <c r="G2" s="215"/>
    </row>
    <row r="3" spans="1:7" s="27" customFormat="1" ht="17.25" customHeight="1">
      <c r="A3" s="215" t="s">
        <v>0</v>
      </c>
      <c r="B3" s="215"/>
      <c r="C3" s="215"/>
      <c r="D3" s="215"/>
      <c r="E3" s="215"/>
      <c r="F3" s="215"/>
      <c r="G3" s="215"/>
    </row>
    <row r="4" spans="1:7">
      <c r="A4" s="150"/>
      <c r="B4" s="151"/>
      <c r="C4" s="151"/>
      <c r="D4" s="151"/>
      <c r="E4" s="152"/>
      <c r="F4" s="152"/>
      <c r="G4" s="152"/>
    </row>
    <row r="5" spans="1:7" ht="55.5" customHeight="1">
      <c r="A5" s="216" t="s">
        <v>104</v>
      </c>
      <c r="B5" s="216"/>
      <c r="C5" s="216"/>
      <c r="D5" s="216"/>
      <c r="E5" s="216"/>
      <c r="F5" s="216"/>
      <c r="G5" s="216"/>
    </row>
    <row r="6" spans="1:7" ht="77.25" customHeight="1">
      <c r="A6" s="217" t="s">
        <v>70</v>
      </c>
      <c r="B6" s="218" t="s">
        <v>71</v>
      </c>
      <c r="C6" s="218" t="s">
        <v>72</v>
      </c>
      <c r="D6" s="218" t="s">
        <v>73</v>
      </c>
      <c r="E6" s="219" t="s">
        <v>74</v>
      </c>
      <c r="F6" s="219" t="s">
        <v>111</v>
      </c>
      <c r="G6" s="219"/>
    </row>
    <row r="7" spans="1:7" ht="61.5" customHeight="1">
      <c r="A7" s="217"/>
      <c r="B7" s="218"/>
      <c r="C7" s="218"/>
      <c r="D7" s="218"/>
      <c r="E7" s="219"/>
      <c r="F7" s="4" t="s">
        <v>75</v>
      </c>
      <c r="G7" s="4" t="s">
        <v>76</v>
      </c>
    </row>
    <row r="8" spans="1:7" s="21" customFormat="1" ht="27.75" customHeight="1">
      <c r="A8" s="220" t="s">
        <v>43</v>
      </c>
      <c r="B8" s="220"/>
      <c r="C8" s="220"/>
      <c r="D8" s="220"/>
      <c r="E8" s="220"/>
      <c r="F8" s="220"/>
      <c r="G8" s="5">
        <f>+G9</f>
        <v>12170</v>
      </c>
    </row>
    <row r="9" spans="1:7" ht="33.75" customHeight="1">
      <c r="A9" s="135" t="s">
        <v>77</v>
      </c>
      <c r="B9" s="136" t="s">
        <v>78</v>
      </c>
      <c r="C9" s="136" t="s">
        <v>79</v>
      </c>
      <c r="D9" s="221" t="s">
        <v>48</v>
      </c>
      <c r="E9" s="221"/>
      <c r="F9" s="221"/>
      <c r="G9" s="4">
        <f>+G10+G13</f>
        <v>12170</v>
      </c>
    </row>
    <row r="10" spans="1:7" ht="33.75" customHeight="1">
      <c r="A10" s="135" t="s">
        <v>80</v>
      </c>
      <c r="B10" s="221" t="s">
        <v>41</v>
      </c>
      <c r="C10" s="221"/>
      <c r="D10" s="221"/>
      <c r="E10" s="221"/>
      <c r="F10" s="221"/>
      <c r="G10" s="4">
        <f>+G11</f>
        <v>8690</v>
      </c>
    </row>
    <row r="11" spans="1:7" ht="17.25" customHeight="1">
      <c r="A11" s="212" t="s">
        <v>82</v>
      </c>
      <c r="B11" s="213"/>
      <c r="C11" s="213"/>
      <c r="D11" s="213"/>
      <c r="E11" s="213"/>
      <c r="F11" s="214"/>
      <c r="G11" s="149">
        <f>+G12</f>
        <v>8690</v>
      </c>
    </row>
    <row r="12" spans="1:7">
      <c r="A12" s="158" t="s">
        <v>149</v>
      </c>
      <c r="B12" s="164" t="s">
        <v>109</v>
      </c>
      <c r="C12" s="160" t="s">
        <v>110</v>
      </c>
      <c r="D12" s="159" t="s">
        <v>81</v>
      </c>
      <c r="E12" s="161">
        <v>8690000</v>
      </c>
      <c r="F12" s="162">
        <v>1</v>
      </c>
      <c r="G12" s="149">
        <v>8690</v>
      </c>
    </row>
    <row r="13" spans="1:7" ht="38.25" customHeight="1">
      <c r="A13" s="153" t="s">
        <v>150</v>
      </c>
      <c r="B13" s="209" t="s">
        <v>151</v>
      </c>
      <c r="C13" s="210"/>
      <c r="D13" s="210"/>
      <c r="E13" s="210"/>
      <c r="F13" s="211"/>
      <c r="G13" s="147">
        <f>+G14</f>
        <v>3480</v>
      </c>
    </row>
    <row r="14" spans="1:7" ht="23.25" customHeight="1">
      <c r="A14" s="212" t="s">
        <v>82</v>
      </c>
      <c r="B14" s="213"/>
      <c r="C14" s="213"/>
      <c r="D14" s="213"/>
      <c r="E14" s="213"/>
      <c r="F14" s="214"/>
      <c r="G14" s="149">
        <f>+G15</f>
        <v>3480</v>
      </c>
    </row>
    <row r="15" spans="1:7">
      <c r="A15" s="158" t="s">
        <v>148</v>
      </c>
      <c r="B15" s="164" t="s">
        <v>109</v>
      </c>
      <c r="C15" s="160" t="s">
        <v>110</v>
      </c>
      <c r="D15" s="159" t="s">
        <v>81</v>
      </c>
      <c r="E15" s="161">
        <v>3480000</v>
      </c>
      <c r="F15" s="162">
        <v>1</v>
      </c>
      <c r="G15" s="149">
        <v>3480</v>
      </c>
    </row>
  </sheetData>
  <mergeCells count="16">
    <mergeCell ref="B13:F13"/>
    <mergeCell ref="A14:F14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8:F8"/>
    <mergeCell ref="D9:F9"/>
    <mergeCell ref="B10:F10"/>
    <mergeCell ref="A11:F11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Liana Chanakhchyan</cp:lastModifiedBy>
  <cp:lastPrinted>2020-06-22T08:15:40Z</cp:lastPrinted>
  <dcterms:created xsi:type="dcterms:W3CDTF">2020-01-16T08:04:10Z</dcterms:created>
  <dcterms:modified xsi:type="dcterms:W3CDTF">2021-06-09T06:17:54Z</dcterms:modified>
</cp:coreProperties>
</file>