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hotpir\Desktop\Սոց - 33477\"/>
    </mc:Choice>
  </mc:AlternateContent>
  <bookViews>
    <workbookView xWindow="0" yWindow="0" windowWidth="28800" windowHeight="11430" activeTab="4"/>
  </bookViews>
  <sheets>
    <sheet name="1." sheetId="10" r:id="rId1"/>
    <sheet name="2." sheetId="1" r:id="rId2"/>
    <sheet name="3." sheetId="3" r:id="rId3"/>
    <sheet name="4." sheetId="7" r:id="rId4"/>
    <sheet name="5." sheetId="9" r:id="rId5"/>
  </sheets>
  <externalReferences>
    <externalReference r:id="rId6"/>
    <externalReference r:id="rId7"/>
  </externalReferences>
  <definedNames>
    <definedName name="AgencyCode" localSheetId="2">#REF!</definedName>
    <definedName name="AgencyCode" localSheetId="4">#REF!</definedName>
    <definedName name="AgencyCode">#REF!</definedName>
    <definedName name="AgencyName" localSheetId="2">#REF!</definedName>
    <definedName name="AgencyName" localSheetId="4">#REF!</definedName>
    <definedName name="AgencyName">#REF!</definedName>
    <definedName name="åû" localSheetId="3">#REF!</definedName>
    <definedName name="åû" localSheetId="4">#REF!</definedName>
    <definedName name="åû">#REF!</definedName>
    <definedName name="davit" localSheetId="2">#REF!</definedName>
    <definedName name="davit" localSheetId="4">#REF!</definedName>
    <definedName name="davit">#REF!</definedName>
    <definedName name="Functional1" localSheetId="2">#REF!</definedName>
    <definedName name="Functional1" localSheetId="4">#REF!</definedName>
    <definedName name="Functional1">#REF!</definedName>
    <definedName name="ggg" localSheetId="2">#REF!</definedName>
    <definedName name="ggg" localSheetId="4">#REF!</definedName>
    <definedName name="ggg">#REF!</definedName>
    <definedName name="mas" localSheetId="3">#REF!</definedName>
    <definedName name="mas" localSheetId="4">#REF!</definedName>
    <definedName name="mas">#REF!</definedName>
    <definedName name="mass" localSheetId="3">#REF!</definedName>
    <definedName name="mass" localSheetId="4">#REF!</definedName>
    <definedName name="mass">#REF!</definedName>
    <definedName name="PANature" localSheetId="2">#REF!</definedName>
    <definedName name="PANature" localSheetId="4">#REF!</definedName>
    <definedName name="PANature">#REF!</definedName>
    <definedName name="PAType" localSheetId="2">#REF!</definedName>
    <definedName name="PAType" localSheetId="4">#REF!</definedName>
    <definedName name="PAType">#REF!</definedName>
    <definedName name="Performance2" localSheetId="2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4">#REF!</definedName>
    <definedName name="PerformanceType">#REF!</definedName>
    <definedName name="x" localSheetId="3">#REF!</definedName>
    <definedName name="x" localSheetId="4">#REF!</definedName>
    <definedName name="x">#REF!</definedName>
    <definedName name="Հավելված" localSheetId="2">#REF!</definedName>
    <definedName name="Հավելված" localSheetId="4">#REF!</definedName>
    <definedName name="Հավելված">#REF!</definedName>
    <definedName name="Մաս" localSheetId="2">#REF!</definedName>
    <definedName name="Մաս" localSheetId="4">#REF!</definedName>
    <definedName name="Մաս">#REF!</definedName>
    <definedName name="շախմատիստ" localSheetId="2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5" i="10" l="1"/>
  <c r="D13" i="10" s="1"/>
  <c r="D11" i="10" s="1"/>
  <c r="D9" i="10" s="1"/>
  <c r="F58" i="1" l="1"/>
  <c r="H57" i="1" l="1"/>
  <c r="I57" i="1" s="1"/>
  <c r="H58" i="1"/>
  <c r="I58" i="1" s="1"/>
  <c r="J58" i="1" s="1"/>
  <c r="D59" i="1"/>
  <c r="D61" i="1" s="1"/>
  <c r="H60" i="1"/>
  <c r="I60" i="1" s="1"/>
  <c r="J60" i="1" s="1"/>
  <c r="E61" i="1"/>
  <c r="F61" i="1"/>
  <c r="G61" i="1"/>
  <c r="D64" i="1"/>
  <c r="H59" i="1" l="1"/>
  <c r="I59" i="1" s="1"/>
  <c r="J59" i="1" s="1"/>
  <c r="J57" i="1"/>
  <c r="I61" i="1" l="1"/>
  <c r="J61" i="1"/>
  <c r="H61" i="1"/>
  <c r="B50" i="9"/>
  <c r="B49" i="9"/>
  <c r="B48" i="9"/>
  <c r="B47" i="9"/>
  <c r="B46" i="9"/>
  <c r="E50" i="1" l="1"/>
  <c r="E45" i="1" s="1"/>
  <c r="E38" i="1" s="1"/>
  <c r="F50" i="1"/>
  <c r="D65" i="1" s="1"/>
  <c r="D66" i="1" s="1"/>
  <c r="D67" i="1" s="1"/>
  <c r="D50" i="1"/>
  <c r="D45" i="1" s="1"/>
  <c r="D38" i="1" s="1"/>
  <c r="E24" i="1"/>
  <c r="F24" i="1"/>
  <c r="D24" i="1"/>
  <c r="E19" i="1" l="1"/>
  <c r="E12" i="1" s="1"/>
  <c r="D24" i="9"/>
  <c r="D25" i="1"/>
  <c r="C37" i="9"/>
  <c r="D19" i="1"/>
  <c r="D12" i="1" s="1"/>
  <c r="C24" i="9"/>
  <c r="F19" i="1"/>
  <c r="F12" i="1" s="1"/>
  <c r="E24" i="9"/>
  <c r="F45" i="1"/>
  <c r="F38" i="1" s="1"/>
  <c r="H29" i="3"/>
  <c r="D54" i="9"/>
  <c r="D53" i="7"/>
  <c r="H41" i="3"/>
  <c r="C36" i="7"/>
  <c r="G56" i="3"/>
  <c r="C54" i="9"/>
  <c r="D53" i="9" s="1"/>
  <c r="E53" i="9" s="1"/>
  <c r="C53" i="7"/>
  <c r="G41" i="3"/>
  <c r="I29" i="3"/>
  <c r="G29" i="3"/>
  <c r="E53" i="7"/>
  <c r="E54" i="9"/>
  <c r="I41" i="3"/>
  <c r="D11" i="1" l="1"/>
  <c r="D9" i="1" s="1"/>
  <c r="B16" i="10" s="1"/>
  <c r="B15" i="10" s="1"/>
  <c r="B13" i="10" s="1"/>
  <c r="B11" i="10" s="1"/>
  <c r="B9" i="10" s="1"/>
  <c r="D37" i="9" l="1"/>
  <c r="E25" i="1" l="1"/>
  <c r="E11" i="1" s="1"/>
  <c r="E9" i="1" s="1"/>
  <c r="C16" i="10" s="1"/>
  <c r="C15" i="10" s="1"/>
  <c r="C13" i="10" s="1"/>
  <c r="C11" i="10" s="1"/>
  <c r="C9" i="10" s="1"/>
  <c r="D36" i="7"/>
  <c r="H56" i="3"/>
  <c r="F37" i="1"/>
  <c r="E37" i="9" s="1"/>
  <c r="D23" i="7"/>
  <c r="E23" i="7"/>
  <c r="C23" i="7"/>
  <c r="F32" i="1" l="1"/>
  <c r="E36" i="7"/>
  <c r="I56" i="3"/>
  <c r="H55" i="3"/>
  <c r="H54" i="3" s="1"/>
  <c r="H53" i="3" s="1"/>
  <c r="H52" i="3" s="1"/>
  <c r="H50" i="3"/>
  <c r="H48" i="3" s="1"/>
  <c r="H46" i="3" s="1"/>
  <c r="H44" i="3" s="1"/>
  <c r="G50" i="3"/>
  <c r="G48" i="3" s="1"/>
  <c r="G46" i="3" s="1"/>
  <c r="G44" i="3" s="1"/>
  <c r="G55" i="3"/>
  <c r="G54" i="3" s="1"/>
  <c r="G53" i="3" s="1"/>
  <c r="G52" i="3" s="1"/>
  <c r="H28" i="3"/>
  <c r="H27" i="3" s="1"/>
  <c r="H26" i="3" s="1"/>
  <c r="H25" i="3" s="1"/>
  <c r="H23" i="3"/>
  <c r="H21" i="3" s="1"/>
  <c r="H19" i="3" s="1"/>
  <c r="H17" i="3" s="1"/>
  <c r="G23" i="3"/>
  <c r="G21" i="3" s="1"/>
  <c r="G19" i="3" s="1"/>
  <c r="G17" i="3" s="1"/>
  <c r="G28" i="3"/>
  <c r="G27" i="3" s="1"/>
  <c r="G26" i="3" s="1"/>
  <c r="G25" i="3" s="1"/>
  <c r="C46" i="1"/>
  <c r="F25" i="1" l="1"/>
  <c r="F11" i="1" s="1"/>
  <c r="F9" i="1" s="1"/>
  <c r="I55" i="3"/>
  <c r="I54" i="3" s="1"/>
  <c r="I53" i="3" s="1"/>
  <c r="I52" i="3" s="1"/>
  <c r="I50" i="3"/>
  <c r="I48" i="3" s="1"/>
  <c r="I46" i="3" s="1"/>
  <c r="I44" i="3" s="1"/>
  <c r="I28" i="3"/>
  <c r="I27" i="3" s="1"/>
  <c r="I26" i="3" s="1"/>
  <c r="I25" i="3" s="1"/>
  <c r="I23" i="3"/>
  <c r="I21" i="3" s="1"/>
  <c r="I19" i="3" s="1"/>
  <c r="I17" i="3" s="1"/>
  <c r="B48" i="7"/>
  <c r="B47" i="7"/>
  <c r="B49" i="7" l="1"/>
  <c r="B46" i="7"/>
  <c r="B45" i="7"/>
  <c r="D52" i="7" l="1"/>
  <c r="E52" i="7" s="1"/>
  <c r="I40" i="3"/>
  <c r="H40" i="3"/>
  <c r="G40" i="3"/>
  <c r="H38" i="3" l="1"/>
  <c r="G38" i="3"/>
  <c r="I38" i="3"/>
  <c r="G36" i="3" l="1"/>
  <c r="I36" i="3"/>
  <c r="H36" i="3"/>
  <c r="I34" i="3" l="1"/>
  <c r="H34" i="3"/>
  <c r="G34" i="3"/>
  <c r="H32" i="3" l="1"/>
  <c r="H30" i="3" s="1"/>
  <c r="H15" i="3" s="1"/>
  <c r="G32" i="3"/>
  <c r="I32" i="3"/>
  <c r="I30" i="3" s="1"/>
  <c r="I15" i="3" s="1"/>
  <c r="G30" i="3" l="1"/>
  <c r="I42" i="3"/>
  <c r="I13" i="3" s="1"/>
  <c r="I11" i="3" s="1"/>
  <c r="H42" i="3"/>
  <c r="H13" i="3" s="1"/>
  <c r="H11" i="3" s="1"/>
  <c r="G42" i="3" l="1"/>
  <c r="G15" i="3"/>
  <c r="G13" i="3" l="1"/>
  <c r="G11" i="3" s="1"/>
</calcChain>
</file>

<file path=xl/sharedStrings.xml><?xml version="1.0" encoding="utf-8"?>
<sst xmlns="http://schemas.openxmlformats.org/spreadsheetml/2006/main" count="289" uniqueCount="130">
  <si>
    <t>այդ թվում՝</t>
  </si>
  <si>
    <t>______________ ի    ___Ն որոշման</t>
  </si>
  <si>
    <t xml:space="preserve"> Գործառական դասիչը</t>
  </si>
  <si>
    <t xml:space="preserve"> Ծրագրային դասիչը</t>
  </si>
  <si>
    <t>Բյուջետային ծախսերի գործառական դասակարգման բաժինների, խմբերի և դասերի, տնտեսագիտական դասակարգման հոդվածների, բյուջետային հատկացումների գլխավոր կարգադրիչների, բյուջետային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</si>
  <si>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</si>
  <si>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</si>
  <si>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</si>
  <si>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</si>
  <si>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</si>
  <si>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</si>
  <si>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</si>
  <si>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>02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</si>
  <si>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</si>
  <si>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</si>
  <si>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ՍՈՑԻԱԼԱԿԱՆ  ՆՊԱՍՏՆԵՐ ԵՎ ԿԵՆՍԱԹՈՇԱԿՆԵՐ</t>
  </si>
  <si>
    <t>Հավելված N 3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</si>
  <si>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</si>
  <si>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</si>
  <si>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</si>
  <si>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</si>
  <si>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</si>
  <si>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</si>
  <si>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</si>
  <si>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</si>
  <si>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</si>
  <si>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Հավելված N 4</t>
  </si>
  <si>
    <t xml:space="preserve"> Միջոցառման անվանումը` </t>
  </si>
  <si>
    <t xml:space="preserve"> Միջոցառման դասիչը` </t>
  </si>
  <si>
    <t xml:space="preserve"> Տարի</t>
  </si>
  <si>
    <t xml:space="preserve"> Նկարագրությունը` </t>
  </si>
  <si>
    <t xml:space="preserve"> Միջոցառման տեսակը` </t>
  </si>
  <si>
    <t xml:space="preserve"> Շահառուների ընտրության չափանիշները </t>
  </si>
  <si>
    <t xml:space="preserve">Արդյունքի չափորոշիչներ </t>
  </si>
  <si>
    <t xml:space="preserve"> Միջոցառման վրա կատարվող ծախսը (հազար դրամ) </t>
  </si>
  <si>
    <t xml:space="preserve">ՀՀ կառավարության  2021 թվականի </t>
  </si>
  <si>
    <t xml:space="preserve"> Առաջին կիսամյակ</t>
  </si>
  <si>
    <t xml:space="preserve"> Ինն ամիս</t>
  </si>
  <si>
    <t xml:space="preserve"> ՀՀ  աշխատանքի և սոցիալական հարցերի նախարարություն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</si>
  <si>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</si>
  <si>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</si>
  <si>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</si>
  <si>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Ծրագրի միջոցառումներ</t>
  </si>
  <si>
    <t>ՍՈՑԻԱԼԱԿԱՆ ՊԱՇՏՊԱՆՈՒԹՅՈՒՆ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</si>
  <si>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</si>
  <si>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</si>
  <si>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</si>
  <si>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- Այլ նպաստներ բյուջեից</t>
  </si>
  <si>
    <t>ՀՀ  աշխատանքի և սոցիալական հարցերի նախարարություն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</si>
  <si>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</si>
  <si>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</si>
  <si>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</si>
  <si>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</si>
  <si>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>ՀՀ Կառավարության 2021 թ․ փետրվարի 12 -ի  թիվ  186 -Լ որոշման պահանջներին համապատասխան</t>
  </si>
  <si>
    <t xml:space="preserve">Փոխհատուցում ստացող  շահառուների  թվաքանակ </t>
  </si>
  <si>
    <t>ՀՀ  աշխատանքի և սոցիալական հարցերի նախարարության սոցիալական ապահվության ծառայություն</t>
  </si>
  <si>
    <t xml:space="preserve">ՄԱՍ 1. ՊԵՏԱԿԱՆ ՄԱՐՄՆԻ ԳԾՈՎ ԱՐԴՅՈՒՆՔԱՅԻՆ (ԿԱՏԱՐՈՂԱԿԱՆ) ՑՈՒՑԱՆԻՇՆԵՐԸ </t>
  </si>
  <si>
    <t>հազար դրամ</t>
  </si>
  <si>
    <t>Ցուցանիշների փոփոխություն (ավելացումները նշված են դրական նշանով իսկ պակասեցումները փակագծերում)</t>
  </si>
  <si>
    <t>Ծրագրի դասիչը</t>
  </si>
  <si>
    <t>Ծրագրի անվանումը</t>
  </si>
  <si>
    <t xml:space="preserve"> Առաջին կիսամյակ </t>
  </si>
  <si>
    <t xml:space="preserve"> Ինն ամիս </t>
  </si>
  <si>
    <t xml:space="preserve"> Տարի </t>
  </si>
  <si>
    <t xml:space="preserve"> այդ թվում` ըստ կատարողների</t>
  </si>
  <si>
    <t>Ցուցանիշների փոփոխությունը 
(ավելացումները նշված են դրական նշանով, իսկ նվազեցումները՝ փակագծերում)</t>
  </si>
  <si>
    <t>Հավելված N 2</t>
  </si>
  <si>
    <t>Ցուցանիշների փոփոխությունը 
(ավելացումները նշված են դրական նշանով</t>
  </si>
  <si>
    <t xml:space="preserve">ՀԱՅԱՍՏԱՆԻ ՀԱՆՐԱՊԵՏՈՒԹՅԱՆ ԿԱՌԱՎԱՐՈՒԹՅԱՆ 2020 ԹՎԱԿԱՆԻ ԴԵԿՏԵՄԲԵՐԻ 30-Ի N 2215-Ն ՈՐՈՇՄԱՆ N3 ԵՎ N4  ՀԱՎԵԼՎԱԾՆԵՐՈՒՄ ԿԱՏԱՐՎՈՂ ՓՈՓՈԽՈՒԹՅՈՒՆՆԵՐԸ </t>
  </si>
  <si>
    <t xml:space="preserve">«ՀԱՅԱՍՏԱՆԻ ՀԱՆՐԱՊԵՏՈՒԹՅԱՆ 2021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ՓՈՓՈԽՈՒԹՅՈՒՆՆԵՐԸ 
</t>
  </si>
  <si>
    <t xml:space="preserve">Ադրբեջանի կողմից 2020 թվականի սեպտեմբերի 27-ին  սանձազերծված պատերազմական գործողությունների  հետևանքով տեղահանված և փաստացի Հայաստանի  Հանրապետությունում գտնվող՝ Արցախում հաշվառված քաղաքացիներին սոցիալական աջակցության  տրամադրում  </t>
  </si>
  <si>
    <t>Ռազմական դրությամբ պայմանավորված միանվագ կամ  պարբերական դրամական օգնություն Արցախում հաշվառված քաղաքացիներին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</si>
  <si>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</si>
  <si>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</si>
  <si>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</si>
  <si>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Ընտանիքի կենսամակարդակի բարձրացմանն ուղղված նպաստներ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</si>
  <si>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</si>
  <si>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>04</t>
  </si>
  <si>
    <t>Ընտանիքի անդամներ և զավակներ</t>
  </si>
  <si>
    <t>01</t>
  </si>
  <si>
    <t xml:space="preserve"> Սոցիալական օգնության դրամական արտահայտությամբ նպաստներ (բյուջեից)</t>
  </si>
  <si>
    <t xml:space="preserve"> - Երեխաների կամ ընտանեկան նպաստներ բյուջեից</t>
  </si>
  <si>
    <t xml:space="preserve"> Անապահով սոցիալական խմբերին աջակցություն </t>
  </si>
  <si>
    <t xml:space="preserve"> Ծրագրի դասիչը` </t>
  </si>
  <si>
    <t xml:space="preserve"> 1011 </t>
  </si>
  <si>
    <t xml:space="preserve"> 12001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</si>
  <si>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</si>
  <si>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</si>
  <si>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Տրանսֆերտների տրամադրում </t>
  </si>
  <si>
    <t xml:space="preserve"> Ընտանիքների անապահովության գնահատման համակարգում հաշվառված ընտանիք?ընտանիքի անապահովության միավորի հիման վրա </t>
  </si>
  <si>
    <t xml:space="preserve"> Արդյունքի չափորոշիչներ </t>
  </si>
  <si>
    <t xml:space="preserve"> Ընտանիքի կենսամակարդակի բարձրացմանն ուղղված նպաստներ ստացող ընտանիքների թիվ, հատ, այդ թվում 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</si>
  <si>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</si>
  <si>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</si>
  <si>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</si>
  <si>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Ծերություն</t>
  </si>
  <si>
    <t xml:space="preserve"> Կուտակային հատկացումներ մասնակցի կենսաթոշակային հաշվին</t>
  </si>
  <si>
    <t xml:space="preserve"> 12005</t>
  </si>
  <si>
    <t xml:space="preserve"> ՀՀ պետական եկամուտների կոմիտե</t>
  </si>
  <si>
    <t xml:space="preserve"> Կենսաթոշակներ</t>
  </si>
  <si>
    <t xml:space="preserve"> - Կենսաթոշակներ</t>
  </si>
  <si>
    <t xml:space="preserve"> «Կուտակային կենսաթոշակների մասին» ՀՀ օրենքով սահմանված կարգով մասնակցի կենսաթոշակային հաշվին կուտակային հատկացումների կատարում</t>
  </si>
  <si>
    <t>kutakayim</t>
  </si>
  <si>
    <t>npast</t>
  </si>
  <si>
    <t>pahust</t>
  </si>
  <si>
    <t>zbzx</t>
  </si>
  <si>
    <t xml:space="preserve"> 1102</t>
  </si>
  <si>
    <t>2 er</t>
  </si>
  <si>
    <t>3 er</t>
  </si>
  <si>
    <t>4 er</t>
  </si>
  <si>
    <t xml:space="preserve"> Կուտակային կենսաթոշակային համակարգի մասնակիցներ </t>
  </si>
  <si>
    <t>1102</t>
  </si>
  <si>
    <t>Ցուցանիշների փոփոխությունները (Նվազեցումները նշված են փակագծերում)</t>
  </si>
  <si>
    <t>Հավելված 1</t>
  </si>
  <si>
    <t xml:space="preserve">ՀՀ կառավարության 2021 թվականի </t>
  </si>
  <si>
    <t xml:space="preserve">   ------------  N ---------- որոշման</t>
  </si>
  <si>
    <t>ՀԱՅԱUՏԱՆԻ ՀԱՆՐԱՊԵՏՈՒԹՅԱՆ ԿԱՌԱՎԱՐՈՒԹՅԱՆ 2020 ԹՎԱԿԱՆԻ ԴԵԿՏԵՄԲԵՐԻ 30-Ի N 2215-Ն ՈՐՈՇՄԱՆ N 1 ՀԱՎԵԼՎԱԾԻ N 1 ԱՂՅՈՒՍԱԿՈՒՄ  ԿԱՏԱՐՎՈՂ ՓՈՓՈԽՈՒԹՅՈՒՆԸ</t>
  </si>
  <si>
    <t>Պետական  բյուջեի  դեֆիցիտի ֆինանսավորման աղբյուրներն ու դրանց տարրերի անվանումները</t>
  </si>
  <si>
    <t xml:space="preserve">Ցուցանիշների փոփոխությունները (ավելացումները նշված են դրական նշանով)                                                                                                       </t>
  </si>
  <si>
    <t>Ինն ամիս</t>
  </si>
  <si>
    <t>Տարի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</si>
  <si>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</si>
  <si>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</si>
  <si>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</si>
  <si>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</si>
  <si>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</si>
  <si>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Հավելված N 5</t>
  </si>
  <si>
    <t>09</t>
  </si>
  <si>
    <t>ՀԱՅԱՍՏԱՆԻ ՀԱՆՐԱՊԵՏՈՒԹՅԱՆ ԿԱՌԱՎԱՐՈՒԹՅԱՆ 2020 ԹՎԱԿԱՆԻ ԴԵԿՏԵՄԲԵՐԻ 30-Ի N 2215-Ն ՈՐՈՇՄԱՆ N 9 ՀԱՎԵԼՎԱԾԻ 9․16 ԱՂՅՈՒՍԱԿՆԵՐՈՒՄ ԿԱՏԱՐՎՈՂ ՓՈՓՈԽՈՒԹՅՈՒՆՆԵՐԸ</t>
  </si>
  <si>
    <t xml:space="preserve"> ՀԱՅԱՍՏԱՆԻ ՀԱՆՐԱՊԵՏՈՒԹՅԱՆ ԿԱՌԱՎԱՐՈՒԹՅԱՆ 2020 ԹՎԱԿԱՆԻ ԴԵԿՏԵՄԲԵՐԻ 30-Ի ԹԻՎ 2215-Ն ՈՐՈՇՄԱՆ N 9.1 ՀԱՎԵԼՎԱԾԻ  N 9.1.20    ԱՂՅՈՒՍԱԿՆԵՐՈՒՄ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</si>
</sst>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-* #,##0.00\ _֏_-;\-* #,##0.00\ _֏_-;_-* &quot;-&quot;??\ _֏_-;_-@_-"/>
    <numFmt numFmtId="164" formatCode="_(* #,##0.00_);_(* \(#,##0.00\);_(* &quot;-&quot;??_);_(@_)"/>
    <numFmt numFmtId="165" formatCode="_(* #,##0.0_);_(* \(#,##0.0\);_(* &quot;-&quot;??_);_(@_)"/>
    <numFmt numFmtId="166" formatCode="##,##0.0;\(##,##0.0\);\-"/>
    <numFmt numFmtId="167" formatCode="#,##0.0_);\(#,##0.0\)"/>
    <numFmt numFmtId="168" formatCode="_-* #,##0.00\ _ _-;\-* #,##0.00\ _ _-;_-* &quot;-&quot;??\ _ _-;_-@_-"/>
    <numFmt numFmtId="169" formatCode="#,##0.0"/>
    <numFmt numFmtId="170" formatCode="0_);\(0\)"/>
    <numFmt numFmtId="171" formatCode="0.0000"/>
    <numFmt numFmtId="172" formatCode="_-* #,##0.00_р_._-;\-* #,##0.00_р_._-;_-* &quot;-&quot;??_р_._-;_-@_-"/>
    <numFmt numFmtId="173" formatCode="_-* #,##0.00_-;\-* #,##0.00_-;_-* &quot;-&quot;??_-;_-@_-"/>
    <numFmt numFmtId="174" formatCode="_-* #,##0.00\ _դ_ր_._-;\-* #,##0.00\ _դ_ր_._-;_-* &quot;-&quot;??\ _դ_ր_._-;_-@_-"/>
    <numFmt numFmtId="175" formatCode="General_)"/>
    <numFmt numFmtId="176" formatCode="_-* #,##0.00\ _₽_-;\-* #,##0.00\ _₽_-;_-* &quot;-&quot;??\ _₽_-;_-@_-"/>
  </numFmts>
  <fonts count="11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sz val="12"/>
      <color indexed="8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2"/>
      <name val="Arial Armenian"/>
      <family val="2"/>
    </font>
    <font>
      <sz val="11"/>
      <color theme="1"/>
      <name val="Times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b/>
      <sz val="10"/>
      <color indexed="12"/>
      <name val="Arial Cyr"/>
      <family val="2"/>
      <charset val="204"/>
    </font>
    <font>
      <sz val="18"/>
      <color theme="3"/>
      <name val="Calibri Light"/>
      <family val="2"/>
      <scheme val="major"/>
    </font>
    <font>
      <sz val="11"/>
      <color theme="1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b/>
      <sz val="11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sz val="12"/>
      <color rgb="FFFF0000"/>
      <name val="GHEA Grapalat"/>
      <family val="3"/>
    </font>
    <font>
      <i/>
      <sz val="12"/>
      <color rgb="FFFF0000"/>
      <name val="GHEA Grapalat"/>
      <family val="3"/>
    </font>
    <font>
      <sz val="12"/>
      <color theme="0"/>
      <name val="GHEA Grapalat"/>
      <family val="3"/>
    </font>
    <font>
      <sz val="12"/>
      <color rgb="FF000000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33">
    <xf numFmtId="0" fontId="0" fillId="0" borderId="0"/>
    <xf numFmtId="164" fontId="10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166" fontId="9" fillId="0" borderId="0" applyFill="0" applyBorder="0" applyProtection="0">
      <alignment horizontal="right" vertical="top"/>
    </xf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8" applyNumberFormat="0" applyAlignment="0" applyProtection="0"/>
    <xf numFmtId="0" fontId="20" fillId="7" borderId="9" applyNumberFormat="0" applyAlignment="0" applyProtection="0"/>
    <xf numFmtId="0" fontId="21" fillId="7" borderId="8" applyNumberFormat="0" applyAlignment="0" applyProtection="0"/>
    <xf numFmtId="0" fontId="22" fillId="0" borderId="10" applyNumberFormat="0" applyFill="0" applyAlignment="0" applyProtection="0"/>
    <xf numFmtId="0" fontId="23" fillId="8" borderId="11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7" fillId="33" borderId="0" applyNumberFormat="0" applyBorder="0" applyAlignment="0" applyProtection="0"/>
    <xf numFmtId="0" fontId="28" fillId="0" borderId="0"/>
    <xf numFmtId="168" fontId="7" fillId="0" borderId="0" applyFont="0" applyFill="0" applyBorder="0" applyAlignment="0" applyProtection="0"/>
    <xf numFmtId="0" fontId="29" fillId="0" borderId="0"/>
    <xf numFmtId="0" fontId="7" fillId="0" borderId="0"/>
    <xf numFmtId="164" fontId="29" fillId="0" borderId="0" applyFont="0" applyFill="0" applyBorder="0" applyAlignment="0" applyProtection="0"/>
    <xf numFmtId="0" fontId="32" fillId="0" borderId="0"/>
    <xf numFmtId="0" fontId="7" fillId="0" borderId="0"/>
    <xf numFmtId="164" fontId="7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1" fillId="0" borderId="0"/>
    <xf numFmtId="0" fontId="4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0" fontId="30" fillId="0" borderId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5" fillId="5" borderId="0" applyNumberFormat="0" applyBorder="0" applyAlignment="0" applyProtection="0"/>
    <xf numFmtId="0" fontId="8" fillId="0" borderId="0">
      <alignment horizontal="left" vertical="top" wrapText="1"/>
    </xf>
    <xf numFmtId="164" fontId="7" fillId="0" borderId="0" applyFont="0" applyFill="0" applyBorder="0" applyAlignment="0" applyProtection="0"/>
    <xf numFmtId="0" fontId="4" fillId="9" borderId="12" applyNumberFormat="0" applyFont="0" applyAlignment="0" applyProtection="0"/>
    <xf numFmtId="166" fontId="8" fillId="0" borderId="0" applyFill="0" applyBorder="0" applyProtection="0">
      <alignment horizontal="right" vertical="top"/>
    </xf>
    <xf numFmtId="0" fontId="36" fillId="0" borderId="0" applyNumberFormat="0" applyFill="0" applyBorder="0" applyAlignment="0" applyProtection="0"/>
    <xf numFmtId="0" fontId="8" fillId="0" borderId="0">
      <alignment horizontal="left" vertical="top" wrapText="1"/>
    </xf>
    <xf numFmtId="0" fontId="31" fillId="0" borderId="0"/>
    <xf numFmtId="0" fontId="3" fillId="0" borderId="0"/>
    <xf numFmtId="164" fontId="3" fillId="0" borderId="0" applyFont="0" applyFill="0" applyBorder="0" applyAlignment="0" applyProtection="0"/>
    <xf numFmtId="172" fontId="31" fillId="0" borderId="0" applyFont="0" applyFill="0" applyBorder="0" applyAlignment="0" applyProtection="0"/>
    <xf numFmtId="0" fontId="2" fillId="0" borderId="0"/>
    <xf numFmtId="168" fontId="7" fillId="0" borderId="0" applyFont="0" applyFill="0" applyBorder="0" applyAlignment="0" applyProtection="0"/>
    <xf numFmtId="0" fontId="29" fillId="0" borderId="0"/>
    <xf numFmtId="164" fontId="2" fillId="0" borderId="0" applyFont="0" applyFill="0" applyBorder="0" applyAlignment="0" applyProtection="0"/>
    <xf numFmtId="0" fontId="2" fillId="0" borderId="0"/>
    <xf numFmtId="0" fontId="37" fillId="34" borderId="0" applyNumberFormat="0" applyBorder="0" applyAlignment="0" applyProtection="0"/>
    <xf numFmtId="0" fontId="37" fillId="36" borderId="0" applyNumberFormat="0" applyBorder="0" applyAlignment="0" applyProtection="0"/>
    <xf numFmtId="0" fontId="37" fillId="38" borderId="0" applyNumberFormat="0" applyBorder="0" applyAlignment="0" applyProtection="0"/>
    <xf numFmtId="0" fontId="37" fillId="34" borderId="0" applyNumberFormat="0" applyBorder="0" applyAlignment="0" applyProtection="0"/>
    <xf numFmtId="0" fontId="37" fillId="39" borderId="0" applyNumberFormat="0" applyBorder="0" applyAlignment="0" applyProtection="0"/>
    <xf numFmtId="0" fontId="37" fillId="38" borderId="0" applyNumberFormat="0" applyBorder="0" applyAlignment="0" applyProtection="0"/>
    <xf numFmtId="0" fontId="37" fillId="41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1" borderId="0" applyNumberFormat="0" applyBorder="0" applyAlignment="0" applyProtection="0"/>
    <xf numFmtId="0" fontId="37" fillId="40" borderId="0" applyNumberFormat="0" applyBorder="0" applyAlignment="0" applyProtection="0"/>
    <xf numFmtId="0" fontId="37" fillId="42" borderId="0" applyNumberFormat="0" applyBorder="0" applyAlignment="0" applyProtection="0"/>
    <xf numFmtId="0" fontId="38" fillId="43" borderId="0" applyNumberFormat="0" applyBorder="0" applyAlignment="0" applyProtection="0"/>
    <xf numFmtId="0" fontId="38" fillId="36" borderId="0" applyNumberFormat="0" applyBorder="0" applyAlignment="0" applyProtection="0"/>
    <xf numFmtId="0" fontId="38" fillId="42" borderId="0" applyNumberFormat="0" applyBorder="0" applyAlignment="0" applyProtection="0"/>
    <xf numFmtId="0" fontId="38" fillId="41" borderId="0" applyNumberFormat="0" applyBorder="0" applyAlignment="0" applyProtection="0"/>
    <xf numFmtId="0" fontId="38" fillId="43" borderId="0" applyNumberFormat="0" applyBorder="0" applyAlignment="0" applyProtection="0"/>
    <xf numFmtId="0" fontId="38" fillId="36" borderId="0" applyNumberFormat="0" applyBorder="0" applyAlignment="0" applyProtection="0"/>
    <xf numFmtId="0" fontId="38" fillId="43" borderId="0" applyNumberFormat="0" applyBorder="0" applyAlignment="0" applyProtection="0"/>
    <xf numFmtId="0" fontId="38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6" borderId="0" applyNumberFormat="0" applyBorder="0" applyAlignment="0" applyProtection="0"/>
    <xf numFmtId="0" fontId="38" fillId="43" borderId="0" applyNumberFormat="0" applyBorder="0" applyAlignment="0" applyProtection="0"/>
    <xf numFmtId="0" fontId="38" fillId="47" borderId="0" applyNumberFormat="0" applyBorder="0" applyAlignment="0" applyProtection="0"/>
    <xf numFmtId="0" fontId="39" fillId="35" borderId="0" applyNumberFormat="0" applyBorder="0" applyAlignment="0" applyProtection="0"/>
    <xf numFmtId="0" fontId="40" fillId="48" borderId="22" applyNumberFormat="0" applyAlignment="0" applyProtection="0"/>
    <xf numFmtId="0" fontId="41" fillId="49" borderId="23" applyNumberFormat="0" applyAlignment="0" applyProtection="0"/>
    <xf numFmtId="172" fontId="7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7" borderId="0" applyNumberFormat="0" applyBorder="0" applyAlignment="0" applyProtection="0"/>
    <xf numFmtId="0" fontId="44" fillId="0" borderId="24" applyNumberFormat="0" applyFill="0" applyAlignment="0" applyProtection="0"/>
    <xf numFmtId="0" fontId="45" fillId="0" borderId="25" applyNumberFormat="0" applyFill="0" applyAlignment="0" applyProtection="0"/>
    <xf numFmtId="0" fontId="46" fillId="0" borderId="26" applyNumberFormat="0" applyFill="0" applyAlignment="0" applyProtection="0"/>
    <xf numFmtId="0" fontId="46" fillId="0" borderId="0" applyNumberFormat="0" applyFill="0" applyBorder="0" applyAlignment="0" applyProtection="0"/>
    <xf numFmtId="0" fontId="47" fillId="42" borderId="22" applyNumberFormat="0" applyAlignment="0" applyProtection="0"/>
    <xf numFmtId="0" fontId="48" fillId="0" borderId="27" applyNumberFormat="0" applyFill="0" applyAlignment="0" applyProtection="0"/>
    <xf numFmtId="0" fontId="49" fillId="42" borderId="0" applyNumberFormat="0" applyBorder="0" applyAlignment="0" applyProtection="0"/>
    <xf numFmtId="0" fontId="31" fillId="0" borderId="0"/>
    <xf numFmtId="0" fontId="7" fillId="0" borderId="0"/>
    <xf numFmtId="0" fontId="7" fillId="0" borderId="0"/>
    <xf numFmtId="0" fontId="2" fillId="0" borderId="0"/>
    <xf numFmtId="0" fontId="31" fillId="0" borderId="0"/>
    <xf numFmtId="0" fontId="31" fillId="0" borderId="0"/>
    <xf numFmtId="0" fontId="31" fillId="38" borderId="28" applyNumberFormat="0" applyFont="0" applyAlignment="0" applyProtection="0"/>
    <xf numFmtId="0" fontId="50" fillId="48" borderId="29" applyNumberFormat="0" applyAlignment="0" applyProtection="0"/>
    <xf numFmtId="9" fontId="31" fillId="0" borderId="0" applyFont="0" applyFill="0" applyBorder="0" applyAlignment="0" applyProtection="0"/>
    <xf numFmtId="0" fontId="54" fillId="0" borderId="0"/>
    <xf numFmtId="0" fontId="51" fillId="0" borderId="0" applyNumberFormat="0" applyFill="0" applyBorder="0" applyAlignment="0" applyProtection="0"/>
    <xf numFmtId="0" fontId="52" fillId="0" borderId="30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/>
    <xf numFmtId="0" fontId="31" fillId="0" borderId="0"/>
    <xf numFmtId="0" fontId="59" fillId="0" borderId="0"/>
    <xf numFmtId="0" fontId="1" fillId="0" borderId="0"/>
    <xf numFmtId="0" fontId="31" fillId="0" borderId="0"/>
    <xf numFmtId="0" fontId="31" fillId="0" borderId="0"/>
    <xf numFmtId="0" fontId="60" fillId="5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0" fillId="5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1" fillId="51" borderId="0" applyNumberFormat="0" applyBorder="0" applyAlignment="0" applyProtection="0"/>
    <xf numFmtId="0" fontId="10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0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0" fillId="3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1" fillId="35" borderId="0" applyNumberFormat="0" applyBorder="0" applyAlignment="0" applyProtection="0"/>
    <xf numFmtId="0" fontId="10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0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0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1" fillId="37" borderId="0" applyNumberFormat="0" applyBorder="0" applyAlignment="0" applyProtection="0"/>
    <xf numFmtId="0" fontId="10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0" fillId="5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0" fillId="5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1" fillId="52" borderId="0" applyNumberFormat="0" applyBorder="0" applyAlignment="0" applyProtection="0"/>
    <xf numFmtId="0" fontId="10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0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0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1" fillId="39" borderId="0" applyNumberFormat="0" applyBorder="0" applyAlignment="0" applyProtection="0"/>
    <xf numFmtId="0" fontId="10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0" fillId="3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0" fillId="3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1" fillId="34" borderId="0" applyNumberFormat="0" applyBorder="0" applyAlignment="0" applyProtection="0"/>
    <xf numFmtId="0" fontId="10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0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0" fillId="4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1" fillId="40" borderId="0" applyNumberFormat="0" applyBorder="0" applyAlignment="0" applyProtection="0"/>
    <xf numFmtId="0" fontId="10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0" fillId="3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60" fillId="3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61" fillId="36" borderId="0" applyNumberFormat="0" applyBorder="0" applyAlignment="0" applyProtection="0"/>
    <xf numFmtId="0" fontId="10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60" fillId="5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0" fillId="5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1" fillId="53" borderId="0" applyNumberFormat="0" applyBorder="0" applyAlignment="0" applyProtection="0"/>
    <xf numFmtId="0" fontId="10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0" fillId="5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60" fillId="5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61" fillId="52" borderId="0" applyNumberFormat="0" applyBorder="0" applyAlignment="0" applyProtection="0"/>
    <xf numFmtId="0" fontId="10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60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60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61" fillId="40" borderId="0" applyNumberFormat="0" applyBorder="0" applyAlignment="0" applyProtection="0"/>
    <xf numFmtId="0" fontId="10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60" fillId="5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60" fillId="54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61" fillId="54" borderId="0" applyNumberFormat="0" applyBorder="0" applyAlignment="0" applyProtection="0"/>
    <xf numFmtId="0" fontId="10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62" fillId="55" borderId="0" applyNumberFormat="0" applyBorder="0" applyAlignment="0" applyProtection="0"/>
    <xf numFmtId="0" fontId="62" fillId="55" borderId="0" applyNumberFormat="0" applyBorder="0" applyAlignment="0" applyProtection="0"/>
    <xf numFmtId="0" fontId="63" fillId="13" borderId="0" applyNumberFormat="0" applyBorder="0" applyAlignment="0" applyProtection="0"/>
    <xf numFmtId="0" fontId="27" fillId="13" borderId="0" applyNumberFormat="0" applyBorder="0" applyAlignment="0" applyProtection="0"/>
    <xf numFmtId="0" fontId="62" fillId="36" borderId="0" applyNumberFormat="0" applyBorder="0" applyAlignment="0" applyProtection="0"/>
    <xf numFmtId="0" fontId="62" fillId="36" borderId="0" applyNumberFormat="0" applyBorder="0" applyAlignment="0" applyProtection="0"/>
    <xf numFmtId="0" fontId="63" fillId="17" borderId="0" applyNumberFormat="0" applyBorder="0" applyAlignment="0" applyProtection="0"/>
    <xf numFmtId="0" fontId="27" fillId="17" borderId="0" applyNumberFormat="0" applyBorder="0" applyAlignment="0" applyProtection="0"/>
    <xf numFmtId="0" fontId="62" fillId="53" borderId="0" applyNumberFormat="0" applyBorder="0" applyAlignment="0" applyProtection="0"/>
    <xf numFmtId="0" fontId="62" fillId="53" borderId="0" applyNumberFormat="0" applyBorder="0" applyAlignment="0" applyProtection="0"/>
    <xf numFmtId="0" fontId="63" fillId="21" borderId="0" applyNumberFormat="0" applyBorder="0" applyAlignment="0" applyProtection="0"/>
    <xf numFmtId="0" fontId="27" fillId="21" borderId="0" applyNumberFormat="0" applyBorder="0" applyAlignment="0" applyProtection="0"/>
    <xf numFmtId="0" fontId="62" fillId="56" borderId="0" applyNumberFormat="0" applyBorder="0" applyAlignment="0" applyProtection="0"/>
    <xf numFmtId="0" fontId="62" fillId="56" borderId="0" applyNumberFormat="0" applyBorder="0" applyAlignment="0" applyProtection="0"/>
    <xf numFmtId="0" fontId="63" fillId="25" borderId="0" applyNumberFormat="0" applyBorder="0" applyAlignment="0" applyProtection="0"/>
    <xf numFmtId="0" fontId="27" fillId="25" borderId="0" applyNumberFormat="0" applyBorder="0" applyAlignment="0" applyProtection="0"/>
    <xf numFmtId="0" fontId="62" fillId="43" borderId="0" applyNumberFormat="0" applyBorder="0" applyAlignment="0" applyProtection="0"/>
    <xf numFmtId="0" fontId="62" fillId="43" borderId="0" applyNumberFormat="0" applyBorder="0" applyAlignment="0" applyProtection="0"/>
    <xf numFmtId="0" fontId="63" fillId="29" borderId="0" applyNumberFormat="0" applyBorder="0" applyAlignment="0" applyProtection="0"/>
    <xf numFmtId="0" fontId="27" fillId="29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3" fillId="33" borderId="0" applyNumberFormat="0" applyBorder="0" applyAlignment="0" applyProtection="0"/>
    <xf numFmtId="0" fontId="27" fillId="33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62" fillId="58" borderId="0" applyNumberFormat="0" applyBorder="0" applyAlignment="0" applyProtection="0"/>
    <xf numFmtId="0" fontId="62" fillId="58" borderId="0" applyNumberFormat="0" applyBorder="0" applyAlignment="0" applyProtection="0"/>
    <xf numFmtId="0" fontId="63" fillId="10" borderId="0" applyNumberFormat="0" applyBorder="0" applyAlignment="0" applyProtection="0"/>
    <xf numFmtId="0" fontId="27" fillId="10" borderId="0" applyNumberFormat="0" applyBorder="0" applyAlignment="0" applyProtection="0"/>
    <xf numFmtId="0" fontId="62" fillId="44" borderId="0" applyNumberFormat="0" applyBorder="0" applyAlignment="0" applyProtection="0"/>
    <xf numFmtId="0" fontId="62" fillId="44" borderId="0" applyNumberFormat="0" applyBorder="0" applyAlignment="0" applyProtection="0"/>
    <xf numFmtId="0" fontId="63" fillId="14" borderId="0" applyNumberFormat="0" applyBorder="0" applyAlignment="0" applyProtection="0"/>
    <xf numFmtId="0" fontId="27" fillId="14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3" fillId="18" borderId="0" applyNumberFormat="0" applyBorder="0" applyAlignment="0" applyProtection="0"/>
    <xf numFmtId="0" fontId="27" fillId="18" borderId="0" applyNumberFormat="0" applyBorder="0" applyAlignment="0" applyProtection="0"/>
    <xf numFmtId="0" fontId="62" fillId="56" borderId="0" applyNumberFormat="0" applyBorder="0" applyAlignment="0" applyProtection="0"/>
    <xf numFmtId="0" fontId="62" fillId="56" borderId="0" applyNumberFormat="0" applyBorder="0" applyAlignment="0" applyProtection="0"/>
    <xf numFmtId="0" fontId="63" fillId="22" borderId="0" applyNumberFormat="0" applyBorder="0" applyAlignment="0" applyProtection="0"/>
    <xf numFmtId="0" fontId="27" fillId="22" borderId="0" applyNumberFormat="0" applyBorder="0" applyAlignment="0" applyProtection="0"/>
    <xf numFmtId="0" fontId="62" fillId="43" borderId="0" applyNumberFormat="0" applyBorder="0" applyAlignment="0" applyProtection="0"/>
    <xf numFmtId="0" fontId="62" fillId="43" borderId="0" applyNumberFormat="0" applyBorder="0" applyAlignment="0" applyProtection="0"/>
    <xf numFmtId="0" fontId="63" fillId="26" borderId="0" applyNumberFormat="0" applyBorder="0" applyAlignment="0" applyProtection="0"/>
    <xf numFmtId="0" fontId="27" fillId="26" borderId="0" applyNumberFormat="0" applyBorder="0" applyAlignment="0" applyProtection="0"/>
    <xf numFmtId="0" fontId="62" fillId="47" borderId="0" applyNumberFormat="0" applyBorder="0" applyAlignment="0" applyProtection="0"/>
    <xf numFmtId="0" fontId="62" fillId="47" borderId="0" applyNumberFormat="0" applyBorder="0" applyAlignment="0" applyProtection="0"/>
    <xf numFmtId="0" fontId="63" fillId="30" borderId="0" applyNumberFormat="0" applyBorder="0" applyAlignment="0" applyProtection="0"/>
    <xf numFmtId="0" fontId="27" fillId="30" borderId="0" applyNumberFormat="0" applyBorder="0" applyAlignment="0" applyProtection="0"/>
    <xf numFmtId="0" fontId="64" fillId="35" borderId="0" applyNumberFormat="0" applyBorder="0" applyAlignment="0" applyProtection="0"/>
    <xf numFmtId="0" fontId="64" fillId="35" borderId="0" applyNumberFormat="0" applyBorder="0" applyAlignment="0" applyProtection="0"/>
    <xf numFmtId="0" fontId="65" fillId="4" borderId="0" applyNumberFormat="0" applyBorder="0" applyAlignment="0" applyProtection="0"/>
    <xf numFmtId="0" fontId="17" fillId="4" borderId="0" applyNumberFormat="0" applyBorder="0" applyAlignment="0" applyProtection="0"/>
    <xf numFmtId="0" fontId="66" fillId="41" borderId="22" applyNumberFormat="0" applyAlignment="0" applyProtection="0"/>
    <xf numFmtId="0" fontId="66" fillId="41" borderId="22" applyNumberFormat="0" applyAlignment="0" applyProtection="0"/>
    <xf numFmtId="0" fontId="67" fillId="7" borderId="8" applyNumberFormat="0" applyAlignment="0" applyProtection="0"/>
    <xf numFmtId="0" fontId="21" fillId="7" borderId="8" applyNumberFormat="0" applyAlignment="0" applyProtection="0"/>
    <xf numFmtId="0" fontId="68" fillId="49" borderId="23" applyNumberFormat="0" applyAlignment="0" applyProtection="0"/>
    <xf numFmtId="0" fontId="68" fillId="49" borderId="23" applyNumberFormat="0" applyAlignment="0" applyProtection="0"/>
    <xf numFmtId="0" fontId="69" fillId="8" borderId="11" applyNumberFormat="0" applyAlignment="0" applyProtection="0"/>
    <xf numFmtId="0" fontId="23" fillId="8" borderId="11" applyNumberFormat="0" applyAlignment="0" applyProtection="0"/>
    <xf numFmtId="164" fontId="7" fillId="0" borderId="0" applyFont="0" applyFill="0" applyBorder="0" applyAlignment="0" applyProtection="0"/>
    <xf numFmtId="164" fontId="30" fillId="0" borderId="0" applyFont="0" applyFill="0" applyBorder="0" applyAlignment="0" applyProtection="0"/>
    <xf numFmtId="173" fontId="7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0" fillId="0" borderId="0" applyFont="0" applyFill="0" applyBorder="0" applyAlignment="0" applyProtection="0"/>
    <xf numFmtId="172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70" fillId="0" borderId="0" applyFont="0" applyFill="0" applyBorder="0" applyAlignment="0" applyProtection="0"/>
    <xf numFmtId="164" fontId="1" fillId="0" borderId="0" applyFont="0" applyFill="0" applyBorder="0" applyAlignment="0" applyProtection="0"/>
    <xf numFmtId="172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2" fontId="31" fillId="0" borderId="0" applyFont="0" applyFill="0" applyBorder="0" applyAlignment="0" applyProtection="0"/>
    <xf numFmtId="174" fontId="8" fillId="0" borderId="0" applyFont="0" applyFill="0" applyBorder="0" applyAlignment="0" applyProtection="0">
      <alignment horizontal="left" vertical="top" wrapText="1"/>
    </xf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0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73" fontId="10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73" fillId="37" borderId="0" applyNumberFormat="0" applyBorder="0" applyAlignment="0" applyProtection="0"/>
    <xf numFmtId="0" fontId="73" fillId="37" borderId="0" applyNumberFormat="0" applyBorder="0" applyAlignment="0" applyProtection="0"/>
    <xf numFmtId="0" fontId="74" fillId="3" borderId="0" applyNumberFormat="0" applyBorder="0" applyAlignment="0" applyProtection="0"/>
    <xf numFmtId="0" fontId="16" fillId="3" borderId="0" applyNumberFormat="0" applyBorder="0" applyAlignment="0" applyProtection="0"/>
    <xf numFmtId="0" fontId="75" fillId="0" borderId="32" applyNumberFormat="0" applyFill="0" applyAlignment="0" applyProtection="0"/>
    <xf numFmtId="0" fontId="75" fillId="0" borderId="32" applyNumberFormat="0" applyFill="0" applyAlignment="0" applyProtection="0"/>
    <xf numFmtId="0" fontId="76" fillId="0" borderId="5" applyNumberFormat="0" applyFill="0" applyAlignment="0" applyProtection="0"/>
    <xf numFmtId="0" fontId="13" fillId="0" borderId="5" applyNumberFormat="0" applyFill="0" applyAlignment="0" applyProtection="0"/>
    <xf numFmtId="0" fontId="77" fillId="0" borderId="25" applyNumberFormat="0" applyFill="0" applyAlignment="0" applyProtection="0"/>
    <xf numFmtId="0" fontId="77" fillId="0" borderId="25" applyNumberFormat="0" applyFill="0" applyAlignment="0" applyProtection="0"/>
    <xf numFmtId="0" fontId="78" fillId="0" borderId="6" applyNumberFormat="0" applyFill="0" applyAlignment="0" applyProtection="0"/>
    <xf numFmtId="0" fontId="14" fillId="0" borderId="6" applyNumberFormat="0" applyFill="0" applyAlignment="0" applyProtection="0"/>
    <xf numFmtId="0" fontId="79" fillId="0" borderId="33" applyNumberFormat="0" applyFill="0" applyAlignment="0" applyProtection="0"/>
    <xf numFmtId="0" fontId="79" fillId="0" borderId="33" applyNumberFormat="0" applyFill="0" applyAlignment="0" applyProtection="0"/>
    <xf numFmtId="0" fontId="80" fillId="0" borderId="7" applyNumberFormat="0" applyFill="0" applyAlignment="0" applyProtection="0"/>
    <xf numFmtId="0" fontId="15" fillId="0" borderId="7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81" fillId="34" borderId="22" applyNumberFormat="0" applyAlignment="0" applyProtection="0"/>
    <xf numFmtId="0" fontId="81" fillId="34" borderId="22" applyNumberFormat="0" applyAlignment="0" applyProtection="0"/>
    <xf numFmtId="0" fontId="82" fillId="6" borderId="8" applyNumberFormat="0" applyAlignment="0" applyProtection="0"/>
    <xf numFmtId="0" fontId="19" fillId="6" borderId="8" applyNumberFormat="0" applyAlignment="0" applyProtection="0"/>
    <xf numFmtId="38" fontId="83" fillId="0" borderId="0"/>
    <xf numFmtId="38" fontId="84" fillId="0" borderId="0"/>
    <xf numFmtId="38" fontId="85" fillId="0" borderId="0"/>
    <xf numFmtId="38" fontId="86" fillId="0" borderId="0"/>
    <xf numFmtId="0" fontId="87" fillId="0" borderId="0"/>
    <xf numFmtId="0" fontId="87" fillId="0" borderId="0"/>
    <xf numFmtId="0" fontId="88" fillId="0" borderId="0"/>
    <xf numFmtId="0" fontId="89" fillId="0" borderId="27" applyNumberFormat="0" applyFill="0" applyAlignment="0" applyProtection="0"/>
    <xf numFmtId="0" fontId="89" fillId="0" borderId="27" applyNumberFormat="0" applyFill="0" applyAlignment="0" applyProtection="0"/>
    <xf numFmtId="0" fontId="90" fillId="0" borderId="10" applyNumberFormat="0" applyFill="0" applyAlignment="0" applyProtection="0"/>
    <xf numFmtId="0" fontId="22" fillId="0" borderId="10" applyNumberFormat="0" applyFill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91" fillId="42" borderId="0" applyNumberFormat="0" applyBorder="0" applyAlignment="0" applyProtection="0"/>
    <xf numFmtId="0" fontId="92" fillId="5" borderId="0" applyNumberFormat="0" applyBorder="0" applyAlignment="0" applyProtection="0"/>
    <xf numFmtId="0" fontId="93" fillId="42" borderId="0" applyNumberFormat="0" applyBorder="0" applyAlignment="0" applyProtection="0"/>
    <xf numFmtId="0" fontId="93" fillId="42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4" fillId="0" borderId="0">
      <alignment horizontal="left" vertical="top" wrapText="1"/>
    </xf>
    <xf numFmtId="0" fontId="30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8" fillId="0" borderId="0">
      <alignment horizontal="left" vertical="top" wrapText="1"/>
    </xf>
    <xf numFmtId="0" fontId="31" fillId="0" borderId="0"/>
    <xf numFmtId="0" fontId="31" fillId="0" borderId="0"/>
    <xf numFmtId="0" fontId="31" fillId="0" borderId="0"/>
    <xf numFmtId="1" fontId="95" fillId="0" borderId="0"/>
    <xf numFmtId="1" fontId="95" fillId="0" borderId="0"/>
    <xf numFmtId="0" fontId="10" fillId="0" borderId="0"/>
    <xf numFmtId="0" fontId="33" fillId="0" borderId="0"/>
    <xf numFmtId="0" fontId="31" fillId="0" borderId="0"/>
    <xf numFmtId="1" fontId="95" fillId="0" borderId="0"/>
    <xf numFmtId="1" fontId="95" fillId="0" borderId="0"/>
    <xf numFmtId="0" fontId="54" fillId="0" borderId="0"/>
    <xf numFmtId="0" fontId="30" fillId="0" borderId="0"/>
    <xf numFmtId="0" fontId="31" fillId="0" borderId="0"/>
    <xf numFmtId="0" fontId="30" fillId="0" borderId="0"/>
    <xf numFmtId="0" fontId="96" fillId="0" borderId="0"/>
    <xf numFmtId="0" fontId="10" fillId="0" borderId="0"/>
    <xf numFmtId="0" fontId="7" fillId="0" borderId="0"/>
    <xf numFmtId="0" fontId="31" fillId="0" borderId="0"/>
    <xf numFmtId="0" fontId="54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1" fillId="0" borderId="0"/>
    <xf numFmtId="0" fontId="97" fillId="0" borderId="0"/>
    <xf numFmtId="0" fontId="9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38" borderId="28" applyNumberFormat="0" applyFont="0" applyAlignment="0" applyProtection="0"/>
    <xf numFmtId="0" fontId="1" fillId="9" borderId="12" applyNumberFormat="0" applyFont="0" applyAlignment="0" applyProtection="0"/>
    <xf numFmtId="0" fontId="1" fillId="9" borderId="12" applyNumberFormat="0" applyFont="0" applyAlignment="0" applyProtection="0"/>
    <xf numFmtId="0" fontId="1" fillId="9" borderId="12" applyNumberFormat="0" applyFont="0" applyAlignment="0" applyProtection="0"/>
    <xf numFmtId="0" fontId="98" fillId="41" borderId="29" applyNumberFormat="0" applyAlignment="0" applyProtection="0"/>
    <xf numFmtId="0" fontId="98" fillId="41" borderId="29" applyNumberFormat="0" applyAlignment="0" applyProtection="0"/>
    <xf numFmtId="0" fontId="98" fillId="41" borderId="29" applyNumberFormat="0" applyAlignment="0" applyProtection="0"/>
    <xf numFmtId="0" fontId="99" fillId="7" borderId="9" applyNumberFormat="0" applyAlignment="0" applyProtection="0"/>
    <xf numFmtId="0" fontId="20" fillId="7" borderId="9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34" fillId="0" borderId="0"/>
    <xf numFmtId="0" fontId="34" fillId="0" borderId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00" fillId="0" borderId="34" applyNumberFormat="0" applyFill="0" applyAlignment="0" applyProtection="0"/>
    <xf numFmtId="0" fontId="100" fillId="0" borderId="34" applyNumberFormat="0" applyFill="0" applyAlignment="0" applyProtection="0"/>
    <xf numFmtId="0" fontId="100" fillId="0" borderId="34" applyNumberFormat="0" applyFill="0" applyAlignment="0" applyProtection="0"/>
    <xf numFmtId="0" fontId="101" fillId="0" borderId="13" applyNumberFormat="0" applyFill="0" applyAlignment="0" applyProtection="0"/>
    <xf numFmtId="0" fontId="26" fillId="0" borderId="13" applyNumberFormat="0" applyFill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175" fontId="59" fillId="0" borderId="35">
      <protection locked="0"/>
    </xf>
    <xf numFmtId="0" fontId="19" fillId="6" borderId="8" applyNumberFormat="0" applyAlignment="0" applyProtection="0"/>
    <xf numFmtId="0" fontId="20" fillId="7" borderId="9" applyNumberFormat="0" applyAlignment="0" applyProtection="0"/>
    <xf numFmtId="0" fontId="21" fillId="7" borderId="8" applyNumberFormat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175" fontId="104" fillId="59" borderId="35"/>
    <xf numFmtId="0" fontId="26" fillId="0" borderId="13" applyNumberFormat="0" applyFill="0" applyAlignment="0" applyProtection="0"/>
    <xf numFmtId="0" fontId="23" fillId="8" borderId="11" applyNumberFormat="0" applyAlignment="0" applyProtection="0"/>
    <xf numFmtId="0" fontId="36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" fontId="95" fillId="0" borderId="0"/>
    <xf numFmtId="1" fontId="95" fillId="0" borderId="0"/>
    <xf numFmtId="0" fontId="54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60" fillId="0" borderId="0"/>
    <xf numFmtId="0" fontId="1" fillId="0" borderId="0"/>
    <xf numFmtId="0" fontId="1" fillId="0" borderId="0"/>
    <xf numFmtId="0" fontId="7" fillId="0" borderId="0"/>
    <xf numFmtId="0" fontId="8" fillId="0" borderId="0">
      <alignment horizontal="left" vertical="top" wrapText="1"/>
    </xf>
    <xf numFmtId="0" fontId="30" fillId="0" borderId="0"/>
    <xf numFmtId="0" fontId="32" fillId="0" borderId="0"/>
    <xf numFmtId="0" fontId="106" fillId="0" borderId="0"/>
    <xf numFmtId="0" fontId="10" fillId="0" borderId="0"/>
    <xf numFmtId="0" fontId="7" fillId="0" borderId="0"/>
    <xf numFmtId="0" fontId="7" fillId="0" borderId="0"/>
    <xf numFmtId="0" fontId="17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1" fillId="9" borderId="12" applyNumberFormat="0" applyFont="0" applyAlignment="0" applyProtection="0"/>
    <xf numFmtId="0" fontId="10" fillId="9" borderId="12" applyNumberFormat="0" applyFont="0" applyAlignment="0" applyProtection="0"/>
    <xf numFmtId="0" fontId="22" fillId="0" borderId="10" applyNumberFormat="0" applyFill="0" applyAlignment="0" applyProtection="0"/>
    <xf numFmtId="0" fontId="107" fillId="0" borderId="0"/>
    <xf numFmtId="0" fontId="24" fillId="0" borderId="0" applyNumberFormat="0" applyFill="0" applyBorder="0" applyAlignment="0" applyProtection="0"/>
    <xf numFmtId="164" fontId="10" fillId="0" borderId="0" applyFont="0" applyFill="0" applyBorder="0" applyAlignment="0" applyProtection="0"/>
    <xf numFmtId="172" fontId="7" fillId="0" borderId="0" applyFont="0" applyFill="0" applyBorder="0" applyAlignment="0" applyProtection="0"/>
    <xf numFmtId="176" fontId="30" fillId="0" borderId="0" applyFont="0" applyFill="0" applyBorder="0" applyAlignment="0" applyProtection="0"/>
    <xf numFmtId="164" fontId="1" fillId="0" borderId="0" applyFont="0" applyFill="0" applyBorder="0" applyAlignment="0" applyProtection="0"/>
    <xf numFmtId="172" fontId="54" fillId="0" borderId="0" applyFont="0" applyFill="0" applyBorder="0" applyAlignment="0" applyProtection="0"/>
    <xf numFmtId="176" fontId="7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6" fillId="3" borderId="0" applyNumberFormat="0" applyBorder="0" applyAlignment="0" applyProtection="0"/>
  </cellStyleXfs>
  <cellXfs count="243">
    <xf numFmtId="0" fontId="0" fillId="0" borderId="0" xfId="0"/>
    <xf numFmtId="165" fontId="11" fillId="0" borderId="1" xfId="1" applyNumberFormat="1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65" fontId="11" fillId="0" borderId="1" xfId="1" applyNumberFormat="1" applyFont="1" applyBorder="1" applyAlignment="1">
      <alignment horizontal="center" vertical="center" wrapText="1"/>
    </xf>
    <xf numFmtId="165" fontId="12" fillId="0" borderId="1" xfId="1" applyNumberFormat="1" applyFont="1" applyBorder="1" applyAlignment="1">
      <alignment vertical="center" wrapText="1"/>
    </xf>
    <xf numFmtId="165" fontId="12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167" fontId="11" fillId="2" borderId="0" xfId="0" applyNumberFormat="1" applyFont="1" applyFill="1" applyAlignment="1">
      <alignment vertical="center" wrapText="1"/>
    </xf>
    <xf numFmtId="167" fontId="11" fillId="2" borderId="0" xfId="0" applyNumberFormat="1" applyFont="1" applyFill="1" applyAlignment="1">
      <alignment horizontal="center" vertical="center" wrapText="1"/>
    </xf>
    <xf numFmtId="167" fontId="6" fillId="2" borderId="1" xfId="0" applyNumberFormat="1" applyFont="1" applyFill="1" applyBorder="1" applyAlignment="1">
      <alignment vertical="center" wrapText="1"/>
    </xf>
    <xf numFmtId="167" fontId="5" fillId="2" borderId="1" xfId="0" applyNumberFormat="1" applyFont="1" applyFill="1" applyBorder="1" applyAlignment="1">
      <alignment vertical="center" wrapText="1"/>
    </xf>
    <xf numFmtId="167" fontId="6" fillId="2" borderId="1" xfId="1" applyNumberFormat="1" applyFont="1" applyFill="1" applyBorder="1" applyAlignment="1">
      <alignment horizontal="center" vertical="center" wrapText="1"/>
    </xf>
    <xf numFmtId="167" fontId="5" fillId="2" borderId="1" xfId="1" applyNumberFormat="1" applyFont="1" applyFill="1" applyBorder="1" applyAlignment="1">
      <alignment horizontal="center" vertical="center" wrapText="1"/>
    </xf>
    <xf numFmtId="167" fontId="5" fillId="0" borderId="1" xfId="1" applyNumberFormat="1" applyFont="1" applyBorder="1" applyAlignment="1">
      <alignment horizontal="center" vertical="center" wrapText="1"/>
    </xf>
    <xf numFmtId="167" fontId="12" fillId="2" borderId="1" xfId="1" applyNumberFormat="1" applyFont="1" applyFill="1" applyBorder="1" applyAlignment="1">
      <alignment horizontal="center" vertical="center" wrapText="1"/>
    </xf>
    <xf numFmtId="167" fontId="11" fillId="2" borderId="1" xfId="1" applyNumberFormat="1" applyFont="1" applyFill="1" applyBorder="1" applyAlignment="1">
      <alignment horizontal="center" vertical="center" wrapText="1"/>
    </xf>
    <xf numFmtId="167" fontId="5" fillId="0" borderId="1" xfId="4" applyNumberFormat="1" applyFont="1" applyFill="1" applyBorder="1" applyAlignment="1">
      <alignment horizontal="center" vertical="center"/>
    </xf>
    <xf numFmtId="167" fontId="5" fillId="0" borderId="1" xfId="0" applyNumberFormat="1" applyFont="1" applyFill="1" applyBorder="1" applyAlignment="1">
      <alignment horizontal="center" vertical="top" wrapText="1"/>
    </xf>
    <xf numFmtId="167" fontId="5" fillId="0" borderId="1" xfId="0" applyNumberFormat="1" applyFont="1" applyFill="1" applyBorder="1" applyAlignment="1">
      <alignment horizontal="center"/>
    </xf>
    <xf numFmtId="167" fontId="11" fillId="0" borderId="1" xfId="1" applyNumberFormat="1" applyFont="1" applyBorder="1" applyAlignment="1">
      <alignment horizontal="center" vertical="center" wrapText="1"/>
    </xf>
    <xf numFmtId="165" fontId="11" fillId="0" borderId="15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 wrapText="1"/>
    </xf>
    <xf numFmtId="0" fontId="11" fillId="0" borderId="1" xfId="74" applyFont="1" applyBorder="1" applyAlignment="1">
      <alignment vertical="center"/>
    </xf>
    <xf numFmtId="0" fontId="12" fillId="0" borderId="1" xfId="74" applyFont="1" applyBorder="1" applyAlignment="1">
      <alignment vertical="center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44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167" fontId="11" fillId="2" borderId="0" xfId="0" applyNumberFormat="1" applyFont="1" applyFill="1" applyBorder="1" applyAlignment="1">
      <alignment horizontal="right" vertical="center" wrapText="1"/>
    </xf>
    <xf numFmtId="167" fontId="5" fillId="2" borderId="1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vertical="top" wrapText="1"/>
    </xf>
    <xf numFmtId="0" fontId="11" fillId="2" borderId="31" xfId="0" applyFont="1" applyFill="1" applyBorder="1" applyAlignment="1">
      <alignment vertical="top" wrapText="1"/>
    </xf>
    <xf numFmtId="0" fontId="11" fillId="0" borderId="0" xfId="74" applyFont="1"/>
    <xf numFmtId="0" fontId="11" fillId="0" borderId="0" xfId="74" applyFont="1" applyAlignment="1">
      <alignment horizontal="center" vertical="center"/>
    </xf>
    <xf numFmtId="0" fontId="12" fillId="0" borderId="0" xfId="74" applyFont="1" applyAlignment="1">
      <alignment horizontal="center" vertical="center" wrapText="1"/>
    </xf>
    <xf numFmtId="0" fontId="11" fillId="0" borderId="0" xfId="75" applyFont="1" applyFill="1" applyAlignment="1">
      <alignment horizontal="left" vertical="top" wrapText="1"/>
    </xf>
    <xf numFmtId="0" fontId="12" fillId="2" borderId="1" xfId="74" applyFont="1" applyFill="1" applyBorder="1" applyAlignment="1">
      <alignment vertical="top" wrapText="1"/>
    </xf>
    <xf numFmtId="0" fontId="57" fillId="0" borderId="1" xfId="74" applyFont="1" applyBorder="1" applyAlignment="1">
      <alignment horizontal="center" vertical="center" wrapText="1"/>
    </xf>
    <xf numFmtId="0" fontId="57" fillId="0" borderId="1" xfId="74" applyFont="1" applyBorder="1" applyAlignment="1">
      <alignment vertical="center" wrapText="1"/>
    </xf>
    <xf numFmtId="0" fontId="6" fillId="0" borderId="0" xfId="74" applyFont="1" applyFill="1" applyBorder="1" applyAlignment="1">
      <alignment vertical="top"/>
    </xf>
    <xf numFmtId="0" fontId="11" fillId="0" borderId="0" xfId="75" applyFont="1" applyFill="1"/>
    <xf numFmtId="0" fontId="6" fillId="0" borderId="0" xfId="75" applyFont="1" applyAlignment="1">
      <alignment vertical="top" wrapText="1"/>
    </xf>
    <xf numFmtId="0" fontId="11" fillId="0" borderId="0" xfId="75" applyFont="1" applyFill="1" applyBorder="1" applyAlignment="1">
      <alignment horizontal="left" vertical="top" wrapText="1"/>
    </xf>
    <xf numFmtId="169" fontId="11" fillId="0" borderId="0" xfId="75" applyNumberFormat="1" applyFont="1" applyBorder="1" applyAlignment="1">
      <alignment horizontal="center" vertical="center"/>
    </xf>
    <xf numFmtId="171" fontId="11" fillId="0" borderId="0" xfId="75" applyNumberFormat="1" applyFont="1" applyFill="1"/>
    <xf numFmtId="167" fontId="12" fillId="0" borderId="20" xfId="75" applyNumberFormat="1" applyFont="1" applyBorder="1" applyAlignment="1">
      <alignment horizontal="left" vertical="center" wrapText="1"/>
    </xf>
    <xf numFmtId="170" fontId="6" fillId="2" borderId="21" xfId="75" quotePrefix="1" applyNumberFormat="1" applyFont="1" applyFill="1" applyBorder="1" applyAlignment="1">
      <alignment horizontal="left" vertical="center" wrapText="1"/>
    </xf>
    <xf numFmtId="167" fontId="11" fillId="0" borderId="0" xfId="75" applyNumberFormat="1" applyFont="1" applyAlignment="1">
      <alignment vertical="center"/>
    </xf>
    <xf numFmtId="167" fontId="12" fillId="0" borderId="15" xfId="75" applyNumberFormat="1" applyFont="1" applyBorder="1" applyAlignment="1">
      <alignment horizontal="left" vertical="center" wrapText="1"/>
    </xf>
    <xf numFmtId="170" fontId="6" fillId="2" borderId="1" xfId="75" quotePrefix="1" applyNumberFormat="1" applyFont="1" applyFill="1" applyBorder="1" applyAlignment="1">
      <alignment horizontal="left" vertical="center" wrapText="1"/>
    </xf>
    <xf numFmtId="0" fontId="56" fillId="0" borderId="1" xfId="75" applyFont="1" applyBorder="1" applyAlignment="1">
      <alignment horizontal="center" vertical="top" wrapText="1"/>
    </xf>
    <xf numFmtId="0" fontId="56" fillId="0" borderId="16" xfId="75" applyFont="1" applyBorder="1" applyAlignment="1">
      <alignment horizontal="center" vertical="top" wrapText="1"/>
    </xf>
    <xf numFmtId="167" fontId="5" fillId="2" borderId="1" xfId="75" applyNumberFormat="1" applyFont="1" applyFill="1" applyBorder="1" applyAlignment="1">
      <alignment horizontal="left" vertical="center" wrapText="1"/>
    </xf>
    <xf numFmtId="167" fontId="5" fillId="0" borderId="0" xfId="75" applyNumberFormat="1" applyFont="1" applyAlignment="1">
      <alignment horizontal="center" vertical="center" wrapText="1"/>
    </xf>
    <xf numFmtId="167" fontId="5" fillId="0" borderId="3" xfId="75" applyNumberFormat="1" applyFont="1" applyBorder="1" applyAlignment="1">
      <alignment horizontal="center" vertical="center" wrapText="1"/>
    </xf>
    <xf numFmtId="167" fontId="58" fillId="2" borderId="1" xfId="75" applyNumberFormat="1" applyFont="1" applyFill="1" applyBorder="1" applyAlignment="1">
      <alignment horizontal="left" vertical="center" wrapText="1"/>
    </xf>
    <xf numFmtId="167" fontId="11" fillId="0" borderId="1" xfId="75" applyNumberFormat="1" applyFont="1" applyBorder="1" applyAlignment="1">
      <alignment vertical="center" wrapText="1"/>
    </xf>
    <xf numFmtId="0" fontId="5" fillId="0" borderId="1" xfId="75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2" fillId="0" borderId="0" xfId="75" applyFont="1" applyFill="1"/>
    <xf numFmtId="0" fontId="5" fillId="0" borderId="0" xfId="47" applyFont="1" applyFill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/>
    <xf numFmtId="0" fontId="5" fillId="2" borderId="15" xfId="3" applyFont="1" applyFill="1" applyBorder="1" applyAlignment="1">
      <alignment horizontal="left" vertical="top" wrapText="1"/>
    </xf>
    <xf numFmtId="0" fontId="5" fillId="2" borderId="1" xfId="3" applyFont="1" applyFill="1" applyBorder="1" applyAlignment="1">
      <alignment horizontal="left" vertical="top" wrapText="1"/>
    </xf>
    <xf numFmtId="167" fontId="5" fillId="2" borderId="1" xfId="1" applyNumberFormat="1" applyFont="1" applyFill="1" applyBorder="1" applyAlignment="1">
      <alignment horizontal="center" vertical="top" wrapText="1"/>
    </xf>
    <xf numFmtId="0" fontId="11" fillId="2" borderId="1" xfId="74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wrapText="1"/>
    </xf>
    <xf numFmtId="0" fontId="5" fillId="2" borderId="15" xfId="0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top" wrapText="1"/>
    </xf>
    <xf numFmtId="167" fontId="5" fillId="2" borderId="1" xfId="4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top" wrapText="1"/>
    </xf>
    <xf numFmtId="0" fontId="5" fillId="2" borderId="1" xfId="44" applyFont="1" applyFill="1" applyBorder="1" applyAlignment="1">
      <alignment horizontal="left" vertical="top" wrapText="1"/>
    </xf>
    <xf numFmtId="167" fontId="5" fillId="2" borderId="16" xfId="4" applyNumberFormat="1" applyFont="1" applyFill="1" applyBorder="1" applyAlignment="1">
      <alignment horizontal="center" vertical="center"/>
    </xf>
    <xf numFmtId="0" fontId="11" fillId="2" borderId="15" xfId="0" applyFont="1" applyFill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 vertical="top"/>
    </xf>
    <xf numFmtId="169" fontId="11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/>
    </xf>
    <xf numFmtId="0" fontId="11" fillId="0" borderId="0" xfId="75" applyFont="1"/>
    <xf numFmtId="167" fontId="5" fillId="50" borderId="1" xfId="0" applyNumberFormat="1" applyFont="1" applyFill="1" applyBorder="1" applyAlignment="1">
      <alignment vertical="center" wrapText="1"/>
    </xf>
    <xf numFmtId="37" fontId="11" fillId="0" borderId="1" xfId="77" applyNumberFormat="1" applyFont="1" applyFill="1" applyBorder="1" applyAlignment="1">
      <alignment horizontal="center" vertical="center" wrapText="1"/>
    </xf>
    <xf numFmtId="165" fontId="11" fillId="0" borderId="21" xfId="1" applyNumberFormat="1" applyFont="1" applyBorder="1" applyAlignment="1">
      <alignment horizontal="center" vertical="center" wrapText="1"/>
    </xf>
    <xf numFmtId="167" fontId="11" fillId="2" borderId="1" xfId="0" applyNumberFormat="1" applyFont="1" applyFill="1" applyBorder="1" applyAlignment="1">
      <alignment horizontal="center" vertical="center" wrapText="1"/>
    </xf>
    <xf numFmtId="0" fontId="6" fillId="0" borderId="0" xfId="47" applyFont="1" applyFill="1" applyAlignment="1">
      <alignment horizontal="left" vertical="center" wrapText="1"/>
    </xf>
    <xf numFmtId="0" fontId="108" fillId="0" borderId="0" xfId="0" applyFont="1" applyAlignment="1">
      <alignment horizontal="left" vertical="top" wrapText="1"/>
    </xf>
    <xf numFmtId="0" fontId="108" fillId="0" borderId="0" xfId="0" applyFont="1" applyAlignment="1">
      <alignment vertical="top" wrapText="1"/>
    </xf>
    <xf numFmtId="0" fontId="109" fillId="0" borderId="0" xfId="0" applyFont="1"/>
    <xf numFmtId="0" fontId="110" fillId="0" borderId="0" xfId="0" applyFont="1" applyAlignment="1">
      <alignment horizontal="left" vertical="top" wrapText="1"/>
    </xf>
    <xf numFmtId="0" fontId="110" fillId="0" borderId="0" xfId="0" applyFont="1" applyAlignment="1">
      <alignment vertical="top" wrapText="1"/>
    </xf>
    <xf numFmtId="0" fontId="111" fillId="2" borderId="0" xfId="75" applyFont="1" applyFill="1" applyBorder="1"/>
    <xf numFmtId="0" fontId="111" fillId="0" borderId="1" xfId="0" applyFont="1" applyBorder="1" applyAlignment="1">
      <alignment horizontal="left" vertical="top" wrapText="1"/>
    </xf>
    <xf numFmtId="0" fontId="110" fillId="0" borderId="1" xfId="0" applyFont="1" applyBorder="1" applyAlignment="1">
      <alignment horizontal="left" vertical="top" wrapText="1"/>
    </xf>
    <xf numFmtId="0" fontId="109" fillId="0" borderId="1" xfId="0" applyFont="1" applyBorder="1" applyAlignment="1">
      <alignment horizontal="center" vertical="top" wrapText="1"/>
    </xf>
    <xf numFmtId="0" fontId="110" fillId="0" borderId="1" xfId="0" applyFont="1" applyBorder="1" applyAlignment="1">
      <alignment horizontal="left" vertical="top" wrapText="1"/>
    </xf>
    <xf numFmtId="167" fontId="111" fillId="2" borderId="1" xfId="75" applyNumberFormat="1" applyFont="1" applyFill="1" applyBorder="1" applyAlignment="1">
      <alignment horizontal="center"/>
    </xf>
    <xf numFmtId="0" fontId="109" fillId="2" borderId="0" xfId="0" applyFont="1" applyFill="1"/>
    <xf numFmtId="0" fontId="111" fillId="0" borderId="1" xfId="0" applyFont="1" applyBorder="1" applyAlignment="1">
      <alignment horizontal="left" vertical="top" wrapText="1"/>
    </xf>
    <xf numFmtId="0" fontId="5" fillId="0" borderId="1" xfId="123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167" fontId="5" fillId="50" borderId="0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12" fillId="0" borderId="0" xfId="0" applyFont="1" applyAlignment="1">
      <alignment horizontal="left" vertical="top" wrapText="1"/>
    </xf>
    <xf numFmtId="0" fontId="113" fillId="0" borderId="0" xfId="0" applyFont="1" applyAlignment="1">
      <alignment horizontal="right" vertical="top" wrapText="1"/>
    </xf>
    <xf numFmtId="167" fontId="12" fillId="0" borderId="1" xfId="0" applyNumberFormat="1" applyFont="1" applyBorder="1" applyAlignment="1">
      <alignment vertical="center"/>
    </xf>
    <xf numFmtId="167" fontId="12" fillId="0" borderId="1" xfId="0" quotePrefix="1" applyNumberFormat="1" applyFont="1" applyBorder="1" applyAlignment="1">
      <alignment horizontal="left" vertical="center"/>
    </xf>
    <xf numFmtId="167" fontId="12" fillId="0" borderId="1" xfId="0" applyNumberFormat="1" applyFont="1" applyBorder="1" applyAlignment="1">
      <alignment horizontal="left" vertical="center" wrapText="1"/>
    </xf>
    <xf numFmtId="167" fontId="6" fillId="2" borderId="1" xfId="0" quotePrefix="1" applyNumberFormat="1" applyFont="1" applyFill="1" applyBorder="1" applyAlignment="1">
      <alignment horizontal="left" vertical="center" wrapText="1"/>
    </xf>
    <xf numFmtId="167" fontId="5" fillId="2" borderId="1" xfId="0" applyNumberFormat="1" applyFont="1" applyFill="1" applyBorder="1" applyAlignment="1">
      <alignment horizontal="left" vertical="center" wrapText="1"/>
    </xf>
    <xf numFmtId="167" fontId="58" fillId="2" borderId="1" xfId="0" applyNumberFormat="1" applyFont="1" applyFill="1" applyBorder="1" applyAlignment="1">
      <alignment vertical="center" wrapText="1"/>
    </xf>
    <xf numFmtId="167" fontId="11" fillId="0" borderId="1" xfId="0" applyNumberFormat="1" applyFont="1" applyBorder="1" applyAlignment="1">
      <alignment vertical="center" wrapText="1"/>
    </xf>
    <xf numFmtId="167" fontId="12" fillId="0" borderId="4" xfId="0" applyNumberFormat="1" applyFont="1" applyBorder="1" applyAlignment="1">
      <alignment vertical="center"/>
    </xf>
    <xf numFmtId="167" fontId="12" fillId="0" borderId="2" xfId="0" applyNumberFormat="1" applyFont="1" applyBorder="1" applyAlignment="1">
      <alignment vertical="center"/>
    </xf>
    <xf numFmtId="167" fontId="12" fillId="0" borderId="4" xfId="0" applyNumberFormat="1" applyFont="1" applyBorder="1" applyAlignment="1">
      <alignment vertical="center" wrapText="1"/>
    </xf>
    <xf numFmtId="167" fontId="12" fillId="0" borderId="2" xfId="0" applyNumberFormat="1" applyFont="1" applyBorder="1" applyAlignment="1">
      <alignment vertical="center" wrapText="1"/>
    </xf>
    <xf numFmtId="167" fontId="111" fillId="2" borderId="0" xfId="75" applyNumberFormat="1" applyFont="1" applyFill="1" applyBorder="1" applyAlignment="1">
      <alignment horizontal="center"/>
    </xf>
    <xf numFmtId="167" fontId="55" fillId="2" borderId="0" xfId="0" applyNumberFormat="1" applyFont="1" applyFill="1" applyBorder="1" applyAlignment="1">
      <alignment horizontal="right" vertical="top" wrapText="1"/>
    </xf>
    <xf numFmtId="167" fontId="55" fillId="0" borderId="0" xfId="0" applyNumberFormat="1" applyFont="1" applyBorder="1" applyAlignment="1">
      <alignment horizontal="right" vertical="top" wrapText="1"/>
    </xf>
    <xf numFmtId="0" fontId="5" fillId="0" borderId="0" xfId="0" applyFont="1" applyAlignment="1">
      <alignment horizontal="left" vertical="center" wrapText="1"/>
    </xf>
    <xf numFmtId="0" fontId="114" fillId="0" borderId="0" xfId="0" applyFont="1" applyAlignment="1">
      <alignment horizontal="center" vertical="center" wrapText="1"/>
    </xf>
    <xf numFmtId="0" fontId="114" fillId="0" borderId="0" xfId="0" applyFont="1" applyAlignment="1">
      <alignment vertical="center" wrapText="1"/>
    </xf>
    <xf numFmtId="0" fontId="114" fillId="0" borderId="0" xfId="0" applyFont="1" applyAlignment="1">
      <alignment horizontal="left" vertical="center" wrapText="1"/>
    </xf>
    <xf numFmtId="167" fontId="114" fillId="0" borderId="0" xfId="0" applyNumberFormat="1" applyFont="1" applyAlignment="1">
      <alignment vertical="center" wrapText="1"/>
    </xf>
    <xf numFmtId="0" fontId="6" fillId="2" borderId="15" xfId="3" applyFont="1" applyFill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top" wrapText="1"/>
    </xf>
    <xf numFmtId="0" fontId="6" fillId="2" borderId="1" xfId="3" applyFont="1" applyFill="1" applyBorder="1" applyAlignment="1">
      <alignment horizontal="left" vertical="top" wrapText="1"/>
    </xf>
    <xf numFmtId="49" fontId="6" fillId="2" borderId="1" xfId="3" applyNumberFormat="1" applyFont="1" applyFill="1" applyBorder="1" applyAlignment="1">
      <alignment horizontal="center" vertical="top" wrapText="1"/>
    </xf>
    <xf numFmtId="0" fontId="6" fillId="2" borderId="1" xfId="3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center" wrapText="1"/>
    </xf>
    <xf numFmtId="167" fontId="6" fillId="60" borderId="1" xfId="462" applyNumberFormat="1" applyFont="1" applyFill="1" applyBorder="1" applyAlignment="1">
      <alignment horizontal="center" vertical="center" wrapText="1"/>
    </xf>
    <xf numFmtId="0" fontId="6" fillId="0" borderId="0" xfId="0" applyFont="1"/>
    <xf numFmtId="0" fontId="5" fillId="2" borderId="1" xfId="3" applyFont="1" applyFill="1" applyBorder="1" applyAlignment="1">
      <alignment horizontal="center" vertical="top" wrapText="1"/>
    </xf>
    <xf numFmtId="167" fontId="11" fillId="2" borderId="1" xfId="462" applyNumberFormat="1" applyFont="1" applyFill="1" applyBorder="1" applyAlignment="1">
      <alignment horizontal="center" vertical="top" wrapText="1"/>
    </xf>
    <xf numFmtId="167" fontId="5" fillId="2" borderId="1" xfId="462" applyNumberFormat="1" applyFont="1" applyFill="1" applyBorder="1" applyAlignment="1">
      <alignment horizontal="center" vertical="top" wrapText="1"/>
    </xf>
    <xf numFmtId="0" fontId="12" fillId="2" borderId="1" xfId="74" applyFont="1" applyFill="1" applyBorder="1" applyAlignment="1">
      <alignment horizontal="left" vertical="top" wrapText="1"/>
    </xf>
    <xf numFmtId="0" fontId="12" fillId="2" borderId="1" xfId="74" applyFont="1" applyFill="1" applyBorder="1" applyAlignment="1">
      <alignment horizontal="center" vertical="top" wrapText="1"/>
    </xf>
    <xf numFmtId="0" fontId="6" fillId="0" borderId="1" xfId="3" applyFont="1" applyBorder="1" applyAlignment="1">
      <alignment horizontal="center" vertical="top" wrapText="1"/>
    </xf>
    <xf numFmtId="0" fontId="6" fillId="2" borderId="1" xfId="558" applyFont="1" applyFill="1" applyBorder="1"/>
    <xf numFmtId="0" fontId="11" fillId="2" borderId="1" xfId="74" applyFont="1" applyFill="1" applyBorder="1" applyAlignment="1">
      <alignment horizontal="left" vertical="top" wrapText="1"/>
    </xf>
    <xf numFmtId="0" fontId="11" fillId="2" borderId="1" xfId="74" applyFont="1" applyFill="1" applyBorder="1" applyAlignment="1">
      <alignment horizontal="center" vertical="top" wrapText="1"/>
    </xf>
    <xf numFmtId="167" fontId="5" fillId="2" borderId="1" xfId="581" applyNumberFormat="1" applyFont="1" applyFill="1" applyBorder="1" applyAlignment="1">
      <alignment vertical="center" wrapText="1"/>
    </xf>
    <xf numFmtId="169" fontId="5" fillId="50" borderId="1" xfId="0" applyNumberFormat="1" applyFont="1" applyFill="1" applyBorder="1" applyAlignment="1">
      <alignment horizontal="left" wrapText="1"/>
    </xf>
    <xf numFmtId="167" fontId="5" fillId="60" borderId="1" xfId="462" applyNumberFormat="1" applyFont="1" applyFill="1" applyBorder="1" applyAlignment="1">
      <alignment horizontal="center" vertical="center" wrapText="1"/>
    </xf>
    <xf numFmtId="0" fontId="5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5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166" fontId="5" fillId="60" borderId="1" xfId="7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60" borderId="1" xfId="0" applyFont="1" applyFill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6" fillId="0" borderId="1" xfId="123" applyFont="1" applyBorder="1" applyAlignment="1">
      <alignment horizontal="left" vertical="top" wrapText="1"/>
    </xf>
    <xf numFmtId="0" fontId="109" fillId="0" borderId="0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7" fontId="5" fillId="0" borderId="1" xfId="75" applyNumberFormat="1" applyFont="1" applyBorder="1" applyAlignment="1">
      <alignment horizontal="center" vertical="center"/>
    </xf>
    <xf numFmtId="167" fontId="5" fillId="0" borderId="16" xfId="75" applyNumberFormat="1" applyFont="1" applyBorder="1" applyAlignment="1">
      <alignment horizontal="center" vertical="center"/>
    </xf>
    <xf numFmtId="167" fontId="5" fillId="2" borderId="19" xfId="76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165" fontId="5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165" fontId="6" fillId="0" borderId="1" xfId="1" applyNumberFormat="1" applyFont="1" applyFill="1" applyBorder="1" applyAlignment="1">
      <alignment horizontal="left" vertical="center"/>
    </xf>
    <xf numFmtId="167" fontId="6" fillId="0" borderId="1" xfId="1" applyNumberFormat="1" applyFont="1" applyFill="1" applyBorder="1" applyAlignment="1">
      <alignment horizontal="center" vertical="center"/>
    </xf>
    <xf numFmtId="0" fontId="115" fillId="2" borderId="0" xfId="0" applyFont="1" applyFill="1" applyAlignment="1">
      <alignment wrapText="1"/>
    </xf>
    <xf numFmtId="0" fontId="56" fillId="0" borderId="0" xfId="0" applyFont="1"/>
    <xf numFmtId="165" fontId="6" fillId="0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left" vertical="center" wrapText="1"/>
    </xf>
    <xf numFmtId="0" fontId="56" fillId="0" borderId="0" xfId="0" applyFont="1" applyAlignment="1">
      <alignment wrapText="1"/>
    </xf>
    <xf numFmtId="167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/>
    <xf numFmtId="167" fontId="5" fillId="60" borderId="1" xfId="71" applyNumberFormat="1" applyFont="1" applyFill="1" applyBorder="1" applyAlignment="1">
      <alignment horizontal="center" vertical="center"/>
    </xf>
    <xf numFmtId="167" fontId="5" fillId="50" borderId="1" xfId="0" applyNumberFormat="1" applyFont="1" applyFill="1" applyBorder="1" applyAlignment="1">
      <alignment horizontal="center" vertical="center" wrapText="1"/>
    </xf>
    <xf numFmtId="0" fontId="115" fillId="2" borderId="0" xfId="0" applyFont="1" applyFill="1" applyAlignment="1">
      <alignment horizontal="right" wrapText="1"/>
    </xf>
    <xf numFmtId="0" fontId="5" fillId="0" borderId="0" xfId="0" applyFont="1" applyFill="1" applyAlignment="1">
      <alignment horizontal="right" wrapText="1"/>
    </xf>
    <xf numFmtId="0" fontId="6" fillId="0" borderId="0" xfId="0" applyFont="1" applyFill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123" applyFont="1" applyFill="1" applyBorder="1" applyAlignment="1">
      <alignment horizontal="center" vertical="top" wrapText="1"/>
    </xf>
    <xf numFmtId="0" fontId="11" fillId="0" borderId="0" xfId="0" applyFont="1" applyAlignment="1">
      <alignment horizontal="right" vertical="center" wrapText="1"/>
    </xf>
    <xf numFmtId="0" fontId="11" fillId="0" borderId="0" xfId="74" applyFont="1" applyAlignment="1">
      <alignment horizontal="right"/>
    </xf>
    <xf numFmtId="0" fontId="12" fillId="0" borderId="0" xfId="0" applyFont="1" applyAlignment="1">
      <alignment horizontal="center" vertical="center" wrapText="1"/>
    </xf>
    <xf numFmtId="165" fontId="11" fillId="0" borderId="20" xfId="1" applyNumberFormat="1" applyFont="1" applyBorder="1" applyAlignment="1">
      <alignment horizontal="center" vertical="center" wrapText="1"/>
    </xf>
    <xf numFmtId="165" fontId="11" fillId="0" borderId="21" xfId="1" applyNumberFormat="1" applyFont="1" applyBorder="1" applyAlignment="1">
      <alignment horizontal="center" vertical="center" wrapText="1"/>
    </xf>
    <xf numFmtId="165" fontId="11" fillId="0" borderId="36" xfId="1" applyNumberFormat="1" applyFont="1" applyBorder="1" applyAlignment="1">
      <alignment horizontal="center" vertical="center" wrapText="1"/>
    </xf>
    <xf numFmtId="165" fontId="11" fillId="0" borderId="37" xfId="1" applyNumberFormat="1" applyFont="1" applyBorder="1" applyAlignment="1">
      <alignment horizontal="center" vertical="center" wrapText="1"/>
    </xf>
    <xf numFmtId="165" fontId="11" fillId="0" borderId="38" xfId="1" applyNumberFormat="1" applyFont="1" applyBorder="1" applyAlignment="1">
      <alignment horizontal="center" vertical="center" wrapText="1"/>
    </xf>
    <xf numFmtId="167" fontId="11" fillId="2" borderId="0" xfId="0" applyNumberFormat="1" applyFont="1" applyFill="1" applyAlignment="1">
      <alignment horizontal="right" vertical="center" wrapText="1"/>
    </xf>
    <xf numFmtId="167" fontId="12" fillId="2" borderId="0" xfId="0" applyNumberFormat="1" applyFont="1" applyFill="1" applyAlignment="1">
      <alignment horizontal="center" vertical="center" wrapText="1"/>
    </xf>
    <xf numFmtId="167" fontId="11" fillId="2" borderId="1" xfId="0" applyNumberFormat="1" applyFont="1" applyFill="1" applyBorder="1" applyAlignment="1">
      <alignment horizontal="center" vertical="center" wrapText="1"/>
    </xf>
    <xf numFmtId="167" fontId="11" fillId="2" borderId="4" xfId="0" applyNumberFormat="1" applyFont="1" applyFill="1" applyBorder="1" applyAlignment="1">
      <alignment horizontal="center" vertical="center" wrapText="1"/>
    </xf>
    <xf numFmtId="167" fontId="11" fillId="2" borderId="14" xfId="0" applyNumberFormat="1" applyFont="1" applyFill="1" applyBorder="1" applyAlignment="1">
      <alignment horizontal="center" vertical="center" wrapText="1"/>
    </xf>
    <xf numFmtId="167" fontId="11" fillId="2" borderId="2" xfId="0" applyNumberFormat="1" applyFont="1" applyFill="1" applyBorder="1" applyAlignment="1">
      <alignment horizontal="center" vertical="center" wrapText="1"/>
    </xf>
    <xf numFmtId="167" fontId="11" fillId="0" borderId="1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left" vertical="center" wrapText="1"/>
    </xf>
    <xf numFmtId="0" fontId="109" fillId="0" borderId="40" xfId="0" applyFont="1" applyBorder="1" applyAlignment="1">
      <alignment horizontal="center" vertical="center" wrapText="1"/>
    </xf>
    <xf numFmtId="0" fontId="6" fillId="0" borderId="0" xfId="47" applyFont="1" applyFill="1" applyAlignment="1">
      <alignment horizontal="center" vertical="center" wrapText="1"/>
    </xf>
    <xf numFmtId="0" fontId="6" fillId="0" borderId="0" xfId="47" applyFont="1" applyFill="1" applyAlignment="1">
      <alignment horizontal="left" vertical="center" wrapText="1"/>
    </xf>
    <xf numFmtId="0" fontId="110" fillId="0" borderId="1" xfId="0" applyFont="1" applyBorder="1" applyAlignment="1">
      <alignment horizontal="left" vertical="top" wrapText="1"/>
    </xf>
    <xf numFmtId="0" fontId="111" fillId="0" borderId="4" xfId="0" applyFont="1" applyBorder="1" applyAlignment="1">
      <alignment horizontal="left" vertical="top" wrapText="1"/>
    </xf>
    <xf numFmtId="0" fontId="111" fillId="0" borderId="2" xfId="0" applyFont="1" applyBorder="1" applyAlignment="1">
      <alignment horizontal="left" vertical="top" wrapText="1"/>
    </xf>
    <xf numFmtId="0" fontId="111" fillId="0" borderId="1" xfId="0" applyFont="1" applyBorder="1" applyAlignment="1">
      <alignment horizontal="center" vertical="top" wrapText="1"/>
    </xf>
    <xf numFmtId="167" fontId="5" fillId="2" borderId="17" xfId="75" applyNumberFormat="1" applyFont="1" applyFill="1" applyBorder="1" applyAlignment="1">
      <alignment horizontal="left" vertical="center"/>
    </xf>
    <xf numFmtId="167" fontId="5" fillId="2" borderId="2" xfId="75" applyNumberFormat="1" applyFont="1" applyFill="1" applyBorder="1" applyAlignment="1">
      <alignment horizontal="left" vertical="center"/>
    </xf>
    <xf numFmtId="167" fontId="5" fillId="0" borderId="18" xfId="75" applyNumberFormat="1" applyFont="1" applyBorder="1" applyAlignment="1">
      <alignment horizontal="left" vertical="center" wrapText="1"/>
    </xf>
    <xf numFmtId="167" fontId="5" fillId="0" borderId="19" xfId="75" applyNumberFormat="1" applyFont="1" applyBorder="1" applyAlignment="1">
      <alignment horizontal="left" vertical="center" wrapText="1"/>
    </xf>
    <xf numFmtId="167" fontId="11" fillId="0" borderId="15" xfId="75" applyNumberFormat="1" applyFont="1" applyBorder="1" applyAlignment="1">
      <alignment horizontal="center" vertical="center"/>
    </xf>
    <xf numFmtId="167" fontId="11" fillId="0" borderId="1" xfId="75" applyNumberFormat="1" applyFont="1" applyBorder="1" applyAlignment="1">
      <alignment horizontal="center" vertical="center"/>
    </xf>
    <xf numFmtId="167" fontId="11" fillId="0" borderId="16" xfId="75" applyNumberFormat="1" applyFont="1" applyBorder="1" applyAlignment="1">
      <alignment horizontal="center" vertical="center"/>
    </xf>
    <xf numFmtId="167" fontId="11" fillId="0" borderId="36" xfId="75" applyNumberFormat="1" applyFont="1" applyBorder="1" applyAlignment="1">
      <alignment horizontal="center" vertical="center" wrapText="1"/>
    </xf>
    <xf numFmtId="167" fontId="11" fillId="0" borderId="37" xfId="75" applyNumberFormat="1" applyFont="1" applyBorder="1" applyAlignment="1">
      <alignment horizontal="center" vertical="center" wrapText="1"/>
    </xf>
    <xf numFmtId="167" fontId="11" fillId="0" borderId="38" xfId="75" applyNumberFormat="1" applyFont="1" applyBorder="1" applyAlignment="1">
      <alignment horizontal="center" vertical="center" wrapText="1"/>
    </xf>
    <xf numFmtId="0" fontId="109" fillId="0" borderId="4" xfId="0" applyFont="1" applyBorder="1" applyAlignment="1">
      <alignment horizontal="center" vertical="center" wrapText="1"/>
    </xf>
    <xf numFmtId="0" fontId="109" fillId="0" borderId="14" xfId="0" applyFont="1" applyBorder="1" applyAlignment="1">
      <alignment horizontal="center" vertical="center" wrapText="1"/>
    </xf>
    <xf numFmtId="0" fontId="109" fillId="0" borderId="2" xfId="0" applyFont="1" applyBorder="1" applyAlignment="1">
      <alignment horizontal="center" vertical="center" wrapText="1"/>
    </xf>
    <xf numFmtId="0" fontId="111" fillId="2" borderId="1" xfId="75" applyFont="1" applyFill="1" applyBorder="1" applyAlignment="1">
      <alignment horizontal="center"/>
    </xf>
  </cellXfs>
  <cellStyles count="733">
    <cellStyle name="_artabyuje" xfId="139"/>
    <cellStyle name="_artabyuje_3.Havelvacner_N1_12 23.01.2018" xfId="140"/>
    <cellStyle name="20% - Accent1" xfId="21" builtinId="30" customBuiltin="1"/>
    <cellStyle name="20% - Accent1 2" xfId="83"/>
    <cellStyle name="20% - Accent1 2 2" xfId="141"/>
    <cellStyle name="20% - Accent1 2 2 2" xfId="142"/>
    <cellStyle name="20% - Accent1 2 2 2 2" xfId="143"/>
    <cellStyle name="20% - Accent1 2 2 2 3" xfId="144"/>
    <cellStyle name="20% - Accent1 2 2 3" xfId="145"/>
    <cellStyle name="20% - Accent1 2 2 4" xfId="146"/>
    <cellStyle name="20% - Accent1 2 2 5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2 7" xfId="156"/>
    <cellStyle name="20% - Accent1 2 8" xfId="157"/>
    <cellStyle name="20% - Accent1 3" xfId="158"/>
    <cellStyle name="20% - Accent1 4" xfId="159"/>
    <cellStyle name="20% - Accent2" xfId="25" builtinId="34" customBuiltin="1"/>
    <cellStyle name="20% - Accent2 2" xfId="84"/>
    <cellStyle name="20% - Accent2 2 2" xfId="160"/>
    <cellStyle name="20% - Accent2 2 2 2" xfId="161"/>
    <cellStyle name="20% - Accent2 2 2 2 2" xfId="162"/>
    <cellStyle name="20% - Accent2 2 2 2 3" xfId="163"/>
    <cellStyle name="20% - Accent2 2 2 3" xfId="164"/>
    <cellStyle name="20% - Accent2 2 2 4" xfId="165"/>
    <cellStyle name="20% - Accent2 2 2 5" xfId="166"/>
    <cellStyle name="20% - Accent2 2 3" xfId="167"/>
    <cellStyle name="20% - Accent2 2 3 2" xfId="168"/>
    <cellStyle name="20% - Accent2 2 3 3" xfId="169"/>
    <cellStyle name="20% - Accent2 2 4" xfId="170"/>
    <cellStyle name="20% - Accent2 2 4 2" xfId="171"/>
    <cellStyle name="20% - Accent2 2 4 3" xfId="172"/>
    <cellStyle name="20% - Accent2 2 5" xfId="173"/>
    <cellStyle name="20% - Accent2 2 6" xfId="174"/>
    <cellStyle name="20% - Accent2 2 7" xfId="175"/>
    <cellStyle name="20% - Accent2 2 8" xfId="176"/>
    <cellStyle name="20% - Accent2 3" xfId="177"/>
    <cellStyle name="20% - Accent2 4" xfId="178"/>
    <cellStyle name="20% - Accent3" xfId="29" builtinId="38" customBuiltin="1"/>
    <cellStyle name="20% - Accent3 2" xfId="85"/>
    <cellStyle name="20% - Accent3 2 2" xfId="179"/>
    <cellStyle name="20% - Accent3 2 2 2" xfId="180"/>
    <cellStyle name="20% - Accent3 2 2 2 2" xfId="181"/>
    <cellStyle name="20% - Accent3 2 2 2 3" xfId="182"/>
    <cellStyle name="20% - Accent3 2 2 3" xfId="183"/>
    <cellStyle name="20% - Accent3 2 2 4" xfId="184"/>
    <cellStyle name="20% - Accent3 2 2 5" xfId="185"/>
    <cellStyle name="20% - Accent3 2 3" xfId="186"/>
    <cellStyle name="20% - Accent3 2 3 2" xfId="187"/>
    <cellStyle name="20% - Accent3 2 3 3" xfId="188"/>
    <cellStyle name="20% - Accent3 2 4" xfId="189"/>
    <cellStyle name="20% - Accent3 2 4 2" xfId="190"/>
    <cellStyle name="20% - Accent3 2 4 3" xfId="191"/>
    <cellStyle name="20% - Accent3 2 5" xfId="192"/>
    <cellStyle name="20% - Accent3 2 6" xfId="193"/>
    <cellStyle name="20% - Accent3 2 7" xfId="194"/>
    <cellStyle name="20% - Accent3 2 8" xfId="195"/>
    <cellStyle name="20% - Accent3 3" xfId="196"/>
    <cellStyle name="20% - Accent3 4" xfId="197"/>
    <cellStyle name="20% - Accent4" xfId="33" builtinId="42" customBuiltin="1"/>
    <cellStyle name="20% - Accent4 2" xfId="86"/>
    <cellStyle name="20% - Accent4 2 2" xfId="198"/>
    <cellStyle name="20% - Accent4 2 2 2" xfId="199"/>
    <cellStyle name="20% - Accent4 2 2 2 2" xfId="200"/>
    <cellStyle name="20% - Accent4 2 2 2 3" xfId="201"/>
    <cellStyle name="20% - Accent4 2 2 3" xfId="202"/>
    <cellStyle name="20% - Accent4 2 2 4" xfId="203"/>
    <cellStyle name="20% - Accent4 2 2 5" xfId="204"/>
    <cellStyle name="20% - Accent4 2 3" xfId="205"/>
    <cellStyle name="20% - Accent4 2 3 2" xfId="206"/>
    <cellStyle name="20% - Accent4 2 3 3" xfId="207"/>
    <cellStyle name="20% - Accent4 2 4" xfId="208"/>
    <cellStyle name="20% - Accent4 2 4 2" xfId="209"/>
    <cellStyle name="20% - Accent4 2 4 3" xfId="210"/>
    <cellStyle name="20% - Accent4 2 5" xfId="211"/>
    <cellStyle name="20% - Accent4 2 6" xfId="212"/>
    <cellStyle name="20% - Accent4 2 7" xfId="213"/>
    <cellStyle name="20% - Accent4 2 8" xfId="214"/>
    <cellStyle name="20% - Accent4 3" xfId="215"/>
    <cellStyle name="20% - Accent4 4" xfId="216"/>
    <cellStyle name="20% - Accent5" xfId="37" builtinId="46" customBuiltin="1"/>
    <cellStyle name="20% - Accent5 2" xfId="87"/>
    <cellStyle name="20% - Accent5 2 2" xfId="217"/>
    <cellStyle name="20% - Accent5 2 2 2" xfId="218"/>
    <cellStyle name="20% - Accent5 2 2 2 2" xfId="219"/>
    <cellStyle name="20% - Accent5 2 2 2 3" xfId="220"/>
    <cellStyle name="20% - Accent5 2 2 3" xfId="221"/>
    <cellStyle name="20% - Accent5 2 2 4" xfId="222"/>
    <cellStyle name="20% - Accent5 2 2 5" xfId="223"/>
    <cellStyle name="20% - Accent5 2 3" xfId="224"/>
    <cellStyle name="20% - Accent5 2 3 2" xfId="225"/>
    <cellStyle name="20% - Accent5 2 3 3" xfId="226"/>
    <cellStyle name="20% - Accent5 2 4" xfId="227"/>
    <cellStyle name="20% - Accent5 2 4 2" xfId="228"/>
    <cellStyle name="20% - Accent5 2 4 3" xfId="229"/>
    <cellStyle name="20% - Accent5 2 5" xfId="230"/>
    <cellStyle name="20% - Accent5 2 6" xfId="231"/>
    <cellStyle name="20% - Accent5 2 7" xfId="232"/>
    <cellStyle name="20% - Accent5 2 8" xfId="233"/>
    <cellStyle name="20% - Accent5 3" xfId="234"/>
    <cellStyle name="20% - Accent5 4" xfId="235"/>
    <cellStyle name="20% - Accent6" xfId="41" builtinId="50" customBuiltin="1"/>
    <cellStyle name="20% - Accent6 2" xfId="88"/>
    <cellStyle name="20% - Accent6 2 2" xfId="236"/>
    <cellStyle name="20% - Accent6 2 2 2" xfId="237"/>
    <cellStyle name="20% - Accent6 2 2 2 2" xfId="238"/>
    <cellStyle name="20% - Accent6 2 2 2 3" xfId="239"/>
    <cellStyle name="20% - Accent6 2 2 3" xfId="240"/>
    <cellStyle name="20% - Accent6 2 2 4" xfId="241"/>
    <cellStyle name="20% - Accent6 2 2 5" xfId="242"/>
    <cellStyle name="20% - Accent6 2 3" xfId="243"/>
    <cellStyle name="20% - Accent6 2 3 2" xfId="244"/>
    <cellStyle name="20% - Accent6 2 3 3" xfId="245"/>
    <cellStyle name="20% - Accent6 2 4" xfId="246"/>
    <cellStyle name="20% - Accent6 2 4 2" xfId="247"/>
    <cellStyle name="20% - Accent6 2 4 3" xfId="248"/>
    <cellStyle name="20% - Accent6 2 5" xfId="249"/>
    <cellStyle name="20% - Accent6 2 6" xfId="250"/>
    <cellStyle name="20% - Accent6 2 7" xfId="251"/>
    <cellStyle name="20% - Accent6 2 8" xfId="252"/>
    <cellStyle name="20% - Accent6 3" xfId="253"/>
    <cellStyle name="20% - Accent6 4" xfId="254"/>
    <cellStyle name="20% - Акцент1 2" xfId="255"/>
    <cellStyle name="20% - Акцент1 3" xfId="256"/>
    <cellStyle name="20% - Акцент2 2" xfId="257"/>
    <cellStyle name="20% - Акцент2 3" xfId="258"/>
    <cellStyle name="20% - Акцент3 2" xfId="259"/>
    <cellStyle name="20% - Акцент3 3" xfId="260"/>
    <cellStyle name="20% - Акцент4 2" xfId="261"/>
    <cellStyle name="20% - Акцент4 3" xfId="262"/>
    <cellStyle name="20% - Акцент5 2" xfId="263"/>
    <cellStyle name="20% - Акцент5 3" xfId="264"/>
    <cellStyle name="20% - Акцент6 2" xfId="265"/>
    <cellStyle name="20% - Акцент6 3" xfId="266"/>
    <cellStyle name="40% - Accent1" xfId="22" builtinId="31" customBuiltin="1"/>
    <cellStyle name="40% - Accent1 2" xfId="89"/>
    <cellStyle name="40% - Accent1 2 2" xfId="267"/>
    <cellStyle name="40% - Accent1 2 2 2" xfId="268"/>
    <cellStyle name="40% - Accent1 2 2 2 2" xfId="269"/>
    <cellStyle name="40% - Accent1 2 2 2 3" xfId="270"/>
    <cellStyle name="40% - Accent1 2 2 3" xfId="271"/>
    <cellStyle name="40% - Accent1 2 2 4" xfId="272"/>
    <cellStyle name="40% - Accent1 2 2 5" xfId="273"/>
    <cellStyle name="40% - Accent1 2 3" xfId="274"/>
    <cellStyle name="40% - Accent1 2 3 2" xfId="275"/>
    <cellStyle name="40% - Accent1 2 3 3" xfId="276"/>
    <cellStyle name="40% - Accent1 2 4" xfId="277"/>
    <cellStyle name="40% - Accent1 2 4 2" xfId="278"/>
    <cellStyle name="40% - Accent1 2 4 3" xfId="279"/>
    <cellStyle name="40% - Accent1 2 5" xfId="280"/>
    <cellStyle name="40% - Accent1 2 6" xfId="281"/>
    <cellStyle name="40% - Accent1 2 7" xfId="282"/>
    <cellStyle name="40% - Accent1 2 8" xfId="283"/>
    <cellStyle name="40% - Accent1 3" xfId="284"/>
    <cellStyle name="40% - Accent1 4" xfId="285"/>
    <cellStyle name="40% - Accent2" xfId="26" builtinId="35" customBuiltin="1"/>
    <cellStyle name="40% - Accent2 2" xfId="90"/>
    <cellStyle name="40% - Accent2 2 2" xfId="286"/>
    <cellStyle name="40% - Accent2 2 2 2" xfId="287"/>
    <cellStyle name="40% - Accent2 2 2 2 2" xfId="288"/>
    <cellStyle name="40% - Accent2 2 2 2 3" xfId="289"/>
    <cellStyle name="40% - Accent2 2 2 3" xfId="290"/>
    <cellStyle name="40% - Accent2 2 2 4" xfId="291"/>
    <cellStyle name="40% - Accent2 2 2 5" xfId="292"/>
    <cellStyle name="40% - Accent2 2 3" xfId="293"/>
    <cellStyle name="40% - Accent2 2 3 2" xfId="294"/>
    <cellStyle name="40% - Accent2 2 3 3" xfId="295"/>
    <cellStyle name="40% - Accent2 2 4" xfId="296"/>
    <cellStyle name="40% - Accent2 2 4 2" xfId="297"/>
    <cellStyle name="40% - Accent2 2 4 3" xfId="298"/>
    <cellStyle name="40% - Accent2 2 5" xfId="299"/>
    <cellStyle name="40% - Accent2 2 6" xfId="300"/>
    <cellStyle name="40% - Accent2 2 7" xfId="301"/>
    <cellStyle name="40% - Accent2 2 8" xfId="302"/>
    <cellStyle name="40% - Accent2 3" xfId="303"/>
    <cellStyle name="40% - Accent2 4" xfId="304"/>
    <cellStyle name="40% - Accent3" xfId="30" builtinId="39" customBuiltin="1"/>
    <cellStyle name="40% - Accent3 2" xfId="91"/>
    <cellStyle name="40% - Accent3 2 2" xfId="305"/>
    <cellStyle name="40% - Accent3 2 2 2" xfId="306"/>
    <cellStyle name="40% - Accent3 2 2 2 2" xfId="307"/>
    <cellStyle name="40% - Accent3 2 2 2 3" xfId="308"/>
    <cellStyle name="40% - Accent3 2 2 3" xfId="309"/>
    <cellStyle name="40% - Accent3 2 2 4" xfId="310"/>
    <cellStyle name="40% - Accent3 2 2 5" xfId="311"/>
    <cellStyle name="40% - Accent3 2 3" xfId="312"/>
    <cellStyle name="40% - Accent3 2 3 2" xfId="313"/>
    <cellStyle name="40% - Accent3 2 3 3" xfId="314"/>
    <cellStyle name="40% - Accent3 2 4" xfId="315"/>
    <cellStyle name="40% - Accent3 2 4 2" xfId="316"/>
    <cellStyle name="40% - Accent3 2 4 3" xfId="317"/>
    <cellStyle name="40% - Accent3 2 5" xfId="318"/>
    <cellStyle name="40% - Accent3 2 6" xfId="319"/>
    <cellStyle name="40% - Accent3 2 7" xfId="320"/>
    <cellStyle name="40% - Accent3 2 8" xfId="321"/>
    <cellStyle name="40% - Accent3 3" xfId="322"/>
    <cellStyle name="40% - Accent3 4" xfId="323"/>
    <cellStyle name="40% - Accent4" xfId="34" builtinId="43" customBuiltin="1"/>
    <cellStyle name="40% - Accent4 2" xfId="92"/>
    <cellStyle name="40% - Accent4 2 2" xfId="324"/>
    <cellStyle name="40% - Accent4 2 2 2" xfId="325"/>
    <cellStyle name="40% - Accent4 2 2 2 2" xfId="326"/>
    <cellStyle name="40% - Accent4 2 2 2 3" xfId="327"/>
    <cellStyle name="40% - Accent4 2 2 3" xfId="328"/>
    <cellStyle name="40% - Accent4 2 2 4" xfId="329"/>
    <cellStyle name="40% - Accent4 2 2 5" xfId="330"/>
    <cellStyle name="40% - Accent4 2 3" xfId="331"/>
    <cellStyle name="40% - Accent4 2 3 2" xfId="332"/>
    <cellStyle name="40% - Accent4 2 3 3" xfId="333"/>
    <cellStyle name="40% - Accent4 2 4" xfId="334"/>
    <cellStyle name="40% - Accent4 2 4 2" xfId="335"/>
    <cellStyle name="40% - Accent4 2 4 3" xfId="336"/>
    <cellStyle name="40% - Accent4 2 5" xfId="337"/>
    <cellStyle name="40% - Accent4 2 6" xfId="338"/>
    <cellStyle name="40% - Accent4 2 7" xfId="339"/>
    <cellStyle name="40% - Accent4 2 8" xfId="340"/>
    <cellStyle name="40% - Accent4 3" xfId="341"/>
    <cellStyle name="40% - Accent4 4" xfId="342"/>
    <cellStyle name="40% - Accent5" xfId="38" builtinId="47" customBuiltin="1"/>
    <cellStyle name="40% - Accent5 2" xfId="93"/>
    <cellStyle name="40% - Accent5 2 2" xfId="343"/>
    <cellStyle name="40% - Accent5 2 2 2" xfId="344"/>
    <cellStyle name="40% - Accent5 2 2 2 2" xfId="345"/>
    <cellStyle name="40% - Accent5 2 2 2 3" xfId="346"/>
    <cellStyle name="40% - Accent5 2 2 3" xfId="347"/>
    <cellStyle name="40% - Accent5 2 2 4" xfId="348"/>
    <cellStyle name="40% - Accent5 2 2 5" xfId="349"/>
    <cellStyle name="40% - Accent5 2 3" xfId="350"/>
    <cellStyle name="40% - Accent5 2 3 2" xfId="351"/>
    <cellStyle name="40% - Accent5 2 3 3" xfId="352"/>
    <cellStyle name="40% - Accent5 2 4" xfId="353"/>
    <cellStyle name="40% - Accent5 2 4 2" xfId="354"/>
    <cellStyle name="40% - Accent5 2 4 3" xfId="355"/>
    <cellStyle name="40% - Accent5 2 5" xfId="356"/>
    <cellStyle name="40% - Accent5 2 6" xfId="357"/>
    <cellStyle name="40% - Accent5 2 7" xfId="358"/>
    <cellStyle name="40% - Accent5 2 8" xfId="359"/>
    <cellStyle name="40% - Accent5 3" xfId="360"/>
    <cellStyle name="40% - Accent5 4" xfId="361"/>
    <cellStyle name="40% - Accent6" xfId="42" builtinId="51" customBuiltin="1"/>
    <cellStyle name="40% - Accent6 2" xfId="94"/>
    <cellStyle name="40% - Accent6 2 2" xfId="362"/>
    <cellStyle name="40% - Accent6 2 2 2" xfId="363"/>
    <cellStyle name="40% - Accent6 2 2 2 2" xfId="364"/>
    <cellStyle name="40% - Accent6 2 2 2 3" xfId="365"/>
    <cellStyle name="40% - Accent6 2 2 3" xfId="366"/>
    <cellStyle name="40% - Accent6 2 2 4" xfId="367"/>
    <cellStyle name="40% - Accent6 2 2 5" xfId="368"/>
    <cellStyle name="40% - Accent6 2 3" xfId="369"/>
    <cellStyle name="40% - Accent6 2 3 2" xfId="370"/>
    <cellStyle name="40% - Accent6 2 3 3" xfId="371"/>
    <cellStyle name="40% - Accent6 2 4" xfId="372"/>
    <cellStyle name="40% - Accent6 2 4 2" xfId="373"/>
    <cellStyle name="40% - Accent6 2 4 3" xfId="374"/>
    <cellStyle name="40% - Accent6 2 5" xfId="375"/>
    <cellStyle name="40% - Accent6 2 6" xfId="376"/>
    <cellStyle name="40% - Accent6 2 7" xfId="377"/>
    <cellStyle name="40% - Accent6 2 8" xfId="378"/>
    <cellStyle name="40% - Accent6 3" xfId="379"/>
    <cellStyle name="40% - Accent6 4" xfId="380"/>
    <cellStyle name="40% - Акцент1 2" xfId="381"/>
    <cellStyle name="40% - Акцент1 3" xfId="382"/>
    <cellStyle name="40% - Акцент2 2" xfId="383"/>
    <cellStyle name="40% - Акцент2 3" xfId="384"/>
    <cellStyle name="40% - Акцент3 2" xfId="385"/>
    <cellStyle name="40% - Акцент3 3" xfId="386"/>
    <cellStyle name="40% - Акцент4 2" xfId="387"/>
    <cellStyle name="40% - Акцент4 3" xfId="388"/>
    <cellStyle name="40% - Акцент5 2" xfId="389"/>
    <cellStyle name="40% - Акцент5 3" xfId="390"/>
    <cellStyle name="40% - Акцент6 2" xfId="391"/>
    <cellStyle name="40% - Акцент6 3" xfId="392"/>
    <cellStyle name="60% - Accent1" xfId="23" builtinId="32" customBuiltin="1"/>
    <cellStyle name="60% - Accent1 2" xfId="95"/>
    <cellStyle name="60% - Accent1 2 2" xfId="393"/>
    <cellStyle name="60% - Accent1 2 2 2" xfId="394"/>
    <cellStyle name="60% - Accent1 2 3" xfId="395"/>
    <cellStyle name="60% - Accent1 3" xfId="396"/>
    <cellStyle name="60% - Accent2" xfId="27" builtinId="36" customBuiltin="1"/>
    <cellStyle name="60% - Accent2 2" xfId="96"/>
    <cellStyle name="60% - Accent2 2 2" xfId="397"/>
    <cellStyle name="60% - Accent2 2 2 2" xfId="398"/>
    <cellStyle name="60% - Accent2 2 3" xfId="399"/>
    <cellStyle name="60% - Accent2 3" xfId="400"/>
    <cellStyle name="60% - Accent3" xfId="31" builtinId="40" customBuiltin="1"/>
    <cellStyle name="60% - Accent3 2" xfId="97"/>
    <cellStyle name="60% - Accent3 2 2" xfId="401"/>
    <cellStyle name="60% - Accent3 2 2 2" xfId="402"/>
    <cellStyle name="60% - Accent3 2 3" xfId="403"/>
    <cellStyle name="60% - Accent3 3" xfId="404"/>
    <cellStyle name="60% - Accent4" xfId="35" builtinId="44" customBuiltin="1"/>
    <cellStyle name="60% - Accent4 2" xfId="98"/>
    <cellStyle name="60% - Accent4 2 2" xfId="405"/>
    <cellStyle name="60% - Accent4 2 2 2" xfId="406"/>
    <cellStyle name="60% - Accent4 2 3" xfId="407"/>
    <cellStyle name="60% - Accent4 3" xfId="408"/>
    <cellStyle name="60% - Accent5" xfId="39" builtinId="48" customBuiltin="1"/>
    <cellStyle name="60% - Accent5 2" xfId="99"/>
    <cellStyle name="60% - Accent5 2 2" xfId="409"/>
    <cellStyle name="60% - Accent5 2 2 2" xfId="410"/>
    <cellStyle name="60% - Accent5 2 3" xfId="411"/>
    <cellStyle name="60% - Accent5 3" xfId="412"/>
    <cellStyle name="60% - Accent6" xfId="43" builtinId="52" customBuiltin="1"/>
    <cellStyle name="60% - Accent6 2" xfId="100"/>
    <cellStyle name="60% - Accent6 2 2" xfId="413"/>
    <cellStyle name="60% - Accent6 2 2 2" xfId="414"/>
    <cellStyle name="60% - Accent6 2 3" xfId="415"/>
    <cellStyle name="60% - Accent6 3" xfId="416"/>
    <cellStyle name="60% - Акцент1 2" xfId="417"/>
    <cellStyle name="60% - Акцент2 2" xfId="418"/>
    <cellStyle name="60% - Акцент3 2" xfId="419"/>
    <cellStyle name="60% - Акцент4 2" xfId="420"/>
    <cellStyle name="60% - Акцент5 2" xfId="421"/>
    <cellStyle name="60% - Акцент6 2" xfId="422"/>
    <cellStyle name="Accent1" xfId="20" builtinId="29" customBuiltin="1"/>
    <cellStyle name="Accent1 2" xfId="101"/>
    <cellStyle name="Accent1 2 2" xfId="423"/>
    <cellStyle name="Accent1 2 2 2" xfId="424"/>
    <cellStyle name="Accent1 2 3" xfId="425"/>
    <cellStyle name="Accent1 3" xfId="426"/>
    <cellStyle name="Accent2" xfId="24" builtinId="33" customBuiltin="1"/>
    <cellStyle name="Accent2 2" xfId="102"/>
    <cellStyle name="Accent2 2 2" xfId="427"/>
    <cellStyle name="Accent2 2 2 2" xfId="428"/>
    <cellStyle name="Accent2 2 3" xfId="429"/>
    <cellStyle name="Accent2 3" xfId="430"/>
    <cellStyle name="Accent3" xfId="28" builtinId="37" customBuiltin="1"/>
    <cellStyle name="Accent3 2" xfId="103"/>
    <cellStyle name="Accent3 2 2" xfId="431"/>
    <cellStyle name="Accent3 2 2 2" xfId="432"/>
    <cellStyle name="Accent3 2 3" xfId="433"/>
    <cellStyle name="Accent3 3" xfId="434"/>
    <cellStyle name="Accent4" xfId="32" builtinId="41" customBuiltin="1"/>
    <cellStyle name="Accent4 2" xfId="104"/>
    <cellStyle name="Accent4 2 2" xfId="435"/>
    <cellStyle name="Accent4 2 2 2" xfId="436"/>
    <cellStyle name="Accent4 2 3" xfId="437"/>
    <cellStyle name="Accent4 3" xfId="438"/>
    <cellStyle name="Accent5" xfId="36" builtinId="45" customBuiltin="1"/>
    <cellStyle name="Accent5 2" xfId="105"/>
    <cellStyle name="Accent5 2 2" xfId="439"/>
    <cellStyle name="Accent5 2 2 2" xfId="440"/>
    <cellStyle name="Accent5 2 3" xfId="441"/>
    <cellStyle name="Accent5 3" xfId="442"/>
    <cellStyle name="Accent6" xfId="40" builtinId="49" customBuiltin="1"/>
    <cellStyle name="Accent6 2" xfId="106"/>
    <cellStyle name="Accent6 2 2" xfId="443"/>
    <cellStyle name="Accent6 2 2 2" xfId="444"/>
    <cellStyle name="Accent6 2 3" xfId="445"/>
    <cellStyle name="Accent6 3" xfId="446"/>
    <cellStyle name="Bad" xfId="10" builtinId="27" customBuiltin="1"/>
    <cellStyle name="Bad 2" xfId="107"/>
    <cellStyle name="Bad 2 2" xfId="447"/>
    <cellStyle name="Bad 2 2 2" xfId="448"/>
    <cellStyle name="Bad 2 3" xfId="449"/>
    <cellStyle name="Bad 3" xfId="450"/>
    <cellStyle name="Calculation" xfId="14" builtinId="22" customBuiltin="1"/>
    <cellStyle name="Calculation 2" xfId="108"/>
    <cellStyle name="Calculation 2 2" xfId="451"/>
    <cellStyle name="Calculation 2 2 2" xfId="452"/>
    <cellStyle name="Calculation 2 3" xfId="453"/>
    <cellStyle name="Calculation 3" xfId="454"/>
    <cellStyle name="Check Cell" xfId="16" builtinId="23" customBuiltin="1"/>
    <cellStyle name="Check Cell 2" xfId="109"/>
    <cellStyle name="Check Cell 2 2" xfId="455"/>
    <cellStyle name="Check Cell 2 2 2" xfId="456"/>
    <cellStyle name="Check Cell 2 3" xfId="457"/>
    <cellStyle name="Check Cell 3" xfId="458"/>
    <cellStyle name="Comma" xfId="1" builtinId="3"/>
    <cellStyle name="Comma 15" xfId="69"/>
    <cellStyle name="Comma 2" xfId="45"/>
    <cellStyle name="Comma 2 2" xfId="54"/>
    <cellStyle name="Comma 2 2 2" xfId="81"/>
    <cellStyle name="Comma 2 2 2 2" xfId="459"/>
    <cellStyle name="Comma 2 2 2 3" xfId="460"/>
    <cellStyle name="Comma 2 2 3" xfId="461"/>
    <cellStyle name="Comma 2 3" xfId="62"/>
    <cellStyle name="Comma 2 3 2" xfId="462"/>
    <cellStyle name="Comma 2 4" xfId="53"/>
    <cellStyle name="Comma 2 5" xfId="110"/>
    <cellStyle name="Comma 3" xfId="61"/>
    <cellStyle name="Comma 3 2" xfId="63"/>
    <cellStyle name="Comma 3 2 2" xfId="463"/>
    <cellStyle name="Comma 3 2 2 2" xfId="464"/>
    <cellStyle name="Comma 3 2 2 2 2" xfId="465"/>
    <cellStyle name="Comma 3 2 2 3" xfId="466"/>
    <cellStyle name="Comma 3 2 3" xfId="467"/>
    <cellStyle name="Comma 3 2 4" xfId="468"/>
    <cellStyle name="Comma 3 2 5" xfId="469"/>
    <cellStyle name="Comma 3 3" xfId="77"/>
    <cellStyle name="Comma 3 4" xfId="79"/>
    <cellStyle name="Comma 3 5" xfId="111"/>
    <cellStyle name="Comma 4" xfId="64"/>
    <cellStyle name="Comma 4 2" xfId="65"/>
    <cellStyle name="Comma 4 2 2" xfId="470"/>
    <cellStyle name="Comma 4 3" xfId="112"/>
    <cellStyle name="Comma 4 3 2" xfId="471"/>
    <cellStyle name="Comma 4 4" xfId="472"/>
    <cellStyle name="Comma 4 5" xfId="473"/>
    <cellStyle name="Comma 5" xfId="66"/>
    <cellStyle name="Comma 5 2" xfId="474"/>
    <cellStyle name="Comma 5 2 2" xfId="475"/>
    <cellStyle name="Comma 5 2 3" xfId="476"/>
    <cellStyle name="Comma 5 3" xfId="477"/>
    <cellStyle name="Comma 5 3 2" xfId="478"/>
    <cellStyle name="Comma 5 4" xfId="479"/>
    <cellStyle name="Comma 6" xfId="51"/>
    <cellStyle name="Comma 6 2" xfId="480"/>
    <cellStyle name="Comma 6 2 2" xfId="481"/>
    <cellStyle name="Comma 6 3" xfId="482"/>
    <cellStyle name="Comma 6 3 2" xfId="483"/>
    <cellStyle name="Comma 6 3 2 2" xfId="484"/>
    <cellStyle name="Comma 6 3 2 3" xfId="485"/>
    <cellStyle name="Comma 6 3 3" xfId="486"/>
    <cellStyle name="Comma 6 3 4" xfId="487"/>
    <cellStyle name="Comma 6 4" xfId="488"/>
    <cellStyle name="Comma 6 4 2" xfId="489"/>
    <cellStyle name="Comma 6 4 2 2" xfId="490"/>
    <cellStyle name="Comma 6 4 2 3" xfId="491"/>
    <cellStyle name="Comma 6 4 3" xfId="492"/>
    <cellStyle name="Comma 6 4 4" xfId="493"/>
    <cellStyle name="Comma 6 5" xfId="494"/>
    <cellStyle name="Comma 6 5 2" xfId="495"/>
    <cellStyle name="Comma 6 5 3" xfId="496"/>
    <cellStyle name="Comma 6 6" xfId="497"/>
    <cellStyle name="Comma 6 6 2" xfId="498"/>
    <cellStyle name="Comma 6 6 3" xfId="499"/>
    <cellStyle name="Comma 6 7" xfId="500"/>
    <cellStyle name="Comma 6 8" xfId="501"/>
    <cellStyle name="Comma 6 9" xfId="502"/>
    <cellStyle name="Comma 7" xfId="48"/>
    <cellStyle name="Comma 7 2" xfId="503"/>
    <cellStyle name="Comma 7 2 2" xfId="504"/>
    <cellStyle name="Comma 7 3" xfId="505"/>
    <cellStyle name="Comma 8" xfId="76"/>
    <cellStyle name="Comma 8 2" xfId="506"/>
    <cellStyle name="Comma 8 3" xfId="507"/>
    <cellStyle name="Comma 9" xfId="508"/>
    <cellStyle name="Comma 9 2" xfId="509"/>
    <cellStyle name="Comma 9 3" xfId="510"/>
    <cellStyle name="Explanatory Text" xfId="18" builtinId="53" customBuiltin="1"/>
    <cellStyle name="Explanatory Text 2" xfId="113"/>
    <cellStyle name="Explanatory Text 2 2" xfId="511"/>
    <cellStyle name="Explanatory Text 2 2 2" xfId="512"/>
    <cellStyle name="Explanatory Text 2 3" xfId="513"/>
    <cellStyle name="Explanatory Text 3" xfId="514"/>
    <cellStyle name="Good" xfId="9" builtinId="26" customBuiltin="1"/>
    <cellStyle name="Good 2" xfId="114"/>
    <cellStyle name="Good 2 2" xfId="515"/>
    <cellStyle name="Good 2 2 2" xfId="516"/>
    <cellStyle name="Good 2 3" xfId="517"/>
    <cellStyle name="Good 3" xfId="518"/>
    <cellStyle name="Heading 1" xfId="5" builtinId="16" customBuiltin="1"/>
    <cellStyle name="Heading 1 2" xfId="115"/>
    <cellStyle name="Heading 1 2 2" xfId="519"/>
    <cellStyle name="Heading 1 2 2 2" xfId="520"/>
    <cellStyle name="Heading 1 2 3" xfId="521"/>
    <cellStyle name="Heading 1 3" xfId="522"/>
    <cellStyle name="Heading 2" xfId="6" builtinId="17" customBuiltin="1"/>
    <cellStyle name="Heading 2 2" xfId="116"/>
    <cellStyle name="Heading 2 2 2" xfId="523"/>
    <cellStyle name="Heading 2 2 2 2" xfId="524"/>
    <cellStyle name="Heading 2 2 3" xfId="525"/>
    <cellStyle name="Heading 2 3" xfId="526"/>
    <cellStyle name="Heading 3" xfId="7" builtinId="18" customBuiltin="1"/>
    <cellStyle name="Heading 3 2" xfId="117"/>
    <cellStyle name="Heading 3 2 2" xfId="527"/>
    <cellStyle name="Heading 3 2 2 2" xfId="528"/>
    <cellStyle name="Heading 3 2 3" xfId="529"/>
    <cellStyle name="Heading 3 3" xfId="530"/>
    <cellStyle name="Heading 4" xfId="8" builtinId="19" customBuiltin="1"/>
    <cellStyle name="Heading 4 2" xfId="118"/>
    <cellStyle name="Heading 4 2 2" xfId="531"/>
    <cellStyle name="Heading 4 2 2 2" xfId="532"/>
    <cellStyle name="Heading 4 2 3" xfId="533"/>
    <cellStyle name="Heading 4 3" xfId="534"/>
    <cellStyle name="Input" xfId="12" builtinId="20" customBuiltin="1"/>
    <cellStyle name="Input 2" xfId="119"/>
    <cellStyle name="Input 2 2" xfId="535"/>
    <cellStyle name="Input 2 2 2" xfId="536"/>
    <cellStyle name="Input 2 3" xfId="537"/>
    <cellStyle name="Input 3" xfId="538"/>
    <cellStyle name="KPMG Heading 1" xfId="539"/>
    <cellStyle name="KPMG Heading 2" xfId="540"/>
    <cellStyle name="KPMG Heading 3" xfId="541"/>
    <cellStyle name="KPMG Heading 4" xfId="542"/>
    <cellStyle name="KPMG Normal" xfId="543"/>
    <cellStyle name="KPMG Normal Text" xfId="544"/>
    <cellStyle name="KPMG Normal_123" xfId="545"/>
    <cellStyle name="Linked Cell" xfId="15" builtinId="24" customBuiltin="1"/>
    <cellStyle name="Linked Cell 2" xfId="120"/>
    <cellStyle name="Linked Cell 2 2" xfId="546"/>
    <cellStyle name="Linked Cell 2 2 2" xfId="547"/>
    <cellStyle name="Linked Cell 2 3" xfId="548"/>
    <cellStyle name="Linked Cell 3" xfId="549"/>
    <cellStyle name="Neutral" xfId="11" builtinId="28" customBuiltin="1"/>
    <cellStyle name="Neutral 2" xfId="67"/>
    <cellStyle name="Neutral 2 2" xfId="121"/>
    <cellStyle name="Neutral 2 2 2" xfId="550"/>
    <cellStyle name="Neutral 2 3" xfId="551"/>
    <cellStyle name="Neutral 2 4" xfId="552"/>
    <cellStyle name="Neutral 2 5" xfId="553"/>
    <cellStyle name="Neutral 3" xfId="554"/>
    <cellStyle name="Neutral 3 2" xfId="555"/>
    <cellStyle name="Neutral 4" xfId="556"/>
    <cellStyle name="Neutral 4 2" xfId="557"/>
    <cellStyle name="Normal" xfId="0" builtinId="0"/>
    <cellStyle name="Normal 10" xfId="73"/>
    <cellStyle name="Normal 10 2" xfId="558"/>
    <cellStyle name="Normal 10 2 2" xfId="559"/>
    <cellStyle name="Normal 10 2 2 2" xfId="560"/>
    <cellStyle name="Normal 10 2 2 3" xfId="561"/>
    <cellStyle name="Normal 10 2 3" xfId="562"/>
    <cellStyle name="Normal 10 2 4" xfId="563"/>
    <cellStyle name="Normal 10 3" xfId="564"/>
    <cellStyle name="Normal 10 3 2" xfId="565"/>
    <cellStyle name="Normal 10 3 3" xfId="566"/>
    <cellStyle name="Normal 10 4" xfId="567"/>
    <cellStyle name="Normal 10 4 2" xfId="568"/>
    <cellStyle name="Normal 10 4 3" xfId="569"/>
    <cellStyle name="Normal 10 5" xfId="570"/>
    <cellStyle name="Normal 10 6" xfId="571"/>
    <cellStyle name="Normal 10 7" xfId="572"/>
    <cellStyle name="Normal 11" xfId="2"/>
    <cellStyle name="Normal 11 2" xfId="573"/>
    <cellStyle name="Normal 11 2 2" xfId="574"/>
    <cellStyle name="Normal 11 3" xfId="575"/>
    <cellStyle name="Normal 11 4" xfId="576"/>
    <cellStyle name="Normal 12" xfId="75"/>
    <cellStyle name="Normal 12 2" xfId="577"/>
    <cellStyle name="Normal 12 3" xfId="578"/>
    <cellStyle name="Normal 13" xfId="78"/>
    <cellStyle name="Normal 14" xfId="80"/>
    <cellStyle name="Normal 14 2" xfId="579"/>
    <cellStyle name="Normal 15" xfId="138"/>
    <cellStyle name="Normal 16" xfId="580"/>
    <cellStyle name="Normal 2" xfId="44"/>
    <cellStyle name="Normal 2 2" xfId="52"/>
    <cellStyle name="Normal 2 2 2" xfId="123"/>
    <cellStyle name="Normal 2 2 2 2" xfId="581"/>
    <cellStyle name="Normal 2 2 3" xfId="582"/>
    <cellStyle name="Normal 2 2 4" xfId="583"/>
    <cellStyle name="Normal 2 3" xfId="49"/>
    <cellStyle name="Normal 2 3 2" xfId="124"/>
    <cellStyle name="Normal 2 4" xfId="122"/>
    <cellStyle name="Normal 2 5" xfId="584"/>
    <cellStyle name="Normal 2 6" xfId="585"/>
    <cellStyle name="Normal 2_3.Havelvacner_N1_12 23.01.2018" xfId="586"/>
    <cellStyle name="Normal 3" xfId="55"/>
    <cellStyle name="Normal 3 2" xfId="125"/>
    <cellStyle name="Normal 3 2 2" xfId="587"/>
    <cellStyle name="Normal 3 2 2 2" xfId="588"/>
    <cellStyle name="Normal 3 2 3" xfId="589"/>
    <cellStyle name="Normal 3 3" xfId="590"/>
    <cellStyle name="Normal 3 4" xfId="591"/>
    <cellStyle name="Normal 3_HavelvacN2axjusakN3" xfId="592"/>
    <cellStyle name="Normal 4" xfId="56"/>
    <cellStyle name="Normal 4 2" xfId="82"/>
    <cellStyle name="Normal 4 2 2" xfId="593"/>
    <cellStyle name="Normal 4 2 3" xfId="594"/>
    <cellStyle name="Normal 4 2 4" xfId="595"/>
    <cellStyle name="Normal 4 3" xfId="126"/>
    <cellStyle name="Normal 4 3 2" xfId="596"/>
    <cellStyle name="Normal 4 4" xfId="597"/>
    <cellStyle name="Normal 5" xfId="60"/>
    <cellStyle name="Normal 5 10" xfId="598"/>
    <cellStyle name="Normal 5 2" xfId="74"/>
    <cellStyle name="Normal 5 2 2" xfId="599"/>
    <cellStyle name="Normal 5 2 2 2" xfId="600"/>
    <cellStyle name="Normal 5 2 3" xfId="601"/>
    <cellStyle name="Normal 5 2 4" xfId="602"/>
    <cellStyle name="Normal 5 2 5" xfId="603"/>
    <cellStyle name="Normal 5 3" xfId="604"/>
    <cellStyle name="Normal 5 3 2" xfId="605"/>
    <cellStyle name="Normal 5 3 2 2" xfId="606"/>
    <cellStyle name="Normal 5 3 2 3" xfId="607"/>
    <cellStyle name="Normal 5 3 3" xfId="608"/>
    <cellStyle name="Normal 5 3 4" xfId="609"/>
    <cellStyle name="Normal 5 4" xfId="610"/>
    <cellStyle name="Normal 5 4 2" xfId="611"/>
    <cellStyle name="Normal 5 4 2 2" xfId="612"/>
    <cellStyle name="Normal 5 4 2 3" xfId="613"/>
    <cellStyle name="Normal 5 4 3" xfId="614"/>
    <cellStyle name="Normal 5 4 4" xfId="615"/>
    <cellStyle name="Normal 5 5" xfId="616"/>
    <cellStyle name="Normal 5 5 2" xfId="617"/>
    <cellStyle name="Normal 5 5 3" xfId="618"/>
    <cellStyle name="Normal 5 6" xfId="619"/>
    <cellStyle name="Normal 5 6 2" xfId="620"/>
    <cellStyle name="Normal 5 6 3" xfId="621"/>
    <cellStyle name="Normal 5 7" xfId="622"/>
    <cellStyle name="Normal 5 8" xfId="623"/>
    <cellStyle name="Normal 5 9" xfId="624"/>
    <cellStyle name="Normal 6" xfId="50"/>
    <cellStyle name="Normal 6 2" xfId="127"/>
    <cellStyle name="Normal 6 2 2" xfId="625"/>
    <cellStyle name="Normal 6 3" xfId="626"/>
    <cellStyle name="Normal 7" xfId="46"/>
    <cellStyle name="Normal 7 2" xfId="137"/>
    <cellStyle name="Normal 7 3" xfId="136"/>
    <cellStyle name="Normal 8" xfId="3"/>
    <cellStyle name="Normal 8 2" xfId="627"/>
    <cellStyle name="Normal 8 2 2" xfId="628"/>
    <cellStyle name="Normal 8 3" xfId="629"/>
    <cellStyle name="Normal 8 4" xfId="630"/>
    <cellStyle name="Normal 9" xfId="68"/>
    <cellStyle name="Normal 9 2" xfId="631"/>
    <cellStyle name="Normal 9 3" xfId="632"/>
    <cellStyle name="Normal 9 4" xfId="633"/>
    <cellStyle name="Normal_General 17.02.04" xfId="47"/>
    <cellStyle name="Note 2" xfId="70"/>
    <cellStyle name="Note 2 2" xfId="128"/>
    <cellStyle name="Note 2 2 2" xfId="634"/>
    <cellStyle name="Note 2 3" xfId="635"/>
    <cellStyle name="Note 3" xfId="636"/>
    <cellStyle name="Note 4" xfId="637"/>
    <cellStyle name="Output" xfId="13" builtinId="21" customBuiltin="1"/>
    <cellStyle name="Output 2" xfId="129"/>
    <cellStyle name="Output 2 2" xfId="638"/>
    <cellStyle name="Output 2 2 2" xfId="639"/>
    <cellStyle name="Output 2 2 3" xfId="640"/>
    <cellStyle name="Output 2 3" xfId="641"/>
    <cellStyle name="Output 3" xfId="642"/>
    <cellStyle name="Percent 2" xfId="57"/>
    <cellStyle name="Percent 2 2" xfId="58"/>
    <cellStyle name="Percent 2 2 2" xfId="643"/>
    <cellStyle name="Percent 2 3" xfId="130"/>
    <cellStyle name="Percent 3" xfId="644"/>
    <cellStyle name="Percent 3 2" xfId="645"/>
    <cellStyle name="Percent 4" xfId="646"/>
    <cellStyle name="Percent 4 2" xfId="647"/>
    <cellStyle name="Percent 5" xfId="648"/>
    <cellStyle name="Percent 5 2" xfId="649"/>
    <cellStyle name="Percent 5 2 2" xfId="650"/>
    <cellStyle name="Percent 5 3" xfId="651"/>
    <cellStyle name="RowLevel_1_N6+artabyuje" xfId="652"/>
    <cellStyle name="SN_241" xfId="71"/>
    <cellStyle name="SN_b" xfId="4"/>
    <cellStyle name="Style 1" xfId="59"/>
    <cellStyle name="Style 1 2" xfId="131"/>
    <cellStyle name="Style 1 2 2" xfId="653"/>
    <cellStyle name="Style 1_verchnakan_ax21-25_2018" xfId="654"/>
    <cellStyle name="Title 2" xfId="72"/>
    <cellStyle name="Title 2 2" xfId="132"/>
    <cellStyle name="Title 2 3" xfId="655"/>
    <cellStyle name="Title 3" xfId="656"/>
    <cellStyle name="Total" xfId="19" builtinId="25" customBuiltin="1"/>
    <cellStyle name="Total 2" xfId="133"/>
    <cellStyle name="Total 2 2" xfId="657"/>
    <cellStyle name="Total 2 2 2" xfId="658"/>
    <cellStyle name="Total 2 2 3" xfId="659"/>
    <cellStyle name="Total 2 3" xfId="660"/>
    <cellStyle name="Total 3" xfId="661"/>
    <cellStyle name="Warning Text" xfId="17" builtinId="11" customBuiltin="1"/>
    <cellStyle name="Warning Text 2" xfId="134"/>
    <cellStyle name="Warning Text 2 2" xfId="662"/>
    <cellStyle name="Warning Text 2 2 2" xfId="663"/>
    <cellStyle name="Warning Text 2 3" xfId="664"/>
    <cellStyle name="Warning Text 3" xfId="665"/>
    <cellStyle name="Акцент1 2" xfId="666"/>
    <cellStyle name="Акцент2 2" xfId="667"/>
    <cellStyle name="Акцент3 2" xfId="668"/>
    <cellStyle name="Акцент4 2" xfId="669"/>
    <cellStyle name="Акцент5 2" xfId="670"/>
    <cellStyle name="Акцент6 2" xfId="671"/>
    <cellStyle name="Беззащитный" xfId="672"/>
    <cellStyle name="Ввод  2" xfId="673"/>
    <cellStyle name="Вывод 2" xfId="674"/>
    <cellStyle name="Вычисление 2" xfId="675"/>
    <cellStyle name="Заголовок 1 2" xfId="676"/>
    <cellStyle name="Заголовок 2 2" xfId="677"/>
    <cellStyle name="Заголовок 3 2" xfId="678"/>
    <cellStyle name="Заголовок 4 2" xfId="679"/>
    <cellStyle name="Защитный" xfId="680"/>
    <cellStyle name="Итог 2" xfId="681"/>
    <cellStyle name="Контрольная ячейка 2" xfId="682"/>
    <cellStyle name="Название 2" xfId="683"/>
    <cellStyle name="Название 3" xfId="684"/>
    <cellStyle name="Нейтральный 2" xfId="685"/>
    <cellStyle name="Обычный 2" xfId="686"/>
    <cellStyle name="Обычный 2 10" xfId="687"/>
    <cellStyle name="Обычный 2 11" xfId="688"/>
    <cellStyle name="Обычный 2 12" xfId="689"/>
    <cellStyle name="Обычный 2 13" xfId="690"/>
    <cellStyle name="Обычный 2 2" xfId="691"/>
    <cellStyle name="Обычный 2 2 2" xfId="692"/>
    <cellStyle name="Обычный 2 3" xfId="693"/>
    <cellStyle name="Обычный 2 4" xfId="694"/>
    <cellStyle name="Обычный 2 4 2" xfId="695"/>
    <cellStyle name="Обычный 2 5" xfId="696"/>
    <cellStyle name="Обычный 2 5 2" xfId="697"/>
    <cellStyle name="Обычный 2 6" xfId="698"/>
    <cellStyle name="Обычный 2 6 2" xfId="699"/>
    <cellStyle name="Обычный 2 7" xfId="700"/>
    <cellStyle name="Обычный 2 7 2" xfId="701"/>
    <cellStyle name="Обычный 2 8" xfId="702"/>
    <cellStyle name="Обычный 2 8 2" xfId="703"/>
    <cellStyle name="Обычный 2 9" xfId="704"/>
    <cellStyle name="Обычный 2_900005052015" xfId="705"/>
    <cellStyle name="Обычный 3" xfId="706"/>
    <cellStyle name="Обычный 3 2" xfId="707"/>
    <cellStyle name="Обычный 3 3" xfId="708"/>
    <cellStyle name="Обычный 4" xfId="709"/>
    <cellStyle name="Обычный 5" xfId="710"/>
    <cellStyle name="Обычный 6" xfId="711"/>
    <cellStyle name="Обычный 7" xfId="712"/>
    <cellStyle name="Обычный 8" xfId="713"/>
    <cellStyle name="Обычный 9" xfId="714"/>
    <cellStyle name="Обычный 9 2" xfId="715"/>
    <cellStyle name="Обычный_PHEK-er artadrutyun lic." xfId="135"/>
    <cellStyle name="Плохой 2" xfId="716"/>
    <cellStyle name="Пояснение 2" xfId="717"/>
    <cellStyle name="Примечание 2" xfId="718"/>
    <cellStyle name="Примечание 3" xfId="719"/>
    <cellStyle name="Связанная ячейка 2" xfId="720"/>
    <cellStyle name="Стиль 1" xfId="721"/>
    <cellStyle name="Текст предупреждения 2" xfId="722"/>
    <cellStyle name="Финансовый 2" xfId="723"/>
    <cellStyle name="Финансовый 2 2" xfId="724"/>
    <cellStyle name="Финансовый 2 3" xfId="725"/>
    <cellStyle name="Финансовый 3" xfId="726"/>
    <cellStyle name="Финансовый 3 2" xfId="727"/>
    <cellStyle name="Финансовый 4" xfId="728"/>
    <cellStyle name="Финансовый 4 2" xfId="729"/>
    <cellStyle name="Финансовый 5" xfId="730"/>
    <cellStyle name="Финансовый 6" xfId="731"/>
    <cellStyle name="Хороший 2" xfId="7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1/kar,voroshumner/7334000/09.03.2021/Havelvacner%20-%209.03.2021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ohar.Hayrapetyan/Downloads/Havelvacner2021%2023.02.2021%20(1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Sheet1"/>
    </sheetNames>
    <sheetDataSet>
      <sheetData sheetId="0">
        <row r="14">
          <cell r="A14">
            <v>1205</v>
          </cell>
        </row>
        <row r="27">
          <cell r="B27">
            <v>12010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/>
      <sheetData sheetId="1">
        <row r="26">
          <cell r="C26" t="str">
            <v xml:space="preserve"> Տրանսֆերտների տրամադրում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B7" sqref="B7:D7"/>
    </sheetView>
  </sheetViews>
  <sheetFormatPr defaultRowHeight="15.75"/>
  <cols>
    <col min="1" max="1" width="45" style="186" customWidth="1"/>
    <col min="2" max="2" width="27.85546875" style="190" customWidth="1"/>
    <col min="3" max="3" width="22.28515625" style="186" customWidth="1"/>
    <col min="4" max="4" width="12.7109375" style="186" customWidth="1"/>
    <col min="5" max="256" width="9.140625" style="186"/>
    <col min="257" max="258" width="45" style="186" customWidth="1"/>
    <col min="259" max="259" width="12.5703125" style="186" customWidth="1"/>
    <col min="260" max="260" width="12.7109375" style="186" customWidth="1"/>
    <col min="261" max="512" width="9.140625" style="186"/>
    <col min="513" max="514" width="45" style="186" customWidth="1"/>
    <col min="515" max="515" width="12.5703125" style="186" customWidth="1"/>
    <col min="516" max="516" width="12.7109375" style="186" customWidth="1"/>
    <col min="517" max="768" width="9.140625" style="186"/>
    <col min="769" max="770" width="45" style="186" customWidth="1"/>
    <col min="771" max="771" width="12.5703125" style="186" customWidth="1"/>
    <col min="772" max="772" width="12.7109375" style="186" customWidth="1"/>
    <col min="773" max="1024" width="9.140625" style="186"/>
    <col min="1025" max="1026" width="45" style="186" customWidth="1"/>
    <col min="1027" max="1027" width="12.5703125" style="186" customWidth="1"/>
    <col min="1028" max="1028" width="12.7109375" style="186" customWidth="1"/>
    <col min="1029" max="1280" width="9.140625" style="186"/>
    <col min="1281" max="1282" width="45" style="186" customWidth="1"/>
    <col min="1283" max="1283" width="12.5703125" style="186" customWidth="1"/>
    <col min="1284" max="1284" width="12.7109375" style="186" customWidth="1"/>
    <col min="1285" max="1536" width="9.140625" style="186"/>
    <col min="1537" max="1538" width="45" style="186" customWidth="1"/>
    <col min="1539" max="1539" width="12.5703125" style="186" customWidth="1"/>
    <col min="1540" max="1540" width="12.7109375" style="186" customWidth="1"/>
    <col min="1541" max="1792" width="9.140625" style="186"/>
    <col min="1793" max="1794" width="45" style="186" customWidth="1"/>
    <col min="1795" max="1795" width="12.5703125" style="186" customWidth="1"/>
    <col min="1796" max="1796" width="12.7109375" style="186" customWidth="1"/>
    <col min="1797" max="2048" width="9.140625" style="186"/>
    <col min="2049" max="2050" width="45" style="186" customWidth="1"/>
    <col min="2051" max="2051" width="12.5703125" style="186" customWidth="1"/>
    <col min="2052" max="2052" width="12.7109375" style="186" customWidth="1"/>
    <col min="2053" max="2304" width="9.140625" style="186"/>
    <col min="2305" max="2306" width="45" style="186" customWidth="1"/>
    <col min="2307" max="2307" width="12.5703125" style="186" customWidth="1"/>
    <col min="2308" max="2308" width="12.7109375" style="186" customWidth="1"/>
    <col min="2309" max="2560" width="9.140625" style="186"/>
    <col min="2561" max="2562" width="45" style="186" customWidth="1"/>
    <col min="2563" max="2563" width="12.5703125" style="186" customWidth="1"/>
    <col min="2564" max="2564" width="12.7109375" style="186" customWidth="1"/>
    <col min="2565" max="2816" width="9.140625" style="186"/>
    <col min="2817" max="2818" width="45" style="186" customWidth="1"/>
    <col min="2819" max="2819" width="12.5703125" style="186" customWidth="1"/>
    <col min="2820" max="2820" width="12.7109375" style="186" customWidth="1"/>
    <col min="2821" max="3072" width="9.140625" style="186"/>
    <col min="3073" max="3074" width="45" style="186" customWidth="1"/>
    <col min="3075" max="3075" width="12.5703125" style="186" customWidth="1"/>
    <col min="3076" max="3076" width="12.7109375" style="186" customWidth="1"/>
    <col min="3077" max="3328" width="9.140625" style="186"/>
    <col min="3329" max="3330" width="45" style="186" customWidth="1"/>
    <col min="3331" max="3331" width="12.5703125" style="186" customWidth="1"/>
    <col min="3332" max="3332" width="12.7109375" style="186" customWidth="1"/>
    <col min="3333" max="3584" width="9.140625" style="186"/>
    <col min="3585" max="3586" width="45" style="186" customWidth="1"/>
    <col min="3587" max="3587" width="12.5703125" style="186" customWidth="1"/>
    <col min="3588" max="3588" width="12.7109375" style="186" customWidth="1"/>
    <col min="3589" max="3840" width="9.140625" style="186"/>
    <col min="3841" max="3842" width="45" style="186" customWidth="1"/>
    <col min="3843" max="3843" width="12.5703125" style="186" customWidth="1"/>
    <col min="3844" max="3844" width="12.7109375" style="186" customWidth="1"/>
    <col min="3845" max="4096" width="9.140625" style="186"/>
    <col min="4097" max="4098" width="45" style="186" customWidth="1"/>
    <col min="4099" max="4099" width="12.5703125" style="186" customWidth="1"/>
    <col min="4100" max="4100" width="12.7109375" style="186" customWidth="1"/>
    <col min="4101" max="4352" width="9.140625" style="186"/>
    <col min="4353" max="4354" width="45" style="186" customWidth="1"/>
    <col min="4355" max="4355" width="12.5703125" style="186" customWidth="1"/>
    <col min="4356" max="4356" width="12.7109375" style="186" customWidth="1"/>
    <col min="4357" max="4608" width="9.140625" style="186"/>
    <col min="4609" max="4610" width="45" style="186" customWidth="1"/>
    <col min="4611" max="4611" width="12.5703125" style="186" customWidth="1"/>
    <col min="4612" max="4612" width="12.7109375" style="186" customWidth="1"/>
    <col min="4613" max="4864" width="9.140625" style="186"/>
    <col min="4865" max="4866" width="45" style="186" customWidth="1"/>
    <col min="4867" max="4867" width="12.5703125" style="186" customWidth="1"/>
    <col min="4868" max="4868" width="12.7109375" style="186" customWidth="1"/>
    <col min="4869" max="5120" width="9.140625" style="186"/>
    <col min="5121" max="5122" width="45" style="186" customWidth="1"/>
    <col min="5123" max="5123" width="12.5703125" style="186" customWidth="1"/>
    <col min="5124" max="5124" width="12.7109375" style="186" customWidth="1"/>
    <col min="5125" max="5376" width="9.140625" style="186"/>
    <col min="5377" max="5378" width="45" style="186" customWidth="1"/>
    <col min="5379" max="5379" width="12.5703125" style="186" customWidth="1"/>
    <col min="5380" max="5380" width="12.7109375" style="186" customWidth="1"/>
    <col min="5381" max="5632" width="9.140625" style="186"/>
    <col min="5633" max="5634" width="45" style="186" customWidth="1"/>
    <col min="5635" max="5635" width="12.5703125" style="186" customWidth="1"/>
    <col min="5636" max="5636" width="12.7109375" style="186" customWidth="1"/>
    <col min="5637" max="5888" width="9.140625" style="186"/>
    <col min="5889" max="5890" width="45" style="186" customWidth="1"/>
    <col min="5891" max="5891" width="12.5703125" style="186" customWidth="1"/>
    <col min="5892" max="5892" width="12.7109375" style="186" customWidth="1"/>
    <col min="5893" max="6144" width="9.140625" style="186"/>
    <col min="6145" max="6146" width="45" style="186" customWidth="1"/>
    <col min="6147" max="6147" width="12.5703125" style="186" customWidth="1"/>
    <col min="6148" max="6148" width="12.7109375" style="186" customWidth="1"/>
    <col min="6149" max="6400" width="9.140625" style="186"/>
    <col min="6401" max="6402" width="45" style="186" customWidth="1"/>
    <col min="6403" max="6403" width="12.5703125" style="186" customWidth="1"/>
    <col min="6404" max="6404" width="12.7109375" style="186" customWidth="1"/>
    <col min="6405" max="6656" width="9.140625" style="186"/>
    <col min="6657" max="6658" width="45" style="186" customWidth="1"/>
    <col min="6659" max="6659" width="12.5703125" style="186" customWidth="1"/>
    <col min="6660" max="6660" width="12.7109375" style="186" customWidth="1"/>
    <col min="6661" max="6912" width="9.140625" style="186"/>
    <col min="6913" max="6914" width="45" style="186" customWidth="1"/>
    <col min="6915" max="6915" width="12.5703125" style="186" customWidth="1"/>
    <col min="6916" max="6916" width="12.7109375" style="186" customWidth="1"/>
    <col min="6917" max="7168" width="9.140625" style="186"/>
    <col min="7169" max="7170" width="45" style="186" customWidth="1"/>
    <col min="7171" max="7171" width="12.5703125" style="186" customWidth="1"/>
    <col min="7172" max="7172" width="12.7109375" style="186" customWidth="1"/>
    <col min="7173" max="7424" width="9.140625" style="186"/>
    <col min="7425" max="7426" width="45" style="186" customWidth="1"/>
    <col min="7427" max="7427" width="12.5703125" style="186" customWidth="1"/>
    <col min="7428" max="7428" width="12.7109375" style="186" customWidth="1"/>
    <col min="7429" max="7680" width="9.140625" style="186"/>
    <col min="7681" max="7682" width="45" style="186" customWidth="1"/>
    <col min="7683" max="7683" width="12.5703125" style="186" customWidth="1"/>
    <col min="7684" max="7684" width="12.7109375" style="186" customWidth="1"/>
    <col min="7685" max="7936" width="9.140625" style="186"/>
    <col min="7937" max="7938" width="45" style="186" customWidth="1"/>
    <col min="7939" max="7939" width="12.5703125" style="186" customWidth="1"/>
    <col min="7940" max="7940" width="12.7109375" style="186" customWidth="1"/>
    <col min="7941" max="8192" width="9.140625" style="186"/>
    <col min="8193" max="8194" width="45" style="186" customWidth="1"/>
    <col min="8195" max="8195" width="12.5703125" style="186" customWidth="1"/>
    <col min="8196" max="8196" width="12.7109375" style="186" customWidth="1"/>
    <col min="8197" max="8448" width="9.140625" style="186"/>
    <col min="8449" max="8450" width="45" style="186" customWidth="1"/>
    <col min="8451" max="8451" width="12.5703125" style="186" customWidth="1"/>
    <col min="8452" max="8452" width="12.7109375" style="186" customWidth="1"/>
    <col min="8453" max="8704" width="9.140625" style="186"/>
    <col min="8705" max="8706" width="45" style="186" customWidth="1"/>
    <col min="8707" max="8707" width="12.5703125" style="186" customWidth="1"/>
    <col min="8708" max="8708" width="12.7109375" style="186" customWidth="1"/>
    <col min="8709" max="8960" width="9.140625" style="186"/>
    <col min="8961" max="8962" width="45" style="186" customWidth="1"/>
    <col min="8963" max="8963" width="12.5703125" style="186" customWidth="1"/>
    <col min="8964" max="8964" width="12.7109375" style="186" customWidth="1"/>
    <col min="8965" max="9216" width="9.140625" style="186"/>
    <col min="9217" max="9218" width="45" style="186" customWidth="1"/>
    <col min="9219" max="9219" width="12.5703125" style="186" customWidth="1"/>
    <col min="9220" max="9220" width="12.7109375" style="186" customWidth="1"/>
    <col min="9221" max="9472" width="9.140625" style="186"/>
    <col min="9473" max="9474" width="45" style="186" customWidth="1"/>
    <col min="9475" max="9475" width="12.5703125" style="186" customWidth="1"/>
    <col min="9476" max="9476" width="12.7109375" style="186" customWidth="1"/>
    <col min="9477" max="9728" width="9.140625" style="186"/>
    <col min="9729" max="9730" width="45" style="186" customWidth="1"/>
    <col min="9731" max="9731" width="12.5703125" style="186" customWidth="1"/>
    <col min="9732" max="9732" width="12.7109375" style="186" customWidth="1"/>
    <col min="9733" max="9984" width="9.140625" style="186"/>
    <col min="9985" max="9986" width="45" style="186" customWidth="1"/>
    <col min="9987" max="9987" width="12.5703125" style="186" customWidth="1"/>
    <col min="9988" max="9988" width="12.7109375" style="186" customWidth="1"/>
    <col min="9989" max="10240" width="9.140625" style="186"/>
    <col min="10241" max="10242" width="45" style="186" customWidth="1"/>
    <col min="10243" max="10243" width="12.5703125" style="186" customWidth="1"/>
    <col min="10244" max="10244" width="12.7109375" style="186" customWidth="1"/>
    <col min="10245" max="10496" width="9.140625" style="186"/>
    <col min="10497" max="10498" width="45" style="186" customWidth="1"/>
    <col min="10499" max="10499" width="12.5703125" style="186" customWidth="1"/>
    <col min="10500" max="10500" width="12.7109375" style="186" customWidth="1"/>
    <col min="10501" max="10752" width="9.140625" style="186"/>
    <col min="10753" max="10754" width="45" style="186" customWidth="1"/>
    <col min="10755" max="10755" width="12.5703125" style="186" customWidth="1"/>
    <col min="10756" max="10756" width="12.7109375" style="186" customWidth="1"/>
    <col min="10757" max="11008" width="9.140625" style="186"/>
    <col min="11009" max="11010" width="45" style="186" customWidth="1"/>
    <col min="11011" max="11011" width="12.5703125" style="186" customWidth="1"/>
    <col min="11012" max="11012" width="12.7109375" style="186" customWidth="1"/>
    <col min="11013" max="11264" width="9.140625" style="186"/>
    <col min="11265" max="11266" width="45" style="186" customWidth="1"/>
    <col min="11267" max="11267" width="12.5703125" style="186" customWidth="1"/>
    <col min="11268" max="11268" width="12.7109375" style="186" customWidth="1"/>
    <col min="11269" max="11520" width="9.140625" style="186"/>
    <col min="11521" max="11522" width="45" style="186" customWidth="1"/>
    <col min="11523" max="11523" width="12.5703125" style="186" customWidth="1"/>
    <col min="11524" max="11524" width="12.7109375" style="186" customWidth="1"/>
    <col min="11525" max="11776" width="9.140625" style="186"/>
    <col min="11777" max="11778" width="45" style="186" customWidth="1"/>
    <col min="11779" max="11779" width="12.5703125" style="186" customWidth="1"/>
    <col min="11780" max="11780" width="12.7109375" style="186" customWidth="1"/>
    <col min="11781" max="12032" width="9.140625" style="186"/>
    <col min="12033" max="12034" width="45" style="186" customWidth="1"/>
    <col min="12035" max="12035" width="12.5703125" style="186" customWidth="1"/>
    <col min="12036" max="12036" width="12.7109375" style="186" customWidth="1"/>
    <col min="12037" max="12288" width="9.140625" style="186"/>
    <col min="12289" max="12290" width="45" style="186" customWidth="1"/>
    <col min="12291" max="12291" width="12.5703125" style="186" customWidth="1"/>
    <col min="12292" max="12292" width="12.7109375" style="186" customWidth="1"/>
    <col min="12293" max="12544" width="9.140625" style="186"/>
    <col min="12545" max="12546" width="45" style="186" customWidth="1"/>
    <col min="12547" max="12547" width="12.5703125" style="186" customWidth="1"/>
    <col min="12548" max="12548" width="12.7109375" style="186" customWidth="1"/>
    <col min="12549" max="12800" width="9.140625" style="186"/>
    <col min="12801" max="12802" width="45" style="186" customWidth="1"/>
    <col min="12803" max="12803" width="12.5703125" style="186" customWidth="1"/>
    <col min="12804" max="12804" width="12.7109375" style="186" customWidth="1"/>
    <col min="12805" max="13056" width="9.140625" style="186"/>
    <col min="13057" max="13058" width="45" style="186" customWidth="1"/>
    <col min="13059" max="13059" width="12.5703125" style="186" customWidth="1"/>
    <col min="13060" max="13060" width="12.7109375" style="186" customWidth="1"/>
    <col min="13061" max="13312" width="9.140625" style="186"/>
    <col min="13313" max="13314" width="45" style="186" customWidth="1"/>
    <col min="13315" max="13315" width="12.5703125" style="186" customWidth="1"/>
    <col min="13316" max="13316" width="12.7109375" style="186" customWidth="1"/>
    <col min="13317" max="13568" width="9.140625" style="186"/>
    <col min="13569" max="13570" width="45" style="186" customWidth="1"/>
    <col min="13571" max="13571" width="12.5703125" style="186" customWidth="1"/>
    <col min="13572" max="13572" width="12.7109375" style="186" customWidth="1"/>
    <col min="13573" max="13824" width="9.140625" style="186"/>
    <col min="13825" max="13826" width="45" style="186" customWidth="1"/>
    <col min="13827" max="13827" width="12.5703125" style="186" customWidth="1"/>
    <col min="13828" max="13828" width="12.7109375" style="186" customWidth="1"/>
    <col min="13829" max="14080" width="9.140625" style="186"/>
    <col min="14081" max="14082" width="45" style="186" customWidth="1"/>
    <col min="14083" max="14083" width="12.5703125" style="186" customWidth="1"/>
    <col min="14084" max="14084" width="12.7109375" style="186" customWidth="1"/>
    <col min="14085" max="14336" width="9.140625" style="186"/>
    <col min="14337" max="14338" width="45" style="186" customWidth="1"/>
    <col min="14339" max="14339" width="12.5703125" style="186" customWidth="1"/>
    <col min="14340" max="14340" width="12.7109375" style="186" customWidth="1"/>
    <col min="14341" max="14592" width="9.140625" style="186"/>
    <col min="14593" max="14594" width="45" style="186" customWidth="1"/>
    <col min="14595" max="14595" width="12.5703125" style="186" customWidth="1"/>
    <col min="14596" max="14596" width="12.7109375" style="186" customWidth="1"/>
    <col min="14597" max="14848" width="9.140625" style="186"/>
    <col min="14849" max="14850" width="45" style="186" customWidth="1"/>
    <col min="14851" max="14851" width="12.5703125" style="186" customWidth="1"/>
    <col min="14852" max="14852" width="12.7109375" style="186" customWidth="1"/>
    <col min="14853" max="15104" width="9.140625" style="186"/>
    <col min="15105" max="15106" width="45" style="186" customWidth="1"/>
    <col min="15107" max="15107" width="12.5703125" style="186" customWidth="1"/>
    <col min="15108" max="15108" width="12.7109375" style="186" customWidth="1"/>
    <col min="15109" max="15360" width="9.140625" style="186"/>
    <col min="15361" max="15362" width="45" style="186" customWidth="1"/>
    <col min="15363" max="15363" width="12.5703125" style="186" customWidth="1"/>
    <col min="15364" max="15364" width="12.7109375" style="186" customWidth="1"/>
    <col min="15365" max="15616" width="9.140625" style="186"/>
    <col min="15617" max="15618" width="45" style="186" customWidth="1"/>
    <col min="15619" max="15619" width="12.5703125" style="186" customWidth="1"/>
    <col min="15620" max="15620" width="12.7109375" style="186" customWidth="1"/>
    <col min="15621" max="15872" width="9.140625" style="186"/>
    <col min="15873" max="15874" width="45" style="186" customWidth="1"/>
    <col min="15875" max="15875" width="12.5703125" style="186" customWidth="1"/>
    <col min="15876" max="15876" width="12.7109375" style="186" customWidth="1"/>
    <col min="15877" max="16128" width="9.140625" style="186"/>
    <col min="16129" max="16130" width="45" style="186" customWidth="1"/>
    <col min="16131" max="16131" width="12.5703125" style="186" customWidth="1"/>
    <col min="16132" max="16132" width="12.7109375" style="186" customWidth="1"/>
    <col min="16133" max="16384" width="9.140625" style="186"/>
  </cols>
  <sheetData>
    <row r="1" spans="1:8" ht="17.25">
      <c r="A1" s="195" t="s">
        <v>113</v>
      </c>
      <c r="B1" s="195"/>
      <c r="C1" s="195"/>
      <c r="D1" s="195"/>
      <c r="E1" s="185"/>
      <c r="F1" s="185"/>
      <c r="G1" s="185"/>
      <c r="H1" s="185"/>
    </row>
    <row r="2" spans="1:8" ht="17.25">
      <c r="A2" s="195" t="s">
        <v>114</v>
      </c>
      <c r="B2" s="195"/>
      <c r="C2" s="195"/>
      <c r="D2" s="195"/>
    </row>
    <row r="3" spans="1:8" ht="17.25">
      <c r="A3" s="196" t="s">
        <v>115</v>
      </c>
      <c r="B3" s="196"/>
      <c r="C3" s="196"/>
      <c r="D3" s="196"/>
    </row>
    <row r="4" spans="1:8" ht="17.25">
      <c r="A4" s="172"/>
      <c r="B4" s="172"/>
      <c r="C4" s="172"/>
      <c r="D4" s="172"/>
    </row>
    <row r="5" spans="1:8" ht="48" customHeight="1">
      <c r="A5" s="197" t="s">
        <v>116</v>
      </c>
      <c r="B5" s="197"/>
      <c r="C5" s="197"/>
      <c r="D5" s="197"/>
    </row>
    <row r="6" spans="1:8" ht="17.25">
      <c r="A6" s="173"/>
      <c r="B6" s="174"/>
      <c r="C6" s="175"/>
      <c r="D6" s="176" t="s">
        <v>57</v>
      </c>
    </row>
    <row r="7" spans="1:8" ht="45" customHeight="1">
      <c r="A7" s="198" t="s">
        <v>117</v>
      </c>
      <c r="B7" s="200" t="s">
        <v>118</v>
      </c>
      <c r="C7" s="201"/>
      <c r="D7" s="202"/>
    </row>
    <row r="8" spans="1:8" ht="17.25">
      <c r="A8" s="199"/>
      <c r="B8" s="177" t="s">
        <v>36</v>
      </c>
      <c r="C8" s="171" t="s">
        <v>119</v>
      </c>
      <c r="D8" s="178" t="s">
        <v>120</v>
      </c>
    </row>
    <row r="9" spans="1:8" ht="17.25">
      <c r="A9" s="107" t="s">
        <v>121</v>
      </c>
      <c r="B9" s="187">
        <f>B11</f>
        <v>6454452</v>
      </c>
      <c r="C9" s="179">
        <f>C11</f>
        <v>6454452</v>
      </c>
      <c r="D9" s="184">
        <f>D11</f>
        <v>0</v>
      </c>
    </row>
    <row r="10" spans="1:8" ht="17.25">
      <c r="A10" s="180" t="s">
        <v>0</v>
      </c>
      <c r="B10" s="188"/>
      <c r="C10" s="181"/>
      <c r="D10" s="184"/>
    </row>
    <row r="11" spans="1:8" ht="17.25">
      <c r="A11" s="182" t="s">
        <v>122</v>
      </c>
      <c r="B11" s="187">
        <f>B13</f>
        <v>6454452</v>
      </c>
      <c r="C11" s="179">
        <f>C13</f>
        <v>6454452</v>
      </c>
      <c r="D11" s="184">
        <f>D13</f>
        <v>0</v>
      </c>
    </row>
    <row r="12" spans="1:8" ht="17.25">
      <c r="A12" s="180" t="s">
        <v>0</v>
      </c>
      <c r="B12" s="187"/>
      <c r="C12" s="179"/>
      <c r="D12" s="184"/>
    </row>
    <row r="13" spans="1:8" ht="17.25">
      <c r="A13" s="182" t="s">
        <v>123</v>
      </c>
      <c r="B13" s="187">
        <f>B15</f>
        <v>6454452</v>
      </c>
      <c r="C13" s="179">
        <f>C15</f>
        <v>6454452</v>
      </c>
      <c r="D13" s="184">
        <f>D15</f>
        <v>0</v>
      </c>
    </row>
    <row r="14" spans="1:8" ht="17.25">
      <c r="A14" s="180" t="s">
        <v>0</v>
      </c>
      <c r="B14" s="189"/>
      <c r="C14" s="183"/>
      <c r="D14" s="184"/>
    </row>
    <row r="15" spans="1:8" ht="17.25">
      <c r="A15" s="182" t="s">
        <v>124</v>
      </c>
      <c r="B15" s="187">
        <f>B16</f>
        <v>6454452</v>
      </c>
      <c r="C15" s="179">
        <f>C16</f>
        <v>6454452</v>
      </c>
      <c r="D15" s="184">
        <f>D16</f>
        <v>0</v>
      </c>
    </row>
    <row r="16" spans="1:8" ht="17.25">
      <c r="A16" s="26" t="s">
        <v>125</v>
      </c>
      <c r="B16" s="187">
        <f>'2.'!D9</f>
        <v>6454452</v>
      </c>
      <c r="C16" s="187">
        <f>'2.'!E9</f>
        <v>6454452</v>
      </c>
      <c r="D16" s="184">
        <v>0</v>
      </c>
    </row>
  </sheetData>
  <mergeCells count="6">
    <mergeCell ref="A1:D1"/>
    <mergeCell ref="A2:D2"/>
    <mergeCell ref="A3:D3"/>
    <mergeCell ref="A5:D5"/>
    <mergeCell ref="A7:A8"/>
    <mergeCell ref="B7:D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3"/>
  <sheetViews>
    <sheetView zoomScaleNormal="100" workbookViewId="0">
      <selection activeCell="F19" sqref="F19"/>
    </sheetView>
  </sheetViews>
  <sheetFormatPr defaultRowHeight="17.25"/>
  <cols>
    <col min="1" max="1" width="11.5703125" style="63" bestFit="1" customWidth="1"/>
    <col min="2" max="2" width="16.140625" style="6" bestFit="1" customWidth="1"/>
    <col min="3" max="3" width="77.140625" style="6" customWidth="1"/>
    <col min="4" max="4" width="19.85546875" style="6" customWidth="1"/>
    <col min="5" max="5" width="18" style="6" customWidth="1"/>
    <col min="6" max="6" width="18.140625" style="6" customWidth="1"/>
    <col min="7" max="7" width="9.140625" style="6"/>
    <col min="8" max="8" width="14.140625" style="6" customWidth="1"/>
    <col min="9" max="9" width="16" style="6" customWidth="1"/>
    <col min="10" max="10" width="16.140625" style="6" customWidth="1"/>
    <col min="11" max="11" width="14.42578125" style="6" customWidth="1"/>
    <col min="12" max="12" width="16.140625" style="6" customWidth="1"/>
    <col min="13" max="13" width="9.140625" style="6"/>
    <col min="14" max="14" width="16.28515625" style="6" customWidth="1"/>
    <col min="15" max="16384" width="9.140625" style="6"/>
  </cols>
  <sheetData>
    <row r="1" spans="1:6" ht="17.25" customHeight="1">
      <c r="E1" s="206" t="s">
        <v>66</v>
      </c>
      <c r="F1" s="206"/>
    </row>
    <row r="2" spans="1:6" ht="17.25" customHeight="1">
      <c r="D2" s="207" t="s">
        <v>35</v>
      </c>
      <c r="E2" s="207"/>
      <c r="F2" s="207"/>
    </row>
    <row r="3" spans="1:6" ht="17.25" customHeight="1">
      <c r="D3" s="207" t="s">
        <v>1</v>
      </c>
      <c r="E3" s="207"/>
      <c r="F3" s="207"/>
    </row>
    <row r="4" spans="1:6">
      <c r="F4" s="63"/>
    </row>
    <row r="5" spans="1:6" ht="81" customHeight="1">
      <c r="A5" s="208" t="s">
        <v>69</v>
      </c>
      <c r="B5" s="208"/>
      <c r="C5" s="208"/>
      <c r="D5" s="208"/>
      <c r="E5" s="208"/>
      <c r="F5" s="208"/>
    </row>
    <row r="6" spans="1:6" ht="17.25" customHeight="1" thickBot="1">
      <c r="F6" s="29" t="s">
        <v>57</v>
      </c>
    </row>
    <row r="7" spans="1:6" s="2" customFormat="1" ht="69.75" customHeight="1">
      <c r="A7" s="209" t="s">
        <v>3</v>
      </c>
      <c r="B7" s="210"/>
      <c r="C7" s="86" t="s">
        <v>17</v>
      </c>
      <c r="D7" s="211" t="s">
        <v>58</v>
      </c>
      <c r="E7" s="212"/>
      <c r="F7" s="213"/>
    </row>
    <row r="8" spans="1:6" s="2" customFormat="1" ht="48" customHeight="1">
      <c r="A8" s="20" t="s">
        <v>8</v>
      </c>
      <c r="B8" s="3" t="s">
        <v>9</v>
      </c>
      <c r="C8" s="1"/>
      <c r="D8" s="21" t="s">
        <v>36</v>
      </c>
      <c r="E8" s="21" t="s">
        <v>37</v>
      </c>
      <c r="F8" s="22" t="s">
        <v>29</v>
      </c>
    </row>
    <row r="9" spans="1:6" s="2" customFormat="1">
      <c r="A9" s="3"/>
      <c r="B9" s="4"/>
      <c r="C9" s="5" t="s">
        <v>18</v>
      </c>
      <c r="D9" s="14">
        <f>D11</f>
        <v>6454452</v>
      </c>
      <c r="E9" s="14">
        <f t="shared" ref="E9:F9" si="0">E11</f>
        <v>6454452</v>
      </c>
      <c r="F9" s="14">
        <f t="shared" si="0"/>
        <v>0</v>
      </c>
    </row>
    <row r="10" spans="1:6" s="2" customFormat="1">
      <c r="A10" s="3"/>
      <c r="B10" s="3"/>
      <c r="C10" s="3" t="s">
        <v>0</v>
      </c>
      <c r="D10" s="15"/>
      <c r="E10" s="15"/>
      <c r="F10" s="15"/>
    </row>
    <row r="11" spans="1:6">
      <c r="A11" s="23"/>
      <c r="B11" s="23"/>
      <c r="C11" s="24" t="s">
        <v>38</v>
      </c>
      <c r="D11" s="19">
        <f>D12+D25+D38</f>
        <v>6454452</v>
      </c>
      <c r="E11" s="19">
        <f t="shared" ref="E11:F11" si="1">E12+E25+E38</f>
        <v>6454452</v>
      </c>
      <c r="F11" s="19">
        <f t="shared" si="1"/>
        <v>0</v>
      </c>
    </row>
    <row r="12" spans="1:6">
      <c r="A12" s="158">
        <v>1011</v>
      </c>
      <c r="B12" s="23"/>
      <c r="C12" s="158" t="s">
        <v>19</v>
      </c>
      <c r="D12" s="19">
        <f>D19</f>
        <v>0</v>
      </c>
      <c r="E12" s="19">
        <f t="shared" ref="E12:F12" si="2">E19</f>
        <v>0</v>
      </c>
      <c r="F12" s="19">
        <f t="shared" si="2"/>
        <v>-5454452</v>
      </c>
    </row>
    <row r="13" spans="1:6" s="159" customFormat="1">
      <c r="A13" s="158"/>
      <c r="B13" s="158"/>
      <c r="C13" s="158" t="s">
        <v>72</v>
      </c>
      <c r="D13" s="191"/>
      <c r="E13" s="191"/>
      <c r="F13" s="191"/>
    </row>
    <row r="14" spans="1:6" s="127" customFormat="1" ht="15.75" customHeight="1">
      <c r="A14" s="160"/>
      <c r="B14" s="160"/>
      <c r="C14" s="155" t="s">
        <v>20</v>
      </c>
      <c r="D14" s="160"/>
      <c r="E14" s="160"/>
      <c r="F14" s="160"/>
    </row>
    <row r="15" spans="1:6" s="127" customFormat="1" ht="34.5">
      <c r="A15" s="160"/>
      <c r="B15" s="160"/>
      <c r="C15" s="160" t="s">
        <v>73</v>
      </c>
      <c r="D15" s="160"/>
      <c r="E15" s="160"/>
      <c r="F15" s="160"/>
    </row>
    <row r="16" spans="1:6" s="127" customFormat="1" ht="24" customHeight="1">
      <c r="A16" s="160"/>
      <c r="B16" s="160"/>
      <c r="C16" s="155" t="s">
        <v>21</v>
      </c>
      <c r="D16" s="160"/>
      <c r="E16" s="160"/>
      <c r="F16" s="160"/>
    </row>
    <row r="17" spans="1:6" s="127" customFormat="1">
      <c r="A17" s="160"/>
      <c r="B17" s="160"/>
      <c r="C17" s="160" t="s">
        <v>74</v>
      </c>
      <c r="D17" s="160"/>
      <c r="E17" s="160"/>
      <c r="F17" s="160"/>
    </row>
    <row r="18" spans="1:6" s="127" customFormat="1" ht="25.5" customHeight="1">
      <c r="A18" s="204" t="s">
        <v>42</v>
      </c>
      <c r="B18" s="204"/>
      <c r="C18" s="204"/>
      <c r="D18" s="204"/>
      <c r="E18" s="160"/>
      <c r="F18" s="160"/>
    </row>
    <row r="19" spans="1:6" s="127" customFormat="1" ht="17.25" customHeight="1">
      <c r="A19" s="161"/>
      <c r="B19" s="170">
        <v>12001</v>
      </c>
      <c r="C19" s="155" t="s">
        <v>22</v>
      </c>
      <c r="D19" s="193">
        <f>D24</f>
        <v>0</v>
      </c>
      <c r="E19" s="193">
        <f t="shared" ref="E19:F19" si="3">E24</f>
        <v>0</v>
      </c>
      <c r="F19" s="157">
        <f t="shared" si="3"/>
        <v>-5454452</v>
      </c>
    </row>
    <row r="20" spans="1:6" s="127" customFormat="1">
      <c r="A20" s="160"/>
      <c r="B20" s="160"/>
      <c r="C20" s="160" t="s">
        <v>75</v>
      </c>
      <c r="D20" s="162"/>
      <c r="E20" s="162"/>
      <c r="F20" s="162"/>
    </row>
    <row r="21" spans="1:6" s="127" customFormat="1" ht="20.25" customHeight="1">
      <c r="A21" s="160"/>
      <c r="B21" s="160"/>
      <c r="C21" s="155" t="s">
        <v>23</v>
      </c>
      <c r="D21" s="160"/>
      <c r="E21" s="160"/>
      <c r="F21" s="160"/>
    </row>
    <row r="22" spans="1:6" s="127" customFormat="1" ht="57" customHeight="1">
      <c r="A22" s="160"/>
      <c r="B22" s="160"/>
      <c r="C22" s="160" t="s">
        <v>76</v>
      </c>
      <c r="D22" s="160"/>
      <c r="E22" s="160"/>
      <c r="F22" s="160"/>
    </row>
    <row r="23" spans="1:6" s="127" customFormat="1" ht="18" customHeight="1">
      <c r="A23" s="160"/>
      <c r="B23" s="160"/>
      <c r="C23" s="155" t="s">
        <v>24</v>
      </c>
      <c r="D23" s="160"/>
      <c r="E23" s="160"/>
      <c r="F23" s="160"/>
    </row>
    <row r="24" spans="1:6" s="127" customFormat="1" ht="18.75" customHeight="1">
      <c r="A24" s="160"/>
      <c r="B24" s="160"/>
      <c r="C24" s="160" t="s">
        <v>25</v>
      </c>
      <c r="D24" s="193">
        <f>H58</f>
        <v>0</v>
      </c>
      <c r="E24" s="193">
        <f>I58</f>
        <v>0</v>
      </c>
      <c r="F24" s="157">
        <f>J58</f>
        <v>-5454452</v>
      </c>
    </row>
    <row r="25" spans="1:6" s="64" customFormat="1">
      <c r="A25" s="163" t="s">
        <v>106</v>
      </c>
      <c r="B25" s="102"/>
      <c r="C25" s="102" t="s">
        <v>19</v>
      </c>
      <c r="D25" s="194">
        <f>D32</f>
        <v>0</v>
      </c>
      <c r="E25" s="194">
        <f t="shared" ref="E25" si="4">E32</f>
        <v>0</v>
      </c>
      <c r="F25" s="84">
        <f>F32</f>
        <v>-1000000</v>
      </c>
    </row>
    <row r="26" spans="1:6" s="64" customFormat="1">
      <c r="A26" s="102"/>
      <c r="B26" s="102"/>
      <c r="C26" s="102" t="s">
        <v>92</v>
      </c>
      <c r="D26" s="84"/>
      <c r="E26" s="84"/>
      <c r="F26" s="84"/>
    </row>
    <row r="27" spans="1:6" s="64" customFormat="1">
      <c r="A27" s="102"/>
      <c r="B27" s="102"/>
      <c r="C27" s="102" t="s">
        <v>20</v>
      </c>
      <c r="D27" s="84"/>
      <c r="E27" s="84"/>
      <c r="F27" s="84"/>
    </row>
    <row r="28" spans="1:6" s="64" customFormat="1">
      <c r="A28" s="102"/>
      <c r="B28" s="102"/>
      <c r="C28" s="102" t="s">
        <v>93</v>
      </c>
      <c r="D28" s="84"/>
      <c r="E28" s="84"/>
      <c r="F28" s="84"/>
    </row>
    <row r="29" spans="1:6" s="64" customFormat="1">
      <c r="A29" s="102"/>
      <c r="B29" s="102"/>
      <c r="C29" s="102" t="s">
        <v>21</v>
      </c>
      <c r="D29" s="84"/>
      <c r="E29" s="84"/>
      <c r="F29" s="84"/>
    </row>
    <row r="30" spans="1:6" s="64" customFormat="1" ht="16.5" customHeight="1">
      <c r="A30" s="102"/>
      <c r="B30" s="102"/>
      <c r="C30" s="102" t="s">
        <v>94</v>
      </c>
      <c r="D30" s="84"/>
      <c r="E30" s="84"/>
      <c r="F30" s="84"/>
    </row>
    <row r="31" spans="1:6" s="64" customFormat="1">
      <c r="A31" s="205" t="s">
        <v>42</v>
      </c>
      <c r="B31" s="205"/>
      <c r="C31" s="205"/>
      <c r="D31" s="84"/>
      <c r="E31" s="84"/>
      <c r="F31" s="84"/>
    </row>
    <row r="32" spans="1:6" s="64" customFormat="1">
      <c r="A32" s="102"/>
      <c r="B32" s="102" t="s">
        <v>97</v>
      </c>
      <c r="C32" s="102" t="s">
        <v>22</v>
      </c>
      <c r="D32" s="194">
        <v>0</v>
      </c>
      <c r="E32" s="194">
        <v>0</v>
      </c>
      <c r="F32" s="84">
        <f t="shared" ref="F32" si="5">F37</f>
        <v>-1000000</v>
      </c>
    </row>
    <row r="33" spans="1:6" s="64" customFormat="1">
      <c r="A33" s="102"/>
      <c r="B33" s="102"/>
      <c r="C33" s="102" t="s">
        <v>96</v>
      </c>
      <c r="D33" s="194"/>
      <c r="E33" s="194"/>
      <c r="F33" s="84"/>
    </row>
    <row r="34" spans="1:6" s="64" customFormat="1">
      <c r="A34" s="102"/>
      <c r="B34" s="102"/>
      <c r="C34" s="102" t="s">
        <v>23</v>
      </c>
      <c r="D34" s="194"/>
      <c r="E34" s="194"/>
      <c r="F34" s="84"/>
    </row>
    <row r="35" spans="1:6" s="64" customFormat="1" ht="51.75">
      <c r="A35" s="102"/>
      <c r="B35" s="102"/>
      <c r="C35" s="102" t="s">
        <v>101</v>
      </c>
      <c r="D35" s="194"/>
      <c r="E35" s="194"/>
      <c r="F35" s="84"/>
    </row>
    <row r="36" spans="1:6" s="64" customFormat="1">
      <c r="A36" s="102"/>
      <c r="B36" s="102"/>
      <c r="C36" s="102" t="s">
        <v>24</v>
      </c>
      <c r="D36" s="194"/>
      <c r="E36" s="194"/>
      <c r="F36" s="84"/>
    </row>
    <row r="37" spans="1:6" s="64" customFormat="1">
      <c r="A37" s="102"/>
      <c r="B37" s="102"/>
      <c r="C37" s="102" t="s">
        <v>25</v>
      </c>
      <c r="D37" s="30">
        <v>0</v>
      </c>
      <c r="E37" s="30">
        <v>0</v>
      </c>
      <c r="F37" s="84">
        <f>J57</f>
        <v>-1000000</v>
      </c>
    </row>
    <row r="38" spans="1:6">
      <c r="A38" s="107">
        <v>1205</v>
      </c>
      <c r="B38" s="25"/>
      <c r="C38" s="26" t="s">
        <v>19</v>
      </c>
      <c r="D38" s="16">
        <f>D45</f>
        <v>6454452</v>
      </c>
      <c r="E38" s="16">
        <f t="shared" ref="E38:F38" si="6">E45</f>
        <v>6454452</v>
      </c>
      <c r="F38" s="16">
        <f t="shared" si="6"/>
        <v>6454452</v>
      </c>
    </row>
    <row r="39" spans="1:6">
      <c r="A39" s="106"/>
      <c r="B39" s="25"/>
      <c r="C39" s="27" t="s">
        <v>39</v>
      </c>
      <c r="D39" s="16"/>
      <c r="E39" s="16"/>
      <c r="F39" s="16"/>
    </row>
    <row r="40" spans="1:6">
      <c r="A40" s="106"/>
      <c r="B40" s="25"/>
      <c r="C40" s="26" t="s">
        <v>20</v>
      </c>
      <c r="D40" s="17"/>
      <c r="E40" s="17"/>
      <c r="F40" s="17"/>
    </row>
    <row r="41" spans="1:6" ht="34.5">
      <c r="A41" s="106"/>
      <c r="B41" s="25"/>
      <c r="C41" s="27" t="s">
        <v>40</v>
      </c>
      <c r="D41" s="17"/>
      <c r="E41" s="17"/>
      <c r="F41" s="17"/>
    </row>
    <row r="42" spans="1:6">
      <c r="A42" s="106"/>
      <c r="B42" s="25"/>
      <c r="C42" s="26" t="s">
        <v>21</v>
      </c>
      <c r="D42" s="17"/>
      <c r="E42" s="17"/>
      <c r="F42" s="17"/>
    </row>
    <row r="43" spans="1:6">
      <c r="A43" s="106"/>
      <c r="B43" s="25"/>
      <c r="C43" s="27" t="s">
        <v>41</v>
      </c>
      <c r="D43" s="17"/>
      <c r="E43" s="17"/>
      <c r="F43" s="17"/>
    </row>
    <row r="44" spans="1:6">
      <c r="A44" s="203" t="s">
        <v>42</v>
      </c>
      <c r="B44" s="203"/>
      <c r="C44" s="203"/>
      <c r="D44" s="18"/>
      <c r="E44" s="18"/>
      <c r="F44" s="18"/>
    </row>
    <row r="45" spans="1:6">
      <c r="A45" s="192"/>
      <c r="B45" s="25">
        <v>12010</v>
      </c>
      <c r="C45" s="26" t="s">
        <v>22</v>
      </c>
      <c r="D45" s="13">
        <f>D50</f>
        <v>6454452</v>
      </c>
      <c r="E45" s="13">
        <f t="shared" ref="E45:F45" si="7">E50</f>
        <v>6454452</v>
      </c>
      <c r="F45" s="13">
        <f t="shared" si="7"/>
        <v>6454452</v>
      </c>
    </row>
    <row r="46" spans="1:6" ht="55.5" customHeight="1">
      <c r="A46" s="192"/>
      <c r="B46" s="25"/>
      <c r="C46" s="28" t="str">
        <f>'3.'!F34</f>
        <v>Ռազմական դրությամբ պայմանավորված միանվագ կամ  պարբերական դրամական օգնություն Արցախում հաշվառված քաղաքացիներին</v>
      </c>
      <c r="D46" s="13"/>
      <c r="E46" s="13"/>
      <c r="F46" s="13"/>
    </row>
    <row r="47" spans="1:6">
      <c r="A47" s="192"/>
      <c r="B47" s="25"/>
      <c r="C47" s="26" t="s">
        <v>23</v>
      </c>
      <c r="D47" s="13"/>
      <c r="E47" s="13"/>
      <c r="F47" s="13"/>
    </row>
    <row r="48" spans="1:6" ht="86.25">
      <c r="A48" s="192"/>
      <c r="B48" s="25"/>
      <c r="C48" s="28" t="s">
        <v>70</v>
      </c>
      <c r="D48" s="13"/>
      <c r="E48" s="13"/>
      <c r="F48" s="13"/>
    </row>
    <row r="49" spans="1:10">
      <c r="A49" s="192"/>
      <c r="B49" s="25"/>
      <c r="C49" s="26" t="s">
        <v>24</v>
      </c>
      <c r="D49" s="13"/>
      <c r="E49" s="13"/>
      <c r="F49" s="13"/>
    </row>
    <row r="50" spans="1:10">
      <c r="A50" s="192"/>
      <c r="B50" s="25"/>
      <c r="C50" s="25" t="s">
        <v>25</v>
      </c>
      <c r="D50" s="13">
        <f>H59</f>
        <v>6454452</v>
      </c>
      <c r="E50" s="13">
        <f>I59</f>
        <v>6454452</v>
      </c>
      <c r="F50" s="13">
        <f>J59</f>
        <v>6454452</v>
      </c>
    </row>
    <row r="51" spans="1:10" s="64" customFormat="1">
      <c r="A51" s="103"/>
      <c r="B51" s="103"/>
      <c r="C51" s="104"/>
      <c r="D51" s="105"/>
      <c r="E51" s="105"/>
      <c r="F51" s="105"/>
    </row>
    <row r="52" spans="1:10" s="64" customFormat="1">
      <c r="A52" s="103"/>
      <c r="B52" s="103"/>
      <c r="C52" s="104"/>
      <c r="D52" s="105"/>
      <c r="E52" s="105"/>
      <c r="F52" s="105"/>
    </row>
    <row r="53" spans="1:10" s="64" customFormat="1">
      <c r="A53" s="103"/>
      <c r="B53" s="103"/>
      <c r="C53" s="104"/>
      <c r="D53" s="105"/>
      <c r="E53" s="105"/>
      <c r="F53" s="105"/>
    </row>
    <row r="54" spans="1:10" s="129" customFormat="1" hidden="1">
      <c r="A54" s="128"/>
    </row>
    <row r="55" spans="1:10" s="129" customFormat="1" hidden="1">
      <c r="A55" s="128"/>
    </row>
    <row r="56" spans="1:10" s="129" customFormat="1" hidden="1">
      <c r="A56" s="128"/>
      <c r="D56" s="129" t="s">
        <v>107</v>
      </c>
      <c r="E56" s="129" t="s">
        <v>108</v>
      </c>
      <c r="F56" s="129" t="s">
        <v>109</v>
      </c>
    </row>
    <row r="57" spans="1:10" s="129" customFormat="1" hidden="1">
      <c r="A57" s="128"/>
      <c r="C57" s="129" t="s">
        <v>102</v>
      </c>
      <c r="D57" s="129">
        <v>5500000</v>
      </c>
      <c r="E57" s="129">
        <v>0</v>
      </c>
      <c r="F57" s="129">
        <v>-6500000</v>
      </c>
      <c r="H57" s="129">
        <f>D57</f>
        <v>5500000</v>
      </c>
      <c r="I57" s="129">
        <f t="shared" ref="I57:J57" si="8">H57+E57</f>
        <v>5500000</v>
      </c>
      <c r="J57" s="129">
        <f t="shared" si="8"/>
        <v>-1000000</v>
      </c>
    </row>
    <row r="58" spans="1:10" s="129" customFormat="1" hidden="1">
      <c r="A58" s="128"/>
      <c r="C58" s="129" t="s">
        <v>103</v>
      </c>
      <c r="F58" s="129">
        <f>-5300000-154452</f>
        <v>-5454452</v>
      </c>
      <c r="H58" s="129">
        <f t="shared" ref="H58:H60" si="9">D58</f>
        <v>0</v>
      </c>
      <c r="I58" s="129">
        <f t="shared" ref="I58:I60" si="10">H58+E58</f>
        <v>0</v>
      </c>
      <c r="J58" s="129">
        <f t="shared" ref="J58:J60" si="11">I58+F58</f>
        <v>-5454452</v>
      </c>
    </row>
    <row r="59" spans="1:10" s="129" customFormat="1" hidden="1">
      <c r="A59" s="128"/>
      <c r="C59" s="130">
        <v>68</v>
      </c>
      <c r="D59" s="129">
        <f>1000000+5300000+154452</f>
        <v>6454452</v>
      </c>
      <c r="H59" s="129">
        <f t="shared" si="9"/>
        <v>6454452</v>
      </c>
      <c r="I59" s="129">
        <f t="shared" si="10"/>
        <v>6454452</v>
      </c>
      <c r="J59" s="129">
        <f t="shared" si="11"/>
        <v>6454452</v>
      </c>
    </row>
    <row r="60" spans="1:10" s="129" customFormat="1" hidden="1">
      <c r="A60" s="128"/>
      <c r="C60" s="129" t="s">
        <v>105</v>
      </c>
      <c r="H60" s="129">
        <f t="shared" si="9"/>
        <v>0</v>
      </c>
      <c r="I60" s="129">
        <f t="shared" si="10"/>
        <v>0</v>
      </c>
      <c r="J60" s="129">
        <f t="shared" si="11"/>
        <v>0</v>
      </c>
    </row>
    <row r="61" spans="1:10" s="129" customFormat="1" hidden="1">
      <c r="A61" s="128"/>
      <c r="C61" s="129" t="s">
        <v>104</v>
      </c>
      <c r="D61" s="129">
        <f>D57+D58+D59+D60</f>
        <v>11954452</v>
      </c>
      <c r="E61" s="129">
        <f t="shared" ref="E61:G61" si="12">E57+E58+E59+E60</f>
        <v>0</v>
      </c>
      <c r="F61" s="129">
        <f t="shared" si="12"/>
        <v>-11954452</v>
      </c>
      <c r="G61" s="129">
        <f t="shared" si="12"/>
        <v>0</v>
      </c>
      <c r="H61" s="129">
        <f>H57+H58+H59+H60</f>
        <v>11954452</v>
      </c>
      <c r="I61" s="129">
        <f t="shared" ref="I61:J61" si="13">I57+I58+I59+I60</f>
        <v>11954452</v>
      </c>
      <c r="J61" s="129">
        <f t="shared" si="13"/>
        <v>0</v>
      </c>
    </row>
    <row r="62" spans="1:10" s="129" customFormat="1" hidden="1">
      <c r="A62" s="128"/>
    </row>
    <row r="63" spans="1:10" s="129" customFormat="1" hidden="1">
      <c r="A63" s="128"/>
    </row>
    <row r="64" spans="1:10" s="129" customFormat="1" hidden="1">
      <c r="A64" s="128"/>
      <c r="D64" s="129">
        <f>D57</f>
        <v>5500000</v>
      </c>
    </row>
    <row r="65" spans="1:4" s="129" customFormat="1" hidden="1">
      <c r="A65" s="128"/>
      <c r="D65" s="131">
        <f>F50</f>
        <v>6454452</v>
      </c>
    </row>
    <row r="66" spans="1:4" s="129" customFormat="1" hidden="1">
      <c r="A66" s="128"/>
      <c r="D66" s="131">
        <f>D64+D65</f>
        <v>11954452</v>
      </c>
    </row>
    <row r="67" spans="1:4" s="129" customFormat="1" hidden="1">
      <c r="A67" s="128"/>
      <c r="D67" s="131">
        <f>D66+D61</f>
        <v>23908904</v>
      </c>
    </row>
    <row r="68" spans="1:4" s="129" customFormat="1" hidden="1">
      <c r="A68" s="128"/>
    </row>
    <row r="69" spans="1:4" s="129" customFormat="1" hidden="1">
      <c r="A69" s="128"/>
    </row>
    <row r="70" spans="1:4" s="166" customFormat="1">
      <c r="A70" s="165"/>
    </row>
    <row r="71" spans="1:4" s="166" customFormat="1">
      <c r="A71" s="165"/>
    </row>
    <row r="72" spans="1:4" s="166" customFormat="1">
      <c r="A72" s="165"/>
    </row>
    <row r="73" spans="1:4" s="166" customFormat="1">
      <c r="A73" s="165"/>
    </row>
    <row r="74" spans="1:4" s="166" customFormat="1">
      <c r="A74" s="165"/>
    </row>
    <row r="75" spans="1:4" s="166" customFormat="1">
      <c r="A75" s="165"/>
    </row>
    <row r="76" spans="1:4" s="166" customFormat="1">
      <c r="A76" s="165"/>
    </row>
    <row r="77" spans="1:4" s="166" customFormat="1">
      <c r="A77" s="165"/>
    </row>
    <row r="78" spans="1:4" s="166" customFormat="1">
      <c r="A78" s="165"/>
    </row>
    <row r="79" spans="1:4" s="166" customFormat="1">
      <c r="A79" s="165"/>
    </row>
    <row r="80" spans="1:4" s="166" customFormat="1">
      <c r="A80" s="165"/>
    </row>
    <row r="81" spans="1:1" s="166" customFormat="1">
      <c r="A81" s="165"/>
    </row>
    <row r="82" spans="1:1" s="166" customFormat="1">
      <c r="A82" s="165"/>
    </row>
    <row r="83" spans="1:1" s="166" customFormat="1">
      <c r="A83" s="165"/>
    </row>
    <row r="84" spans="1:1" s="166" customFormat="1">
      <c r="A84" s="165"/>
    </row>
    <row r="85" spans="1:1" s="166" customFormat="1">
      <c r="A85" s="165"/>
    </row>
    <row r="86" spans="1:1" s="166" customFormat="1">
      <c r="A86" s="165"/>
    </row>
    <row r="87" spans="1:1" s="166" customFormat="1">
      <c r="A87" s="165"/>
    </row>
    <row r="88" spans="1:1" s="166" customFormat="1">
      <c r="A88" s="165"/>
    </row>
    <row r="89" spans="1:1" s="166" customFormat="1">
      <c r="A89" s="165"/>
    </row>
    <row r="90" spans="1:1" s="166" customFormat="1">
      <c r="A90" s="165"/>
    </row>
    <row r="91" spans="1:1" s="166" customFormat="1">
      <c r="A91" s="165"/>
    </row>
    <row r="92" spans="1:1" s="166" customFormat="1">
      <c r="A92" s="165"/>
    </row>
    <row r="93" spans="1:1" s="166" customFormat="1">
      <c r="A93" s="165"/>
    </row>
    <row r="94" spans="1:1" s="166" customFormat="1">
      <c r="A94" s="165"/>
    </row>
    <row r="95" spans="1:1" s="166" customFormat="1">
      <c r="A95" s="165"/>
    </row>
    <row r="96" spans="1:1" s="166" customFormat="1">
      <c r="A96" s="165"/>
    </row>
    <row r="97" spans="1:1" s="166" customFormat="1">
      <c r="A97" s="165"/>
    </row>
    <row r="98" spans="1:1" s="166" customFormat="1">
      <c r="A98" s="165"/>
    </row>
    <row r="99" spans="1:1" s="166" customFormat="1">
      <c r="A99" s="165"/>
    </row>
    <row r="100" spans="1:1" s="166" customFormat="1">
      <c r="A100" s="165"/>
    </row>
    <row r="101" spans="1:1" s="166" customFormat="1">
      <c r="A101" s="165"/>
    </row>
    <row r="102" spans="1:1" s="166" customFormat="1">
      <c r="A102" s="165"/>
    </row>
    <row r="103" spans="1:1" s="166" customFormat="1">
      <c r="A103" s="165"/>
    </row>
    <row r="104" spans="1:1" s="166" customFormat="1">
      <c r="A104" s="165"/>
    </row>
    <row r="105" spans="1:1" s="166" customFormat="1">
      <c r="A105" s="165"/>
    </row>
    <row r="106" spans="1:1" s="166" customFormat="1">
      <c r="A106" s="165"/>
    </row>
    <row r="107" spans="1:1" s="166" customFormat="1">
      <c r="A107" s="165"/>
    </row>
    <row r="108" spans="1:1" s="166" customFormat="1">
      <c r="A108" s="165"/>
    </row>
    <row r="109" spans="1:1" s="166" customFormat="1">
      <c r="A109" s="165"/>
    </row>
    <row r="110" spans="1:1" s="166" customFormat="1">
      <c r="A110" s="165"/>
    </row>
    <row r="111" spans="1:1" s="166" customFormat="1">
      <c r="A111" s="165"/>
    </row>
    <row r="112" spans="1:1" s="166" customFormat="1">
      <c r="A112" s="165"/>
    </row>
    <row r="113" spans="1:1" s="166" customFormat="1">
      <c r="A113" s="165"/>
    </row>
    <row r="114" spans="1:1" s="166" customFormat="1">
      <c r="A114" s="165"/>
    </row>
    <row r="115" spans="1:1" s="166" customFormat="1">
      <c r="A115" s="165"/>
    </row>
    <row r="116" spans="1:1" s="166" customFormat="1">
      <c r="A116" s="165"/>
    </row>
    <row r="117" spans="1:1" s="166" customFormat="1">
      <c r="A117" s="165"/>
    </row>
    <row r="118" spans="1:1" s="166" customFormat="1">
      <c r="A118" s="165"/>
    </row>
    <row r="119" spans="1:1" s="166" customFormat="1">
      <c r="A119" s="165"/>
    </row>
    <row r="120" spans="1:1" s="166" customFormat="1">
      <c r="A120" s="165"/>
    </row>
    <row r="121" spans="1:1" s="166" customFormat="1">
      <c r="A121" s="165"/>
    </row>
    <row r="122" spans="1:1" s="166" customFormat="1">
      <c r="A122" s="165"/>
    </row>
    <row r="123" spans="1:1" s="166" customFormat="1">
      <c r="A123" s="165"/>
    </row>
    <row r="124" spans="1:1" s="166" customFormat="1">
      <c r="A124" s="165"/>
    </row>
    <row r="125" spans="1:1" s="166" customFormat="1">
      <c r="A125" s="165"/>
    </row>
    <row r="126" spans="1:1" s="166" customFormat="1">
      <c r="A126" s="165"/>
    </row>
    <row r="127" spans="1:1" s="166" customFormat="1">
      <c r="A127" s="165"/>
    </row>
    <row r="128" spans="1:1" s="166" customFormat="1">
      <c r="A128" s="165"/>
    </row>
    <row r="129" spans="1:1" s="166" customFormat="1">
      <c r="A129" s="165"/>
    </row>
    <row r="130" spans="1:1" s="166" customFormat="1">
      <c r="A130" s="165"/>
    </row>
    <row r="131" spans="1:1" s="166" customFormat="1">
      <c r="A131" s="165"/>
    </row>
    <row r="132" spans="1:1" s="166" customFormat="1">
      <c r="A132" s="165"/>
    </row>
    <row r="133" spans="1:1" s="166" customFormat="1">
      <c r="A133" s="165"/>
    </row>
    <row r="134" spans="1:1" s="166" customFormat="1">
      <c r="A134" s="165"/>
    </row>
    <row r="135" spans="1:1" s="166" customFormat="1">
      <c r="A135" s="165"/>
    </row>
    <row r="136" spans="1:1" s="166" customFormat="1">
      <c r="A136" s="165"/>
    </row>
    <row r="137" spans="1:1" s="166" customFormat="1">
      <c r="A137" s="165"/>
    </row>
    <row r="138" spans="1:1" s="166" customFormat="1">
      <c r="A138" s="165"/>
    </row>
    <row r="139" spans="1:1" s="166" customFormat="1">
      <c r="A139" s="165"/>
    </row>
    <row r="140" spans="1:1" s="166" customFormat="1">
      <c r="A140" s="165"/>
    </row>
    <row r="141" spans="1:1" s="166" customFormat="1">
      <c r="A141" s="165"/>
    </row>
    <row r="142" spans="1:1" s="166" customFormat="1">
      <c r="A142" s="165"/>
    </row>
    <row r="143" spans="1:1" s="166" customFormat="1">
      <c r="A143" s="165"/>
    </row>
    <row r="144" spans="1:1" s="166" customFormat="1">
      <c r="A144" s="165"/>
    </row>
    <row r="145" spans="1:1" s="166" customFormat="1">
      <c r="A145" s="165"/>
    </row>
    <row r="146" spans="1:1" s="166" customFormat="1">
      <c r="A146" s="165"/>
    </row>
    <row r="147" spans="1:1" s="166" customFormat="1">
      <c r="A147" s="165"/>
    </row>
    <row r="148" spans="1:1" s="166" customFormat="1">
      <c r="A148" s="165"/>
    </row>
    <row r="149" spans="1:1" s="166" customFormat="1">
      <c r="A149" s="165"/>
    </row>
    <row r="150" spans="1:1" s="166" customFormat="1">
      <c r="A150" s="165"/>
    </row>
    <row r="151" spans="1:1" s="166" customFormat="1">
      <c r="A151" s="165"/>
    </row>
    <row r="152" spans="1:1" s="166" customFormat="1">
      <c r="A152" s="165"/>
    </row>
    <row r="153" spans="1:1" s="166" customFormat="1">
      <c r="A153" s="165"/>
    </row>
    <row r="154" spans="1:1" s="166" customFormat="1">
      <c r="A154" s="165"/>
    </row>
    <row r="155" spans="1:1" s="166" customFormat="1">
      <c r="A155" s="165"/>
    </row>
    <row r="156" spans="1:1" s="166" customFormat="1">
      <c r="A156" s="165"/>
    </row>
    <row r="157" spans="1:1" s="166" customFormat="1">
      <c r="A157" s="165"/>
    </row>
    <row r="158" spans="1:1" s="166" customFormat="1">
      <c r="A158" s="165"/>
    </row>
    <row r="159" spans="1:1" s="166" customFormat="1">
      <c r="A159" s="165"/>
    </row>
    <row r="160" spans="1:1" s="166" customFormat="1">
      <c r="A160" s="165"/>
    </row>
    <row r="161" spans="1:1" s="166" customFormat="1">
      <c r="A161" s="165"/>
    </row>
    <row r="162" spans="1:1" s="166" customFormat="1">
      <c r="A162" s="165"/>
    </row>
    <row r="163" spans="1:1" s="166" customFormat="1">
      <c r="A163" s="165"/>
    </row>
    <row r="164" spans="1:1" s="166" customFormat="1">
      <c r="A164" s="165"/>
    </row>
    <row r="165" spans="1:1" s="166" customFormat="1">
      <c r="A165" s="165"/>
    </row>
    <row r="166" spans="1:1" s="166" customFormat="1">
      <c r="A166" s="165"/>
    </row>
    <row r="167" spans="1:1" s="166" customFormat="1">
      <c r="A167" s="165"/>
    </row>
    <row r="168" spans="1:1" s="166" customFormat="1">
      <c r="A168" s="165"/>
    </row>
    <row r="169" spans="1:1" s="166" customFormat="1">
      <c r="A169" s="165"/>
    </row>
    <row r="170" spans="1:1" s="166" customFormat="1">
      <c r="A170" s="165"/>
    </row>
    <row r="171" spans="1:1" s="166" customFormat="1">
      <c r="A171" s="165"/>
    </row>
    <row r="172" spans="1:1" s="166" customFormat="1">
      <c r="A172" s="165"/>
    </row>
    <row r="173" spans="1:1" s="166" customFormat="1">
      <c r="A173" s="165"/>
    </row>
  </sheetData>
  <mergeCells count="9">
    <mergeCell ref="A44:C44"/>
    <mergeCell ref="A18:D18"/>
    <mergeCell ref="A31:C31"/>
    <mergeCell ref="E1:F1"/>
    <mergeCell ref="D2:F2"/>
    <mergeCell ref="D3:F3"/>
    <mergeCell ref="A5:F5"/>
    <mergeCell ref="A7:B7"/>
    <mergeCell ref="D7:F7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zoomScaleNormal="100" workbookViewId="0">
      <selection activeCell="I56" sqref="I56"/>
    </sheetView>
  </sheetViews>
  <sheetFormatPr defaultRowHeight="17.25"/>
  <cols>
    <col min="1" max="1" width="8.85546875" style="8" customWidth="1"/>
    <col min="2" max="2" width="10.140625" style="8" customWidth="1"/>
    <col min="3" max="3" width="6.7109375" style="8" customWidth="1"/>
    <col min="4" max="4" width="9.28515625" style="8" customWidth="1"/>
    <col min="5" max="5" width="13.28515625" style="8" customWidth="1"/>
    <col min="6" max="6" width="65.85546875" style="7" customWidth="1"/>
    <col min="7" max="7" width="19" style="7" customWidth="1"/>
    <col min="8" max="8" width="18.28515625" style="7" customWidth="1"/>
    <col min="9" max="9" width="17.5703125" style="7" customWidth="1"/>
    <col min="10" max="10" width="10.140625" style="7" bestFit="1" customWidth="1"/>
    <col min="11" max="16384" width="9.140625" style="7"/>
  </cols>
  <sheetData>
    <row r="1" spans="1:9" ht="17.25" customHeight="1">
      <c r="B1" s="7"/>
      <c r="C1" s="7"/>
      <c r="D1" s="7"/>
      <c r="E1" s="7"/>
      <c r="G1" s="214" t="s">
        <v>16</v>
      </c>
      <c r="H1" s="214"/>
      <c r="I1" s="214"/>
    </row>
    <row r="2" spans="1:9" ht="17.25" customHeight="1">
      <c r="B2" s="7"/>
      <c r="C2" s="7"/>
      <c r="D2" s="7"/>
      <c r="E2" s="7"/>
      <c r="G2" s="214" t="s">
        <v>35</v>
      </c>
      <c r="H2" s="214"/>
      <c r="I2" s="214"/>
    </row>
    <row r="3" spans="1:9" ht="17.25" customHeight="1">
      <c r="B3" s="7"/>
      <c r="C3" s="7"/>
      <c r="D3" s="7"/>
      <c r="E3" s="7"/>
      <c r="G3" s="214" t="s">
        <v>1</v>
      </c>
      <c r="H3" s="214"/>
      <c r="I3" s="214"/>
    </row>
    <row r="6" spans="1:9" ht="39" customHeight="1">
      <c r="A6" s="215" t="s">
        <v>68</v>
      </c>
      <c r="B6" s="215"/>
      <c r="C6" s="215"/>
      <c r="D6" s="215"/>
      <c r="E6" s="215"/>
      <c r="F6" s="215"/>
      <c r="G6" s="215"/>
      <c r="H6" s="215"/>
      <c r="I6" s="215"/>
    </row>
    <row r="8" spans="1:9" ht="17.25" customHeight="1">
      <c r="I8" s="29" t="s">
        <v>57</v>
      </c>
    </row>
    <row r="9" spans="1:9" ht="62.25" customHeight="1">
      <c r="A9" s="216" t="s">
        <v>2</v>
      </c>
      <c r="B9" s="216"/>
      <c r="C9" s="216"/>
      <c r="D9" s="216" t="s">
        <v>3</v>
      </c>
      <c r="E9" s="216"/>
      <c r="F9" s="216" t="s">
        <v>4</v>
      </c>
      <c r="G9" s="217" t="s">
        <v>65</v>
      </c>
      <c r="H9" s="218"/>
      <c r="I9" s="219"/>
    </row>
    <row r="10" spans="1:9" ht="51.75">
      <c r="A10" s="87" t="s">
        <v>5</v>
      </c>
      <c r="B10" s="87" t="s">
        <v>6</v>
      </c>
      <c r="C10" s="87" t="s">
        <v>7</v>
      </c>
      <c r="D10" s="87" t="s">
        <v>8</v>
      </c>
      <c r="E10" s="87" t="s">
        <v>9</v>
      </c>
      <c r="F10" s="216"/>
      <c r="G10" s="60" t="s">
        <v>36</v>
      </c>
      <c r="H10" s="60" t="s">
        <v>37</v>
      </c>
      <c r="I10" s="60" t="s">
        <v>29</v>
      </c>
    </row>
    <row r="11" spans="1:9">
      <c r="A11" s="87"/>
      <c r="B11" s="87"/>
      <c r="C11" s="87"/>
      <c r="D11" s="87"/>
      <c r="E11" s="87"/>
      <c r="F11" s="9" t="s">
        <v>10</v>
      </c>
      <c r="G11" s="11">
        <f>G13</f>
        <v>6454452</v>
      </c>
      <c r="H11" s="11">
        <f t="shared" ref="H11:I11" si="0">H13</f>
        <v>6454452</v>
      </c>
      <c r="I11" s="11">
        <f t="shared" si="0"/>
        <v>0</v>
      </c>
    </row>
    <row r="12" spans="1:9">
      <c r="A12" s="87"/>
      <c r="B12" s="87"/>
      <c r="C12" s="87"/>
      <c r="D12" s="87"/>
      <c r="E12" s="87"/>
      <c r="F12" s="10" t="s">
        <v>11</v>
      </c>
      <c r="G12" s="12"/>
      <c r="H12" s="12"/>
      <c r="I12" s="12"/>
    </row>
    <row r="13" spans="1:9">
      <c r="A13" s="132">
        <v>10</v>
      </c>
      <c r="B13" s="66"/>
      <c r="C13" s="66"/>
      <c r="D13" s="66"/>
      <c r="E13" s="66"/>
      <c r="F13" s="69" t="s">
        <v>43</v>
      </c>
      <c r="G13" s="67">
        <f>G15+G42</f>
        <v>6454452</v>
      </c>
      <c r="H13" s="67">
        <f t="shared" ref="H13:I13" si="1">H15+H42</f>
        <v>6454452</v>
      </c>
      <c r="I13" s="67">
        <f t="shared" si="1"/>
        <v>0</v>
      </c>
    </row>
    <row r="14" spans="1:9">
      <c r="A14" s="65"/>
      <c r="B14" s="66"/>
      <c r="C14" s="66"/>
      <c r="D14" s="66"/>
      <c r="E14" s="66"/>
      <c r="F14" s="68" t="s">
        <v>11</v>
      </c>
      <c r="G14" s="67"/>
      <c r="H14" s="67"/>
      <c r="I14" s="67"/>
    </row>
    <row r="15" spans="1:9" s="140" customFormat="1">
      <c r="A15" s="135"/>
      <c r="B15" s="136" t="s">
        <v>77</v>
      </c>
      <c r="C15" s="137"/>
      <c r="D15" s="137"/>
      <c r="E15" s="137"/>
      <c r="F15" s="138" t="s">
        <v>78</v>
      </c>
      <c r="G15" s="139">
        <f>G17+G30</f>
        <v>6454452</v>
      </c>
      <c r="H15" s="139">
        <f t="shared" ref="H15:I15" si="2">H17+H30</f>
        <v>6454452</v>
      </c>
      <c r="I15" s="139">
        <f t="shared" si="2"/>
        <v>1000000</v>
      </c>
    </row>
    <row r="16" spans="1:9" s="64" customFormat="1">
      <c r="A16" s="66"/>
      <c r="B16" s="141"/>
      <c r="C16" s="141"/>
      <c r="D16" s="141"/>
      <c r="E16" s="141"/>
      <c r="F16" s="75" t="s">
        <v>11</v>
      </c>
      <c r="G16" s="142"/>
      <c r="H16" s="142"/>
      <c r="I16" s="142"/>
    </row>
    <row r="17" spans="1:9" s="140" customFormat="1">
      <c r="A17" s="135"/>
      <c r="B17" s="137"/>
      <c r="C17" s="137" t="s">
        <v>79</v>
      </c>
      <c r="D17" s="137"/>
      <c r="E17" s="137"/>
      <c r="F17" s="138" t="s">
        <v>78</v>
      </c>
      <c r="G17" s="139">
        <f>G19</f>
        <v>0</v>
      </c>
      <c r="H17" s="139">
        <f t="shared" ref="H17:I17" si="3">H19</f>
        <v>0</v>
      </c>
      <c r="I17" s="139">
        <f t="shared" si="3"/>
        <v>-5454452</v>
      </c>
    </row>
    <row r="18" spans="1:9" s="64" customFormat="1">
      <c r="A18" s="66"/>
      <c r="B18" s="141"/>
      <c r="C18" s="141"/>
      <c r="D18" s="141"/>
      <c r="E18" s="141"/>
      <c r="F18" s="75" t="s">
        <v>11</v>
      </c>
      <c r="G18" s="143"/>
      <c r="H18" s="143"/>
      <c r="I18" s="143"/>
    </row>
    <row r="19" spans="1:9" s="140" customFormat="1">
      <c r="A19" s="144"/>
      <c r="B19" s="145"/>
      <c r="C19" s="145"/>
      <c r="D19" s="146">
        <v>1011</v>
      </c>
      <c r="E19" s="137"/>
      <c r="F19" s="147" t="s">
        <v>72</v>
      </c>
      <c r="G19" s="139">
        <f>G21</f>
        <v>0</v>
      </c>
      <c r="H19" s="139">
        <f>H21</f>
        <v>0</v>
      </c>
      <c r="I19" s="139">
        <f>I21</f>
        <v>-5454452</v>
      </c>
    </row>
    <row r="20" spans="1:9" s="64" customFormat="1">
      <c r="A20" s="148"/>
      <c r="B20" s="141"/>
      <c r="C20" s="149"/>
      <c r="D20" s="141"/>
      <c r="E20" s="141"/>
      <c r="F20" s="150" t="s">
        <v>0</v>
      </c>
      <c r="G20" s="142"/>
      <c r="H20" s="142"/>
      <c r="I20" s="142"/>
    </row>
    <row r="21" spans="1:9" s="64" customFormat="1" ht="34.5">
      <c r="A21" s="148"/>
      <c r="B21" s="149"/>
      <c r="C21" s="149"/>
      <c r="D21" s="141"/>
      <c r="E21" s="60">
        <v>12001</v>
      </c>
      <c r="F21" s="151" t="s">
        <v>75</v>
      </c>
      <c r="G21" s="152">
        <f>+G23</f>
        <v>0</v>
      </c>
      <c r="H21" s="152">
        <f>+H23</f>
        <v>0</v>
      </c>
      <c r="I21" s="152">
        <f>+I23</f>
        <v>-5454452</v>
      </c>
    </row>
    <row r="22" spans="1:9" s="64" customFormat="1">
      <c r="A22" s="148"/>
      <c r="B22" s="149"/>
      <c r="C22" s="149"/>
      <c r="D22" s="141"/>
      <c r="E22" s="141"/>
      <c r="F22" s="66" t="s">
        <v>64</v>
      </c>
      <c r="G22" s="143"/>
      <c r="H22" s="143"/>
      <c r="I22" s="143"/>
    </row>
    <row r="23" spans="1:9" s="64" customFormat="1" ht="37.5" customHeight="1">
      <c r="A23" s="148"/>
      <c r="B23" s="149"/>
      <c r="C23" s="149"/>
      <c r="D23" s="149"/>
      <c r="E23" s="149"/>
      <c r="F23" s="153" t="s">
        <v>46</v>
      </c>
      <c r="G23" s="152">
        <f>G29</f>
        <v>0</v>
      </c>
      <c r="H23" s="152">
        <f>H29</f>
        <v>0</v>
      </c>
      <c r="I23" s="152">
        <f>I29</f>
        <v>-5454452</v>
      </c>
    </row>
    <row r="24" spans="1:9" s="64" customFormat="1" ht="34.5">
      <c r="A24" s="148"/>
      <c r="B24" s="149"/>
      <c r="C24" s="149"/>
      <c r="D24" s="149"/>
      <c r="E24" s="149"/>
      <c r="F24" s="110" t="s">
        <v>13</v>
      </c>
      <c r="G24" s="142"/>
      <c r="H24" s="142"/>
      <c r="I24" s="142"/>
    </row>
    <row r="25" spans="1:9" s="64" customFormat="1">
      <c r="A25" s="148"/>
      <c r="B25" s="149"/>
      <c r="C25" s="149"/>
      <c r="D25" s="149"/>
      <c r="E25" s="149"/>
      <c r="F25" s="154" t="s">
        <v>10</v>
      </c>
      <c r="G25" s="142">
        <f t="shared" ref="G25:I28" si="4">G26</f>
        <v>0</v>
      </c>
      <c r="H25" s="142">
        <f t="shared" si="4"/>
        <v>0</v>
      </c>
      <c r="I25" s="142">
        <f t="shared" si="4"/>
        <v>-5454452</v>
      </c>
    </row>
    <row r="26" spans="1:9" s="64" customFormat="1">
      <c r="A26" s="148"/>
      <c r="B26" s="149"/>
      <c r="C26" s="149"/>
      <c r="D26" s="149"/>
      <c r="E26" s="149"/>
      <c r="F26" s="154" t="s">
        <v>14</v>
      </c>
      <c r="G26" s="142">
        <f t="shared" si="4"/>
        <v>0</v>
      </c>
      <c r="H26" s="142">
        <f t="shared" si="4"/>
        <v>0</v>
      </c>
      <c r="I26" s="142">
        <f t="shared" si="4"/>
        <v>-5454452</v>
      </c>
    </row>
    <row r="27" spans="1:9" s="64" customFormat="1">
      <c r="A27" s="148"/>
      <c r="B27" s="149"/>
      <c r="C27" s="149"/>
      <c r="D27" s="149"/>
      <c r="E27" s="149"/>
      <c r="F27" s="154" t="s">
        <v>15</v>
      </c>
      <c r="G27" s="142">
        <f t="shared" si="4"/>
        <v>0</v>
      </c>
      <c r="H27" s="142">
        <f t="shared" si="4"/>
        <v>0</v>
      </c>
      <c r="I27" s="142">
        <f t="shared" si="4"/>
        <v>-5454452</v>
      </c>
    </row>
    <row r="28" spans="1:9" s="64" customFormat="1" ht="34.5">
      <c r="A28" s="148"/>
      <c r="B28" s="149"/>
      <c r="C28" s="149"/>
      <c r="D28" s="149"/>
      <c r="E28" s="149"/>
      <c r="F28" s="154" t="s">
        <v>80</v>
      </c>
      <c r="G28" s="142">
        <f t="shared" si="4"/>
        <v>0</v>
      </c>
      <c r="H28" s="142">
        <f t="shared" si="4"/>
        <v>0</v>
      </c>
      <c r="I28" s="142">
        <f t="shared" si="4"/>
        <v>-5454452</v>
      </c>
    </row>
    <row r="29" spans="1:9" s="64" customFormat="1">
      <c r="A29" s="66"/>
      <c r="B29" s="141"/>
      <c r="C29" s="141"/>
      <c r="D29" s="141"/>
      <c r="E29" s="141"/>
      <c r="F29" s="154" t="s">
        <v>81</v>
      </c>
      <c r="G29" s="152">
        <f>'2.'!D24</f>
        <v>0</v>
      </c>
      <c r="H29" s="152">
        <f>'2.'!E24</f>
        <v>0</v>
      </c>
      <c r="I29" s="152">
        <f>'2.'!F24</f>
        <v>-5454452</v>
      </c>
    </row>
    <row r="30" spans="1:9" ht="34.5">
      <c r="A30" s="70"/>
      <c r="B30" s="136" t="s">
        <v>127</v>
      </c>
      <c r="C30" s="133" t="s">
        <v>12</v>
      </c>
      <c r="D30" s="72"/>
      <c r="E30" s="72"/>
      <c r="F30" s="59" t="s">
        <v>44</v>
      </c>
      <c r="G30" s="73">
        <f t="shared" ref="G30:I30" si="5">G32</f>
        <v>6454452</v>
      </c>
      <c r="H30" s="73">
        <f t="shared" si="5"/>
        <v>6454452</v>
      </c>
      <c r="I30" s="73">
        <f t="shared" si="5"/>
        <v>6454452</v>
      </c>
    </row>
    <row r="31" spans="1:9">
      <c r="A31" s="70"/>
      <c r="B31" s="72"/>
      <c r="C31" s="71"/>
      <c r="D31" s="72"/>
      <c r="E31" s="72"/>
      <c r="F31" s="74" t="s">
        <v>11</v>
      </c>
      <c r="G31" s="30"/>
      <c r="H31" s="30"/>
      <c r="I31" s="30"/>
    </row>
    <row r="32" spans="1:9">
      <c r="A32" s="70"/>
      <c r="B32" s="72"/>
      <c r="C32" s="72"/>
      <c r="D32" s="134">
        <v>1205</v>
      </c>
      <c r="E32" s="75"/>
      <c r="F32" s="76" t="s">
        <v>39</v>
      </c>
      <c r="G32" s="73">
        <f t="shared" ref="G32:I32" si="6">G34</f>
        <v>6454452</v>
      </c>
      <c r="H32" s="73">
        <f t="shared" si="6"/>
        <v>6454452</v>
      </c>
      <c r="I32" s="73">
        <f t="shared" si="6"/>
        <v>6454452</v>
      </c>
    </row>
    <row r="33" spans="1:9">
      <c r="A33" s="70"/>
      <c r="B33" s="72"/>
      <c r="C33" s="72"/>
      <c r="D33" s="75"/>
      <c r="E33" s="75"/>
      <c r="F33" s="74" t="s">
        <v>11</v>
      </c>
      <c r="G33" s="73"/>
      <c r="H33" s="73"/>
      <c r="I33" s="77"/>
    </row>
    <row r="34" spans="1:9" ht="51.75">
      <c r="A34" s="78"/>
      <c r="B34" s="79"/>
      <c r="C34" s="79"/>
      <c r="D34" s="80"/>
      <c r="E34" s="80">
        <v>12010</v>
      </c>
      <c r="F34" s="72" t="s">
        <v>71</v>
      </c>
      <c r="G34" s="12">
        <f t="shared" ref="G34:I34" si="7">G36</f>
        <v>6454452</v>
      </c>
      <c r="H34" s="12">
        <f t="shared" si="7"/>
        <v>6454452</v>
      </c>
      <c r="I34" s="12">
        <f t="shared" si="7"/>
        <v>6454452</v>
      </c>
    </row>
    <row r="35" spans="1:9">
      <c r="A35" s="78"/>
      <c r="B35" s="79"/>
      <c r="C35" s="79"/>
      <c r="D35" s="80"/>
      <c r="E35" s="80"/>
      <c r="F35" s="81" t="s">
        <v>45</v>
      </c>
      <c r="G35" s="12"/>
      <c r="H35" s="12"/>
      <c r="I35" s="12"/>
    </row>
    <row r="36" spans="1:9" ht="51.75">
      <c r="A36" s="78"/>
      <c r="B36" s="79"/>
      <c r="C36" s="79"/>
      <c r="D36" s="80"/>
      <c r="E36" s="82"/>
      <c r="F36" s="72" t="s">
        <v>46</v>
      </c>
      <c r="G36" s="12">
        <f t="shared" ref="G36:I36" si="8">G38</f>
        <v>6454452</v>
      </c>
      <c r="H36" s="12">
        <f t="shared" si="8"/>
        <v>6454452</v>
      </c>
      <c r="I36" s="12">
        <f t="shared" si="8"/>
        <v>6454452</v>
      </c>
    </row>
    <row r="37" spans="1:9" ht="34.5">
      <c r="A37" s="78"/>
      <c r="B37" s="79"/>
      <c r="C37" s="79"/>
      <c r="D37" s="80"/>
      <c r="E37" s="80"/>
      <c r="F37" s="75" t="s">
        <v>13</v>
      </c>
      <c r="G37" s="12"/>
      <c r="H37" s="12"/>
      <c r="I37" s="12"/>
    </row>
    <row r="38" spans="1:9">
      <c r="A38" s="78"/>
      <c r="B38" s="79"/>
      <c r="C38" s="79"/>
      <c r="D38" s="80"/>
      <c r="E38" s="80"/>
      <c r="F38" s="75" t="s">
        <v>10</v>
      </c>
      <c r="G38" s="12">
        <f t="shared" ref="G38:I38" si="9">G40</f>
        <v>6454452</v>
      </c>
      <c r="H38" s="12">
        <f t="shared" si="9"/>
        <v>6454452</v>
      </c>
      <c r="I38" s="12">
        <f t="shared" si="9"/>
        <v>6454452</v>
      </c>
    </row>
    <row r="39" spans="1:9">
      <c r="A39" s="78"/>
      <c r="B39" s="79"/>
      <c r="C39" s="79"/>
      <c r="D39" s="80"/>
      <c r="E39" s="80"/>
      <c r="F39" s="75" t="s">
        <v>14</v>
      </c>
      <c r="G39" s="12"/>
      <c r="H39" s="12"/>
      <c r="I39" s="12"/>
    </row>
    <row r="40" spans="1:9">
      <c r="A40" s="78"/>
      <c r="B40" s="79"/>
      <c r="C40" s="79"/>
      <c r="D40" s="80"/>
      <c r="E40" s="80"/>
      <c r="F40" s="72" t="s">
        <v>15</v>
      </c>
      <c r="G40" s="12">
        <f t="shared" ref="G40:I40" si="10">G41</f>
        <v>6454452</v>
      </c>
      <c r="H40" s="12">
        <f t="shared" si="10"/>
        <v>6454452</v>
      </c>
      <c r="I40" s="12">
        <f t="shared" si="10"/>
        <v>6454452</v>
      </c>
    </row>
    <row r="41" spans="1:9">
      <c r="A41" s="78"/>
      <c r="B41" s="79"/>
      <c r="C41" s="79"/>
      <c r="D41" s="80"/>
      <c r="E41" s="30"/>
      <c r="F41" s="75" t="s">
        <v>47</v>
      </c>
      <c r="G41" s="12">
        <f>'2.'!D50</f>
        <v>6454452</v>
      </c>
      <c r="H41" s="12">
        <f>'2.'!E50</f>
        <v>6454452</v>
      </c>
      <c r="I41" s="12">
        <f>'2.'!F50</f>
        <v>6454452</v>
      </c>
    </row>
    <row r="42" spans="1:9" s="140" customFormat="1">
      <c r="A42" s="135"/>
      <c r="B42" s="136" t="s">
        <v>12</v>
      </c>
      <c r="C42" s="137"/>
      <c r="D42" s="137"/>
      <c r="E42" s="137"/>
      <c r="F42" s="108" t="s">
        <v>95</v>
      </c>
      <c r="G42" s="139">
        <f>G44</f>
        <v>0</v>
      </c>
      <c r="H42" s="139">
        <f>H44</f>
        <v>0</v>
      </c>
      <c r="I42" s="139">
        <f>I44</f>
        <v>-1000000</v>
      </c>
    </row>
    <row r="43" spans="1:9" s="64" customFormat="1">
      <c r="A43" s="66"/>
      <c r="B43" s="141"/>
      <c r="C43" s="141"/>
      <c r="D43" s="141"/>
      <c r="E43" s="141"/>
      <c r="F43" s="75" t="s">
        <v>11</v>
      </c>
      <c r="G43" s="142"/>
      <c r="H43" s="142"/>
      <c r="I43" s="142"/>
    </row>
    <row r="44" spans="1:9" s="140" customFormat="1">
      <c r="A44" s="135"/>
      <c r="B44" s="137"/>
      <c r="C44" s="137" t="s">
        <v>79</v>
      </c>
      <c r="D44" s="137"/>
      <c r="E44" s="137"/>
      <c r="F44" s="108" t="s">
        <v>95</v>
      </c>
      <c r="G44" s="139">
        <f>G46</f>
        <v>0</v>
      </c>
      <c r="H44" s="139">
        <f t="shared" ref="H44:I44" si="11">H46</f>
        <v>0</v>
      </c>
      <c r="I44" s="139">
        <f t="shared" si="11"/>
        <v>-1000000</v>
      </c>
    </row>
    <row r="45" spans="1:9" s="64" customFormat="1">
      <c r="A45" s="66"/>
      <c r="B45" s="141"/>
      <c r="C45" s="141"/>
      <c r="D45" s="141"/>
      <c r="E45" s="141"/>
      <c r="F45" s="75" t="s">
        <v>11</v>
      </c>
      <c r="G45" s="143"/>
      <c r="H45" s="143"/>
      <c r="I45" s="143"/>
    </row>
    <row r="46" spans="1:9" s="140" customFormat="1">
      <c r="A46" s="144"/>
      <c r="B46" s="145"/>
      <c r="C46" s="145"/>
      <c r="D46" s="146">
        <v>1102</v>
      </c>
      <c r="E46" s="137"/>
      <c r="F46" s="155" t="s">
        <v>92</v>
      </c>
      <c r="G46" s="139">
        <f>G48</f>
        <v>0</v>
      </c>
      <c r="H46" s="139">
        <f>H48</f>
        <v>0</v>
      </c>
      <c r="I46" s="139">
        <f>I48</f>
        <v>-1000000</v>
      </c>
    </row>
    <row r="47" spans="1:9" s="64" customFormat="1">
      <c r="A47" s="148"/>
      <c r="B47" s="141"/>
      <c r="C47" s="149"/>
      <c r="D47" s="141"/>
      <c r="E47" s="141"/>
      <c r="F47" s="150" t="s">
        <v>0</v>
      </c>
      <c r="G47" s="142"/>
      <c r="H47" s="142"/>
      <c r="I47" s="142"/>
    </row>
    <row r="48" spans="1:9" s="64" customFormat="1" ht="34.5">
      <c r="A48" s="148"/>
      <c r="B48" s="149"/>
      <c r="C48" s="149"/>
      <c r="D48" s="141"/>
      <c r="E48" s="156" t="s">
        <v>97</v>
      </c>
      <c r="F48" s="156" t="s">
        <v>96</v>
      </c>
      <c r="G48" s="152">
        <f>+G50</f>
        <v>0</v>
      </c>
      <c r="H48" s="152">
        <f>+H50</f>
        <v>0</v>
      </c>
      <c r="I48" s="152">
        <f>+I50</f>
        <v>-1000000</v>
      </c>
    </row>
    <row r="49" spans="1:9" s="64" customFormat="1">
      <c r="A49" s="148"/>
      <c r="B49" s="149"/>
      <c r="C49" s="149"/>
      <c r="D49" s="141"/>
      <c r="E49" s="156"/>
      <c r="F49" s="156" t="s">
        <v>64</v>
      </c>
      <c r="G49" s="143"/>
      <c r="H49" s="143"/>
      <c r="I49" s="143"/>
    </row>
    <row r="50" spans="1:9" s="64" customFormat="1">
      <c r="A50" s="148"/>
      <c r="B50" s="149"/>
      <c r="C50" s="149"/>
      <c r="D50" s="149"/>
      <c r="E50" s="156"/>
      <c r="F50" s="109" t="s">
        <v>98</v>
      </c>
      <c r="G50" s="152">
        <f>G56</f>
        <v>0</v>
      </c>
      <c r="H50" s="152">
        <f>H56</f>
        <v>0</v>
      </c>
      <c r="I50" s="152">
        <f>I56</f>
        <v>-1000000</v>
      </c>
    </row>
    <row r="51" spans="1:9" s="64" customFormat="1" ht="34.5">
      <c r="A51" s="148"/>
      <c r="B51" s="149"/>
      <c r="C51" s="149"/>
      <c r="D51" s="149"/>
      <c r="E51" s="156"/>
      <c r="F51" s="156" t="s">
        <v>13</v>
      </c>
      <c r="G51" s="142"/>
      <c r="H51" s="142"/>
      <c r="I51" s="142"/>
    </row>
    <row r="52" spans="1:9" s="64" customFormat="1">
      <c r="A52" s="148"/>
      <c r="B52" s="149"/>
      <c r="C52" s="149"/>
      <c r="D52" s="149"/>
      <c r="E52" s="156"/>
      <c r="F52" s="156" t="s">
        <v>10</v>
      </c>
      <c r="G52" s="142">
        <f t="shared" ref="G52:I55" si="12">G53</f>
        <v>0</v>
      </c>
      <c r="H52" s="142">
        <f t="shared" si="12"/>
        <v>0</v>
      </c>
      <c r="I52" s="142">
        <f t="shared" si="12"/>
        <v>-1000000</v>
      </c>
    </row>
    <row r="53" spans="1:9" s="64" customFormat="1">
      <c r="A53" s="148"/>
      <c r="B53" s="149"/>
      <c r="C53" s="149"/>
      <c r="D53" s="149"/>
      <c r="E53" s="156"/>
      <c r="F53" s="156" t="s">
        <v>14</v>
      </c>
      <c r="G53" s="142">
        <f t="shared" si="12"/>
        <v>0</v>
      </c>
      <c r="H53" s="142">
        <f t="shared" si="12"/>
        <v>0</v>
      </c>
      <c r="I53" s="142">
        <f t="shared" si="12"/>
        <v>-1000000</v>
      </c>
    </row>
    <row r="54" spans="1:9" s="64" customFormat="1">
      <c r="A54" s="148"/>
      <c r="B54" s="149"/>
      <c r="C54" s="149"/>
      <c r="D54" s="149"/>
      <c r="E54" s="156"/>
      <c r="F54" s="156" t="s">
        <v>15</v>
      </c>
      <c r="G54" s="142">
        <f t="shared" si="12"/>
        <v>0</v>
      </c>
      <c r="H54" s="142">
        <f t="shared" si="12"/>
        <v>0</v>
      </c>
      <c r="I54" s="142">
        <f t="shared" si="12"/>
        <v>-1000000</v>
      </c>
    </row>
    <row r="55" spans="1:9" s="64" customFormat="1">
      <c r="A55" s="148"/>
      <c r="B55" s="149"/>
      <c r="C55" s="149"/>
      <c r="D55" s="149"/>
      <c r="E55" s="156"/>
      <c r="F55" s="156" t="s">
        <v>99</v>
      </c>
      <c r="G55" s="142">
        <f t="shared" si="12"/>
        <v>0</v>
      </c>
      <c r="H55" s="142">
        <f t="shared" si="12"/>
        <v>0</v>
      </c>
      <c r="I55" s="142">
        <f t="shared" si="12"/>
        <v>-1000000</v>
      </c>
    </row>
    <row r="56" spans="1:9" s="64" customFormat="1">
      <c r="A56" s="66"/>
      <c r="B56" s="141"/>
      <c r="C56" s="141"/>
      <c r="D56" s="141"/>
      <c r="E56" s="156"/>
      <c r="F56" s="156" t="s">
        <v>100</v>
      </c>
      <c r="G56" s="152">
        <f>'2.'!D37</f>
        <v>0</v>
      </c>
      <c r="H56" s="152">
        <f>'2.'!E37</f>
        <v>0</v>
      </c>
      <c r="I56" s="152">
        <f>'2.'!F37</f>
        <v>-1000000</v>
      </c>
    </row>
  </sheetData>
  <mergeCells count="8">
    <mergeCell ref="G1:I1"/>
    <mergeCell ref="G2:I2"/>
    <mergeCell ref="G3:I3"/>
    <mergeCell ref="A6:I6"/>
    <mergeCell ref="A9:C9"/>
    <mergeCell ref="D9:E9"/>
    <mergeCell ref="F9:F10"/>
    <mergeCell ref="G9:I9"/>
  </mergeCells>
  <pageMargins left="0.35433070866141703" right="0.15748031496063" top="0.15748031496063" bottom="0.15748031496063" header="0.15748031496063" footer="0.15748031496063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3"/>
  <sheetViews>
    <sheetView workbookViewId="0">
      <selection activeCell="D44" sqref="D44:E44"/>
    </sheetView>
  </sheetViews>
  <sheetFormatPr defaultColWidth="9.140625" defaultRowHeight="17.25"/>
  <cols>
    <col min="1" max="1" width="38.7109375" style="33" customWidth="1"/>
    <col min="2" max="2" width="83.7109375" style="33" customWidth="1"/>
    <col min="3" max="5" width="17.42578125" style="33" customWidth="1"/>
    <col min="6" max="6" width="9.140625" style="33"/>
    <col min="7" max="7" width="49.85546875" style="33" customWidth="1"/>
    <col min="8" max="16384" width="9.140625" style="33"/>
  </cols>
  <sheetData>
    <row r="1" spans="1:5">
      <c r="E1" s="34" t="s">
        <v>26</v>
      </c>
    </row>
    <row r="2" spans="1:5">
      <c r="B2" s="207" t="s">
        <v>35</v>
      </c>
      <c r="C2" s="207"/>
      <c r="D2" s="207"/>
      <c r="E2" s="207"/>
    </row>
    <row r="3" spans="1:5">
      <c r="B3" s="207" t="s">
        <v>1</v>
      </c>
      <c r="C3" s="207"/>
      <c r="D3" s="207"/>
      <c r="E3" s="207"/>
    </row>
    <row r="6" spans="1:5" ht="37.5" customHeight="1">
      <c r="A6" s="215" t="s">
        <v>128</v>
      </c>
      <c r="B6" s="215"/>
      <c r="C6" s="215"/>
      <c r="D6" s="215"/>
      <c r="E6" s="215"/>
    </row>
    <row r="7" spans="1:5">
      <c r="A7" s="223" t="s">
        <v>48</v>
      </c>
      <c r="B7" s="223"/>
      <c r="C7" s="223"/>
      <c r="D7" s="223"/>
      <c r="E7" s="223"/>
    </row>
    <row r="8" spans="1:5">
      <c r="A8" s="35"/>
      <c r="B8" s="35"/>
      <c r="C8" s="35"/>
      <c r="D8" s="35"/>
      <c r="E8" s="35"/>
    </row>
    <row r="9" spans="1:5">
      <c r="A9" s="224" t="s">
        <v>49</v>
      </c>
      <c r="B9" s="224"/>
    </row>
    <row r="10" spans="1:5">
      <c r="A10" s="88"/>
      <c r="B10" s="88"/>
    </row>
    <row r="11" spans="1:5" s="91" customFormat="1" ht="16.5">
      <c r="A11" s="89" t="s">
        <v>50</v>
      </c>
      <c r="B11" s="90" t="s">
        <v>51</v>
      </c>
    </row>
    <row r="12" spans="1:5" s="91" customFormat="1" ht="16.5">
      <c r="A12" s="92">
        <v>1011</v>
      </c>
      <c r="B12" s="93" t="s">
        <v>82</v>
      </c>
    </row>
    <row r="13" spans="1:5" s="91" customFormat="1" ht="16.5">
      <c r="A13" s="90" t="s">
        <v>52</v>
      </c>
      <c r="B13" s="90"/>
    </row>
    <row r="14" spans="1:5" s="91" customFormat="1" thickBot="1">
      <c r="A14" s="94"/>
      <c r="B14" s="94"/>
      <c r="D14" s="222"/>
      <c r="E14" s="222"/>
    </row>
    <row r="15" spans="1:5" s="91" customFormat="1" ht="47.25" customHeight="1">
      <c r="A15" s="95" t="s">
        <v>83</v>
      </c>
      <c r="B15" s="96" t="s">
        <v>84</v>
      </c>
      <c r="C15" s="239" t="s">
        <v>112</v>
      </c>
      <c r="D15" s="240"/>
      <c r="E15" s="241"/>
    </row>
    <row r="16" spans="1:5" s="91" customFormat="1" ht="33">
      <c r="A16" s="95" t="s">
        <v>28</v>
      </c>
      <c r="B16" s="96" t="s">
        <v>85</v>
      </c>
      <c r="C16" s="97" t="s">
        <v>61</v>
      </c>
      <c r="D16" s="97" t="s">
        <v>62</v>
      </c>
      <c r="E16" s="97" t="s">
        <v>63</v>
      </c>
    </row>
    <row r="17" spans="1:6" s="91" customFormat="1" ht="16.5">
      <c r="A17" s="95" t="s">
        <v>27</v>
      </c>
      <c r="B17" s="96" t="s">
        <v>86</v>
      </c>
      <c r="C17" s="242"/>
      <c r="D17" s="242"/>
      <c r="E17" s="242"/>
    </row>
    <row r="18" spans="1:6" s="91" customFormat="1" ht="49.5">
      <c r="A18" s="95" t="s">
        <v>30</v>
      </c>
      <c r="B18" s="96" t="s">
        <v>87</v>
      </c>
      <c r="C18" s="242"/>
      <c r="D18" s="242"/>
      <c r="E18" s="242"/>
    </row>
    <row r="19" spans="1:6" s="91" customFormat="1" ht="16.5">
      <c r="A19" s="95" t="s">
        <v>31</v>
      </c>
      <c r="B19" s="96" t="s">
        <v>88</v>
      </c>
      <c r="C19" s="242"/>
      <c r="D19" s="242"/>
      <c r="E19" s="242"/>
    </row>
    <row r="20" spans="1:6" s="91" customFormat="1" ht="33">
      <c r="A20" s="95" t="s">
        <v>32</v>
      </c>
      <c r="B20" s="96" t="s">
        <v>89</v>
      </c>
      <c r="C20" s="242"/>
      <c r="D20" s="242"/>
      <c r="E20" s="242"/>
    </row>
    <row r="21" spans="1:6" s="91" customFormat="1" ht="16.5">
      <c r="A21" s="228" t="s">
        <v>90</v>
      </c>
      <c r="B21" s="228"/>
      <c r="C21" s="242"/>
      <c r="D21" s="242"/>
      <c r="E21" s="242"/>
    </row>
    <row r="22" spans="1:6" s="91" customFormat="1" ht="16.5">
      <c r="A22" s="225" t="s">
        <v>91</v>
      </c>
      <c r="B22" s="225"/>
      <c r="C22" s="99"/>
      <c r="D22" s="99"/>
      <c r="E22" s="99"/>
      <c r="F22" s="100"/>
    </row>
    <row r="23" spans="1:6" s="91" customFormat="1" ht="16.5">
      <c r="A23" s="226" t="s">
        <v>34</v>
      </c>
      <c r="B23" s="227"/>
      <c r="C23" s="99">
        <f>'2.'!D24</f>
        <v>0</v>
      </c>
      <c r="D23" s="99">
        <f>'2.'!E24</f>
        <v>0</v>
      </c>
      <c r="E23" s="99">
        <f>'2.'!F24</f>
        <v>-5454452</v>
      </c>
    </row>
    <row r="24" spans="1:6" s="91" customFormat="1" ht="16.5">
      <c r="A24" s="124"/>
      <c r="B24" s="124"/>
      <c r="C24" s="124"/>
      <c r="D24" s="124"/>
      <c r="E24" s="124"/>
    </row>
    <row r="25" spans="1:6" s="91" customFormat="1" ht="16.5">
      <c r="A25" s="124"/>
      <c r="B25" s="124"/>
      <c r="C25" s="124"/>
      <c r="D25" s="124"/>
      <c r="E25" s="124"/>
    </row>
    <row r="26" spans="1:6">
      <c r="A26" s="113" t="s">
        <v>59</v>
      </c>
      <c r="B26" s="120" t="s">
        <v>60</v>
      </c>
      <c r="C26" s="121"/>
    </row>
    <row r="27" spans="1:6">
      <c r="A27" s="114" t="s">
        <v>111</v>
      </c>
      <c r="B27" s="122" t="s">
        <v>92</v>
      </c>
      <c r="C27" s="123"/>
    </row>
    <row r="28" spans="1:6" ht="18" thickBot="1">
      <c r="D28" s="222"/>
      <c r="E28" s="222"/>
    </row>
    <row r="29" spans="1:6" ht="51.75" customHeight="1">
      <c r="A29" s="115" t="s">
        <v>27</v>
      </c>
      <c r="B29" s="116" t="s">
        <v>111</v>
      </c>
      <c r="C29" s="239" t="s">
        <v>112</v>
      </c>
      <c r="D29" s="240"/>
      <c r="E29" s="241"/>
    </row>
    <row r="30" spans="1:6" ht="34.5">
      <c r="A30" s="115" t="s">
        <v>28</v>
      </c>
      <c r="B30" s="116" t="s">
        <v>97</v>
      </c>
      <c r="C30" s="60" t="s">
        <v>61</v>
      </c>
      <c r="D30" s="60" t="s">
        <v>62</v>
      </c>
      <c r="E30" s="60" t="s">
        <v>63</v>
      </c>
    </row>
    <row r="31" spans="1:6">
      <c r="A31" s="115" t="s">
        <v>27</v>
      </c>
      <c r="B31" s="117" t="s">
        <v>96</v>
      </c>
      <c r="C31" s="31"/>
      <c r="D31" s="31"/>
      <c r="E31" s="31"/>
    </row>
    <row r="32" spans="1:6" ht="51.75">
      <c r="A32" s="115" t="s">
        <v>30</v>
      </c>
      <c r="B32" s="118" t="s">
        <v>101</v>
      </c>
      <c r="C32" s="31"/>
      <c r="D32" s="31"/>
      <c r="E32" s="31"/>
    </row>
    <row r="33" spans="1:32">
      <c r="A33" s="115" t="s">
        <v>31</v>
      </c>
      <c r="B33" s="119" t="s">
        <v>25</v>
      </c>
      <c r="C33" s="31"/>
      <c r="D33" s="31"/>
      <c r="E33" s="31"/>
    </row>
    <row r="34" spans="1:32" ht="34.5">
      <c r="A34" s="115" t="s">
        <v>32</v>
      </c>
      <c r="B34" s="117" t="s">
        <v>110</v>
      </c>
      <c r="C34" s="31"/>
      <c r="D34" s="31"/>
      <c r="E34" s="31"/>
    </row>
    <row r="35" spans="1:32">
      <c r="A35" s="220" t="s">
        <v>33</v>
      </c>
      <c r="B35" s="220"/>
      <c r="C35" s="32"/>
      <c r="D35" s="32"/>
      <c r="E35" s="32"/>
    </row>
    <row r="36" spans="1:32">
      <c r="A36" s="221" t="s">
        <v>34</v>
      </c>
      <c r="B36" s="221"/>
      <c r="C36" s="85">
        <f>'2.'!D37</f>
        <v>0</v>
      </c>
      <c r="D36" s="85">
        <f>'2.'!E37</f>
        <v>0</v>
      </c>
      <c r="E36" s="99">
        <f>'2.'!F37</f>
        <v>-1000000</v>
      </c>
    </row>
    <row r="37" spans="1:32">
      <c r="A37" s="36"/>
      <c r="B37" s="36"/>
    </row>
    <row r="38" spans="1:32" s="111" customFormat="1">
      <c r="A38" s="125"/>
      <c r="B38" s="125"/>
      <c r="C38" s="125"/>
      <c r="D38" s="125"/>
      <c r="E38" s="126"/>
      <c r="H38" s="112"/>
      <c r="I38" s="112"/>
      <c r="J38" s="112"/>
    </row>
    <row r="39" spans="1:32" s="111" customFormat="1">
      <c r="A39" s="125"/>
      <c r="B39" s="125"/>
      <c r="C39" s="125"/>
      <c r="D39" s="125"/>
      <c r="E39" s="126"/>
      <c r="H39" s="112"/>
      <c r="I39" s="112"/>
      <c r="J39" s="112"/>
    </row>
    <row r="40" spans="1:32">
      <c r="A40" s="37" t="s">
        <v>50</v>
      </c>
      <c r="B40" s="37" t="s">
        <v>51</v>
      </c>
    </row>
    <row r="41" spans="1:32">
      <c r="A41" s="38">
        <v>1205</v>
      </c>
      <c r="B41" s="39" t="s">
        <v>39</v>
      </c>
    </row>
    <row r="42" spans="1:32">
      <c r="A42" s="40" t="s">
        <v>52</v>
      </c>
      <c r="B42" s="40"/>
    </row>
    <row r="43" spans="1:32">
      <c r="A43" s="42"/>
      <c r="B43" s="41"/>
    </row>
    <row r="44" spans="1:32" s="41" customFormat="1" ht="18" customHeight="1" thickBot="1">
      <c r="A44" s="43"/>
      <c r="B44" s="43"/>
      <c r="C44" s="44"/>
      <c r="D44" s="222"/>
      <c r="E44" s="222"/>
      <c r="F44" s="164"/>
    </row>
    <row r="45" spans="1:32" s="48" customFormat="1" ht="45" customHeight="1">
      <c r="A45" s="46" t="s">
        <v>27</v>
      </c>
      <c r="B45" s="47">
        <f>'[1]1'!A14</f>
        <v>1205</v>
      </c>
      <c r="C45" s="236" t="s">
        <v>67</v>
      </c>
      <c r="D45" s="237"/>
      <c r="E45" s="238"/>
    </row>
    <row r="46" spans="1:32" s="48" customFormat="1" ht="31.5">
      <c r="A46" s="49" t="s">
        <v>28</v>
      </c>
      <c r="B46" s="50">
        <f>'[1]1'!B27</f>
        <v>12010</v>
      </c>
      <c r="C46" s="51" t="s">
        <v>36</v>
      </c>
      <c r="D46" s="51" t="s">
        <v>37</v>
      </c>
      <c r="E46" s="52" t="s">
        <v>29</v>
      </c>
    </row>
    <row r="47" spans="1:32" s="55" customFormat="1" ht="34.5">
      <c r="A47" s="49" t="s">
        <v>27</v>
      </c>
      <c r="B47" s="53" t="str">
        <f>+'3.'!F34</f>
        <v>Ռազմական դրությամբ պայմանավորված միանվագ կամ  պարբերական դրամական օգնություն Արցախում հաշվառված քաղաքացիներին</v>
      </c>
      <c r="C47" s="234"/>
      <c r="D47" s="234"/>
      <c r="E47" s="235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</row>
    <row r="48" spans="1:32" s="48" customFormat="1" ht="69">
      <c r="A48" s="49" t="s">
        <v>30</v>
      </c>
      <c r="B48" s="56" t="str">
        <f>+'2.'!C48</f>
        <v xml:space="preserve">Ադրբեջանի կողմից 2020 թվականի սեպտեմբերի 27-ին  սանձազերծված պատերազմական գործողությունների  հետևանքով տեղահանված և փաստացի Հայաստանի  Հանրապետությունում գտնվող՝ Արցախում հաշվառված քաղաքացիներին սոցիալական աջակցության  տրամադրում  </v>
      </c>
      <c r="C48" s="234"/>
      <c r="D48" s="234"/>
      <c r="E48" s="235"/>
    </row>
    <row r="49" spans="1:5" s="48" customFormat="1">
      <c r="A49" s="49" t="s">
        <v>31</v>
      </c>
      <c r="B49" s="57" t="str">
        <f>'[2]2'!C26</f>
        <v xml:space="preserve"> Տրանսֆերտների տրամադրում</v>
      </c>
      <c r="C49" s="234"/>
      <c r="D49" s="234"/>
      <c r="E49" s="235"/>
    </row>
    <row r="50" spans="1:5" s="48" customFormat="1" ht="34.5">
      <c r="A50" s="49" t="s">
        <v>32</v>
      </c>
      <c r="B50" s="58" t="s">
        <v>53</v>
      </c>
      <c r="C50" s="234"/>
      <c r="D50" s="234"/>
      <c r="E50" s="235"/>
    </row>
    <row r="51" spans="1:5" s="48" customFormat="1">
      <c r="A51" s="233" t="s">
        <v>33</v>
      </c>
      <c r="B51" s="234"/>
      <c r="C51" s="234"/>
      <c r="D51" s="234"/>
      <c r="E51" s="235"/>
    </row>
    <row r="52" spans="1:5" s="48" customFormat="1">
      <c r="A52" s="229" t="s">
        <v>54</v>
      </c>
      <c r="B52" s="230"/>
      <c r="C52" s="167">
        <v>110000</v>
      </c>
      <c r="D52" s="167">
        <f t="shared" ref="D52:E52" si="0">C52</f>
        <v>110000</v>
      </c>
      <c r="E52" s="168">
        <f t="shared" si="0"/>
        <v>110000</v>
      </c>
    </row>
    <row r="53" spans="1:5" s="48" customFormat="1" ht="18" thickBot="1">
      <c r="A53" s="231" t="s">
        <v>34</v>
      </c>
      <c r="B53" s="232"/>
      <c r="C53" s="169">
        <f>'2.'!D50</f>
        <v>6454452</v>
      </c>
      <c r="D53" s="169">
        <f>'2.'!E50</f>
        <v>6454452</v>
      </c>
      <c r="E53" s="169">
        <f>'2.'!F50</f>
        <v>6454452</v>
      </c>
    </row>
  </sheetData>
  <mergeCells count="25">
    <mergeCell ref="E47:E51"/>
    <mergeCell ref="C45:E45"/>
    <mergeCell ref="C29:E29"/>
    <mergeCell ref="D28:E28"/>
    <mergeCell ref="D14:E14"/>
    <mergeCell ref="C15:E15"/>
    <mergeCell ref="C17:C21"/>
    <mergeCell ref="D17:D21"/>
    <mergeCell ref="E17:E21"/>
    <mergeCell ref="A52:B52"/>
    <mergeCell ref="A53:B53"/>
    <mergeCell ref="A51:B51"/>
    <mergeCell ref="C47:C51"/>
    <mergeCell ref="D47:D51"/>
    <mergeCell ref="A35:B35"/>
    <mergeCell ref="A36:B36"/>
    <mergeCell ref="D44:E44"/>
    <mergeCell ref="B2:E2"/>
    <mergeCell ref="B3:E3"/>
    <mergeCell ref="A6:E6"/>
    <mergeCell ref="A7:E7"/>
    <mergeCell ref="A9:B9"/>
    <mergeCell ref="A22:B22"/>
    <mergeCell ref="A23:B23"/>
    <mergeCell ref="A21:B21"/>
  </mergeCells>
  <pageMargins left="0.45" right="0.24" top="0.75" bottom="0.7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6"/>
  <sheetViews>
    <sheetView tabSelected="1" workbookViewId="0">
      <selection activeCell="D15" sqref="D15:E15"/>
    </sheetView>
  </sheetViews>
  <sheetFormatPr defaultColWidth="9.140625" defaultRowHeight="17.25"/>
  <cols>
    <col min="1" max="1" width="38.7109375" style="33" customWidth="1"/>
    <col min="2" max="2" width="83.7109375" style="33" customWidth="1"/>
    <col min="3" max="5" width="17.42578125" style="33" customWidth="1"/>
    <col min="6" max="6" width="9.140625" style="33"/>
    <col min="7" max="7" width="49.85546875" style="33" customWidth="1"/>
    <col min="8" max="16384" width="9.140625" style="33"/>
  </cols>
  <sheetData>
    <row r="1" spans="1:10" ht="23.25" customHeight="1">
      <c r="E1" s="34" t="s">
        <v>126</v>
      </c>
    </row>
    <row r="2" spans="1:10">
      <c r="B2" s="207" t="s">
        <v>35</v>
      </c>
      <c r="C2" s="207"/>
      <c r="D2" s="207"/>
      <c r="E2" s="207"/>
    </row>
    <row r="3" spans="1:10">
      <c r="B3" s="207" t="s">
        <v>1</v>
      </c>
      <c r="C3" s="207"/>
      <c r="D3" s="207"/>
      <c r="E3" s="207"/>
    </row>
    <row r="4" spans="1:10" hidden="1"/>
    <row r="6" spans="1:10" ht="56.25" customHeight="1">
      <c r="A6" s="215" t="s">
        <v>129</v>
      </c>
      <c r="B6" s="215"/>
      <c r="C6" s="215"/>
      <c r="D6" s="215"/>
      <c r="E6" s="215"/>
    </row>
    <row r="7" spans="1:10" s="83" customFormat="1"/>
    <row r="8" spans="1:10" s="111" customFormat="1">
      <c r="A8" s="125"/>
      <c r="B8" s="125"/>
      <c r="C8" s="125"/>
      <c r="D8" s="125"/>
      <c r="E8" s="126"/>
      <c r="H8" s="112"/>
      <c r="I8" s="112"/>
      <c r="J8" s="112"/>
    </row>
    <row r="9" spans="1:10" s="41" customFormat="1" ht="30.75" customHeight="1">
      <c r="A9" s="223" t="s">
        <v>55</v>
      </c>
      <c r="B9" s="223"/>
      <c r="C9" s="223"/>
      <c r="D9" s="223"/>
      <c r="E9" s="223"/>
    </row>
    <row r="10" spans="1:10" s="41" customFormat="1">
      <c r="A10" s="61" t="s">
        <v>56</v>
      </c>
      <c r="B10" s="62"/>
    </row>
    <row r="11" spans="1:10">
      <c r="A11" s="88"/>
      <c r="B11" s="88"/>
    </row>
    <row r="12" spans="1:10" s="91" customFormat="1" ht="16.5">
      <c r="A12" s="89" t="s">
        <v>50</v>
      </c>
      <c r="B12" s="90" t="s">
        <v>51</v>
      </c>
    </row>
    <row r="13" spans="1:10" s="91" customFormat="1" ht="16.5">
      <c r="A13" s="92">
        <v>1011</v>
      </c>
      <c r="B13" s="93" t="s">
        <v>82</v>
      </c>
    </row>
    <row r="14" spans="1:10" s="91" customFormat="1" ht="16.5">
      <c r="A14" s="90" t="s">
        <v>52</v>
      </c>
      <c r="B14" s="90"/>
    </row>
    <row r="15" spans="1:10" s="91" customFormat="1" thickBot="1">
      <c r="A15" s="94"/>
      <c r="B15" s="94"/>
      <c r="D15" s="222"/>
      <c r="E15" s="222"/>
    </row>
    <row r="16" spans="1:10" s="91" customFormat="1" ht="47.25" customHeight="1">
      <c r="A16" s="101" t="s">
        <v>83</v>
      </c>
      <c r="B16" s="98" t="s">
        <v>84</v>
      </c>
      <c r="C16" s="239" t="s">
        <v>112</v>
      </c>
      <c r="D16" s="240"/>
      <c r="E16" s="241"/>
    </row>
    <row r="17" spans="1:6" s="91" customFormat="1" ht="33">
      <c r="A17" s="101" t="s">
        <v>28</v>
      </c>
      <c r="B17" s="98" t="s">
        <v>85</v>
      </c>
      <c r="C17" s="97" t="s">
        <v>61</v>
      </c>
      <c r="D17" s="97" t="s">
        <v>62</v>
      </c>
      <c r="E17" s="97" t="s">
        <v>63</v>
      </c>
    </row>
    <row r="18" spans="1:6" s="91" customFormat="1" ht="16.5">
      <c r="A18" s="101" t="s">
        <v>27</v>
      </c>
      <c r="B18" s="98" t="s">
        <v>86</v>
      </c>
      <c r="C18" s="242"/>
      <c r="D18" s="242"/>
      <c r="E18" s="242"/>
    </row>
    <row r="19" spans="1:6" s="91" customFormat="1" ht="49.5">
      <c r="A19" s="101" t="s">
        <v>30</v>
      </c>
      <c r="B19" s="98" t="s">
        <v>87</v>
      </c>
      <c r="C19" s="242"/>
      <c r="D19" s="242"/>
      <c r="E19" s="242"/>
    </row>
    <row r="20" spans="1:6" s="91" customFormat="1" ht="16.5">
      <c r="A20" s="101" t="s">
        <v>31</v>
      </c>
      <c r="B20" s="98" t="s">
        <v>88</v>
      </c>
      <c r="C20" s="242"/>
      <c r="D20" s="242"/>
      <c r="E20" s="242"/>
    </row>
    <row r="21" spans="1:6" s="91" customFormat="1" ht="33">
      <c r="A21" s="101" t="s">
        <v>32</v>
      </c>
      <c r="B21" s="98" t="s">
        <v>89</v>
      </c>
      <c r="C21" s="242"/>
      <c r="D21" s="242"/>
      <c r="E21" s="242"/>
    </row>
    <row r="22" spans="1:6" s="91" customFormat="1" ht="16.5">
      <c r="A22" s="228" t="s">
        <v>90</v>
      </c>
      <c r="B22" s="228"/>
      <c r="C22" s="242"/>
      <c r="D22" s="242"/>
      <c r="E22" s="242"/>
    </row>
    <row r="23" spans="1:6" s="91" customFormat="1" ht="16.5">
      <c r="A23" s="225" t="s">
        <v>91</v>
      </c>
      <c r="B23" s="225"/>
      <c r="C23" s="99"/>
      <c r="D23" s="99"/>
      <c r="E23" s="99"/>
      <c r="F23" s="100"/>
    </row>
    <row r="24" spans="1:6" s="91" customFormat="1" ht="16.5">
      <c r="A24" s="226" t="s">
        <v>34</v>
      </c>
      <c r="B24" s="227"/>
      <c r="C24" s="99">
        <f>'2.'!D24</f>
        <v>0</v>
      </c>
      <c r="D24" s="99">
        <f>'2.'!E24</f>
        <v>0</v>
      </c>
      <c r="E24" s="99">
        <f>'2.'!F24</f>
        <v>-5454452</v>
      </c>
    </row>
    <row r="25" spans="1:6" s="91" customFormat="1" ht="16.5">
      <c r="A25" s="124"/>
      <c r="B25" s="124"/>
      <c r="C25" s="124"/>
      <c r="D25" s="124"/>
      <c r="E25" s="124"/>
    </row>
    <row r="26" spans="1:6" s="91" customFormat="1" ht="16.5">
      <c r="A26" s="124"/>
      <c r="B26" s="124"/>
      <c r="C26" s="124"/>
      <c r="D26" s="124"/>
      <c r="E26" s="124"/>
    </row>
    <row r="27" spans="1:6">
      <c r="A27" s="113" t="s">
        <v>59</v>
      </c>
      <c r="B27" s="120" t="s">
        <v>60</v>
      </c>
      <c r="C27" s="121"/>
    </row>
    <row r="28" spans="1:6">
      <c r="A28" s="114" t="s">
        <v>111</v>
      </c>
      <c r="B28" s="122" t="s">
        <v>92</v>
      </c>
      <c r="C28" s="123"/>
    </row>
    <row r="29" spans="1:6" ht="18" thickBot="1">
      <c r="D29" s="222"/>
      <c r="E29" s="222"/>
    </row>
    <row r="30" spans="1:6" ht="51.75" customHeight="1">
      <c r="A30" s="115" t="s">
        <v>27</v>
      </c>
      <c r="B30" s="116" t="s">
        <v>111</v>
      </c>
      <c r="C30" s="239" t="s">
        <v>112</v>
      </c>
      <c r="D30" s="240"/>
      <c r="E30" s="241"/>
    </row>
    <row r="31" spans="1:6" ht="34.5">
      <c r="A31" s="115" t="s">
        <v>28</v>
      </c>
      <c r="B31" s="116" t="s">
        <v>97</v>
      </c>
      <c r="C31" s="60" t="s">
        <v>61</v>
      </c>
      <c r="D31" s="60" t="s">
        <v>62</v>
      </c>
      <c r="E31" s="60" t="s">
        <v>63</v>
      </c>
    </row>
    <row r="32" spans="1:6">
      <c r="A32" s="115" t="s">
        <v>27</v>
      </c>
      <c r="B32" s="117" t="s">
        <v>96</v>
      </c>
      <c r="C32" s="31"/>
      <c r="D32" s="31"/>
      <c r="E32" s="31"/>
    </row>
    <row r="33" spans="1:32" ht="51.75">
      <c r="A33" s="115" t="s">
        <v>30</v>
      </c>
      <c r="B33" s="118" t="s">
        <v>101</v>
      </c>
      <c r="C33" s="31"/>
      <c r="D33" s="31"/>
      <c r="E33" s="31"/>
    </row>
    <row r="34" spans="1:32">
      <c r="A34" s="115" t="s">
        <v>31</v>
      </c>
      <c r="B34" s="119" t="s">
        <v>25</v>
      </c>
      <c r="C34" s="31"/>
      <c r="D34" s="31"/>
      <c r="E34" s="31"/>
    </row>
    <row r="35" spans="1:32" ht="34.5">
      <c r="A35" s="115" t="s">
        <v>32</v>
      </c>
      <c r="B35" s="117" t="s">
        <v>110</v>
      </c>
      <c r="C35" s="31"/>
      <c r="D35" s="31"/>
      <c r="E35" s="31"/>
    </row>
    <row r="36" spans="1:32">
      <c r="A36" s="220" t="s">
        <v>33</v>
      </c>
      <c r="B36" s="220"/>
      <c r="C36" s="32"/>
      <c r="D36" s="32"/>
      <c r="E36" s="32"/>
    </row>
    <row r="37" spans="1:32">
      <c r="A37" s="221" t="s">
        <v>34</v>
      </c>
      <c r="B37" s="221"/>
      <c r="C37" s="85">
        <f>'2.'!D37</f>
        <v>0</v>
      </c>
      <c r="D37" s="85">
        <f>'2.'!E37</f>
        <v>0</v>
      </c>
      <c r="E37" s="99">
        <f>'2.'!F37</f>
        <v>-1000000</v>
      </c>
    </row>
    <row r="38" spans="1:32">
      <c r="A38" s="36"/>
      <c r="B38" s="36"/>
    </row>
    <row r="39" spans="1:32">
      <c r="A39" s="36"/>
      <c r="B39" s="36"/>
    </row>
    <row r="40" spans="1:32" s="111" customFormat="1">
      <c r="A40" s="125"/>
      <c r="B40" s="125"/>
      <c r="C40" s="125"/>
      <c r="D40" s="125"/>
      <c r="E40" s="126"/>
      <c r="H40" s="112"/>
      <c r="I40" s="112"/>
      <c r="J40" s="112"/>
    </row>
    <row r="41" spans="1:32">
      <c r="A41" s="37" t="s">
        <v>50</v>
      </c>
      <c r="B41" s="37" t="s">
        <v>51</v>
      </c>
    </row>
    <row r="42" spans="1:32">
      <c r="A42" s="38">
        <v>1205</v>
      </c>
      <c r="B42" s="39" t="s">
        <v>39</v>
      </c>
    </row>
    <row r="43" spans="1:32">
      <c r="A43" s="40" t="s">
        <v>52</v>
      </c>
      <c r="B43" s="40"/>
    </row>
    <row r="44" spans="1:32">
      <c r="A44" s="42"/>
      <c r="B44" s="41"/>
    </row>
    <row r="45" spans="1:32" s="41" customFormat="1" ht="18" thickBot="1">
      <c r="A45" s="43"/>
      <c r="B45" s="43"/>
      <c r="C45" s="44"/>
      <c r="D45" s="222"/>
      <c r="E45" s="222"/>
      <c r="F45" s="45"/>
    </row>
    <row r="46" spans="1:32" s="48" customFormat="1" ht="45" customHeight="1">
      <c r="A46" s="46" t="s">
        <v>27</v>
      </c>
      <c r="B46" s="47">
        <f>'[1]1'!A14</f>
        <v>1205</v>
      </c>
      <c r="C46" s="236" t="s">
        <v>67</v>
      </c>
      <c r="D46" s="237"/>
      <c r="E46" s="238"/>
    </row>
    <row r="47" spans="1:32" s="48" customFormat="1" ht="31.5">
      <c r="A47" s="49" t="s">
        <v>28</v>
      </c>
      <c r="B47" s="50">
        <f>'[1]1'!B27</f>
        <v>12010</v>
      </c>
      <c r="C47" s="51" t="s">
        <v>36</v>
      </c>
      <c r="D47" s="51" t="s">
        <v>37</v>
      </c>
      <c r="E47" s="52" t="s">
        <v>29</v>
      </c>
    </row>
    <row r="48" spans="1:32" s="55" customFormat="1" ht="34.5">
      <c r="A48" s="49" t="s">
        <v>27</v>
      </c>
      <c r="B48" s="53" t="str">
        <f>+'3.'!F34</f>
        <v>Ռազմական դրությամբ պայմանավորված միանվագ կամ  պարբերական դրամական օգնություն Արցախում հաշվառված քաղաքացիներին</v>
      </c>
      <c r="C48" s="234"/>
      <c r="D48" s="234"/>
      <c r="E48" s="235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</row>
    <row r="49" spans="1:6" s="48" customFormat="1" ht="69">
      <c r="A49" s="49" t="s">
        <v>30</v>
      </c>
      <c r="B49" s="56" t="str">
        <f>+'2.'!C48</f>
        <v xml:space="preserve">Ադրբեջանի կողմից 2020 թվականի սեպտեմբերի 27-ին  սանձազերծված պատերազմական գործողությունների  հետևանքով տեղահանված և փաստացի Հայաստանի  Հանրապետությունում գտնվող՝ Արցախում հաշվառված քաղաքացիներին սոցիալական աջակցության  տրամադրում  </v>
      </c>
      <c r="C49" s="234"/>
      <c r="D49" s="234"/>
      <c r="E49" s="235"/>
    </row>
    <row r="50" spans="1:6" s="48" customFormat="1">
      <c r="A50" s="49" t="s">
        <v>31</v>
      </c>
      <c r="B50" s="57" t="str">
        <f>'[2]2'!C26</f>
        <v xml:space="preserve"> Տրանսֆերտների տրամադրում</v>
      </c>
      <c r="C50" s="234"/>
      <c r="D50" s="234"/>
      <c r="E50" s="235"/>
    </row>
    <row r="51" spans="1:6" s="48" customFormat="1" ht="34.5">
      <c r="A51" s="49" t="s">
        <v>32</v>
      </c>
      <c r="B51" s="58" t="s">
        <v>53</v>
      </c>
      <c r="C51" s="234"/>
      <c r="D51" s="234"/>
      <c r="E51" s="235"/>
    </row>
    <row r="52" spans="1:6" s="48" customFormat="1">
      <c r="A52" s="233" t="s">
        <v>33</v>
      </c>
      <c r="B52" s="234"/>
      <c r="C52" s="234"/>
      <c r="D52" s="234"/>
      <c r="E52" s="235"/>
    </row>
    <row r="53" spans="1:6" s="48" customFormat="1">
      <c r="A53" s="229" t="s">
        <v>54</v>
      </c>
      <c r="B53" s="230"/>
      <c r="C53" s="167">
        <v>110000</v>
      </c>
      <c r="D53" s="167">
        <f t="shared" ref="D53:E53" si="0">C53</f>
        <v>110000</v>
      </c>
      <c r="E53" s="168">
        <f t="shared" si="0"/>
        <v>110000</v>
      </c>
    </row>
    <row r="54" spans="1:6" s="48" customFormat="1" ht="18" thickBot="1">
      <c r="A54" s="231" t="s">
        <v>34</v>
      </c>
      <c r="B54" s="232"/>
      <c r="C54" s="169">
        <f>'2.'!D50</f>
        <v>6454452</v>
      </c>
      <c r="D54" s="169">
        <f>'2.'!E50</f>
        <v>6454452</v>
      </c>
      <c r="E54" s="169">
        <f>'2.'!F50</f>
        <v>6454452</v>
      </c>
    </row>
    <row r="55" spans="1:6" s="41" customFormat="1">
      <c r="A55" s="43"/>
      <c r="B55" s="43"/>
      <c r="C55" s="44"/>
      <c r="D55" s="44"/>
      <c r="E55" s="44"/>
      <c r="F55" s="45"/>
    </row>
    <row r="56" spans="1:6" s="41" customFormat="1">
      <c r="A56" s="43"/>
      <c r="B56" s="43"/>
      <c r="C56" s="44"/>
      <c r="D56" s="44"/>
      <c r="E56" s="44"/>
      <c r="F56" s="45"/>
    </row>
  </sheetData>
  <mergeCells count="24">
    <mergeCell ref="B2:E2"/>
    <mergeCell ref="B3:E3"/>
    <mergeCell ref="A6:E6"/>
    <mergeCell ref="C16:E16"/>
    <mergeCell ref="C18:C22"/>
    <mergeCell ref="D18:D22"/>
    <mergeCell ref="E18:E22"/>
    <mergeCell ref="A22:B22"/>
    <mergeCell ref="A9:E9"/>
    <mergeCell ref="D15:E15"/>
    <mergeCell ref="A23:B23"/>
    <mergeCell ref="A53:B53"/>
    <mergeCell ref="A54:B54"/>
    <mergeCell ref="A24:B24"/>
    <mergeCell ref="C30:E30"/>
    <mergeCell ref="A36:B36"/>
    <mergeCell ref="A37:B37"/>
    <mergeCell ref="D48:D52"/>
    <mergeCell ref="E48:E52"/>
    <mergeCell ref="A52:B52"/>
    <mergeCell ref="D29:E29"/>
    <mergeCell ref="D45:E45"/>
    <mergeCell ref="C46:E46"/>
    <mergeCell ref="C48:C52"/>
  </mergeCells>
  <pageMargins left="0.45" right="0.24" top="0.75" bottom="0.75" header="0.3" footer="0.3"/>
  <pageSetup paperSize="9" scale="9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7F6DB68D9CB34B8CCADBD43BDA74A4" ma:contentTypeVersion="2" ma:contentTypeDescription="Create a new document." ma:contentTypeScope="" ma:versionID="617a230b3197345759937d3df9d2f525">
  <xsd:schema xmlns:xsd="http://www.w3.org/2001/XMLSchema" xmlns:xs="http://www.w3.org/2001/XMLSchema" xmlns:p="http://schemas.microsoft.com/office/2006/metadata/properties" xmlns:ns2="c2bca379-09f6-41d4-987f-d252912ac904" targetNamespace="http://schemas.microsoft.com/office/2006/metadata/properties" ma:root="true" ma:fieldsID="42554f6a6b960a977e6ce095406d3390" ns2:_="">
    <xsd:import namespace="c2bca379-09f6-41d4-987f-d252912ac9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ca379-09f6-41d4-987f-d252912ac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7BFEF2-85B3-47DB-B2D1-226932CE793E}">
  <ds:schemaRefs>
    <ds:schemaRef ds:uri="c2bca379-09f6-41d4-987f-d252912ac904"/>
    <ds:schemaRef ds:uri="http://purl.org/dc/terms/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4A15AB1-EBFE-4D9A-8AA5-81B825095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ca379-09f6-41d4-987f-d252912ac9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3D1FE4-EBBC-4ED7-AC9A-6C4C892DA4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1.</vt:lpstr>
      <vt:lpstr>2.</vt:lpstr>
      <vt:lpstr>3.</vt:lpstr>
      <vt:lpstr>4.</vt:lpstr>
      <vt:lpstr>5.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vahagn arshakyan</dc:creator>
  <cp:keywords>https:/mul2-mss.gov.am/tasks/471960/oneclick/havelvacner.xlsx?token=3b51ea2c48df5d88fe6aede6784bc18e</cp:keywords>
  <cp:lastModifiedBy>Ashot Pirumyan</cp:lastModifiedBy>
  <cp:revision/>
  <cp:lastPrinted>2021-06-04T12:05:43Z</cp:lastPrinted>
  <dcterms:created xsi:type="dcterms:W3CDTF">2020-04-07T09:23:19Z</dcterms:created>
  <dcterms:modified xsi:type="dcterms:W3CDTF">2021-06-07T10:33:52Z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0x010100307F6DB68D9CB34B8CCADBD43BDA74A4</vt:lpwstr>
  </property>
</Properties>
</file>