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1" sheetId="29" r:id="rId1"/>
    <sheet name="2" sheetId="15" r:id="rId2"/>
    <sheet name="3" sheetId="30" r:id="rId3"/>
    <sheet name="4" sheetId="7" r:id="rId4"/>
    <sheet name="5" sheetId="28" r:id="rId5"/>
  </sheets>
  <calcPr calcId="145621"/>
</workbook>
</file>

<file path=xl/calcChain.xml><?xml version="1.0" encoding="utf-8"?>
<calcChain xmlns="http://schemas.openxmlformats.org/spreadsheetml/2006/main">
  <c r="G42" i="28" l="1"/>
  <c r="F36" i="28"/>
  <c r="H54" i="15" l="1"/>
  <c r="E10" i="29" l="1"/>
  <c r="D10" i="29"/>
  <c r="E11" i="29"/>
  <c r="D11" i="29"/>
  <c r="E12" i="29"/>
  <c r="D12" i="29"/>
  <c r="G20" i="28" l="1"/>
  <c r="G19" i="28"/>
  <c r="G33" i="28"/>
  <c r="G35" i="28"/>
  <c r="G73" i="28"/>
  <c r="G72" i="28"/>
  <c r="G71" i="28"/>
  <c r="G68" i="28"/>
  <c r="G67" i="28" s="1"/>
  <c r="G66" i="28" s="1"/>
  <c r="G65" i="28"/>
  <c r="G64" i="28"/>
  <c r="G61" i="28"/>
  <c r="G60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H19" i="15"/>
  <c r="G59" i="28" l="1"/>
  <c r="G70" i="28"/>
  <c r="G69" i="28" s="1"/>
  <c r="G63" i="28"/>
  <c r="G62" i="28" s="1"/>
  <c r="G45" i="28"/>
  <c r="G44" i="28" s="1"/>
  <c r="H28" i="15" l="1"/>
  <c r="G28" i="15"/>
  <c r="H88" i="15"/>
  <c r="H87" i="15" s="1"/>
  <c r="G88" i="15"/>
  <c r="H92" i="15"/>
  <c r="G92" i="15"/>
  <c r="G87" i="15"/>
  <c r="G86" i="15" s="1"/>
  <c r="H79" i="15"/>
  <c r="H78" i="15" s="1"/>
  <c r="G79" i="15"/>
  <c r="G78" i="15" s="1"/>
  <c r="H75" i="15"/>
  <c r="H74" i="15" s="1"/>
  <c r="G75" i="15"/>
  <c r="G74" i="15" s="1"/>
  <c r="H65" i="15"/>
  <c r="H64" i="15" s="1"/>
  <c r="G65" i="15"/>
  <c r="G64" i="15" s="1"/>
  <c r="H61" i="15"/>
  <c r="H60" i="15" s="1"/>
  <c r="G61" i="15"/>
  <c r="G60" i="15" s="1"/>
  <c r="G47" i="15"/>
  <c r="H47" i="15"/>
  <c r="G50" i="15"/>
  <c r="H50" i="15"/>
  <c r="H86" i="15" l="1"/>
  <c r="H85" i="15" s="1"/>
  <c r="H83" i="15" s="1"/>
  <c r="H81" i="15" s="1"/>
  <c r="G85" i="15"/>
  <c r="G83" i="15" s="1"/>
  <c r="G81" i="15" s="1"/>
  <c r="G73" i="15"/>
  <c r="G72" i="15" s="1"/>
  <c r="G70" i="15" s="1"/>
  <c r="G68" i="15" s="1"/>
  <c r="H73" i="15"/>
  <c r="H72" i="15" s="1"/>
  <c r="H70" i="15" s="1"/>
  <c r="H68" i="15" s="1"/>
  <c r="G46" i="15"/>
  <c r="G45" i="15" s="1"/>
  <c r="G44" i="15" s="1"/>
  <c r="G42" i="15" s="1"/>
  <c r="G40" i="15" s="1"/>
  <c r="G19" i="15" s="1"/>
  <c r="H46" i="15"/>
  <c r="H45" i="15" s="1"/>
  <c r="H44" i="15" s="1"/>
  <c r="H42" i="15" s="1"/>
  <c r="H40" i="15" s="1"/>
  <c r="G59" i="15"/>
  <c r="G58" i="15" s="1"/>
  <c r="G56" i="15" s="1"/>
  <c r="G54" i="15" s="1"/>
  <c r="H59" i="15"/>
  <c r="H58" i="15" s="1"/>
  <c r="H56" i="15" s="1"/>
  <c r="G37" i="28" l="1"/>
  <c r="G34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18" i="28"/>
  <c r="G17" i="28"/>
  <c r="G16" i="28"/>
  <c r="G15" i="28"/>
  <c r="G14" i="28"/>
  <c r="G38" i="28" l="1"/>
  <c r="G13" i="28"/>
  <c r="G12" i="28" l="1"/>
  <c r="G10" i="28" s="1"/>
  <c r="H36" i="15"/>
  <c r="G36" i="15"/>
  <c r="H32" i="15"/>
  <c r="G32" i="15"/>
  <c r="H27" i="15"/>
  <c r="G27" i="15"/>
  <c r="G31" i="15" l="1"/>
  <c r="G26" i="15" s="1"/>
  <c r="G25" i="15" s="1"/>
  <c r="G23" i="15" s="1"/>
  <c r="G21" i="15" s="1"/>
  <c r="C25" i="7" s="1"/>
  <c r="H31" i="15"/>
  <c r="H26" i="15" s="1"/>
  <c r="H25" i="15" s="1"/>
  <c r="H23" i="15" s="1"/>
  <c r="H21" i="15" s="1"/>
  <c r="D25" i="7" s="1"/>
  <c r="C43" i="7" l="1"/>
  <c r="G17" i="15" l="1"/>
  <c r="G15" i="15" s="1"/>
  <c r="G13" i="15" s="1"/>
  <c r="G11" i="15" s="1"/>
  <c r="G10" i="15" s="1"/>
  <c r="D43" i="7" l="1"/>
  <c r="H17" i="15" l="1"/>
  <c r="H15" i="15" s="1"/>
  <c r="H13" i="15" s="1"/>
  <c r="H11" i="15" s="1"/>
  <c r="H10" i="15" s="1"/>
</calcChain>
</file>

<file path=xl/sharedStrings.xml><?xml version="1.0" encoding="utf-8"?>
<sst xmlns="http://schemas.openxmlformats.org/spreadsheetml/2006/main" count="559" uniqueCount="231">
  <si>
    <t>այդ թվում` ըստ կատարողների</t>
  </si>
  <si>
    <t>այդ թվում՝</t>
  </si>
  <si>
    <t>01</t>
  </si>
  <si>
    <t>___________  ___-ի N _______     որոշման</t>
  </si>
  <si>
    <t xml:space="preserve"> այդ թվում` ըստ կատարողների</t>
  </si>
  <si>
    <t xml:space="preserve"> ՀՀ  արդարադատության նախարարություն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</si>
  <si>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</si>
  <si>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</si>
  <si>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</si>
  <si>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ԱՇԽԱՏԱՆՔԻ ՎԱՐՁԱՏՐՈՒԹՅՈՒՆ</t>
  </si>
  <si>
    <t xml:space="preserve">ՀՀ  արդարադատության նախարարություն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</si>
  <si>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</si>
  <si>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</si>
  <si>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</si>
  <si>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ԾԱՌԱՅՈՒԹՅՈՒՆՆԵՐԻ  ԵՎ   ԱՊՐԱՆՔՆԵՐԻ  ՁԵՌՔԲԵՐՈՒՄ</t>
  </si>
  <si>
    <t>ՀՀ արդարադատության նախարարություն</t>
  </si>
  <si>
    <t xml:space="preserve"> 1080 </t>
  </si>
  <si>
    <t xml:space="preserve"> Դատական իշխանության գործունեության ապահովում և իրականացում </t>
  </si>
  <si>
    <t>Ցուցանիշների փոփոխությունը (ավելացումները նշված են դրական նշանով)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</si>
  <si>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</si>
  <si>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</si>
  <si>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</si>
  <si>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</si>
  <si>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</si>
  <si>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</si>
  <si>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</si>
  <si>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</si>
  <si>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ինն ամիս </t>
  </si>
  <si>
    <t xml:space="preserve"> Տարի </t>
  </si>
  <si>
    <t xml:space="preserve"> ԸՆԴԱՄԵՆԸ</t>
  </si>
  <si>
    <t xml:space="preserve"> այդ թվում`</t>
  </si>
  <si>
    <t>03</t>
  </si>
  <si>
    <t xml:space="preserve"> ՀԱՍԱՐԱԿԱԿԱՆ ԿԱՐԳ,  ԱՆՎՏԱՆԳՈՒԹՅՈՒՆ ԵՎ ԴԱՏԱԿԱՆ ԳՈՐԾՈՒՆԵՈՒԹՅՈՒՆ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</si>
  <si>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</si>
  <si>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</si>
  <si>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 xml:space="preserve"> Դատական գործունեություն և իրավական պաշտպանություն</t>
  </si>
  <si>
    <t xml:space="preserve"> Դատարաններ</t>
  </si>
  <si>
    <t xml:space="preserve"> Դատական իշխանության գործունեության ապահովում և իրականացում</t>
  </si>
  <si>
    <t xml:space="preserve"> 11001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</si>
  <si>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</si>
  <si>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 xml:space="preserve"> ՀՀ դատական դեպարտամենտ</t>
  </si>
  <si>
    <t xml:space="preserve"> - Պարգևատրումներ, դրամական խրախուսումներ և հատուկ վճարներ</t>
  </si>
  <si>
    <t xml:space="preserve"> Շարունակական ծախսեր</t>
  </si>
  <si>
    <t xml:space="preserve"> - Էներգետիկ ծառայություններ</t>
  </si>
  <si>
    <t xml:space="preserve"> - Կոմունալ ծառայություններ</t>
  </si>
  <si>
    <t xml:space="preserve"> - Կապի ծառայություններ</t>
  </si>
  <si>
    <t xml:space="preserve"> Նյութեր (Ապրանքներ)</t>
  </si>
  <si>
    <t xml:space="preserve"> - Գրասենյակային նյութեր և հագուստ</t>
  </si>
  <si>
    <t xml:space="preserve"> - Կենցաղային և հանրային սննդի նյութեր</t>
  </si>
  <si>
    <t xml:space="preserve"> - Հատուկ նպատակային այլ նյութեր</t>
  </si>
  <si>
    <t xml:space="preserve"> Ինն ամիս</t>
  </si>
  <si>
    <t xml:space="preserve"> Տարի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</si>
  <si>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</si>
  <si>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</si>
  <si>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</si>
  <si>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</si>
  <si>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</si>
  <si>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Ինն ամիս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</si>
  <si>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</si>
  <si>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</si>
  <si>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</si>
  <si>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11001 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</si>
  <si>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 </t>
  </si>
  <si>
    <t xml:space="preserve"> Դատական գործերի բաշխման համակարգի արդիականացում, դատարանների բնականոն գործունեության համար նյութատեխնիկական պայմաններով ապահովում, Դատական դեպարտամենտին որակյալ կադրերով ապահովում, ճշգրիտ դատական վիճակագրության վարում և այլն </t>
  </si>
  <si>
    <t xml:space="preserve"> Ծառայությունը մատուցող կազմակերպության անվանումը </t>
  </si>
  <si>
    <t xml:space="preserve"> Դատական դեպարտամենտ </t>
  </si>
  <si>
    <t xml:space="preserve"> Բարձրագույն դատական խորհուրդ</t>
  </si>
  <si>
    <t xml:space="preserve">ՀՀ կառավարության 2021 թվականի </t>
  </si>
  <si>
    <t xml:space="preserve">          ՄԱՍ 1. ՊԵՏԱԿԱՆ ՄԱՐՄՆԻ ԳԾՈՎ ԱՐԴՅՈՒՆՔԱՅԻՆ (ԿԱՏԱՐՈՂԱԿԱՆ) ՑՈՒՑԱՆԻՇՆԵՐԸ</t>
  </si>
  <si>
    <t>հազ. դրամներով</t>
  </si>
  <si>
    <t>ՀՀ դատական դեպարտամենտ</t>
  </si>
  <si>
    <t xml:space="preserve">ՀՀ կառավարության </t>
  </si>
  <si>
    <t xml:space="preserve"> N    -Ն որոշման</t>
  </si>
  <si>
    <t>Կոդը</t>
  </si>
  <si>
    <t>Անվանումը</t>
  </si>
  <si>
    <t>Գնման ձևը</t>
  </si>
  <si>
    <t>Չափի
միավորը</t>
  </si>
  <si>
    <t>միավորի գինը</t>
  </si>
  <si>
    <t>Ցուցանիշների փոփոխությունը (ավելացումները նշված են դրական նշանով, իսկ նվազեցումները՝ փակագծերում)</t>
  </si>
  <si>
    <t>քանակը</t>
  </si>
  <si>
    <t>գումարը (հազար դրամով)</t>
  </si>
  <si>
    <t>հատ</t>
  </si>
  <si>
    <t>Բաժին N 03  Խումբ N 03  Դաս N 01 Դատարաններ</t>
  </si>
  <si>
    <t>ՄԱՍ 1. ԱՊՐԱՆՔՆԵՐ</t>
  </si>
  <si>
    <t xml:space="preserve"> ՄԱՍ III. ԾԱՌԱՅՈՒԹՅՈՒՆՆԵՐ</t>
  </si>
  <si>
    <t xml:space="preserve"> </t>
  </si>
  <si>
    <t>արտադրական հատուկ հագուստ</t>
  </si>
  <si>
    <t xml:space="preserve"> 30197622-1</t>
  </si>
  <si>
    <t xml:space="preserve"> 30197234-1</t>
  </si>
  <si>
    <t xml:space="preserve">  թղթապանակ, կոշտ կազմով</t>
  </si>
  <si>
    <t xml:space="preserve"> 30197321-1</t>
  </si>
  <si>
    <t xml:space="preserve">  կարիչ, մինչև 20 թերթի համար</t>
  </si>
  <si>
    <t xml:space="preserve"> 30197322-1</t>
  </si>
  <si>
    <t xml:space="preserve">  կարիչ, 20-50 թերթի համար</t>
  </si>
  <si>
    <t xml:space="preserve"> 30197323-1</t>
  </si>
  <si>
    <t xml:space="preserve">  կարիչ, 50-ից ավելի թերթի համար</t>
  </si>
  <si>
    <t xml:space="preserve"> 30197331-1</t>
  </si>
  <si>
    <t xml:space="preserve">  դակիչ մեծ</t>
  </si>
  <si>
    <t xml:space="preserve"> 30197340-1</t>
  </si>
  <si>
    <t xml:space="preserve">  ապակարիչ</t>
  </si>
  <si>
    <t xml:space="preserve"> թուղթ, A4 ֆորմատի</t>
  </si>
  <si>
    <t xml:space="preserve"> 30199430-1</t>
  </si>
  <si>
    <t xml:space="preserve">  թուղթ նշումների, տրցակներով</t>
  </si>
  <si>
    <t xml:space="preserve"> 30232231-1</t>
  </si>
  <si>
    <t xml:space="preserve"> համակարգչի կոշտ սկավառակ</t>
  </si>
  <si>
    <t xml:space="preserve"> 30234300-1</t>
  </si>
  <si>
    <t xml:space="preserve">  դատարկ սկավառակ, առանց տուփի, CD</t>
  </si>
  <si>
    <t xml:space="preserve"> 30234400-1</t>
  </si>
  <si>
    <t xml:space="preserve">  դատարկ սկավառակ, առանց տուփի, DVD</t>
  </si>
  <si>
    <t xml:space="preserve"> 30234640-1</t>
  </si>
  <si>
    <t xml:space="preserve">  ֆլեշ հիշողություն, 16GB</t>
  </si>
  <si>
    <t xml:space="preserve"> 30234650-1</t>
  </si>
  <si>
    <t xml:space="preserve">  ֆլեշ հիշողություն, 32GB</t>
  </si>
  <si>
    <t xml:space="preserve"> 30236170-1</t>
  </si>
  <si>
    <t xml:space="preserve"> օպերատիվ հիշողության սարք (oru)</t>
  </si>
  <si>
    <t xml:space="preserve"> 30236170-2</t>
  </si>
  <si>
    <t xml:space="preserve"> 30236170-3</t>
  </si>
  <si>
    <t xml:space="preserve"> 30236170-4</t>
  </si>
  <si>
    <t xml:space="preserve"> ԳՀ</t>
  </si>
  <si>
    <t xml:space="preserve"> հատ</t>
  </si>
  <si>
    <t xml:space="preserve"> կիլոգրամ</t>
  </si>
  <si>
    <t xml:space="preserve"> 31531300-1</t>
  </si>
  <si>
    <t xml:space="preserve">  տնտեսող լամպեր</t>
  </si>
  <si>
    <t xml:space="preserve"> 65111100-1</t>
  </si>
  <si>
    <t xml:space="preserve">  խմելու ջրի բաշխում</t>
  </si>
  <si>
    <t xml:space="preserve"> 65311100-1</t>
  </si>
  <si>
    <t xml:space="preserve">  էլեկտրականության բաշխում</t>
  </si>
  <si>
    <t xml:space="preserve"> ՄԱ</t>
  </si>
  <si>
    <t xml:space="preserve"> դրամ</t>
  </si>
  <si>
    <t xml:space="preserve"> 22811170-1</t>
  </si>
  <si>
    <t xml:space="preserve">  կպչուն թերթիկներ նշումների համար</t>
  </si>
  <si>
    <t xml:space="preserve"> 22851500-1</t>
  </si>
  <si>
    <t xml:space="preserve"> կաշվեպանակ</t>
  </si>
  <si>
    <t xml:space="preserve"> 33771400-1</t>
  </si>
  <si>
    <t xml:space="preserve">  մեկանգամյա օգտագործման թղթե արտադրանք</t>
  </si>
  <si>
    <t xml:space="preserve"> 31685000-1</t>
  </si>
  <si>
    <t xml:space="preserve">  էլեկտրական երկարացման լար</t>
  </si>
  <si>
    <t xml:space="preserve"> 35821100-1</t>
  </si>
  <si>
    <t xml:space="preserve">  ՀՀ զինանշան</t>
  </si>
  <si>
    <t xml:space="preserve"> 35821400-1</t>
  </si>
  <si>
    <t xml:space="preserve">  դրոշներ</t>
  </si>
  <si>
    <t xml:space="preserve"> 79571100-1</t>
  </si>
  <si>
    <t xml:space="preserve">  փոստային առաքման ծառայություններ</t>
  </si>
  <si>
    <t xml:space="preserve">2021 թվականի __________ </t>
  </si>
  <si>
    <t xml:space="preserve">Ցուցանիշների փոփոխությունը (ավելացումները նշված են դրական նշանով, իսկ նվազեցումները` փակագծերում) </t>
  </si>
  <si>
    <t>Ցուցանիշների փոփոխությունը (նվազեցումները նշված են փակագծերում)</t>
  </si>
  <si>
    <t>Հավելված N 1</t>
  </si>
  <si>
    <t>Հավելված N 3</t>
  </si>
  <si>
    <t>___________  ___-ի N _______ -Ն    որոշման</t>
  </si>
  <si>
    <t>/հազ. դրամ/</t>
  </si>
  <si>
    <t xml:space="preserve"> Բյուջետային հատկացումների գլխավոր կարգադրիչների, ծրագրերի և միջոցառումների անվանումները</t>
  </si>
  <si>
    <t>Ցուցանիշների փոփոխությունը (ավելացումները նշված են դրական նշանով, իսկ նվազեցումները` փակագծերում)</t>
  </si>
  <si>
    <t>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</si>
  <si>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</si>
  <si>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</si>
  <si>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</si>
  <si>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>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</si>
  <si>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</si>
  <si>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</si>
  <si>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</si>
  <si>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</si>
  <si>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ՀՀ վերաքննիչ քաղաքացիական դատարանի բնականոն գործունեության և ՀՀ Վերաքննիչ
քաղաքացիական դատարանի կողմից դատական պաշտպանության իրավունքի ապահովում</t>
  </si>
  <si>
    <t>այդ թվում` բյուջետային ծախսերի տնտեսագիտական դասակարգման հոդվածներ</t>
  </si>
  <si>
    <t>ՀՀ վերաքննիչ վարչական դատարանի բնականոն գործունեության և ՀՀ Վերաքննիչ վարչական դատարանի կողմից դատական պաշտպանության իրավունքի ապահովում</t>
  </si>
  <si>
    <t>ՀՀ Սնանկության դատարանի բնականոն գործունեության և ՀՀ Սնանկության դատարանի կողմից դատական պաշտպանության իրավունքի ապահովում</t>
  </si>
  <si>
    <t>Բարձրագույն դատական խորհուրդ</t>
  </si>
  <si>
    <t>1080</t>
  </si>
  <si>
    <t>11003</t>
  </si>
  <si>
    <t>ՀՀ վերաքննիչ քաղաքացիական դատարանի բնականոն գործունեության և ՀՀ Վերաքննիչ քաղաքացիական դատարանի կողմից դատական պաշտպանության իրավունքի ապահովում</t>
  </si>
  <si>
    <t>Դատավարական գործունեության իրականացում, դատական ակտերի կազմում և հրապարակում, արխիվային փաստաթղթերի տրամադրում, դատական ծառայության իրականացում</t>
  </si>
  <si>
    <t>Ծառայությունների մատուցում</t>
  </si>
  <si>
    <t>ՀՀ Վերաքննիչ քաղաքացիական դատարան</t>
  </si>
  <si>
    <t>11005</t>
  </si>
  <si>
    <t>ՀՀ Վերաքննիչ վարչական դատարան</t>
  </si>
  <si>
    <t>11017</t>
  </si>
  <si>
    <t>ՀՀ Սնանկության դատարան</t>
  </si>
  <si>
    <t>ՄԱՍ I. Ա Պ Ր Ա Ն Ք Ն Ե Ր</t>
  </si>
  <si>
    <t>35821400</t>
  </si>
  <si>
    <t>դրոշ</t>
  </si>
  <si>
    <t>ԷԱՃ</t>
  </si>
  <si>
    <t>ՀՀ զինանշան</t>
  </si>
  <si>
    <t>33711480</t>
  </si>
  <si>
    <t>օճառ</t>
  </si>
  <si>
    <t>39831245</t>
  </si>
  <si>
    <t>օճառ, հեղուկ</t>
  </si>
  <si>
    <t>լիտր</t>
  </si>
  <si>
    <t>39831240</t>
  </si>
  <si>
    <t>մաքրող նյութեր</t>
  </si>
  <si>
    <t>կգ</t>
  </si>
  <si>
    <t>39812600</t>
  </si>
  <si>
    <t>մաքրող մածուկներ և փոշիներ</t>
  </si>
  <si>
    <t>39831276</t>
  </si>
  <si>
    <t>զուգարանների մաքրման նյութեր</t>
  </si>
  <si>
    <t>33761100</t>
  </si>
  <si>
    <t>զուգարանի թուղթ</t>
  </si>
  <si>
    <t>39224341</t>
  </si>
  <si>
    <t>աղբարկղղ, պլաստմասե</t>
  </si>
  <si>
    <t>39522330</t>
  </si>
  <si>
    <t>մաքրող կտորներ</t>
  </si>
  <si>
    <t>39831273</t>
  </si>
  <si>
    <t>հատակի մաքրման նյութեր</t>
  </si>
  <si>
    <t>30197622</t>
  </si>
  <si>
    <t>թուղթ, A4 ֆորմատի</t>
  </si>
  <si>
    <t>18111100</t>
  </si>
  <si>
    <t>ՄԱՍ III. ԾԱՌԱՅՈՒԹՅՈՒՆՆԵՐ</t>
  </si>
  <si>
    <t>էլեկտրականության բաշխում</t>
  </si>
  <si>
    <t>ՄԱ</t>
  </si>
  <si>
    <t>դրամ</t>
  </si>
  <si>
    <t>խմելու ջրի բաշխում</t>
  </si>
  <si>
    <t>1080 11003</t>
  </si>
  <si>
    <t xml:space="preserve">ՀՀ վերաքննիչ քաղաքացիական դատարանի բնականոն գործունեության և ՀՀ Վերաքննիչ քաղաքացիական դատարանի կողմից դատական պաշտպանության իրավունքի ապահովում
 </t>
  </si>
  <si>
    <t>փոստային առաքման ծառայություններ</t>
  </si>
  <si>
    <t>1080 11005</t>
  </si>
  <si>
    <t>1080 11017</t>
  </si>
  <si>
    <t>1080 11001</t>
  </si>
  <si>
    <t>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</si>
  <si>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 xml:space="preserve"> Դատական իշխանության անկախության երաշխավորում, բնականոն գործունեության և դատական պաշտպանության իրավունքի ապահովում</t>
  </si>
  <si>
    <t xml:space="preserve"> Դատական իշխանության գուծունեության և դատական պաշտպանության իրավունքի ապահովման արդյունավետության բարձրացում</t>
  </si>
  <si>
    <t xml:space="preserve"> Դատական գործերի բաշխման համակարգի արդիականացում, դատարանների բնականոն գործունեության համար նյութատեխնիկական պայմաններով ապահովում, Դատական դեպարտամենտին որակյալ կադրերով ապահովում, ճշգրիտ դատական վիճակագրության վարում և այլն</t>
  </si>
  <si>
    <t>Միջոցառման անվանումը`</t>
  </si>
  <si>
    <t>Միջոցառման նկարագրությունը`</t>
  </si>
  <si>
    <t>Դատավարական գործունեության իրականացում, դատական ակտերի կազմում և հրապարակում, արխիվային փաստաթղթերի տրամադրում,  դատական ծառայության իրականացում</t>
  </si>
  <si>
    <t>Միջոցառման տեսակը</t>
  </si>
  <si>
    <t>Հավելված N 2</t>
  </si>
  <si>
    <t>Հավելված N 4</t>
  </si>
  <si>
    <t>Հավելված  N 5</t>
  </si>
  <si>
    <t xml:space="preserve"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 N 2215-Ն ՈՐՈՇՄԱՆ N 5  ՀԱՎԵԼՎԱԾԻ  N 1  ԱՂՅՈՒՍԱԿՈՒՄ ԿԱՏԱՐՎՈՂ  ՓՈՓՈԽՈՒԹՅՈՒՆՆԵՐԸ  </t>
  </si>
  <si>
    <t xml:space="preserve">ՀԱՅԱՍՏԱՆԻ ՀԱՆՐԱՊԵՏՈՒԹՅԱՆ ԿԱՌԱՎԱՐՈՒԹՅԱՆ 2020 ԹՎԱԿԱՆԻ ԴԵԿՏԵՄԲԵՐԻ 30-Ի N 2215-Ն ՈՐՈՇՄԱՆ N 3  և N 4 ՀԱՎԵԼՎԱԾՆԵՐՈՒՄ ԿԱՏԱՐՎՈՂ  ՓՈՓՈԽՈՒԹՅՈՒՆՆԵՐԸ  </t>
  </si>
  <si>
    <t xml:space="preserve">ՀԱՅԱՍՏԱՆԻ ՀԱՆՐԱՊԵՏՈՒԹՅԱՆ ԿԱՌԱՎԱՐՈՒԹՅԱՆ 2020 ԹՎԱԿԱՆԻ ԴԵԿՏԵՄԲԵՐԻ 30-Ի ԹԻՎ 2215-Ն ՈՐՈՇՄԱՆ N 9 ՀԱՎԵԼՎԱԾԻ  9.5 ԱՂՅՈՒՍԱԿՈՒՄ ԿԱՏԱՐՎՈՂ ՓՈՓՈԽՈՒԹՅՈՒՆՆԵՐԸ </t>
  </si>
  <si>
    <t xml:space="preserve">ՀԱՅԱՍՏԱՆԻ ՀԱՆՐԱՊԵՏՈՒԹՅԱՆ ԿԱՌԱՎԱՐՈՒԹՅԱՆ 2020 ԹՎԱԿԱՆԻ ԴԵԿՏԵՄԲԵՐԻ 30-Ի ԹԻՎ 2215-Ն ՈՐՈՇՄԱՆ N 9.1 ՀԱՎԵԼՎԱԾԻ  9.1.5 և 9.1.10  ԱՂՅՈՒՍԱԿՆԵՐՈՒՄ ԿԱՏԱՐՎՈՂ ՓՈՓՈԽՈՒԹՅՈՒՆՆԵՐԸ </t>
  </si>
  <si>
    <t>ՀԱՅԱՍՏԱՆԻ ՀԱՆՐԱՊԵՏՈՒԹՅԱՆ ԿԱՌԱՎԱՐՈՒԹՅԱՆ 2020 ԹՎԱԿԱՆԻ ԴԵԿՏԵՄԲԵՐԻ 30-Ի N 2215-Ն ՈՐՈՇՄԱՆ N 10 ՀԱՎԵԼՎԱԾՈՒՄ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</si>
</sst>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֏_-;\-* #,##0.00\ _֏_-;_-* &quot;-&quot;??\ _֏_-;_-@_-"/>
    <numFmt numFmtId="164" formatCode="_(* #,##0.00_);_(* \(#,##0.00\);_(* &quot;-&quot;??_);_(@_)"/>
    <numFmt numFmtId="165" formatCode="_-* #,##0.00\ _ _-;\-* #,##0.00\ _ _-;_-* &quot;-&quot;??\ _ _-;_-@_-"/>
    <numFmt numFmtId="166" formatCode="#,##0.0"/>
    <numFmt numFmtId="167" formatCode="_(* #,##0.0_);_(* \(#,##0.0\);_(* &quot;-&quot;??_);_(@_)"/>
    <numFmt numFmtId="168" formatCode="##,##0.0;\(##,##0.0\);\-"/>
    <numFmt numFmtId="169" formatCode="_-* #,##0.00_р_._-;\-* #,##0.00_р_._-;_-* &quot;-&quot;??_р_._-;_-@_-"/>
    <numFmt numFmtId="170" formatCode="0.0_);\(0.0\)"/>
    <numFmt numFmtId="171" formatCode="_(* #,##0.0_);_(* \(#,##0.0\);_(* &quot;-&quot;?_);_(@_)"/>
    <numFmt numFmtId="172" formatCode="_-* #,##0.0\ _₽_-;\-* #,##0.0\ _₽_-;_-* &quot;-&quot;?\ _₽_-;_-@_-"/>
    <numFmt numFmtId="173" formatCode="_-* #,##0.0\ _֏_-;\-* #,##0.0\ _֏_-;_-* &quot;-&quot;?\ _֏_-;_-@_-"/>
    <numFmt numFmtId="174" formatCode="_-* #,##0.0\ _ _-;\-* #,##0.0\ _ _-;_-* &quot;-&quot;??\ _ _-;_-@_-"/>
  </numFmts>
  <fonts count="3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 Armenian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rgb="FF000000"/>
      <name val="Times New Roman"/>
      <family val="1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0"/>
      <name val="Arial"/>
      <family val="2"/>
    </font>
    <font>
      <sz val="8"/>
      <name val="GHEA Grapalat"/>
      <family val="3"/>
    </font>
    <font>
      <sz val="8"/>
      <color rgb="FF000000"/>
      <name val="GHEA Grapalat"/>
      <family val="3"/>
    </font>
    <font>
      <sz val="8"/>
      <color theme="1"/>
      <name val="GHEA Grapalat"/>
      <family val="3"/>
    </font>
    <font>
      <sz val="8"/>
      <name val="GHEA Grapalat"/>
      <family val="2"/>
    </font>
    <font>
      <sz val="10"/>
      <color indexed="8"/>
      <name val="GHEA Grapalat"/>
      <family val="3"/>
    </font>
    <font>
      <sz val="10"/>
      <name val="Arial"/>
      <family val="2"/>
      <charset val="204"/>
    </font>
    <font>
      <b/>
      <sz val="8"/>
      <name val="GHEA Grapalat"/>
      <family val="2"/>
    </font>
    <font>
      <sz val="10"/>
      <name val="Arial Unicode"/>
      <family val="2"/>
    </font>
    <font>
      <b/>
      <sz val="12"/>
      <name val="GHEA Grapalat"/>
      <family val="2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10"/>
      <color indexed="8"/>
      <name val="MS Sans Serif"/>
      <family val="2"/>
      <charset val="204"/>
    </font>
    <font>
      <b/>
      <sz val="10"/>
      <color indexed="8"/>
      <name val="GHEA Grapalat"/>
      <family val="3"/>
    </font>
    <font>
      <sz val="12"/>
      <color indexed="8"/>
      <name val="GHEA Grapalat"/>
      <family val="3"/>
    </font>
    <font>
      <sz val="10"/>
      <name val="Arial Armenian"/>
    </font>
    <font>
      <sz val="12"/>
      <color rgb="FF000000"/>
      <name val="GHEA Grapalat"/>
      <family val="3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i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8" fontId="16" fillId="0" borderId="0" applyFill="0" applyBorder="0" applyProtection="0">
      <alignment horizontal="right" vertical="top"/>
    </xf>
    <xf numFmtId="0" fontId="3" fillId="0" borderId="0"/>
    <xf numFmtId="0" fontId="1" fillId="0" borderId="0"/>
    <xf numFmtId="169" fontId="18" fillId="0" borderId="0" applyFont="0" applyFill="0" applyBorder="0" applyAlignment="0" applyProtection="0"/>
    <xf numFmtId="0" fontId="18" fillId="0" borderId="0"/>
    <xf numFmtId="0" fontId="16" fillId="0" borderId="0">
      <alignment horizontal="left" vertical="top" wrapText="1"/>
    </xf>
    <xf numFmtId="0" fontId="3" fillId="0" borderId="0"/>
    <xf numFmtId="168" fontId="19" fillId="0" borderId="0" applyFill="0" applyBorder="0" applyProtection="0">
      <alignment horizontal="right" vertical="top"/>
    </xf>
    <xf numFmtId="0" fontId="20" fillId="0" borderId="0"/>
    <xf numFmtId="0" fontId="3" fillId="0" borderId="0"/>
    <xf numFmtId="0" fontId="25" fillId="0" borderId="0"/>
    <xf numFmtId="0" fontId="28" fillId="0" borderId="0"/>
    <xf numFmtId="165" fontId="28" fillId="0" borderId="0" applyFont="0" applyFill="0" applyBorder="0" applyAlignment="0" applyProtection="0"/>
  </cellStyleXfs>
  <cellXfs count="226">
    <xf numFmtId="0" fontId="0" fillId="0" borderId="0" xfId="0" applyFill="1" applyBorder="1" applyAlignment="1">
      <alignment horizontal="left" vertical="top"/>
    </xf>
    <xf numFmtId="0" fontId="10" fillId="0" borderId="0" xfId="0" applyFont="1"/>
    <xf numFmtId="0" fontId="10" fillId="2" borderId="0" xfId="0" applyFont="1" applyFill="1"/>
    <xf numFmtId="0" fontId="6" fillId="2" borderId="0" xfId="16" applyFont="1" applyFill="1">
      <alignment horizontal="left" vertical="top" wrapText="1"/>
    </xf>
    <xf numFmtId="164" fontId="6" fillId="2" borderId="0" xfId="16" applyNumberFormat="1" applyFont="1" applyFill="1">
      <alignment horizontal="left" vertical="top" wrapText="1"/>
    </xf>
    <xf numFmtId="0" fontId="17" fillId="0" borderId="0" xfId="21" applyFont="1"/>
    <xf numFmtId="0" fontId="17" fillId="0" borderId="0" xfId="21" applyFont="1" applyAlignment="1" applyProtection="1">
      <alignment horizontal="left" wrapText="1"/>
      <protection locked="0"/>
    </xf>
    <xf numFmtId="0" fontId="26" fillId="0" borderId="0" xfId="21" applyFont="1" applyAlignment="1" applyProtection="1">
      <protection locked="0"/>
    </xf>
    <xf numFmtId="0" fontId="26" fillId="0" borderId="0" xfId="21" applyFont="1" applyAlignment="1" applyProtection="1">
      <alignment horizontal="right"/>
      <protection locked="0"/>
    </xf>
    <xf numFmtId="0" fontId="17" fillId="0" borderId="0" xfId="21" applyFont="1" applyProtection="1">
      <protection locked="0"/>
    </xf>
    <xf numFmtId="0" fontId="17" fillId="0" borderId="0" xfId="21" applyFont="1" applyAlignment="1" applyProtection="1">
      <alignment horizontal="center"/>
      <protection locked="0"/>
    </xf>
    <xf numFmtId="0" fontId="27" fillId="0" borderId="0" xfId="21" applyFont="1"/>
    <xf numFmtId="0" fontId="24" fillId="0" borderId="0" xfId="21" applyFont="1" applyBorder="1" applyAlignment="1" applyProtection="1">
      <alignment vertical="center" wrapText="1"/>
      <protection locked="0"/>
    </xf>
    <xf numFmtId="0" fontId="27" fillId="0" borderId="0" xfId="21" applyFont="1" applyAlignment="1" applyProtection="1">
      <alignment horizontal="center"/>
      <protection locked="0"/>
    </xf>
    <xf numFmtId="0" fontId="27" fillId="0" borderId="0" xfId="21" applyFont="1" applyProtection="1">
      <protection locked="0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167" fontId="13" fillId="2" borderId="0" xfId="5" applyNumberFormat="1" applyFont="1" applyFill="1" applyAlignment="1">
      <alignment horizontal="right" vertical="center"/>
    </xf>
    <xf numFmtId="167" fontId="15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167" fontId="8" fillId="2" borderId="0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right"/>
    </xf>
    <xf numFmtId="0" fontId="15" fillId="2" borderId="0" xfId="0" applyFont="1" applyFill="1"/>
    <xf numFmtId="167" fontId="13" fillId="2" borderId="0" xfId="3" applyNumberFormat="1" applyFont="1" applyFill="1" applyAlignment="1">
      <alignment horizontal="right" vertical="center"/>
    </xf>
    <xf numFmtId="0" fontId="9" fillId="2" borderId="0" xfId="0" applyFont="1" applyFill="1" applyAlignment="1"/>
    <xf numFmtId="0" fontId="11" fillId="2" borderId="0" xfId="0" applyFont="1" applyFill="1"/>
    <xf numFmtId="0" fontId="9" fillId="2" borderId="0" xfId="0" applyFont="1" applyFill="1" applyAlignment="1">
      <alignment horizontal="center" wrapText="1"/>
    </xf>
    <xf numFmtId="0" fontId="29" fillId="2" borderId="0" xfId="0" applyFont="1" applyFill="1" applyBorder="1" applyAlignment="1">
      <alignment horizontal="left" vertical="top"/>
    </xf>
    <xf numFmtId="0" fontId="30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4" fillId="2" borderId="1" xfId="17" applyFont="1" applyFill="1" applyBorder="1" applyAlignment="1">
      <alignment horizontal="center" vertical="top" wrapText="1"/>
    </xf>
    <xf numFmtId="167" fontId="24" fillId="2" borderId="1" xfId="17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left" vertical="top" wrapText="1"/>
    </xf>
    <xf numFmtId="167" fontId="22" fillId="2" borderId="1" xfId="3" applyNumberFormat="1" applyFont="1" applyFill="1" applyBorder="1" applyAlignment="1">
      <alignment horizontal="center" vertical="center"/>
    </xf>
    <xf numFmtId="49" fontId="22" fillId="2" borderId="6" xfId="16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center" wrapText="1"/>
    </xf>
    <xf numFmtId="0" fontId="31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top" wrapText="1"/>
    </xf>
    <xf numFmtId="167" fontId="32" fillId="2" borderId="1" xfId="0" applyNumberFormat="1" applyFont="1" applyFill="1" applyBorder="1" applyAlignment="1">
      <alignment horizontal="left" vertical="top" wrapText="1"/>
    </xf>
    <xf numFmtId="49" fontId="22" fillId="2" borderId="4" xfId="16" applyNumberFormat="1" applyFont="1" applyFill="1" applyBorder="1" applyAlignment="1">
      <alignment horizontal="center" vertical="top" wrapText="1"/>
    </xf>
    <xf numFmtId="49" fontId="22" fillId="2" borderId="6" xfId="16" applyNumberFormat="1" applyFont="1" applyFill="1" applyBorder="1" applyAlignment="1">
      <alignment vertical="top" wrapText="1"/>
    </xf>
    <xf numFmtId="49" fontId="22" fillId="2" borderId="3" xfId="16" applyNumberFormat="1" applyFont="1" applyFill="1" applyBorder="1" applyAlignment="1">
      <alignment vertical="top" wrapText="1"/>
    </xf>
    <xf numFmtId="0" fontId="24" fillId="2" borderId="3" xfId="16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49" fontId="22" fillId="2" borderId="4" xfId="16" applyNumberFormat="1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left" vertical="center" wrapText="1"/>
    </xf>
    <xf numFmtId="167" fontId="24" fillId="2" borderId="1" xfId="3" applyNumberFormat="1" applyFont="1" applyFill="1" applyBorder="1" applyAlignment="1">
      <alignment horizontal="center" vertical="center" wrapText="1"/>
    </xf>
    <xf numFmtId="166" fontId="22" fillId="2" borderId="1" xfId="18" applyNumberFormat="1" applyFont="1" applyFill="1" applyBorder="1" applyAlignment="1">
      <alignment horizontal="center" vertical="center"/>
    </xf>
    <xf numFmtId="167" fontId="22" fillId="2" borderId="1" xfId="18" applyNumberFormat="1" applyFont="1" applyFill="1" applyBorder="1" applyAlignment="1">
      <alignment horizontal="center" vertical="center"/>
    </xf>
    <xf numFmtId="0" fontId="24" fillId="2" borderId="4" xfId="16" applyFont="1" applyFill="1" applyBorder="1" applyAlignment="1">
      <alignment horizontal="center" vertical="top" wrapText="1"/>
    </xf>
    <xf numFmtId="0" fontId="27" fillId="2" borderId="10" xfId="0" applyFont="1" applyFill="1" applyBorder="1" applyAlignment="1">
      <alignment horizontal="left" vertical="center" wrapText="1"/>
    </xf>
    <xf numFmtId="164" fontId="24" fillId="2" borderId="1" xfId="3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167" fontId="24" fillId="2" borderId="1" xfId="3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 wrapText="1"/>
    </xf>
    <xf numFmtId="49" fontId="22" fillId="2" borderId="3" xfId="16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171" fontId="9" fillId="0" borderId="20" xfId="0" applyNumberFormat="1" applyFont="1" applyBorder="1" applyAlignment="1">
      <alignment horizontal="center" vertical="top" wrapText="1"/>
    </xf>
    <xf numFmtId="167" fontId="11" fillId="0" borderId="16" xfId="3" applyNumberFormat="1" applyFont="1" applyBorder="1"/>
    <xf numFmtId="0" fontId="9" fillId="0" borderId="16" xfId="0" applyFont="1" applyBorder="1" applyAlignment="1"/>
    <xf numFmtId="167" fontId="22" fillId="0" borderId="18" xfId="3" applyNumberFormat="1" applyFont="1" applyFill="1" applyBorder="1" applyAlignment="1">
      <alignment horizontal="left"/>
    </xf>
    <xf numFmtId="167" fontId="22" fillId="0" borderId="16" xfId="3" applyNumberFormat="1" applyFont="1" applyFill="1" applyBorder="1" applyAlignment="1">
      <alignment horizontal="left"/>
    </xf>
    <xf numFmtId="0" fontId="33" fillId="0" borderId="16" xfId="0" applyFont="1" applyBorder="1" applyAlignment="1">
      <alignment horizontal="left" vertical="top" wrapText="1"/>
    </xf>
    <xf numFmtId="167" fontId="24" fillId="0" borderId="11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167" fontId="11" fillId="0" borderId="4" xfId="0" applyNumberFormat="1" applyFont="1" applyBorder="1" applyAlignment="1">
      <alignment horizontal="left" vertical="top" wrapText="1"/>
    </xf>
    <xf numFmtId="167" fontId="24" fillId="0" borderId="4" xfId="3" applyNumberFormat="1" applyFont="1" applyBorder="1" applyAlignment="1">
      <alignment vertical="center" wrapText="1"/>
    </xf>
    <xf numFmtId="167" fontId="33" fillId="0" borderId="4" xfId="0" applyNumberFormat="1" applyFont="1" applyBorder="1" applyAlignment="1">
      <alignment horizontal="left" vertical="top" wrapText="1"/>
    </xf>
    <xf numFmtId="172" fontId="10" fillId="0" borderId="0" xfId="0" applyNumberFormat="1" applyFont="1" applyAlignment="1">
      <alignment horizontal="left" vertical="top" wrapText="1"/>
    </xf>
    <xf numFmtId="167" fontId="11" fillId="0" borderId="3" xfId="0" applyNumberFormat="1" applyFont="1" applyBorder="1" applyAlignment="1">
      <alignment horizontal="left" vertical="top" wrapText="1"/>
    </xf>
    <xf numFmtId="167" fontId="24" fillId="0" borderId="3" xfId="3" applyNumberFormat="1" applyFont="1" applyBorder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167" fontId="24" fillId="0" borderId="4" xfId="3" applyNumberFormat="1" applyFont="1" applyBorder="1" applyAlignment="1">
      <alignment vertical="center"/>
    </xf>
    <xf numFmtId="0" fontId="24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67" fontId="24" fillId="0" borderId="3" xfId="3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7" fontId="24" fillId="2" borderId="16" xfId="3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49" fontId="22" fillId="2" borderId="11" xfId="16" applyNumberFormat="1" applyFont="1" applyFill="1" applyBorder="1" applyAlignment="1">
      <alignment horizontal="center" vertical="top" wrapText="1"/>
    </xf>
    <xf numFmtId="49" fontId="22" fillId="2" borderId="11" xfId="16" applyNumberFormat="1" applyFont="1" applyFill="1" applyBorder="1" applyAlignment="1">
      <alignment vertical="top" wrapText="1"/>
    </xf>
    <xf numFmtId="0" fontId="24" fillId="2" borderId="11" xfId="16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73" fontId="6" fillId="2" borderId="0" xfId="16" applyNumberFormat="1" applyFont="1" applyFill="1">
      <alignment horizontal="left" vertical="top" wrapText="1"/>
    </xf>
    <xf numFmtId="43" fontId="6" fillId="2" borderId="0" xfId="16" applyNumberFormat="1" applyFont="1" applyFill="1">
      <alignment horizontal="left" vertical="top" wrapText="1"/>
    </xf>
    <xf numFmtId="167" fontId="6" fillId="2" borderId="0" xfId="16" applyNumberFormat="1" applyFont="1" applyFill="1">
      <alignment horizontal="left" vertical="top" wrapText="1"/>
    </xf>
    <xf numFmtId="0" fontId="22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vertical="top" wrapText="1"/>
    </xf>
    <xf numFmtId="0" fontId="33" fillId="2" borderId="0" xfId="0" applyFont="1" applyFill="1" applyBorder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68" fontId="33" fillId="2" borderId="1" xfId="11" applyNumberFormat="1" applyFont="1" applyFill="1" applyBorder="1" applyAlignment="1">
      <alignment horizontal="right" vertical="top"/>
    </xf>
    <xf numFmtId="0" fontId="11" fillId="2" borderId="1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168" fontId="33" fillId="2" borderId="0" xfId="11" applyNumberFormat="1" applyFont="1" applyFill="1" applyBorder="1" applyAlignment="1">
      <alignment horizontal="right" vertical="top"/>
    </xf>
    <xf numFmtId="168" fontId="10" fillId="2" borderId="0" xfId="0" applyNumberFormat="1" applyFont="1" applyFill="1"/>
    <xf numFmtId="0" fontId="11" fillId="2" borderId="0" xfId="0" applyFont="1" applyFill="1" applyBorder="1" applyAlignment="1">
      <alignment horizontal="left" vertical="top"/>
    </xf>
    <xf numFmtId="0" fontId="5" fillId="0" borderId="0" xfId="0" applyFont="1" applyFill="1"/>
    <xf numFmtId="0" fontId="4" fillId="0" borderId="0" xfId="0" applyFont="1" applyFill="1"/>
    <xf numFmtId="0" fontId="5" fillId="2" borderId="0" xfId="0" applyFont="1" applyFill="1"/>
    <xf numFmtId="0" fontId="4" fillId="2" borderId="0" xfId="0" applyFont="1" applyFill="1"/>
    <xf numFmtId="0" fontId="9" fillId="0" borderId="14" xfId="0" applyFont="1" applyBorder="1" applyAlignment="1">
      <alignment vertical="top" wrapText="1"/>
    </xf>
    <xf numFmtId="0" fontId="22" fillId="0" borderId="16" xfId="1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vertical="top" wrapText="1"/>
    </xf>
    <xf numFmtId="0" fontId="22" fillId="2" borderId="12" xfId="21" applyFont="1" applyFill="1" applyBorder="1" applyAlignment="1" applyProtection="1">
      <alignment horizontal="center" vertical="center" wrapText="1"/>
      <protection locked="0"/>
    </xf>
    <xf numFmtId="0" fontId="22" fillId="2" borderId="15" xfId="21" applyFont="1" applyFill="1" applyBorder="1" applyAlignment="1" applyProtection="1">
      <alignment horizontal="center" vertical="center" wrapText="1"/>
      <protection locked="0"/>
    </xf>
    <xf numFmtId="0" fontId="22" fillId="2" borderId="13" xfId="21" applyFont="1" applyFill="1" applyBorder="1" applyAlignment="1" applyProtection="1">
      <alignment horizontal="center" vertical="center" wrapText="1"/>
      <protection locked="0"/>
    </xf>
    <xf numFmtId="1" fontId="24" fillId="2" borderId="14" xfId="21" applyNumberFormat="1" applyFont="1" applyFill="1" applyBorder="1" applyAlignment="1" applyProtection="1">
      <alignment horizontal="center" vertical="center" wrapText="1"/>
      <protection locked="0"/>
    </xf>
    <xf numFmtId="0" fontId="24" fillId="2" borderId="14" xfId="21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>
      <alignment horizontal="right" vertical="top" wrapText="1"/>
    </xf>
    <xf numFmtId="167" fontId="24" fillId="2" borderId="14" xfId="3" applyNumberFormat="1" applyFont="1" applyFill="1" applyBorder="1" applyAlignment="1">
      <alignment horizontal="center" vertical="top"/>
    </xf>
    <xf numFmtId="166" fontId="22" fillId="0" borderId="16" xfId="10" applyNumberFormat="1" applyFont="1" applyFill="1" applyBorder="1" applyAlignment="1">
      <alignment horizontal="center" vertical="center"/>
    </xf>
    <xf numFmtId="0" fontId="24" fillId="0" borderId="16" xfId="10" applyFont="1" applyFill="1" applyBorder="1" applyAlignment="1">
      <alignment horizontal="left" vertical="center"/>
    </xf>
    <xf numFmtId="0" fontId="22" fillId="0" borderId="16" xfId="10" applyFont="1" applyFill="1" applyBorder="1" applyAlignment="1">
      <alignment horizontal="left" vertical="center" wrapText="1"/>
    </xf>
    <xf numFmtId="0" fontId="22" fillId="0" borderId="16" xfId="10" applyFont="1" applyFill="1" applyBorder="1" applyAlignment="1">
      <alignment horizontal="center" vertical="center"/>
    </xf>
    <xf numFmtId="0" fontId="24" fillId="0" borderId="17" xfId="10" applyFont="1" applyFill="1" applyBorder="1" applyAlignment="1">
      <alignment horizontal="left" vertical="center" wrapText="1"/>
    </xf>
    <xf numFmtId="0" fontId="24" fillId="0" borderId="16" xfId="10" applyFont="1" applyFill="1" applyBorder="1" applyAlignment="1">
      <alignment horizontal="center" vertical="center"/>
    </xf>
    <xf numFmtId="166" fontId="24" fillId="0" borderId="16" xfId="10" applyNumberFormat="1" applyFont="1" applyFill="1" applyBorder="1" applyAlignment="1">
      <alignment horizontal="center" vertical="center"/>
    </xf>
    <xf numFmtId="170" fontId="24" fillId="0" borderId="16" xfId="0" applyNumberFormat="1" applyFont="1" applyFill="1" applyBorder="1" applyAlignment="1">
      <alignment horizontal="center" vertical="center" wrapText="1"/>
    </xf>
    <xf numFmtId="0" fontId="24" fillId="0" borderId="16" xfId="10" applyFont="1" applyFill="1" applyBorder="1" applyAlignment="1">
      <alignment horizontal="left" vertical="center" wrapText="1"/>
    </xf>
    <xf numFmtId="0" fontId="24" fillId="2" borderId="16" xfId="10" applyFont="1" applyFill="1" applyBorder="1" applyAlignment="1">
      <alignment horizontal="left" vertical="center"/>
    </xf>
    <xf numFmtId="0" fontId="24" fillId="2" borderId="17" xfId="10" applyFont="1" applyFill="1" applyBorder="1" applyAlignment="1">
      <alignment horizontal="left" vertical="center" wrapText="1"/>
    </xf>
    <xf numFmtId="0" fontId="24" fillId="2" borderId="16" xfId="10" applyFont="1" applyFill="1" applyBorder="1" applyAlignment="1">
      <alignment horizontal="center" vertical="center"/>
    </xf>
    <xf numFmtId="166" fontId="24" fillId="2" borderId="16" xfId="10" applyNumberFormat="1" applyFont="1" applyFill="1" applyBorder="1" applyAlignment="1">
      <alignment horizontal="center" vertical="center"/>
    </xf>
    <xf numFmtId="170" fontId="24" fillId="2" borderId="16" xfId="0" applyNumberFormat="1" applyFont="1" applyFill="1" applyBorder="1" applyAlignment="1">
      <alignment horizontal="center" vertical="center" wrapText="1"/>
    </xf>
    <xf numFmtId="0" fontId="24" fillId="2" borderId="16" xfId="10" applyFont="1" applyFill="1" applyBorder="1" applyAlignment="1">
      <alignment horizontal="left" vertical="center" wrapText="1"/>
    </xf>
    <xf numFmtId="0" fontId="22" fillId="2" borderId="16" xfId="10" applyFont="1" applyFill="1" applyBorder="1" applyAlignment="1">
      <alignment horizontal="left" vertical="center"/>
    </xf>
    <xf numFmtId="0" fontId="22" fillId="2" borderId="16" xfId="10" applyFont="1" applyFill="1" applyBorder="1" applyAlignment="1">
      <alignment horizontal="left" vertical="center" wrapText="1"/>
    </xf>
    <xf numFmtId="0" fontId="22" fillId="2" borderId="16" xfId="10" applyFont="1" applyFill="1" applyBorder="1" applyAlignment="1">
      <alignment horizontal="center" vertical="center"/>
    </xf>
    <xf numFmtId="166" fontId="22" fillId="2" borderId="16" xfId="10" applyNumberFormat="1" applyFont="1" applyFill="1" applyBorder="1" applyAlignment="1">
      <alignment horizontal="center" vertical="center"/>
    </xf>
    <xf numFmtId="43" fontId="17" fillId="0" borderId="0" xfId="21" applyNumberFormat="1" applyFont="1"/>
    <xf numFmtId="167" fontId="6" fillId="2" borderId="0" xfId="3" applyNumberFormat="1" applyFont="1" applyFill="1" applyAlignment="1">
      <alignment horizontal="right" vertical="center"/>
    </xf>
    <xf numFmtId="174" fontId="9" fillId="2" borderId="16" xfId="3" applyNumberFormat="1" applyFont="1" applyFill="1" applyBorder="1" applyAlignment="1">
      <alignment horizontal="right" vertical="top" wrapText="1"/>
    </xf>
    <xf numFmtId="174" fontId="27" fillId="2" borderId="16" xfId="3" applyNumberFormat="1" applyFont="1" applyFill="1" applyBorder="1" applyAlignment="1" applyProtection="1">
      <alignment horizontal="right"/>
      <protection locked="0"/>
    </xf>
    <xf numFmtId="174" fontId="22" fillId="0" borderId="16" xfId="3" applyNumberFormat="1" applyFont="1" applyFill="1" applyBorder="1" applyAlignment="1">
      <alignment horizontal="right" vertical="center"/>
    </xf>
    <xf numFmtId="174" fontId="24" fillId="0" borderId="16" xfId="3" applyNumberFormat="1" applyFont="1" applyFill="1" applyBorder="1" applyAlignment="1">
      <alignment horizontal="right" vertical="center" wrapText="1"/>
    </xf>
    <xf numFmtId="174" fontId="22" fillId="0" borderId="16" xfId="3" applyNumberFormat="1" applyFont="1" applyFill="1" applyBorder="1" applyAlignment="1">
      <alignment horizontal="right" vertical="center" wrapText="1"/>
    </xf>
    <xf numFmtId="174" fontId="24" fillId="2" borderId="16" xfId="3" applyNumberFormat="1" applyFont="1" applyFill="1" applyBorder="1" applyAlignment="1">
      <alignment horizontal="right" vertical="center" wrapText="1"/>
    </xf>
    <xf numFmtId="174" fontId="22" fillId="2" borderId="16" xfId="3" applyNumberFormat="1" applyFont="1" applyFill="1" applyBorder="1" applyAlignment="1">
      <alignment horizontal="right" vertical="center" wrapText="1"/>
    </xf>
    <xf numFmtId="0" fontId="24" fillId="0" borderId="14" xfId="21" applyFont="1" applyBorder="1" applyAlignment="1" applyProtection="1">
      <alignment horizontal="center" vertical="center" wrapText="1"/>
      <protection locked="0"/>
    </xf>
    <xf numFmtId="0" fontId="27" fillId="0" borderId="14" xfId="21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24" fillId="2" borderId="17" xfId="16" applyFont="1" applyFill="1" applyBorder="1" applyAlignment="1">
      <alignment horizontal="center" vertical="top" wrapText="1"/>
    </xf>
    <xf numFmtId="0" fontId="24" fillId="2" borderId="19" xfId="16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22" fillId="0" borderId="17" xfId="10" applyFont="1" applyFill="1" applyBorder="1" applyAlignment="1">
      <alignment horizontal="center" vertical="top" wrapText="1"/>
    </xf>
    <xf numFmtId="0" fontId="22" fillId="0" borderId="18" xfId="10" applyFont="1" applyFill="1" applyBorder="1" applyAlignment="1">
      <alignment horizontal="center" vertical="top" wrapText="1"/>
    </xf>
    <xf numFmtId="0" fontId="22" fillId="0" borderId="19" xfId="10" applyFont="1" applyFill="1" applyBorder="1" applyAlignment="1">
      <alignment horizontal="center" vertical="top" wrapText="1"/>
    </xf>
    <xf numFmtId="0" fontId="17" fillId="0" borderId="0" xfId="21" applyFont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23" fillId="3" borderId="0" xfId="21" applyFont="1" applyFill="1" applyAlignment="1" applyProtection="1">
      <alignment horizontal="center" vertical="center" wrapText="1"/>
      <protection locked="0"/>
    </xf>
    <xf numFmtId="0" fontId="27" fillId="0" borderId="12" xfId="21" applyFont="1" applyBorder="1" applyAlignment="1" applyProtection="1">
      <alignment horizontal="center" vertical="center" wrapText="1"/>
      <protection locked="0"/>
    </xf>
    <xf numFmtId="0" fontId="27" fillId="0" borderId="13" xfId="21" applyFont="1" applyBorder="1" applyAlignment="1" applyProtection="1">
      <alignment horizontal="center" vertical="center" wrapText="1"/>
      <protection locked="0"/>
    </xf>
    <xf numFmtId="0" fontId="22" fillId="2" borderId="12" xfId="21" applyFont="1" applyFill="1" applyBorder="1" applyAlignment="1" applyProtection="1">
      <alignment horizontal="left" vertical="center" wrapText="1"/>
      <protection locked="0"/>
    </xf>
    <xf numFmtId="0" fontId="22" fillId="2" borderId="15" xfId="21" applyFont="1" applyFill="1" applyBorder="1" applyAlignment="1" applyProtection="1">
      <alignment horizontal="left" vertical="center" wrapText="1"/>
      <protection locked="0"/>
    </xf>
    <xf numFmtId="0" fontId="22" fillId="2" borderId="13" xfId="21" applyFont="1" applyFill="1" applyBorder="1" applyAlignment="1" applyProtection="1">
      <alignment horizontal="left" vertical="center" wrapText="1"/>
      <protection locked="0"/>
    </xf>
    <xf numFmtId="0" fontId="27" fillId="0" borderId="11" xfId="21" applyFont="1" applyBorder="1" applyAlignment="1">
      <alignment horizontal="center" vertical="center" wrapText="1"/>
    </xf>
    <xf numFmtId="0" fontId="27" fillId="0" borderId="3" xfId="21" applyFont="1" applyBorder="1" applyAlignment="1">
      <alignment horizontal="center" vertical="center" wrapText="1"/>
    </xf>
    <xf numFmtId="0" fontId="24" fillId="0" borderId="11" xfId="21" applyFont="1" applyBorder="1" applyAlignment="1" applyProtection="1">
      <alignment horizontal="center" vertical="center" wrapText="1"/>
      <protection locked="0"/>
    </xf>
    <xf numFmtId="0" fontId="24" fillId="0" borderId="3" xfId="2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2" fillId="2" borderId="16" xfId="1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22" fillId="2" borderId="17" xfId="21" applyFont="1" applyFill="1" applyBorder="1" applyAlignment="1" applyProtection="1">
      <alignment horizontal="left" vertical="center" wrapText="1"/>
      <protection locked="0"/>
    </xf>
    <xf numFmtId="0" fontId="22" fillId="2" borderId="18" xfId="21" applyFont="1" applyFill="1" applyBorder="1" applyAlignment="1" applyProtection="1">
      <alignment horizontal="left" vertical="center" wrapText="1"/>
      <protection locked="0"/>
    </xf>
    <xf numFmtId="0" fontId="22" fillId="2" borderId="19" xfId="21" applyFont="1" applyFill="1" applyBorder="1" applyAlignment="1" applyProtection="1">
      <alignment horizontal="left" vertical="center" wrapText="1"/>
      <protection locked="0"/>
    </xf>
    <xf numFmtId="167" fontId="22" fillId="2" borderId="14" xfId="3" applyNumberFormat="1" applyFont="1" applyFill="1" applyBorder="1" applyAlignment="1">
      <alignment horizontal="center" vertical="top"/>
    </xf>
  </cellXfs>
  <cellStyles count="24">
    <cellStyle name="Comma" xfId="3" builtinId="3"/>
    <cellStyle name="Comma 2" xfId="2"/>
    <cellStyle name="Comma 2 2" xfId="4"/>
    <cellStyle name="Comma 2 2 2" xfId="7"/>
    <cellStyle name="Comma 3" xfId="5"/>
    <cellStyle name="Comma 3 2" xfId="8"/>
    <cellStyle name="Comma 4" xfId="6"/>
    <cellStyle name="Comma 5" xfId="9"/>
    <cellStyle name="Comma 6" xfId="23"/>
    <cellStyle name="Normal" xfId="0" builtinId="0"/>
    <cellStyle name="Normal 11" xfId="17"/>
    <cellStyle name="Normal 12" xfId="20"/>
    <cellStyle name="Normal 2" xfId="1"/>
    <cellStyle name="Normal 3" xfId="10"/>
    <cellStyle name="Normal 4" xfId="13"/>
    <cellStyle name="Normal 5" xfId="22"/>
    <cellStyle name="Normal 5 2" xfId="15"/>
    <cellStyle name="Normal 8" xfId="16"/>
    <cellStyle name="Normal 8 2" xfId="19"/>
    <cellStyle name="Normal_MVD artabyug" xfId="21"/>
    <cellStyle name="SN_241" xfId="11"/>
    <cellStyle name="SN_b" xfId="18"/>
    <cellStyle name="Обычный 2" xfId="12"/>
    <cellStyle name="Финансовый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activeCell="C8" sqref="C8:C9"/>
    </sheetView>
  </sheetViews>
  <sheetFormatPr defaultColWidth="10.6640625" defaultRowHeight="13.5" x14ac:dyDescent="0.25"/>
  <cols>
    <col min="1" max="1" width="12.1640625" style="1" customWidth="1"/>
    <col min="2" max="2" width="19.5" style="1" customWidth="1"/>
    <col min="3" max="3" width="84" style="1" customWidth="1"/>
    <col min="4" max="4" width="24.5" style="1" customWidth="1"/>
    <col min="5" max="5" width="28" style="95" customWidth="1"/>
    <col min="6" max="6" width="10.6640625" style="1"/>
    <col min="7" max="7" width="58.1640625" style="1" customWidth="1"/>
    <col min="8" max="16384" width="10.6640625" style="1"/>
  </cols>
  <sheetData>
    <row r="1" spans="1:8" ht="15" customHeight="1" x14ac:dyDescent="0.25">
      <c r="E1" s="69" t="s">
        <v>146</v>
      </c>
    </row>
    <row r="2" spans="1:8" x14ac:dyDescent="0.25">
      <c r="E2" s="70" t="s">
        <v>67</v>
      </c>
      <c r="F2" s="70"/>
      <c r="G2" s="70"/>
      <c r="H2" s="70"/>
    </row>
    <row r="3" spans="1:8" x14ac:dyDescent="0.25">
      <c r="E3" s="70" t="s">
        <v>148</v>
      </c>
      <c r="F3" s="70"/>
      <c r="G3" s="70"/>
      <c r="H3" s="70"/>
    </row>
    <row r="5" spans="1:8" ht="76.5" customHeight="1" x14ac:dyDescent="0.25">
      <c r="A5" s="174" t="s">
        <v>226</v>
      </c>
      <c r="B5" s="174"/>
      <c r="C5" s="174"/>
      <c r="D5" s="174"/>
      <c r="E5" s="174"/>
    </row>
    <row r="6" spans="1:8" ht="17.25" x14ac:dyDescent="0.3">
      <c r="A6" s="71"/>
      <c r="B6" s="71"/>
      <c r="C6" s="71"/>
      <c r="D6" s="71"/>
      <c r="E6" s="72"/>
    </row>
    <row r="7" spans="1:8" ht="35.25" customHeight="1" x14ac:dyDescent="0.3">
      <c r="A7" s="71"/>
      <c r="B7" s="71"/>
      <c r="C7" s="71"/>
      <c r="D7" s="71"/>
      <c r="E7" s="73" t="s">
        <v>149</v>
      </c>
    </row>
    <row r="8" spans="1:8" s="74" customFormat="1" ht="65.25" customHeight="1" x14ac:dyDescent="0.2">
      <c r="A8" s="175" t="s">
        <v>20</v>
      </c>
      <c r="B8" s="175"/>
      <c r="C8" s="175" t="s">
        <v>150</v>
      </c>
      <c r="D8" s="176" t="s">
        <v>151</v>
      </c>
      <c r="E8" s="177"/>
    </row>
    <row r="9" spans="1:8" s="74" customFormat="1" ht="34.5" x14ac:dyDescent="0.2">
      <c r="A9" s="75" t="s">
        <v>25</v>
      </c>
      <c r="B9" s="75" t="s">
        <v>26</v>
      </c>
      <c r="C9" s="175"/>
      <c r="D9" s="75" t="s">
        <v>50</v>
      </c>
      <c r="E9" s="75" t="s">
        <v>51</v>
      </c>
    </row>
    <row r="10" spans="1:8" s="74" customFormat="1" ht="19.5" customHeight="1" x14ac:dyDescent="0.2">
      <c r="A10" s="75"/>
      <c r="B10" s="178" t="s">
        <v>152</v>
      </c>
      <c r="C10" s="179"/>
      <c r="D10" s="76">
        <f>D11</f>
        <v>0</v>
      </c>
      <c r="E10" s="76">
        <f>E11</f>
        <v>0</v>
      </c>
    </row>
    <row r="11" spans="1:8" s="74" customFormat="1" ht="21" customHeight="1" x14ac:dyDescent="0.3">
      <c r="A11" s="77"/>
      <c r="B11" s="78" t="s">
        <v>165</v>
      </c>
      <c r="C11" s="79"/>
      <c r="D11" s="80">
        <f>D12</f>
        <v>0</v>
      </c>
      <c r="E11" s="80">
        <f>E12</f>
        <v>0</v>
      </c>
    </row>
    <row r="12" spans="1:8" s="74" customFormat="1" ht="17.25" x14ac:dyDescent="0.2">
      <c r="A12" s="180">
        <v>1080</v>
      </c>
      <c r="B12" s="175"/>
      <c r="C12" s="81" t="s">
        <v>153</v>
      </c>
      <c r="D12" s="82">
        <f>D19+D25+D31+D37</f>
        <v>0</v>
      </c>
      <c r="E12" s="82">
        <f>E19+E25+E31+E37</f>
        <v>0</v>
      </c>
    </row>
    <row r="13" spans="1:8" s="74" customFormat="1" ht="34.5" x14ac:dyDescent="0.2">
      <c r="A13" s="181"/>
      <c r="B13" s="175"/>
      <c r="C13" s="83" t="s">
        <v>37</v>
      </c>
      <c r="D13" s="84"/>
      <c r="E13" s="85"/>
    </row>
    <row r="14" spans="1:8" s="74" customFormat="1" ht="15.75" customHeight="1" x14ac:dyDescent="0.2">
      <c r="A14" s="181"/>
      <c r="B14" s="175"/>
      <c r="C14" s="81" t="s">
        <v>154</v>
      </c>
      <c r="D14" s="86"/>
      <c r="E14" s="85"/>
    </row>
    <row r="15" spans="1:8" s="74" customFormat="1" ht="51.75" x14ac:dyDescent="0.2">
      <c r="A15" s="181"/>
      <c r="B15" s="175"/>
      <c r="C15" s="83" t="s">
        <v>216</v>
      </c>
      <c r="D15" s="84"/>
      <c r="E15" s="85"/>
      <c r="G15" s="87"/>
    </row>
    <row r="16" spans="1:8" s="74" customFormat="1" ht="15.75" customHeight="1" x14ac:dyDescent="0.2">
      <c r="A16" s="181"/>
      <c r="B16" s="175"/>
      <c r="C16" s="81" t="s">
        <v>155</v>
      </c>
      <c r="D16" s="86"/>
      <c r="E16" s="85"/>
    </row>
    <row r="17" spans="1:5" s="74" customFormat="1" ht="51.75" x14ac:dyDescent="0.2">
      <c r="A17" s="182"/>
      <c r="B17" s="175"/>
      <c r="C17" s="83" t="s">
        <v>217</v>
      </c>
      <c r="D17" s="88"/>
      <c r="E17" s="89"/>
    </row>
    <row r="18" spans="1:5" ht="17.25" x14ac:dyDescent="0.3">
      <c r="A18" s="165"/>
      <c r="B18" s="166"/>
      <c r="C18" s="165" t="s">
        <v>156</v>
      </c>
      <c r="D18" s="167"/>
      <c r="E18" s="166"/>
    </row>
    <row r="19" spans="1:5" s="74" customFormat="1" ht="17.25" x14ac:dyDescent="0.2">
      <c r="A19" s="168"/>
      <c r="B19" s="171">
        <v>11001</v>
      </c>
      <c r="C19" s="81" t="s">
        <v>157</v>
      </c>
      <c r="D19" s="82">
        <v>-46283.9</v>
      </c>
      <c r="E19" s="82">
        <v>-134585.20000000001</v>
      </c>
    </row>
    <row r="20" spans="1:5" s="74" customFormat="1" ht="69" x14ac:dyDescent="0.2">
      <c r="A20" s="169"/>
      <c r="B20" s="172"/>
      <c r="C20" s="83" t="s">
        <v>39</v>
      </c>
      <c r="D20" s="90"/>
      <c r="E20" s="91"/>
    </row>
    <row r="21" spans="1:5" s="74" customFormat="1" ht="17.25" x14ac:dyDescent="0.2">
      <c r="A21" s="169"/>
      <c r="B21" s="172"/>
      <c r="C21" s="81" t="s">
        <v>158</v>
      </c>
      <c r="D21" s="92"/>
      <c r="E21" s="91"/>
    </row>
    <row r="22" spans="1:5" s="74" customFormat="1" ht="86.25" x14ac:dyDescent="0.2">
      <c r="A22" s="169"/>
      <c r="B22" s="172"/>
      <c r="C22" s="83" t="s">
        <v>218</v>
      </c>
      <c r="D22" s="90"/>
      <c r="E22" s="91"/>
    </row>
    <row r="23" spans="1:5" s="74" customFormat="1" ht="17.25" x14ac:dyDescent="0.2">
      <c r="A23" s="169"/>
      <c r="B23" s="172"/>
      <c r="C23" s="81" t="s">
        <v>159</v>
      </c>
      <c r="D23" s="92"/>
      <c r="E23" s="91"/>
    </row>
    <row r="24" spans="1:5" s="74" customFormat="1" ht="17.25" x14ac:dyDescent="0.2">
      <c r="A24" s="170"/>
      <c r="B24" s="173"/>
      <c r="C24" s="83" t="s">
        <v>160</v>
      </c>
      <c r="D24" s="93"/>
      <c r="E24" s="94"/>
    </row>
    <row r="25" spans="1:5" s="74" customFormat="1" ht="17.25" x14ac:dyDescent="0.2">
      <c r="A25" s="168"/>
      <c r="B25" s="171">
        <v>11003</v>
      </c>
      <c r="C25" s="81" t="s">
        <v>219</v>
      </c>
      <c r="D25" s="82">
        <v>13301</v>
      </c>
      <c r="E25" s="82">
        <v>38609.699999999997</v>
      </c>
    </row>
    <row r="26" spans="1:5" s="74" customFormat="1" ht="69" x14ac:dyDescent="0.2">
      <c r="A26" s="169"/>
      <c r="B26" s="172"/>
      <c r="C26" s="83" t="s">
        <v>168</v>
      </c>
      <c r="D26" s="90"/>
      <c r="E26" s="91"/>
    </row>
    <row r="27" spans="1:5" s="74" customFormat="1" ht="17.25" x14ac:dyDescent="0.2">
      <c r="A27" s="169"/>
      <c r="B27" s="172"/>
      <c r="C27" s="81" t="s">
        <v>220</v>
      </c>
      <c r="D27" s="92"/>
      <c r="E27" s="91"/>
    </row>
    <row r="28" spans="1:5" s="74" customFormat="1" ht="69" x14ac:dyDescent="0.2">
      <c r="A28" s="169"/>
      <c r="B28" s="172"/>
      <c r="C28" s="83" t="s">
        <v>221</v>
      </c>
      <c r="D28" s="90"/>
      <c r="E28" s="91"/>
    </row>
    <row r="29" spans="1:5" s="74" customFormat="1" ht="17.25" x14ac:dyDescent="0.2">
      <c r="A29" s="169"/>
      <c r="B29" s="172"/>
      <c r="C29" s="81" t="s">
        <v>222</v>
      </c>
      <c r="D29" s="92"/>
      <c r="E29" s="91"/>
    </row>
    <row r="30" spans="1:5" s="74" customFormat="1" ht="17.25" x14ac:dyDescent="0.2">
      <c r="A30" s="170"/>
      <c r="B30" s="173"/>
      <c r="C30" s="83" t="s">
        <v>170</v>
      </c>
      <c r="D30" s="93"/>
      <c r="E30" s="94"/>
    </row>
    <row r="31" spans="1:5" s="74" customFormat="1" ht="17.25" x14ac:dyDescent="0.2">
      <c r="A31" s="168"/>
      <c r="B31" s="171">
        <v>11005</v>
      </c>
      <c r="C31" s="81" t="s">
        <v>219</v>
      </c>
      <c r="D31" s="82">
        <v>13162</v>
      </c>
      <c r="E31" s="82">
        <v>38285.699999999997</v>
      </c>
    </row>
    <row r="32" spans="1:5" s="74" customFormat="1" ht="51.75" x14ac:dyDescent="0.2">
      <c r="A32" s="169"/>
      <c r="B32" s="172"/>
      <c r="C32" s="83" t="s">
        <v>163</v>
      </c>
      <c r="D32" s="90"/>
      <c r="E32" s="91"/>
    </row>
    <row r="33" spans="1:5" s="74" customFormat="1" ht="17.25" x14ac:dyDescent="0.2">
      <c r="A33" s="169"/>
      <c r="B33" s="172"/>
      <c r="C33" s="81" t="s">
        <v>220</v>
      </c>
      <c r="D33" s="92"/>
      <c r="E33" s="91"/>
    </row>
    <row r="34" spans="1:5" s="74" customFormat="1" ht="69" x14ac:dyDescent="0.2">
      <c r="A34" s="169"/>
      <c r="B34" s="172"/>
      <c r="C34" s="83" t="s">
        <v>221</v>
      </c>
      <c r="D34" s="90"/>
      <c r="E34" s="91"/>
    </row>
    <row r="35" spans="1:5" s="74" customFormat="1" ht="17.25" x14ac:dyDescent="0.2">
      <c r="A35" s="169"/>
      <c r="B35" s="172"/>
      <c r="C35" s="81" t="s">
        <v>222</v>
      </c>
      <c r="D35" s="92"/>
      <c r="E35" s="91"/>
    </row>
    <row r="36" spans="1:5" s="74" customFormat="1" ht="17.25" x14ac:dyDescent="0.2">
      <c r="A36" s="170"/>
      <c r="B36" s="173"/>
      <c r="C36" s="83" t="s">
        <v>170</v>
      </c>
      <c r="D36" s="93"/>
      <c r="E36" s="94"/>
    </row>
    <row r="37" spans="1:5" s="74" customFormat="1" ht="17.25" x14ac:dyDescent="0.2">
      <c r="A37" s="168"/>
      <c r="B37" s="171">
        <v>11007</v>
      </c>
      <c r="C37" s="81" t="s">
        <v>219</v>
      </c>
      <c r="D37" s="82">
        <v>19820.900000000001</v>
      </c>
      <c r="E37" s="82">
        <v>57689.799999999996</v>
      </c>
    </row>
    <row r="38" spans="1:5" s="74" customFormat="1" ht="51.75" x14ac:dyDescent="0.2">
      <c r="A38" s="169"/>
      <c r="B38" s="172"/>
      <c r="C38" s="83" t="s">
        <v>164</v>
      </c>
      <c r="D38" s="90"/>
      <c r="E38" s="91"/>
    </row>
    <row r="39" spans="1:5" s="74" customFormat="1" ht="17.25" x14ac:dyDescent="0.2">
      <c r="A39" s="169"/>
      <c r="B39" s="172"/>
      <c r="C39" s="81" t="s">
        <v>220</v>
      </c>
      <c r="D39" s="92"/>
      <c r="E39" s="91"/>
    </row>
    <row r="40" spans="1:5" s="74" customFormat="1" ht="69" x14ac:dyDescent="0.2">
      <c r="A40" s="169"/>
      <c r="B40" s="172"/>
      <c r="C40" s="83" t="s">
        <v>221</v>
      </c>
      <c r="D40" s="90"/>
      <c r="E40" s="91"/>
    </row>
    <row r="41" spans="1:5" s="74" customFormat="1" ht="17.25" x14ac:dyDescent="0.2">
      <c r="A41" s="169"/>
      <c r="B41" s="172"/>
      <c r="C41" s="81" t="s">
        <v>222</v>
      </c>
      <c r="D41" s="92"/>
      <c r="E41" s="91"/>
    </row>
    <row r="42" spans="1:5" s="74" customFormat="1" ht="17.25" x14ac:dyDescent="0.2">
      <c r="A42" s="170"/>
      <c r="B42" s="173"/>
      <c r="C42" s="83" t="s">
        <v>170</v>
      </c>
      <c r="D42" s="93"/>
      <c r="E42" s="94"/>
    </row>
    <row r="43" spans="1:5" ht="17.25" x14ac:dyDescent="0.3">
      <c r="A43" s="71"/>
      <c r="B43" s="71"/>
      <c r="C43" s="71"/>
      <c r="D43" s="71"/>
      <c r="E43" s="72"/>
    </row>
    <row r="44" spans="1:5" ht="17.25" x14ac:dyDescent="0.3">
      <c r="A44" s="71"/>
      <c r="B44" s="71"/>
      <c r="C44" s="71"/>
      <c r="D44" s="71"/>
      <c r="E44" s="72"/>
    </row>
    <row r="45" spans="1:5" ht="17.25" x14ac:dyDescent="0.3">
      <c r="A45" s="71"/>
      <c r="B45" s="71"/>
      <c r="C45" s="71"/>
      <c r="D45" s="71"/>
      <c r="E45" s="72"/>
    </row>
    <row r="46" spans="1:5" ht="17.25" x14ac:dyDescent="0.3">
      <c r="A46" s="71"/>
      <c r="B46" s="71"/>
      <c r="C46" s="71"/>
      <c r="D46" s="71"/>
      <c r="E46" s="72"/>
    </row>
    <row r="47" spans="1:5" ht="17.25" x14ac:dyDescent="0.3">
      <c r="A47" s="71"/>
      <c r="B47" s="71"/>
      <c r="C47" s="71"/>
      <c r="D47" s="71"/>
      <c r="E47" s="72"/>
    </row>
    <row r="48" spans="1:5" ht="17.25" x14ac:dyDescent="0.3">
      <c r="A48" s="71"/>
      <c r="B48" s="71"/>
      <c r="C48" s="71"/>
      <c r="D48" s="71"/>
      <c r="E48" s="72"/>
    </row>
    <row r="49" spans="1:5" ht="17.25" x14ac:dyDescent="0.3">
      <c r="A49" s="71"/>
      <c r="B49" s="71"/>
      <c r="C49" s="71"/>
      <c r="D49" s="71"/>
      <c r="E49" s="72"/>
    </row>
    <row r="50" spans="1:5" ht="17.25" x14ac:dyDescent="0.3">
      <c r="A50" s="71"/>
      <c r="B50" s="71"/>
      <c r="C50" s="71"/>
      <c r="D50" s="71"/>
      <c r="E50" s="72"/>
    </row>
    <row r="51" spans="1:5" ht="17.25" x14ac:dyDescent="0.3">
      <c r="A51" s="71"/>
      <c r="B51" s="71"/>
      <c r="C51" s="71"/>
      <c r="D51" s="71"/>
      <c r="E51" s="72"/>
    </row>
    <row r="52" spans="1:5" ht="17.25" x14ac:dyDescent="0.3">
      <c r="A52" s="71"/>
      <c r="B52" s="71"/>
      <c r="C52" s="71"/>
      <c r="D52" s="71"/>
      <c r="E52" s="72"/>
    </row>
    <row r="53" spans="1:5" ht="17.25" x14ac:dyDescent="0.3">
      <c r="A53" s="71"/>
      <c r="B53" s="71"/>
      <c r="C53" s="71"/>
      <c r="D53" s="71"/>
      <c r="E53" s="72"/>
    </row>
    <row r="54" spans="1:5" ht="17.25" x14ac:dyDescent="0.3">
      <c r="A54" s="71"/>
      <c r="B54" s="71"/>
      <c r="C54" s="71"/>
      <c r="D54" s="71"/>
      <c r="E54" s="72"/>
    </row>
    <row r="55" spans="1:5" ht="17.25" x14ac:dyDescent="0.3">
      <c r="A55" s="71"/>
      <c r="B55" s="71"/>
      <c r="C55" s="71"/>
      <c r="D55" s="71"/>
      <c r="E55" s="72"/>
    </row>
    <row r="56" spans="1:5" ht="17.25" x14ac:dyDescent="0.3">
      <c r="A56" s="71"/>
      <c r="B56" s="71"/>
      <c r="C56" s="71"/>
      <c r="D56" s="71"/>
      <c r="E56" s="72"/>
    </row>
    <row r="57" spans="1:5" ht="17.25" x14ac:dyDescent="0.3">
      <c r="A57" s="71"/>
      <c r="B57" s="71"/>
      <c r="C57" s="71"/>
      <c r="D57" s="71"/>
      <c r="E57" s="72"/>
    </row>
    <row r="58" spans="1:5" ht="17.25" x14ac:dyDescent="0.3">
      <c r="A58" s="71"/>
      <c r="B58" s="71"/>
      <c r="C58" s="71"/>
      <c r="D58" s="71"/>
      <c r="E58" s="72"/>
    </row>
    <row r="59" spans="1:5" ht="17.25" x14ac:dyDescent="0.3">
      <c r="A59" s="71"/>
      <c r="B59" s="71"/>
      <c r="C59" s="71"/>
      <c r="D59" s="71"/>
      <c r="E59" s="72"/>
    </row>
    <row r="60" spans="1:5" ht="17.25" x14ac:dyDescent="0.3">
      <c r="A60" s="71"/>
      <c r="B60" s="71"/>
      <c r="C60" s="71"/>
      <c r="D60" s="71"/>
      <c r="E60" s="72"/>
    </row>
    <row r="61" spans="1:5" ht="17.25" x14ac:dyDescent="0.3">
      <c r="A61" s="71"/>
      <c r="B61" s="71"/>
      <c r="C61" s="71"/>
      <c r="D61" s="71"/>
      <c r="E61" s="72"/>
    </row>
    <row r="62" spans="1:5" ht="17.25" x14ac:dyDescent="0.3">
      <c r="A62" s="71"/>
      <c r="B62" s="71"/>
      <c r="C62" s="71"/>
      <c r="D62" s="71"/>
      <c r="E62" s="72"/>
    </row>
    <row r="63" spans="1:5" ht="17.25" x14ac:dyDescent="0.3">
      <c r="A63" s="71"/>
      <c r="B63" s="71"/>
      <c r="C63" s="71"/>
      <c r="D63" s="71"/>
      <c r="E63" s="72"/>
    </row>
    <row r="64" spans="1:5" ht="17.25" x14ac:dyDescent="0.3">
      <c r="A64" s="71"/>
      <c r="B64" s="71"/>
      <c r="C64" s="71"/>
      <c r="D64" s="71"/>
      <c r="E64" s="72"/>
    </row>
    <row r="65" spans="1:5" ht="17.25" x14ac:dyDescent="0.3">
      <c r="A65" s="71"/>
      <c r="B65" s="71"/>
      <c r="C65" s="71"/>
      <c r="D65" s="71"/>
      <c r="E65" s="72"/>
    </row>
    <row r="66" spans="1:5" ht="17.25" x14ac:dyDescent="0.3">
      <c r="A66" s="71"/>
      <c r="B66" s="71"/>
      <c r="C66" s="71"/>
      <c r="D66" s="71"/>
      <c r="E66" s="72"/>
    </row>
    <row r="67" spans="1:5" ht="17.25" x14ac:dyDescent="0.3">
      <c r="A67" s="71"/>
      <c r="B67" s="71"/>
      <c r="C67" s="71"/>
      <c r="D67" s="71"/>
      <c r="E67" s="72"/>
    </row>
    <row r="68" spans="1:5" ht="17.25" x14ac:dyDescent="0.3">
      <c r="A68" s="71"/>
      <c r="B68" s="71"/>
      <c r="C68" s="71"/>
      <c r="D68" s="71"/>
      <c r="E68" s="72"/>
    </row>
    <row r="69" spans="1:5" ht="17.25" x14ac:dyDescent="0.3">
      <c r="A69" s="71"/>
      <c r="B69" s="71"/>
      <c r="C69" s="71"/>
      <c r="D69" s="71"/>
      <c r="E69" s="72"/>
    </row>
    <row r="70" spans="1:5" ht="17.25" x14ac:dyDescent="0.3">
      <c r="A70" s="71"/>
      <c r="B70" s="71"/>
      <c r="C70" s="71"/>
      <c r="D70" s="71"/>
      <c r="E70" s="72"/>
    </row>
    <row r="71" spans="1:5" ht="17.25" x14ac:dyDescent="0.3">
      <c r="A71" s="71"/>
      <c r="B71" s="71"/>
      <c r="C71" s="71"/>
      <c r="D71" s="71"/>
      <c r="E71" s="72"/>
    </row>
    <row r="72" spans="1:5" ht="17.25" x14ac:dyDescent="0.3">
      <c r="A72" s="71"/>
      <c r="B72" s="71"/>
      <c r="C72" s="71"/>
      <c r="D72" s="71"/>
      <c r="E72" s="72"/>
    </row>
    <row r="73" spans="1:5" ht="17.25" x14ac:dyDescent="0.3">
      <c r="A73" s="71"/>
      <c r="B73" s="71"/>
      <c r="C73" s="71"/>
      <c r="D73" s="71"/>
      <c r="E73" s="72"/>
    </row>
    <row r="74" spans="1:5" ht="17.25" x14ac:dyDescent="0.3">
      <c r="A74" s="71"/>
      <c r="B74" s="71"/>
      <c r="C74" s="71"/>
      <c r="D74" s="71"/>
      <c r="E74" s="72"/>
    </row>
    <row r="75" spans="1:5" ht="17.25" x14ac:dyDescent="0.3">
      <c r="A75" s="71"/>
      <c r="B75" s="71"/>
      <c r="C75" s="71"/>
      <c r="D75" s="71"/>
      <c r="E75" s="72"/>
    </row>
    <row r="76" spans="1:5" ht="17.25" x14ac:dyDescent="0.3">
      <c r="A76" s="71"/>
      <c r="B76" s="71"/>
      <c r="C76" s="71"/>
      <c r="D76" s="71"/>
      <c r="E76" s="72"/>
    </row>
    <row r="77" spans="1:5" ht="17.25" x14ac:dyDescent="0.3">
      <c r="A77" s="71"/>
      <c r="B77" s="71"/>
      <c r="C77" s="71"/>
      <c r="D77" s="71"/>
      <c r="E77" s="72"/>
    </row>
    <row r="78" spans="1:5" ht="17.25" x14ac:dyDescent="0.3">
      <c r="A78" s="71"/>
      <c r="B78" s="71"/>
      <c r="C78" s="71"/>
      <c r="D78" s="71"/>
      <c r="E78" s="72"/>
    </row>
    <row r="79" spans="1:5" ht="17.25" x14ac:dyDescent="0.3">
      <c r="A79" s="71"/>
      <c r="B79" s="71"/>
      <c r="C79" s="71"/>
      <c r="D79" s="71"/>
      <c r="E79" s="72"/>
    </row>
    <row r="80" spans="1:5" ht="17.25" x14ac:dyDescent="0.3">
      <c r="A80" s="71"/>
      <c r="B80" s="71"/>
      <c r="C80" s="71"/>
      <c r="D80" s="71"/>
      <c r="E80" s="72"/>
    </row>
    <row r="81" spans="1:5" ht="17.25" x14ac:dyDescent="0.3">
      <c r="A81" s="71"/>
      <c r="B81" s="71"/>
      <c r="C81" s="71"/>
      <c r="D81" s="71"/>
      <c r="E81" s="72"/>
    </row>
    <row r="82" spans="1:5" ht="17.25" x14ac:dyDescent="0.3">
      <c r="A82" s="71"/>
      <c r="B82" s="71"/>
      <c r="C82" s="71"/>
      <c r="D82" s="71"/>
      <c r="E82" s="72"/>
    </row>
    <row r="83" spans="1:5" ht="17.25" x14ac:dyDescent="0.3">
      <c r="A83" s="71"/>
      <c r="B83" s="71"/>
      <c r="C83" s="71"/>
      <c r="D83" s="71"/>
      <c r="E83" s="72"/>
    </row>
    <row r="84" spans="1:5" ht="17.25" x14ac:dyDescent="0.3">
      <c r="A84" s="71"/>
      <c r="B84" s="71"/>
      <c r="C84" s="71"/>
      <c r="D84" s="71"/>
      <c r="E84" s="72"/>
    </row>
    <row r="85" spans="1:5" ht="17.25" x14ac:dyDescent="0.3">
      <c r="A85" s="71"/>
      <c r="B85" s="71"/>
      <c r="C85" s="71"/>
      <c r="D85" s="71"/>
      <c r="E85" s="72"/>
    </row>
    <row r="86" spans="1:5" ht="17.25" x14ac:dyDescent="0.3">
      <c r="A86" s="71"/>
      <c r="B86" s="71"/>
      <c r="C86" s="71"/>
      <c r="D86" s="71"/>
      <c r="E86" s="72"/>
    </row>
    <row r="87" spans="1:5" ht="17.25" x14ac:dyDescent="0.3">
      <c r="A87" s="71"/>
      <c r="B87" s="71"/>
      <c r="C87" s="71"/>
      <c r="D87" s="71"/>
      <c r="E87" s="72"/>
    </row>
    <row r="88" spans="1:5" ht="17.25" x14ac:dyDescent="0.3">
      <c r="A88" s="71"/>
      <c r="B88" s="71"/>
      <c r="C88" s="71"/>
      <c r="D88" s="71"/>
      <c r="E88" s="72"/>
    </row>
    <row r="89" spans="1:5" ht="17.25" x14ac:dyDescent="0.3">
      <c r="A89" s="71"/>
      <c r="B89" s="71"/>
      <c r="C89" s="71"/>
      <c r="D89" s="71"/>
      <c r="E89" s="72"/>
    </row>
    <row r="90" spans="1:5" ht="17.25" x14ac:dyDescent="0.3">
      <c r="A90" s="71"/>
      <c r="B90" s="71"/>
      <c r="C90" s="71"/>
      <c r="D90" s="71"/>
      <c r="E90" s="72"/>
    </row>
    <row r="91" spans="1:5" ht="17.25" x14ac:dyDescent="0.3">
      <c r="A91" s="71"/>
      <c r="B91" s="71"/>
      <c r="C91" s="71"/>
      <c r="D91" s="71"/>
      <c r="E91" s="72"/>
    </row>
    <row r="92" spans="1:5" ht="17.25" x14ac:dyDescent="0.3">
      <c r="A92" s="71"/>
      <c r="B92" s="71"/>
      <c r="C92" s="71"/>
      <c r="D92" s="71"/>
      <c r="E92" s="72"/>
    </row>
    <row r="93" spans="1:5" ht="17.25" x14ac:dyDescent="0.3">
      <c r="A93" s="71"/>
      <c r="B93" s="71"/>
      <c r="C93" s="71"/>
      <c r="D93" s="71"/>
      <c r="E93" s="72"/>
    </row>
    <row r="94" spans="1:5" ht="17.25" x14ac:dyDescent="0.3">
      <c r="A94" s="71"/>
      <c r="B94" s="71"/>
      <c r="C94" s="71"/>
      <c r="D94" s="71"/>
      <c r="E94" s="72"/>
    </row>
    <row r="95" spans="1:5" ht="17.25" x14ac:dyDescent="0.3">
      <c r="A95" s="71"/>
      <c r="B95" s="71"/>
      <c r="C95" s="71"/>
      <c r="D95" s="71"/>
      <c r="E95" s="72"/>
    </row>
    <row r="96" spans="1:5" ht="17.25" x14ac:dyDescent="0.3">
      <c r="A96" s="71"/>
      <c r="B96" s="71"/>
      <c r="C96" s="71"/>
      <c r="D96" s="71"/>
      <c r="E96" s="72"/>
    </row>
    <row r="97" spans="1:5" ht="17.25" x14ac:dyDescent="0.3">
      <c r="A97" s="71"/>
      <c r="B97" s="71"/>
      <c r="C97" s="71"/>
      <c r="D97" s="71"/>
      <c r="E97" s="72"/>
    </row>
    <row r="98" spans="1:5" ht="17.25" x14ac:dyDescent="0.3">
      <c r="A98" s="71"/>
      <c r="B98" s="71"/>
      <c r="C98" s="71"/>
      <c r="D98" s="71"/>
      <c r="E98" s="72"/>
    </row>
    <row r="99" spans="1:5" ht="17.25" x14ac:dyDescent="0.3">
      <c r="A99" s="71"/>
      <c r="B99" s="71"/>
      <c r="C99" s="71"/>
      <c r="D99" s="71"/>
      <c r="E99" s="72"/>
    </row>
    <row r="100" spans="1:5" ht="17.25" x14ac:dyDescent="0.3">
      <c r="A100" s="71"/>
      <c r="B100" s="71"/>
      <c r="C100" s="71"/>
      <c r="D100" s="71"/>
      <c r="E100" s="72"/>
    </row>
    <row r="101" spans="1:5" ht="17.25" x14ac:dyDescent="0.3">
      <c r="A101" s="71"/>
      <c r="B101" s="71"/>
      <c r="C101" s="71"/>
      <c r="D101" s="71"/>
      <c r="E101" s="72"/>
    </row>
    <row r="102" spans="1:5" ht="17.25" x14ac:dyDescent="0.3">
      <c r="A102" s="71"/>
      <c r="B102" s="71"/>
      <c r="C102" s="71"/>
      <c r="D102" s="71"/>
      <c r="E102" s="72"/>
    </row>
    <row r="103" spans="1:5" ht="17.25" x14ac:dyDescent="0.3">
      <c r="A103" s="71"/>
      <c r="B103" s="71"/>
      <c r="C103" s="71"/>
      <c r="D103" s="71"/>
      <c r="E103" s="72"/>
    </row>
    <row r="104" spans="1:5" ht="17.25" x14ac:dyDescent="0.3">
      <c r="A104" s="71"/>
      <c r="B104" s="71"/>
      <c r="C104" s="71"/>
      <c r="D104" s="71"/>
      <c r="E104" s="72"/>
    </row>
    <row r="105" spans="1:5" ht="17.25" x14ac:dyDescent="0.3">
      <c r="A105" s="71"/>
      <c r="B105" s="71"/>
      <c r="C105" s="71"/>
      <c r="D105" s="71"/>
      <c r="E105" s="72"/>
    </row>
    <row r="106" spans="1:5" ht="17.25" x14ac:dyDescent="0.3">
      <c r="A106" s="71"/>
      <c r="B106" s="71"/>
      <c r="C106" s="71"/>
      <c r="D106" s="71"/>
      <c r="E106" s="72"/>
    </row>
    <row r="107" spans="1:5" ht="17.25" x14ac:dyDescent="0.3">
      <c r="A107" s="71"/>
      <c r="B107" s="71"/>
      <c r="C107" s="71"/>
      <c r="D107" s="71"/>
      <c r="E107" s="72"/>
    </row>
    <row r="108" spans="1:5" ht="17.25" x14ac:dyDescent="0.3">
      <c r="A108" s="71"/>
      <c r="B108" s="71"/>
      <c r="C108" s="71"/>
      <c r="D108" s="71"/>
      <c r="E108" s="72"/>
    </row>
    <row r="109" spans="1:5" ht="17.25" x14ac:dyDescent="0.3">
      <c r="A109" s="71"/>
      <c r="B109" s="71"/>
      <c r="C109" s="71"/>
      <c r="D109" s="71"/>
      <c r="E109" s="72"/>
    </row>
    <row r="110" spans="1:5" ht="17.25" x14ac:dyDescent="0.3">
      <c r="A110" s="71"/>
      <c r="B110" s="71"/>
      <c r="C110" s="71"/>
      <c r="D110" s="71"/>
      <c r="E110" s="72"/>
    </row>
    <row r="111" spans="1:5" ht="17.25" x14ac:dyDescent="0.3">
      <c r="A111" s="71"/>
      <c r="B111" s="71"/>
      <c r="C111" s="71"/>
      <c r="D111" s="71"/>
      <c r="E111" s="72"/>
    </row>
    <row r="112" spans="1:5" ht="17.25" x14ac:dyDescent="0.3">
      <c r="A112" s="71"/>
      <c r="B112" s="71"/>
      <c r="C112" s="71"/>
      <c r="D112" s="71"/>
      <c r="E112" s="72"/>
    </row>
    <row r="113" spans="1:5" ht="17.25" x14ac:dyDescent="0.3">
      <c r="A113" s="71"/>
      <c r="B113" s="71"/>
      <c r="C113" s="71"/>
      <c r="D113" s="71"/>
      <c r="E113" s="72"/>
    </row>
    <row r="114" spans="1:5" ht="17.25" x14ac:dyDescent="0.3">
      <c r="A114" s="71"/>
      <c r="B114" s="71"/>
      <c r="C114" s="71"/>
      <c r="D114" s="71"/>
      <c r="E114" s="72"/>
    </row>
    <row r="115" spans="1:5" ht="17.25" x14ac:dyDescent="0.3">
      <c r="A115" s="71"/>
      <c r="B115" s="71"/>
      <c r="C115" s="71"/>
      <c r="D115" s="71"/>
      <c r="E115" s="72"/>
    </row>
    <row r="116" spans="1:5" ht="17.25" x14ac:dyDescent="0.3">
      <c r="A116" s="71"/>
      <c r="B116" s="71"/>
      <c r="C116" s="71"/>
      <c r="D116" s="71"/>
      <c r="E116" s="72"/>
    </row>
    <row r="117" spans="1:5" ht="17.25" x14ac:dyDescent="0.3">
      <c r="A117" s="71"/>
      <c r="B117" s="71"/>
      <c r="C117" s="71"/>
      <c r="D117" s="71"/>
      <c r="E117" s="72"/>
    </row>
    <row r="118" spans="1:5" ht="17.25" x14ac:dyDescent="0.3">
      <c r="A118" s="71"/>
      <c r="B118" s="71"/>
      <c r="C118" s="71"/>
      <c r="D118" s="71"/>
      <c r="E118" s="72"/>
    </row>
    <row r="119" spans="1:5" ht="17.25" x14ac:dyDescent="0.3">
      <c r="A119" s="71"/>
      <c r="B119" s="71"/>
      <c r="C119" s="71"/>
      <c r="D119" s="71"/>
      <c r="E119" s="72"/>
    </row>
    <row r="120" spans="1:5" ht="17.25" x14ac:dyDescent="0.3">
      <c r="A120" s="71"/>
      <c r="B120" s="71"/>
      <c r="C120" s="71"/>
      <c r="D120" s="71"/>
      <c r="E120" s="72"/>
    </row>
    <row r="121" spans="1:5" ht="17.25" x14ac:dyDescent="0.3">
      <c r="A121" s="71"/>
      <c r="B121" s="71"/>
      <c r="C121" s="71"/>
      <c r="D121" s="71"/>
      <c r="E121" s="72"/>
    </row>
    <row r="122" spans="1:5" ht="17.25" x14ac:dyDescent="0.3">
      <c r="A122" s="71"/>
      <c r="B122" s="71"/>
      <c r="C122" s="71"/>
      <c r="D122" s="71"/>
      <c r="E122" s="72"/>
    </row>
    <row r="123" spans="1:5" ht="17.25" x14ac:dyDescent="0.3">
      <c r="A123" s="71"/>
      <c r="B123" s="71"/>
      <c r="C123" s="71"/>
      <c r="D123" s="71"/>
      <c r="E123" s="72"/>
    </row>
    <row r="124" spans="1:5" ht="17.25" x14ac:dyDescent="0.3">
      <c r="A124" s="71"/>
      <c r="B124" s="71"/>
      <c r="C124" s="71"/>
      <c r="D124" s="71"/>
      <c r="E124" s="72"/>
    </row>
    <row r="125" spans="1:5" ht="17.25" x14ac:dyDescent="0.3">
      <c r="A125" s="71"/>
      <c r="B125" s="71"/>
      <c r="C125" s="71"/>
      <c r="D125" s="71"/>
      <c r="E125" s="72"/>
    </row>
    <row r="126" spans="1:5" ht="17.25" x14ac:dyDescent="0.3">
      <c r="A126" s="71"/>
      <c r="B126" s="71"/>
      <c r="C126" s="71"/>
      <c r="D126" s="71"/>
      <c r="E126" s="72"/>
    </row>
    <row r="127" spans="1:5" ht="17.25" x14ac:dyDescent="0.3">
      <c r="A127" s="71"/>
      <c r="B127" s="71"/>
      <c r="C127" s="71"/>
      <c r="D127" s="71"/>
      <c r="E127" s="72"/>
    </row>
    <row r="128" spans="1:5" ht="17.25" x14ac:dyDescent="0.3">
      <c r="A128" s="71"/>
      <c r="B128" s="71"/>
      <c r="C128" s="71"/>
      <c r="D128" s="71"/>
      <c r="E128" s="72"/>
    </row>
    <row r="129" spans="1:5" ht="17.25" x14ac:dyDescent="0.3">
      <c r="A129" s="71"/>
      <c r="B129" s="71"/>
      <c r="C129" s="71"/>
      <c r="D129" s="71"/>
      <c r="E129" s="72"/>
    </row>
    <row r="130" spans="1:5" ht="17.25" x14ac:dyDescent="0.3">
      <c r="A130" s="71"/>
      <c r="B130" s="71"/>
      <c r="C130" s="71"/>
      <c r="D130" s="71"/>
      <c r="E130" s="72"/>
    </row>
    <row r="131" spans="1:5" ht="17.25" x14ac:dyDescent="0.3">
      <c r="A131" s="71"/>
      <c r="B131" s="71"/>
      <c r="C131" s="71"/>
      <c r="D131" s="71"/>
      <c r="E131" s="72"/>
    </row>
    <row r="132" spans="1:5" ht="17.25" x14ac:dyDescent="0.3">
      <c r="A132" s="71"/>
      <c r="B132" s="71"/>
      <c r="C132" s="71"/>
      <c r="D132" s="71"/>
      <c r="E132" s="72"/>
    </row>
    <row r="133" spans="1:5" ht="17.25" x14ac:dyDescent="0.3">
      <c r="A133" s="71"/>
      <c r="B133" s="71"/>
      <c r="C133" s="71"/>
      <c r="D133" s="71"/>
      <c r="E133" s="72"/>
    </row>
    <row r="134" spans="1:5" ht="17.25" x14ac:dyDescent="0.3">
      <c r="A134" s="71"/>
      <c r="B134" s="71"/>
      <c r="C134" s="71"/>
      <c r="D134" s="71"/>
      <c r="E134" s="72"/>
    </row>
    <row r="135" spans="1:5" ht="17.25" x14ac:dyDescent="0.3">
      <c r="A135" s="71"/>
      <c r="B135" s="71"/>
      <c r="C135" s="71"/>
      <c r="D135" s="71"/>
      <c r="E135" s="72"/>
    </row>
    <row r="136" spans="1:5" ht="17.25" x14ac:dyDescent="0.3">
      <c r="A136" s="71"/>
      <c r="B136" s="71"/>
      <c r="C136" s="71"/>
      <c r="D136" s="71"/>
      <c r="E136" s="72"/>
    </row>
    <row r="137" spans="1:5" ht="17.25" x14ac:dyDescent="0.3">
      <c r="A137" s="71"/>
      <c r="B137" s="71"/>
      <c r="C137" s="71"/>
      <c r="D137" s="71"/>
      <c r="E137" s="72"/>
    </row>
    <row r="138" spans="1:5" ht="17.25" x14ac:dyDescent="0.3">
      <c r="A138" s="71"/>
      <c r="B138" s="71"/>
      <c r="C138" s="71"/>
      <c r="D138" s="71"/>
      <c r="E138" s="72"/>
    </row>
    <row r="139" spans="1:5" ht="17.25" x14ac:dyDescent="0.3">
      <c r="A139" s="71"/>
      <c r="B139" s="71"/>
      <c r="C139" s="71"/>
      <c r="D139" s="71"/>
      <c r="E139" s="72"/>
    </row>
    <row r="140" spans="1:5" ht="17.25" x14ac:dyDescent="0.3">
      <c r="A140" s="71"/>
      <c r="B140" s="71"/>
      <c r="C140" s="71"/>
      <c r="D140" s="71"/>
      <c r="E140" s="72"/>
    </row>
    <row r="141" spans="1:5" ht="17.25" x14ac:dyDescent="0.3">
      <c r="A141" s="71"/>
      <c r="B141" s="71"/>
      <c r="C141" s="71"/>
      <c r="D141" s="71"/>
      <c r="E141" s="72"/>
    </row>
    <row r="142" spans="1:5" ht="17.25" x14ac:dyDescent="0.3">
      <c r="A142" s="71"/>
      <c r="B142" s="71"/>
      <c r="C142" s="71"/>
      <c r="D142" s="71"/>
      <c r="E142" s="72"/>
    </row>
    <row r="143" spans="1:5" ht="17.25" x14ac:dyDescent="0.3">
      <c r="A143" s="71"/>
      <c r="B143" s="71"/>
      <c r="C143" s="71"/>
      <c r="D143" s="71"/>
      <c r="E143" s="72"/>
    </row>
    <row r="144" spans="1:5" ht="17.25" x14ac:dyDescent="0.3">
      <c r="A144" s="71"/>
      <c r="B144" s="71"/>
      <c r="C144" s="71"/>
      <c r="D144" s="71"/>
      <c r="E144" s="72"/>
    </row>
    <row r="145" spans="1:5" ht="17.25" x14ac:dyDescent="0.3">
      <c r="A145" s="71"/>
      <c r="B145" s="71"/>
      <c r="C145" s="71"/>
      <c r="D145" s="71"/>
      <c r="E145" s="72"/>
    </row>
    <row r="146" spans="1:5" ht="17.25" x14ac:dyDescent="0.3">
      <c r="A146" s="71"/>
      <c r="B146" s="71"/>
      <c r="C146" s="71"/>
      <c r="D146" s="71"/>
      <c r="E146" s="72"/>
    </row>
    <row r="147" spans="1:5" ht="17.25" x14ac:dyDescent="0.3">
      <c r="A147" s="71"/>
      <c r="B147" s="71"/>
      <c r="C147" s="71"/>
      <c r="D147" s="71"/>
      <c r="E147" s="72"/>
    </row>
    <row r="148" spans="1:5" ht="17.25" x14ac:dyDescent="0.3">
      <c r="A148" s="71"/>
      <c r="B148" s="71"/>
      <c r="C148" s="71"/>
      <c r="D148" s="71"/>
      <c r="E148" s="72"/>
    </row>
    <row r="149" spans="1:5" ht="17.25" x14ac:dyDescent="0.3">
      <c r="A149" s="71"/>
      <c r="B149" s="71"/>
      <c r="C149" s="71"/>
      <c r="D149" s="71"/>
      <c r="E149" s="72"/>
    </row>
    <row r="150" spans="1:5" ht="17.25" x14ac:dyDescent="0.3">
      <c r="A150" s="71"/>
      <c r="B150" s="71"/>
      <c r="C150" s="71"/>
      <c r="D150" s="71"/>
      <c r="E150" s="72"/>
    </row>
    <row r="151" spans="1:5" ht="17.25" x14ac:dyDescent="0.3">
      <c r="A151" s="71"/>
      <c r="B151" s="71"/>
      <c r="C151" s="71"/>
      <c r="D151" s="71"/>
      <c r="E151" s="72"/>
    </row>
    <row r="152" spans="1:5" ht="17.25" x14ac:dyDescent="0.3">
      <c r="A152" s="71"/>
      <c r="B152" s="71"/>
      <c r="C152" s="71"/>
      <c r="D152" s="71"/>
      <c r="E152" s="72"/>
    </row>
    <row r="153" spans="1:5" ht="17.25" x14ac:dyDescent="0.3">
      <c r="A153" s="71"/>
      <c r="B153" s="71"/>
      <c r="C153" s="71"/>
      <c r="D153" s="71"/>
      <c r="E153" s="72"/>
    </row>
    <row r="154" spans="1:5" ht="17.25" x14ac:dyDescent="0.3">
      <c r="A154" s="71"/>
      <c r="B154" s="71"/>
      <c r="C154" s="71"/>
      <c r="D154" s="71"/>
      <c r="E154" s="72"/>
    </row>
    <row r="155" spans="1:5" ht="17.25" x14ac:dyDescent="0.3">
      <c r="A155" s="71"/>
      <c r="B155" s="71"/>
      <c r="C155" s="71"/>
      <c r="D155" s="71"/>
      <c r="E155" s="72"/>
    </row>
    <row r="156" spans="1:5" ht="17.25" x14ac:dyDescent="0.3">
      <c r="A156" s="71"/>
      <c r="B156" s="71"/>
      <c r="C156" s="71"/>
      <c r="D156" s="71"/>
      <c r="E156" s="72"/>
    </row>
    <row r="157" spans="1:5" ht="17.25" x14ac:dyDescent="0.3">
      <c r="A157" s="71"/>
      <c r="B157" s="71"/>
      <c r="C157" s="71"/>
      <c r="D157" s="71"/>
      <c r="E157" s="72"/>
    </row>
    <row r="158" spans="1:5" ht="17.25" x14ac:dyDescent="0.3">
      <c r="A158" s="71"/>
      <c r="B158" s="71"/>
      <c r="C158" s="71"/>
      <c r="D158" s="71"/>
      <c r="E158" s="72"/>
    </row>
    <row r="159" spans="1:5" ht="17.25" x14ac:dyDescent="0.3">
      <c r="A159" s="71"/>
      <c r="B159" s="71"/>
      <c r="C159" s="71"/>
      <c r="D159" s="71"/>
      <c r="E159" s="72"/>
    </row>
    <row r="160" spans="1:5" ht="17.25" x14ac:dyDescent="0.3">
      <c r="A160" s="71"/>
      <c r="B160" s="71"/>
      <c r="C160" s="71"/>
      <c r="D160" s="71"/>
      <c r="E160" s="72"/>
    </row>
    <row r="161" spans="1:5" ht="17.25" x14ac:dyDescent="0.3">
      <c r="A161" s="71"/>
      <c r="B161" s="71"/>
      <c r="C161" s="71"/>
      <c r="D161" s="71"/>
      <c r="E161" s="72"/>
    </row>
    <row r="162" spans="1:5" ht="17.25" x14ac:dyDescent="0.3">
      <c r="A162" s="71"/>
      <c r="B162" s="71"/>
      <c r="C162" s="71"/>
      <c r="D162" s="71"/>
      <c r="E162" s="72"/>
    </row>
  </sheetData>
  <mergeCells count="17">
    <mergeCell ref="A25:A30"/>
    <mergeCell ref="B25:B30"/>
    <mergeCell ref="A31:A36"/>
    <mergeCell ref="B31:B36"/>
    <mergeCell ref="A37:A42"/>
    <mergeCell ref="B37:B42"/>
    <mergeCell ref="A18:B18"/>
    <mergeCell ref="C18:E18"/>
    <mergeCell ref="A19:A24"/>
    <mergeCell ref="B19:B24"/>
    <mergeCell ref="A5:E5"/>
    <mergeCell ref="A8:B8"/>
    <mergeCell ref="C8:C9"/>
    <mergeCell ref="D8:E8"/>
    <mergeCell ref="B10:C10"/>
    <mergeCell ref="A12:A17"/>
    <mergeCell ref="B12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zoomScaleNormal="100" zoomScaleSheetLayoutView="100" workbookViewId="0">
      <selection activeCell="F11" sqref="F11"/>
    </sheetView>
  </sheetViews>
  <sheetFormatPr defaultRowHeight="12.75" x14ac:dyDescent="0.2"/>
  <cols>
    <col min="1" max="1" width="6.83203125" style="16" customWidth="1"/>
    <col min="2" max="2" width="7.33203125" style="16" customWidth="1"/>
    <col min="3" max="3" width="8.83203125" style="16" customWidth="1"/>
    <col min="4" max="4" width="10.33203125" style="16" customWidth="1"/>
    <col min="5" max="5" width="9.83203125" style="16" customWidth="1"/>
    <col min="6" max="6" width="92.83203125" style="16" customWidth="1"/>
    <col min="7" max="7" width="27.1640625" style="16" customWidth="1"/>
    <col min="8" max="8" width="22.1640625" style="21" customWidth="1"/>
    <col min="9" max="9" width="19.33203125" style="16" customWidth="1"/>
    <col min="10" max="10" width="16.1640625" style="16" bestFit="1" customWidth="1"/>
    <col min="11" max="11" width="15" style="16" bestFit="1" customWidth="1"/>
    <col min="12" max="12" width="9.33203125" style="16"/>
    <col min="13" max="13" width="14.33203125" style="16" bestFit="1" customWidth="1"/>
    <col min="14" max="14" width="10.5" style="16" bestFit="1" customWidth="1"/>
    <col min="15" max="15" width="9.33203125" style="16"/>
    <col min="16" max="16" width="12.6640625" style="16" bestFit="1" customWidth="1"/>
    <col min="17" max="16384" width="9.33203125" style="16"/>
  </cols>
  <sheetData>
    <row r="1" spans="1:10" ht="14.45" customHeight="1" x14ac:dyDescent="0.2">
      <c r="A1" s="15"/>
      <c r="B1" s="15"/>
      <c r="C1" s="15"/>
      <c r="D1" s="15"/>
      <c r="E1" s="15"/>
      <c r="G1" s="17"/>
      <c r="H1" s="18" t="s">
        <v>223</v>
      </c>
      <c r="I1" s="18"/>
    </row>
    <row r="2" spans="1:10" ht="14.45" customHeight="1" x14ac:dyDescent="0.25">
      <c r="E2" s="15"/>
      <c r="G2" s="17"/>
      <c r="H2" s="19" t="s">
        <v>67</v>
      </c>
      <c r="I2" s="20"/>
    </row>
    <row r="3" spans="1:10" ht="14.45" customHeight="1" x14ac:dyDescent="0.25">
      <c r="E3" s="15"/>
      <c r="G3" s="17"/>
      <c r="H3" s="19" t="s">
        <v>3</v>
      </c>
      <c r="I3" s="20"/>
    </row>
    <row r="4" spans="1:10" ht="14.45" customHeight="1" x14ac:dyDescent="0.2">
      <c r="E4" s="15"/>
    </row>
    <row r="5" spans="1:10" ht="14.45" customHeight="1" x14ac:dyDescent="0.2">
      <c r="A5" s="15"/>
      <c r="B5" s="15"/>
      <c r="C5" s="17"/>
      <c r="D5" s="17"/>
      <c r="E5" s="15"/>
    </row>
    <row r="6" spans="1:10" ht="35.25" customHeight="1" x14ac:dyDescent="0.3">
      <c r="A6" s="187" t="s">
        <v>227</v>
      </c>
      <c r="B6" s="187"/>
      <c r="C6" s="187"/>
      <c r="D6" s="187"/>
      <c r="E6" s="187"/>
      <c r="F6" s="187"/>
      <c r="G6" s="187"/>
      <c r="H6" s="187"/>
    </row>
    <row r="7" spans="1:10" ht="14.45" customHeight="1" x14ac:dyDescent="0.3">
      <c r="A7" s="30"/>
      <c r="B7" s="30"/>
      <c r="C7" s="30"/>
      <c r="D7" s="30"/>
      <c r="E7" s="31"/>
      <c r="F7" s="31"/>
      <c r="G7" s="188" t="s">
        <v>69</v>
      </c>
      <c r="H7" s="188"/>
    </row>
    <row r="8" spans="1:10" s="22" customFormat="1" ht="82.5" customHeight="1" x14ac:dyDescent="0.2">
      <c r="A8" s="183" t="s">
        <v>19</v>
      </c>
      <c r="B8" s="184"/>
      <c r="C8" s="185"/>
      <c r="D8" s="186" t="s">
        <v>20</v>
      </c>
      <c r="E8" s="186"/>
      <c r="F8" s="186" t="s">
        <v>21</v>
      </c>
      <c r="G8" s="189" t="s">
        <v>144</v>
      </c>
      <c r="H8" s="190"/>
    </row>
    <row r="9" spans="1:10" s="22" customFormat="1" ht="51.75" x14ac:dyDescent="0.2">
      <c r="A9" s="32" t="s">
        <v>22</v>
      </c>
      <c r="B9" s="33" t="s">
        <v>23</v>
      </c>
      <c r="C9" s="32" t="s">
        <v>24</v>
      </c>
      <c r="D9" s="34" t="s">
        <v>25</v>
      </c>
      <c r="E9" s="34" t="s">
        <v>26</v>
      </c>
      <c r="F9" s="186"/>
      <c r="G9" s="35" t="s">
        <v>27</v>
      </c>
      <c r="H9" s="36" t="s">
        <v>28</v>
      </c>
    </row>
    <row r="10" spans="1:10" s="22" customFormat="1" ht="17.25" x14ac:dyDescent="0.2">
      <c r="A10" s="37"/>
      <c r="B10" s="38"/>
      <c r="C10" s="39"/>
      <c r="D10" s="38"/>
      <c r="E10" s="34"/>
      <c r="F10" s="40" t="s">
        <v>29</v>
      </c>
      <c r="G10" s="41">
        <f t="shared" ref="G10:H10" si="0">+G11</f>
        <v>0</v>
      </c>
      <c r="H10" s="41">
        <f t="shared" si="0"/>
        <v>0</v>
      </c>
    </row>
    <row r="11" spans="1:10" s="3" customFormat="1" ht="34.5" x14ac:dyDescent="0.2">
      <c r="A11" s="42" t="s">
        <v>31</v>
      </c>
      <c r="B11" s="33"/>
      <c r="C11" s="32"/>
      <c r="D11" s="33"/>
      <c r="E11" s="33"/>
      <c r="F11" s="43" t="s">
        <v>32</v>
      </c>
      <c r="G11" s="41">
        <f t="shared" ref="G11:H11" si="1">G13</f>
        <v>0</v>
      </c>
      <c r="H11" s="41">
        <f t="shared" si="1"/>
        <v>0</v>
      </c>
      <c r="J11" s="4"/>
    </row>
    <row r="12" spans="1:10" s="23" customFormat="1" ht="14.25" customHeight="1" x14ac:dyDescent="0.2">
      <c r="A12" s="44"/>
      <c r="B12" s="45"/>
      <c r="C12" s="46"/>
      <c r="D12" s="47"/>
      <c r="E12" s="46"/>
      <c r="F12" s="48" t="s">
        <v>30</v>
      </c>
      <c r="G12" s="49"/>
      <c r="H12" s="50"/>
    </row>
    <row r="13" spans="1:10" s="3" customFormat="1" ht="17.25" x14ac:dyDescent="0.2">
      <c r="A13" s="51"/>
      <c r="B13" s="52" t="s">
        <v>31</v>
      </c>
      <c r="C13" s="53"/>
      <c r="D13" s="54"/>
      <c r="E13" s="54"/>
      <c r="F13" s="55" t="s">
        <v>35</v>
      </c>
      <c r="G13" s="41">
        <f t="shared" ref="G13:H13" si="2">+G15</f>
        <v>0</v>
      </c>
      <c r="H13" s="41">
        <f t="shared" si="2"/>
        <v>0</v>
      </c>
    </row>
    <row r="14" spans="1:10" s="3" customFormat="1" ht="17.25" x14ac:dyDescent="0.2">
      <c r="A14" s="51"/>
      <c r="B14" s="56"/>
      <c r="C14" s="53"/>
      <c r="D14" s="54"/>
      <c r="E14" s="54"/>
      <c r="F14" s="57" t="s">
        <v>30</v>
      </c>
      <c r="G14" s="58"/>
      <c r="H14" s="58"/>
    </row>
    <row r="15" spans="1:10" s="3" customFormat="1" ht="17.25" x14ac:dyDescent="0.2">
      <c r="A15" s="51"/>
      <c r="B15" s="56"/>
      <c r="C15" s="52" t="s">
        <v>2</v>
      </c>
      <c r="D15" s="54"/>
      <c r="E15" s="54"/>
      <c r="F15" s="55" t="s">
        <v>36</v>
      </c>
      <c r="G15" s="41">
        <f t="shared" ref="G15:H15" si="3">G17</f>
        <v>0</v>
      </c>
      <c r="H15" s="41">
        <f t="shared" si="3"/>
        <v>0</v>
      </c>
    </row>
    <row r="16" spans="1:10" s="3" customFormat="1" ht="17.25" x14ac:dyDescent="0.2">
      <c r="A16" s="51"/>
      <c r="B16" s="56"/>
      <c r="C16" s="56"/>
      <c r="D16" s="54"/>
      <c r="E16" s="54"/>
      <c r="F16" s="57" t="s">
        <v>30</v>
      </c>
      <c r="G16" s="59"/>
      <c r="H16" s="60"/>
    </row>
    <row r="17" spans="1:17" s="3" customFormat="1" ht="17.25" x14ac:dyDescent="0.2">
      <c r="A17" s="51"/>
      <c r="B17" s="56"/>
      <c r="C17" s="56"/>
      <c r="D17" s="61"/>
      <c r="E17" s="54"/>
      <c r="F17" s="62" t="s">
        <v>66</v>
      </c>
      <c r="G17" s="41">
        <f>G19</f>
        <v>0</v>
      </c>
      <c r="H17" s="41">
        <f>H19</f>
        <v>0</v>
      </c>
    </row>
    <row r="18" spans="1:17" s="3" customFormat="1" ht="17.25" x14ac:dyDescent="0.2">
      <c r="A18" s="51"/>
      <c r="B18" s="56"/>
      <c r="C18" s="56"/>
      <c r="D18" s="54"/>
      <c r="E18" s="54"/>
      <c r="F18" s="57" t="s">
        <v>30</v>
      </c>
      <c r="G18" s="59"/>
      <c r="H18" s="60"/>
    </row>
    <row r="19" spans="1:17" s="3" customFormat="1" ht="34.5" x14ac:dyDescent="0.2">
      <c r="A19" s="98"/>
      <c r="B19" s="99"/>
      <c r="C19" s="99"/>
      <c r="D19" s="100">
        <v>1080</v>
      </c>
      <c r="E19" s="101"/>
      <c r="F19" s="43" t="s">
        <v>37</v>
      </c>
      <c r="G19" s="63">
        <f>G21+G40+G54+G68+G81</f>
        <v>0</v>
      </c>
      <c r="H19" s="63">
        <f>H21+H40+H54+H68+H81</f>
        <v>0</v>
      </c>
    </row>
    <row r="20" spans="1:17" s="3" customFormat="1" ht="17.25" x14ac:dyDescent="0.2">
      <c r="A20" s="51"/>
      <c r="B20" s="56"/>
      <c r="C20" s="56"/>
      <c r="D20" s="61"/>
      <c r="E20" s="101"/>
      <c r="F20" s="64" t="s">
        <v>1</v>
      </c>
      <c r="G20" s="65"/>
      <c r="H20" s="65"/>
    </row>
    <row r="21" spans="1:17" s="3" customFormat="1" ht="69" x14ac:dyDescent="0.2">
      <c r="A21" s="51"/>
      <c r="B21" s="56"/>
      <c r="C21" s="56"/>
      <c r="D21" s="61"/>
      <c r="E21" s="102" t="s">
        <v>38</v>
      </c>
      <c r="F21" s="43" t="s">
        <v>39</v>
      </c>
      <c r="G21" s="65">
        <f>G23</f>
        <v>-51336.800000000003</v>
      </c>
      <c r="H21" s="65">
        <f>H23</f>
        <v>-140008.5</v>
      </c>
      <c r="M21" s="4"/>
    </row>
    <row r="22" spans="1:17" s="3" customFormat="1" ht="17.25" x14ac:dyDescent="0.2">
      <c r="A22" s="51"/>
      <c r="B22" s="56"/>
      <c r="C22" s="56"/>
      <c r="D22" s="61"/>
      <c r="E22" s="66"/>
      <c r="F22" s="64" t="s">
        <v>4</v>
      </c>
      <c r="G22" s="65">
        <v>0</v>
      </c>
      <c r="H22" s="65"/>
      <c r="M22" s="4"/>
    </row>
    <row r="23" spans="1:17" s="3" customFormat="1" ht="17.25" x14ac:dyDescent="0.2">
      <c r="A23" s="51"/>
      <c r="B23" s="56"/>
      <c r="C23" s="56"/>
      <c r="D23" s="61"/>
      <c r="E23" s="66"/>
      <c r="F23" s="64" t="s">
        <v>15</v>
      </c>
      <c r="G23" s="65">
        <f>G25</f>
        <v>-51336.800000000003</v>
      </c>
      <c r="H23" s="65">
        <f>H25</f>
        <v>-140008.5</v>
      </c>
      <c r="K23" s="4"/>
      <c r="M23" s="4"/>
      <c r="O23" s="4"/>
    </row>
    <row r="24" spans="1:17" s="3" customFormat="1" ht="17.25" x14ac:dyDescent="0.2">
      <c r="A24" s="51"/>
      <c r="B24" s="56"/>
      <c r="C24" s="56"/>
      <c r="D24" s="61"/>
      <c r="E24" s="66"/>
      <c r="F24" s="64" t="s">
        <v>6</v>
      </c>
      <c r="G24" s="65">
        <v>0</v>
      </c>
      <c r="H24" s="65"/>
      <c r="K24" s="4"/>
      <c r="M24" s="4"/>
      <c r="O24" s="4"/>
    </row>
    <row r="25" spans="1:17" s="3" customFormat="1" ht="17.25" x14ac:dyDescent="0.2">
      <c r="A25" s="51"/>
      <c r="B25" s="56"/>
      <c r="C25" s="56"/>
      <c r="D25" s="61"/>
      <c r="E25" s="66"/>
      <c r="F25" s="64" t="s">
        <v>7</v>
      </c>
      <c r="G25" s="65">
        <f>G26</f>
        <v>-51336.800000000003</v>
      </c>
      <c r="H25" s="65">
        <f>H26</f>
        <v>-140008.5</v>
      </c>
      <c r="K25" s="4"/>
      <c r="M25" s="4"/>
      <c r="O25" s="4"/>
      <c r="P25" s="4"/>
      <c r="Q25" s="4"/>
    </row>
    <row r="26" spans="1:17" s="3" customFormat="1" ht="17.25" x14ac:dyDescent="0.2">
      <c r="A26" s="51"/>
      <c r="B26" s="56"/>
      <c r="C26" s="56"/>
      <c r="D26" s="61"/>
      <c r="E26" s="66"/>
      <c r="F26" s="64" t="s">
        <v>8</v>
      </c>
      <c r="G26" s="65">
        <f>+G27+G31</f>
        <v>-51336.800000000003</v>
      </c>
      <c r="H26" s="65">
        <f>+H27+H31</f>
        <v>-140008.5</v>
      </c>
      <c r="K26" s="4"/>
      <c r="M26" s="4"/>
      <c r="O26" s="4"/>
      <c r="P26" s="4"/>
      <c r="Q26" s="4"/>
    </row>
    <row r="27" spans="1:17" s="3" customFormat="1" ht="17.25" x14ac:dyDescent="0.2">
      <c r="A27" s="51"/>
      <c r="B27" s="56"/>
      <c r="C27" s="56"/>
      <c r="D27" s="61"/>
      <c r="E27" s="66"/>
      <c r="F27" s="64" t="s">
        <v>9</v>
      </c>
      <c r="G27" s="65">
        <f>G28</f>
        <v>-39890.9</v>
      </c>
      <c r="H27" s="65">
        <f>H28</f>
        <v>-119672.2</v>
      </c>
      <c r="K27" s="4"/>
      <c r="M27" s="4"/>
      <c r="O27" s="4"/>
      <c r="P27" s="4"/>
      <c r="Q27" s="4"/>
    </row>
    <row r="28" spans="1:17" s="3" customFormat="1" ht="17.25" x14ac:dyDescent="0.2">
      <c r="A28" s="51"/>
      <c r="B28" s="56"/>
      <c r="C28" s="56"/>
      <c r="D28" s="61"/>
      <c r="E28" s="66"/>
      <c r="F28" s="64" t="s">
        <v>33</v>
      </c>
      <c r="G28" s="65">
        <f>G29+G30</f>
        <v>-39890.9</v>
      </c>
      <c r="H28" s="65">
        <f>H29+H30</f>
        <v>-119672.2</v>
      </c>
      <c r="K28" s="4"/>
      <c r="M28" s="4"/>
      <c r="O28" s="4"/>
      <c r="P28" s="4"/>
      <c r="Q28" s="4"/>
    </row>
    <row r="29" spans="1:17" s="3" customFormat="1" ht="17.25" x14ac:dyDescent="0.2">
      <c r="A29" s="51"/>
      <c r="B29" s="56"/>
      <c r="C29" s="56"/>
      <c r="D29" s="61"/>
      <c r="E29" s="66"/>
      <c r="F29" s="64" t="s">
        <v>34</v>
      </c>
      <c r="G29" s="65">
        <v>-31026</v>
      </c>
      <c r="H29" s="65">
        <v>-93078.399999999994</v>
      </c>
      <c r="J29" s="103"/>
      <c r="K29" s="103"/>
      <c r="M29" s="4"/>
      <c r="O29" s="4"/>
      <c r="P29" s="4"/>
      <c r="Q29" s="4"/>
    </row>
    <row r="30" spans="1:17" s="3" customFormat="1" ht="17.25" x14ac:dyDescent="0.2">
      <c r="A30" s="51"/>
      <c r="B30" s="56"/>
      <c r="C30" s="56"/>
      <c r="D30" s="61"/>
      <c r="E30" s="66"/>
      <c r="F30" s="64" t="s">
        <v>41</v>
      </c>
      <c r="G30" s="65">
        <v>-8864.9</v>
      </c>
      <c r="H30" s="65">
        <v>-26593.8</v>
      </c>
      <c r="J30" s="104"/>
      <c r="K30" s="104"/>
      <c r="M30" s="4"/>
      <c r="O30" s="4"/>
      <c r="P30" s="4"/>
      <c r="Q30" s="4"/>
    </row>
    <row r="31" spans="1:17" s="3" customFormat="1" ht="17.25" x14ac:dyDescent="0.2">
      <c r="A31" s="51"/>
      <c r="B31" s="56"/>
      <c r="C31" s="56"/>
      <c r="D31" s="61"/>
      <c r="E31" s="66"/>
      <c r="F31" s="64" t="s">
        <v>14</v>
      </c>
      <c r="G31" s="65">
        <f>G32+G36</f>
        <v>-11445.900000000001</v>
      </c>
      <c r="H31" s="65">
        <f>H32+H36</f>
        <v>-20336.3</v>
      </c>
      <c r="K31" s="4"/>
      <c r="M31" s="4"/>
      <c r="O31" s="4"/>
      <c r="P31" s="4"/>
      <c r="Q31" s="4"/>
    </row>
    <row r="32" spans="1:17" s="3" customFormat="1" ht="17.25" x14ac:dyDescent="0.2">
      <c r="A32" s="51"/>
      <c r="B32" s="56"/>
      <c r="C32" s="56"/>
      <c r="D32" s="61"/>
      <c r="E32" s="66"/>
      <c r="F32" s="64" t="s">
        <v>42</v>
      </c>
      <c r="G32" s="65">
        <f>G33+G34+G35</f>
        <v>-6585</v>
      </c>
      <c r="H32" s="65">
        <f>H33+H34+H35</f>
        <v>-15360</v>
      </c>
      <c r="J32" s="103"/>
      <c r="K32" s="103"/>
      <c r="M32" s="4"/>
      <c r="O32" s="4"/>
      <c r="P32" s="4"/>
      <c r="Q32" s="4"/>
    </row>
    <row r="33" spans="1:17" s="3" customFormat="1" ht="17.25" x14ac:dyDescent="0.2">
      <c r="A33" s="51"/>
      <c r="B33" s="56"/>
      <c r="C33" s="56"/>
      <c r="D33" s="61"/>
      <c r="E33" s="66"/>
      <c r="F33" s="64" t="s">
        <v>43</v>
      </c>
      <c r="G33" s="65">
        <v>-462</v>
      </c>
      <c r="H33" s="65">
        <v>-1076</v>
      </c>
      <c r="J33" s="103"/>
      <c r="K33" s="103"/>
      <c r="M33" s="4"/>
      <c r="O33" s="4"/>
      <c r="P33" s="4"/>
      <c r="Q33" s="4"/>
    </row>
    <row r="34" spans="1:17" s="3" customFormat="1" ht="17.25" x14ac:dyDescent="0.2">
      <c r="A34" s="51"/>
      <c r="B34" s="56"/>
      <c r="C34" s="56"/>
      <c r="D34" s="61"/>
      <c r="E34" s="66"/>
      <c r="F34" s="64" t="s">
        <v>44</v>
      </c>
      <c r="G34" s="65">
        <v>-123</v>
      </c>
      <c r="H34" s="65">
        <v>-284</v>
      </c>
      <c r="J34" s="103"/>
      <c r="K34" s="103"/>
      <c r="M34" s="4"/>
      <c r="O34" s="4"/>
      <c r="P34" s="4"/>
      <c r="Q34" s="4"/>
    </row>
    <row r="35" spans="1:17" s="3" customFormat="1" ht="17.25" x14ac:dyDescent="0.2">
      <c r="A35" s="51"/>
      <c r="B35" s="56"/>
      <c r="C35" s="56"/>
      <c r="D35" s="61"/>
      <c r="E35" s="66"/>
      <c r="F35" s="64" t="s">
        <v>45</v>
      </c>
      <c r="G35" s="65">
        <v>-6000</v>
      </c>
      <c r="H35" s="65">
        <v>-14000</v>
      </c>
      <c r="I35" s="4"/>
      <c r="J35" s="105"/>
      <c r="K35" s="4"/>
      <c r="M35" s="4"/>
      <c r="O35" s="4"/>
      <c r="P35" s="4"/>
      <c r="Q35" s="4"/>
    </row>
    <row r="36" spans="1:17" s="3" customFormat="1" ht="17.25" x14ac:dyDescent="0.2">
      <c r="A36" s="51"/>
      <c r="B36" s="56"/>
      <c r="C36" s="56"/>
      <c r="D36" s="61"/>
      <c r="E36" s="66"/>
      <c r="F36" s="64" t="s">
        <v>46</v>
      </c>
      <c r="G36" s="65">
        <f>G37+G38+G39</f>
        <v>-4860.9000000000005</v>
      </c>
      <c r="H36" s="65">
        <f>H37+H38+H39</f>
        <v>-4976.3</v>
      </c>
      <c r="K36" s="4"/>
      <c r="M36" s="4"/>
      <c r="O36" s="4"/>
      <c r="P36" s="4"/>
      <c r="Q36" s="4"/>
    </row>
    <row r="37" spans="1:17" s="3" customFormat="1" ht="17.25" x14ac:dyDescent="0.2">
      <c r="A37" s="51"/>
      <c r="B37" s="56"/>
      <c r="C37" s="56"/>
      <c r="D37" s="61"/>
      <c r="E37" s="66"/>
      <c r="F37" s="64" t="s">
        <v>47</v>
      </c>
      <c r="G37" s="65">
        <v>-4209.3</v>
      </c>
      <c r="H37" s="65">
        <v>-4209.3</v>
      </c>
      <c r="K37" s="4"/>
      <c r="M37" s="4"/>
      <c r="O37" s="4"/>
      <c r="P37" s="4"/>
      <c r="Q37" s="4"/>
    </row>
    <row r="38" spans="1:17" s="3" customFormat="1" ht="17.25" x14ac:dyDescent="0.2">
      <c r="A38" s="51"/>
      <c r="B38" s="56"/>
      <c r="C38" s="56"/>
      <c r="D38" s="61"/>
      <c r="E38" s="66"/>
      <c r="F38" s="64" t="s">
        <v>48</v>
      </c>
      <c r="G38" s="65">
        <v>-200</v>
      </c>
      <c r="H38" s="65">
        <v>-200</v>
      </c>
      <c r="K38" s="4"/>
      <c r="M38" s="4"/>
      <c r="O38" s="4"/>
      <c r="P38" s="4"/>
      <c r="Q38" s="4"/>
    </row>
    <row r="39" spans="1:17" s="3" customFormat="1" ht="17.25" x14ac:dyDescent="0.2">
      <c r="A39" s="51"/>
      <c r="B39" s="56"/>
      <c r="C39" s="56"/>
      <c r="D39" s="61"/>
      <c r="E39" s="66"/>
      <c r="F39" s="64" t="s">
        <v>49</v>
      </c>
      <c r="G39" s="65">
        <v>-451.6</v>
      </c>
      <c r="H39" s="65">
        <v>-567</v>
      </c>
      <c r="K39" s="4"/>
      <c r="M39" s="4"/>
      <c r="O39" s="4"/>
      <c r="P39" s="4"/>
      <c r="Q39" s="4"/>
    </row>
    <row r="40" spans="1:17" s="3" customFormat="1" ht="69" x14ac:dyDescent="0.2">
      <c r="A40" s="51"/>
      <c r="B40" s="56"/>
      <c r="C40" s="56"/>
      <c r="D40" s="61"/>
      <c r="E40" s="102" t="s">
        <v>38</v>
      </c>
      <c r="F40" s="43" t="s">
        <v>39</v>
      </c>
      <c r="G40" s="65">
        <f>G42</f>
        <v>5052.9000000000005</v>
      </c>
      <c r="H40" s="65">
        <f>H42</f>
        <v>5423.3</v>
      </c>
      <c r="M40" s="4"/>
    </row>
    <row r="41" spans="1:17" s="3" customFormat="1" ht="17.25" x14ac:dyDescent="0.2">
      <c r="A41" s="51"/>
      <c r="B41" s="56"/>
      <c r="C41" s="56"/>
      <c r="D41" s="61"/>
      <c r="E41" s="66"/>
      <c r="F41" s="64" t="s">
        <v>4</v>
      </c>
      <c r="G41" s="65">
        <v>0</v>
      </c>
      <c r="H41" s="65"/>
      <c r="M41" s="4"/>
    </row>
    <row r="42" spans="1:17" s="3" customFormat="1" ht="17.25" x14ac:dyDescent="0.2">
      <c r="A42" s="51"/>
      <c r="B42" s="56"/>
      <c r="C42" s="56"/>
      <c r="D42" s="61"/>
      <c r="E42" s="66"/>
      <c r="F42" s="64" t="s">
        <v>40</v>
      </c>
      <c r="G42" s="65">
        <f>G44</f>
        <v>5052.9000000000005</v>
      </c>
      <c r="H42" s="65">
        <f>H44</f>
        <v>5423.3</v>
      </c>
      <c r="K42" s="4"/>
      <c r="M42" s="4"/>
      <c r="O42" s="4"/>
    </row>
    <row r="43" spans="1:17" s="3" customFormat="1" ht="34.5" x14ac:dyDescent="0.2">
      <c r="A43" s="51"/>
      <c r="B43" s="56"/>
      <c r="C43" s="56"/>
      <c r="D43" s="61"/>
      <c r="E43" s="66"/>
      <c r="F43" s="97" t="s">
        <v>6</v>
      </c>
      <c r="G43" s="65">
        <v>0</v>
      </c>
      <c r="H43" s="65"/>
      <c r="K43" s="4"/>
      <c r="M43" s="4"/>
      <c r="O43" s="4"/>
    </row>
    <row r="44" spans="1:17" s="3" customFormat="1" ht="17.25" x14ac:dyDescent="0.2">
      <c r="A44" s="51"/>
      <c r="B44" s="56"/>
      <c r="C44" s="56"/>
      <c r="D44" s="61"/>
      <c r="E44" s="66"/>
      <c r="F44" s="64" t="s">
        <v>7</v>
      </c>
      <c r="G44" s="65">
        <f>G45</f>
        <v>5052.9000000000005</v>
      </c>
      <c r="H44" s="65">
        <f>H45</f>
        <v>5423.3</v>
      </c>
      <c r="K44" s="4"/>
      <c r="M44" s="4"/>
      <c r="O44" s="4"/>
      <c r="P44" s="4"/>
      <c r="Q44" s="4"/>
    </row>
    <row r="45" spans="1:17" s="3" customFormat="1" ht="17.25" x14ac:dyDescent="0.2">
      <c r="A45" s="51"/>
      <c r="B45" s="56"/>
      <c r="C45" s="56"/>
      <c r="D45" s="61"/>
      <c r="E45" s="66"/>
      <c r="F45" s="64" t="s">
        <v>8</v>
      </c>
      <c r="G45" s="65">
        <f>G46</f>
        <v>5052.9000000000005</v>
      </c>
      <c r="H45" s="65">
        <f>H46</f>
        <v>5423.3</v>
      </c>
      <c r="K45" s="4"/>
      <c r="M45" s="4"/>
      <c r="O45" s="4"/>
      <c r="P45" s="4"/>
      <c r="Q45" s="4"/>
    </row>
    <row r="46" spans="1:17" s="3" customFormat="1" ht="17.25" x14ac:dyDescent="0.2">
      <c r="A46" s="51"/>
      <c r="B46" s="56"/>
      <c r="C46" s="56"/>
      <c r="D46" s="61"/>
      <c r="E46" s="66"/>
      <c r="F46" s="64" t="s">
        <v>14</v>
      </c>
      <c r="G46" s="65">
        <f>G47+G50</f>
        <v>5052.9000000000005</v>
      </c>
      <c r="H46" s="65">
        <f>H47+H50</f>
        <v>5423.3</v>
      </c>
      <c r="K46" s="4"/>
      <c r="M46" s="4"/>
      <c r="O46" s="4"/>
      <c r="P46" s="4"/>
      <c r="Q46" s="4"/>
    </row>
    <row r="47" spans="1:17" s="3" customFormat="1" ht="17.25" x14ac:dyDescent="0.2">
      <c r="A47" s="51"/>
      <c r="B47" s="56"/>
      <c r="C47" s="56"/>
      <c r="D47" s="61"/>
      <c r="E47" s="66"/>
      <c r="F47" s="64" t="s">
        <v>42</v>
      </c>
      <c r="G47" s="65">
        <f>G48+G49</f>
        <v>192</v>
      </c>
      <c r="H47" s="65">
        <f>H48+H49</f>
        <v>447</v>
      </c>
      <c r="K47" s="4"/>
      <c r="M47" s="4"/>
      <c r="O47" s="4"/>
      <c r="P47" s="4"/>
      <c r="Q47" s="4"/>
    </row>
    <row r="48" spans="1:17" s="3" customFormat="1" ht="17.25" x14ac:dyDescent="0.2">
      <c r="A48" s="51"/>
      <c r="B48" s="56"/>
      <c r="C48" s="56"/>
      <c r="D48" s="61"/>
      <c r="E48" s="66"/>
      <c r="F48" s="64" t="s">
        <v>43</v>
      </c>
      <c r="G48" s="65">
        <v>139</v>
      </c>
      <c r="H48" s="65">
        <v>324</v>
      </c>
      <c r="K48" s="4"/>
      <c r="M48" s="4"/>
      <c r="O48" s="4"/>
      <c r="P48" s="4"/>
      <c r="Q48" s="4"/>
    </row>
    <row r="49" spans="1:17" s="3" customFormat="1" ht="17.25" x14ac:dyDescent="0.2">
      <c r="A49" s="51"/>
      <c r="B49" s="56"/>
      <c r="C49" s="56"/>
      <c r="D49" s="61"/>
      <c r="E49" s="66"/>
      <c r="F49" s="64" t="s">
        <v>44</v>
      </c>
      <c r="G49" s="65">
        <v>53</v>
      </c>
      <c r="H49" s="65">
        <v>123</v>
      </c>
      <c r="K49" s="4"/>
      <c r="M49" s="4"/>
      <c r="O49" s="4"/>
      <c r="P49" s="4"/>
      <c r="Q49" s="4"/>
    </row>
    <row r="50" spans="1:17" s="3" customFormat="1" ht="17.25" x14ac:dyDescent="0.2">
      <c r="A50" s="51"/>
      <c r="B50" s="56"/>
      <c r="C50" s="56"/>
      <c r="D50" s="61"/>
      <c r="E50" s="66"/>
      <c r="F50" s="64" t="s">
        <v>46</v>
      </c>
      <c r="G50" s="65">
        <f>G51+G52+G53</f>
        <v>4860.9000000000005</v>
      </c>
      <c r="H50" s="65">
        <f>H51+H52+H53</f>
        <v>4976.3</v>
      </c>
      <c r="K50" s="4"/>
      <c r="M50" s="4"/>
      <c r="O50" s="4"/>
      <c r="P50" s="4"/>
      <c r="Q50" s="4"/>
    </row>
    <row r="51" spans="1:17" s="3" customFormat="1" ht="17.25" x14ac:dyDescent="0.2">
      <c r="A51" s="51"/>
      <c r="B51" s="56"/>
      <c r="C51" s="56"/>
      <c r="D51" s="61"/>
      <c r="E51" s="66"/>
      <c r="F51" s="64" t="s">
        <v>47</v>
      </c>
      <c r="G51" s="65">
        <v>4209.3</v>
      </c>
      <c r="H51" s="65">
        <v>4209.3</v>
      </c>
      <c r="K51" s="4"/>
      <c r="M51" s="4"/>
      <c r="O51" s="4"/>
      <c r="P51" s="4"/>
      <c r="Q51" s="4"/>
    </row>
    <row r="52" spans="1:17" s="3" customFormat="1" ht="17.25" x14ac:dyDescent="0.2">
      <c r="A52" s="51"/>
      <c r="B52" s="56"/>
      <c r="C52" s="56"/>
      <c r="D52" s="61"/>
      <c r="E52" s="66"/>
      <c r="F52" s="64" t="s">
        <v>48</v>
      </c>
      <c r="G52" s="65">
        <v>200</v>
      </c>
      <c r="H52" s="65">
        <v>200</v>
      </c>
      <c r="K52" s="4"/>
      <c r="M52" s="4"/>
      <c r="O52" s="4"/>
      <c r="P52" s="4"/>
      <c r="Q52" s="4"/>
    </row>
    <row r="53" spans="1:17" s="3" customFormat="1" ht="17.25" x14ac:dyDescent="0.2">
      <c r="A53" s="51"/>
      <c r="B53" s="56"/>
      <c r="C53" s="56"/>
      <c r="D53" s="61"/>
      <c r="E53" s="66"/>
      <c r="F53" s="64" t="s">
        <v>49</v>
      </c>
      <c r="G53" s="65">
        <v>451.6</v>
      </c>
      <c r="H53" s="65">
        <v>567</v>
      </c>
      <c r="K53" s="4"/>
      <c r="M53" s="4"/>
      <c r="O53" s="4"/>
      <c r="P53" s="4"/>
      <c r="Q53" s="4"/>
    </row>
    <row r="54" spans="1:17" s="3" customFormat="1" ht="69" x14ac:dyDescent="0.2">
      <c r="A54" s="51"/>
      <c r="B54" s="56"/>
      <c r="C54" s="56"/>
      <c r="D54" s="61"/>
      <c r="E54" s="102">
        <v>11003</v>
      </c>
      <c r="F54" s="43" t="s">
        <v>161</v>
      </c>
      <c r="G54" s="65">
        <f>G56</f>
        <v>13301</v>
      </c>
      <c r="H54" s="65">
        <f>H56</f>
        <v>38609.699999999997</v>
      </c>
      <c r="M54" s="4"/>
    </row>
    <row r="55" spans="1:17" s="3" customFormat="1" ht="17.25" x14ac:dyDescent="0.2">
      <c r="A55" s="51"/>
      <c r="B55" s="56"/>
      <c r="C55" s="56"/>
      <c r="D55" s="61"/>
      <c r="E55" s="66"/>
      <c r="F55" s="64" t="s">
        <v>0</v>
      </c>
      <c r="G55" s="65">
        <v>0</v>
      </c>
      <c r="H55" s="65"/>
      <c r="M55" s="4"/>
    </row>
    <row r="56" spans="1:17" s="3" customFormat="1" ht="17.25" x14ac:dyDescent="0.2">
      <c r="A56" s="51"/>
      <c r="B56" s="56"/>
      <c r="C56" s="56"/>
      <c r="D56" s="61"/>
      <c r="E56" s="66"/>
      <c r="F56" s="64" t="s">
        <v>70</v>
      </c>
      <c r="G56" s="65">
        <f>G58</f>
        <v>13301</v>
      </c>
      <c r="H56" s="65">
        <f>H58</f>
        <v>38609.699999999997</v>
      </c>
      <c r="K56" s="4"/>
      <c r="M56" s="4"/>
      <c r="O56" s="4"/>
    </row>
    <row r="57" spans="1:17" s="3" customFormat="1" ht="34.5" x14ac:dyDescent="0.2">
      <c r="A57" s="51"/>
      <c r="B57" s="56"/>
      <c r="C57" s="56"/>
      <c r="D57" s="61"/>
      <c r="E57" s="66"/>
      <c r="F57" s="97" t="s">
        <v>162</v>
      </c>
      <c r="G57" s="65">
        <v>0</v>
      </c>
      <c r="H57" s="65"/>
      <c r="K57" s="4"/>
      <c r="M57" s="4"/>
      <c r="O57" s="4"/>
    </row>
    <row r="58" spans="1:17" s="3" customFormat="1" ht="17.25" x14ac:dyDescent="0.2">
      <c r="A58" s="51"/>
      <c r="B58" s="56"/>
      <c r="C58" s="56"/>
      <c r="D58" s="61"/>
      <c r="E58" s="66"/>
      <c r="F58" s="64" t="s">
        <v>7</v>
      </c>
      <c r="G58" s="65">
        <f>G59</f>
        <v>13301</v>
      </c>
      <c r="H58" s="65">
        <f>H59</f>
        <v>38609.699999999997</v>
      </c>
      <c r="K58" s="4"/>
      <c r="M58" s="4"/>
      <c r="O58" s="4"/>
      <c r="P58" s="4"/>
      <c r="Q58" s="4"/>
    </row>
    <row r="59" spans="1:17" s="3" customFormat="1" ht="17.25" x14ac:dyDescent="0.2">
      <c r="A59" s="51"/>
      <c r="B59" s="56"/>
      <c r="C59" s="56"/>
      <c r="D59" s="61"/>
      <c r="E59" s="66"/>
      <c r="F59" s="64" t="s">
        <v>8</v>
      </c>
      <c r="G59" s="65">
        <f>+G60+G64</f>
        <v>13301</v>
      </c>
      <c r="H59" s="65">
        <f>+H60+H64</f>
        <v>38609.699999999997</v>
      </c>
      <c r="K59" s="4"/>
      <c r="M59" s="4"/>
      <c r="O59" s="4"/>
      <c r="P59" s="4"/>
      <c r="Q59" s="4"/>
    </row>
    <row r="60" spans="1:17" s="3" customFormat="1" ht="17.25" x14ac:dyDescent="0.2">
      <c r="A60" s="51"/>
      <c r="B60" s="56"/>
      <c r="C60" s="56"/>
      <c r="D60" s="61"/>
      <c r="E60" s="66"/>
      <c r="F60" s="64" t="s">
        <v>9</v>
      </c>
      <c r="G60" s="65">
        <f>G61</f>
        <v>11362</v>
      </c>
      <c r="H60" s="65">
        <f>H61</f>
        <v>34085.699999999997</v>
      </c>
      <c r="K60" s="4"/>
      <c r="M60" s="4"/>
      <c r="O60" s="4"/>
      <c r="P60" s="4"/>
      <c r="Q60" s="4"/>
    </row>
    <row r="61" spans="1:17" s="3" customFormat="1" ht="17.25" x14ac:dyDescent="0.2">
      <c r="A61" s="51"/>
      <c r="B61" s="56"/>
      <c r="C61" s="56"/>
      <c r="D61" s="61"/>
      <c r="E61" s="66"/>
      <c r="F61" s="64" t="s">
        <v>33</v>
      </c>
      <c r="G61" s="65">
        <f>G62+G63</f>
        <v>11362</v>
      </c>
      <c r="H61" s="65">
        <f>H62+H63</f>
        <v>34085.699999999997</v>
      </c>
      <c r="K61" s="4"/>
      <c r="M61" s="4"/>
      <c r="O61" s="4"/>
      <c r="P61" s="4"/>
      <c r="Q61" s="4"/>
    </row>
    <row r="62" spans="1:17" s="3" customFormat="1" ht="17.25" x14ac:dyDescent="0.2">
      <c r="A62" s="51"/>
      <c r="B62" s="56"/>
      <c r="C62" s="56"/>
      <c r="D62" s="61"/>
      <c r="E62" s="66"/>
      <c r="F62" s="64" t="s">
        <v>34</v>
      </c>
      <c r="G62" s="65">
        <v>8837</v>
      </c>
      <c r="H62" s="65">
        <v>26511.1</v>
      </c>
      <c r="K62" s="4"/>
      <c r="M62" s="4"/>
      <c r="O62" s="4"/>
      <c r="P62" s="4"/>
      <c r="Q62" s="4"/>
    </row>
    <row r="63" spans="1:17" s="3" customFormat="1" ht="17.25" x14ac:dyDescent="0.2">
      <c r="A63" s="51"/>
      <c r="B63" s="56"/>
      <c r="C63" s="56"/>
      <c r="D63" s="61"/>
      <c r="E63" s="66"/>
      <c r="F63" s="64" t="s">
        <v>41</v>
      </c>
      <c r="G63" s="65">
        <v>2525</v>
      </c>
      <c r="H63" s="65">
        <v>7574.6</v>
      </c>
      <c r="K63" s="4"/>
      <c r="M63" s="4"/>
      <c r="O63" s="4"/>
      <c r="P63" s="4"/>
      <c r="Q63" s="4"/>
    </row>
    <row r="64" spans="1:17" s="3" customFormat="1" ht="17.25" x14ac:dyDescent="0.2">
      <c r="A64" s="51"/>
      <c r="B64" s="56"/>
      <c r="C64" s="56"/>
      <c r="D64" s="61"/>
      <c r="E64" s="66"/>
      <c r="F64" s="64" t="s">
        <v>14</v>
      </c>
      <c r="G64" s="65">
        <f>G65</f>
        <v>1939</v>
      </c>
      <c r="H64" s="65">
        <f>H65</f>
        <v>4524</v>
      </c>
      <c r="K64" s="4"/>
      <c r="M64" s="4"/>
      <c r="O64" s="4"/>
      <c r="P64" s="4"/>
      <c r="Q64" s="4"/>
    </row>
    <row r="65" spans="1:17" s="3" customFormat="1" ht="17.25" x14ac:dyDescent="0.2">
      <c r="A65" s="51"/>
      <c r="B65" s="56"/>
      <c r="C65" s="56"/>
      <c r="D65" s="61"/>
      <c r="E65" s="66"/>
      <c r="F65" s="64" t="s">
        <v>42</v>
      </c>
      <c r="G65" s="65">
        <f>G66+G67</f>
        <v>1939</v>
      </c>
      <c r="H65" s="65">
        <f>H66+H67</f>
        <v>4524</v>
      </c>
      <c r="K65" s="4"/>
      <c r="M65" s="4"/>
      <c r="O65" s="4"/>
      <c r="P65" s="4"/>
      <c r="Q65" s="4"/>
    </row>
    <row r="66" spans="1:17" s="3" customFormat="1" ht="17.25" x14ac:dyDescent="0.2">
      <c r="A66" s="51"/>
      <c r="B66" s="56"/>
      <c r="C66" s="56"/>
      <c r="D66" s="61"/>
      <c r="E66" s="66"/>
      <c r="F66" s="64" t="s">
        <v>43</v>
      </c>
      <c r="G66" s="65">
        <v>139</v>
      </c>
      <c r="H66" s="65">
        <v>324</v>
      </c>
      <c r="K66" s="4"/>
      <c r="M66" s="4"/>
      <c r="O66" s="4"/>
      <c r="P66" s="4"/>
      <c r="Q66" s="4"/>
    </row>
    <row r="67" spans="1:17" s="3" customFormat="1" ht="17.25" x14ac:dyDescent="0.2">
      <c r="A67" s="51"/>
      <c r="B67" s="56"/>
      <c r="C67" s="56"/>
      <c r="D67" s="61"/>
      <c r="E67" s="66"/>
      <c r="F67" s="64" t="s">
        <v>45</v>
      </c>
      <c r="G67" s="65">
        <v>1800</v>
      </c>
      <c r="H67" s="65">
        <v>4200</v>
      </c>
      <c r="I67" s="4"/>
      <c r="K67" s="4"/>
      <c r="M67" s="4"/>
      <c r="O67" s="4"/>
      <c r="P67" s="4"/>
      <c r="Q67" s="4"/>
    </row>
    <row r="68" spans="1:17" s="3" customFormat="1" ht="51.75" x14ac:dyDescent="0.2">
      <c r="A68" s="51"/>
      <c r="B68" s="56"/>
      <c r="C68" s="56"/>
      <c r="D68" s="61"/>
      <c r="E68" s="102">
        <v>11005</v>
      </c>
      <c r="F68" s="43" t="s">
        <v>163</v>
      </c>
      <c r="G68" s="65">
        <f>G70</f>
        <v>13162</v>
      </c>
      <c r="H68" s="65">
        <f>H70</f>
        <v>38285.699999999997</v>
      </c>
      <c r="M68" s="4"/>
    </row>
    <row r="69" spans="1:17" s="3" customFormat="1" ht="17.25" x14ac:dyDescent="0.2">
      <c r="A69" s="51"/>
      <c r="B69" s="56"/>
      <c r="C69" s="56"/>
      <c r="D69" s="61"/>
      <c r="E69" s="66"/>
      <c r="F69" s="64" t="s">
        <v>0</v>
      </c>
      <c r="G69" s="65">
        <v>0</v>
      </c>
      <c r="H69" s="65"/>
      <c r="M69" s="4"/>
    </row>
    <row r="70" spans="1:17" s="3" customFormat="1" ht="17.25" x14ac:dyDescent="0.2">
      <c r="A70" s="51"/>
      <c r="B70" s="56"/>
      <c r="C70" s="56"/>
      <c r="D70" s="61"/>
      <c r="E70" s="66"/>
      <c r="F70" s="64" t="s">
        <v>70</v>
      </c>
      <c r="G70" s="65">
        <f>G72</f>
        <v>13162</v>
      </c>
      <c r="H70" s="65">
        <f>H72</f>
        <v>38285.699999999997</v>
      </c>
      <c r="K70" s="4"/>
      <c r="M70" s="4"/>
      <c r="O70" s="4"/>
    </row>
    <row r="71" spans="1:17" s="3" customFormat="1" ht="34.5" x14ac:dyDescent="0.2">
      <c r="A71" s="51"/>
      <c r="B71" s="56"/>
      <c r="C71" s="56"/>
      <c r="D71" s="61"/>
      <c r="E71" s="66"/>
      <c r="F71" s="97" t="s">
        <v>162</v>
      </c>
      <c r="G71" s="65">
        <v>0</v>
      </c>
      <c r="H71" s="65"/>
      <c r="K71" s="4"/>
      <c r="M71" s="4"/>
      <c r="O71" s="4"/>
    </row>
    <row r="72" spans="1:17" s="3" customFormat="1" ht="17.25" x14ac:dyDescent="0.2">
      <c r="A72" s="51"/>
      <c r="B72" s="56"/>
      <c r="C72" s="56"/>
      <c r="D72" s="61"/>
      <c r="E72" s="66"/>
      <c r="F72" s="64" t="s">
        <v>7</v>
      </c>
      <c r="G72" s="65">
        <f>G73</f>
        <v>13162</v>
      </c>
      <c r="H72" s="65">
        <f>H73</f>
        <v>38285.699999999997</v>
      </c>
      <c r="K72" s="4"/>
      <c r="M72" s="4"/>
      <c r="O72" s="4"/>
      <c r="P72" s="4"/>
      <c r="Q72" s="4"/>
    </row>
    <row r="73" spans="1:17" s="3" customFormat="1" ht="17.25" x14ac:dyDescent="0.2">
      <c r="A73" s="51"/>
      <c r="B73" s="56"/>
      <c r="C73" s="56"/>
      <c r="D73" s="61"/>
      <c r="E73" s="66"/>
      <c r="F73" s="64" t="s">
        <v>8</v>
      </c>
      <c r="G73" s="65">
        <f>+G74+G78</f>
        <v>13162</v>
      </c>
      <c r="H73" s="65">
        <f>+H74+H78</f>
        <v>38285.699999999997</v>
      </c>
      <c r="K73" s="4"/>
      <c r="M73" s="4"/>
      <c r="O73" s="4"/>
      <c r="P73" s="4"/>
      <c r="Q73" s="4"/>
    </row>
    <row r="74" spans="1:17" s="3" customFormat="1" ht="17.25" x14ac:dyDescent="0.2">
      <c r="A74" s="51"/>
      <c r="B74" s="56"/>
      <c r="C74" s="56"/>
      <c r="D74" s="61"/>
      <c r="E74" s="66"/>
      <c r="F74" s="64" t="s">
        <v>9</v>
      </c>
      <c r="G74" s="65">
        <f>G75</f>
        <v>11362</v>
      </c>
      <c r="H74" s="65">
        <f>H75</f>
        <v>34085.699999999997</v>
      </c>
      <c r="K74" s="4"/>
      <c r="M74" s="4"/>
      <c r="O74" s="4"/>
      <c r="P74" s="4"/>
      <c r="Q74" s="4"/>
    </row>
    <row r="75" spans="1:17" s="3" customFormat="1" ht="17.25" x14ac:dyDescent="0.2">
      <c r="A75" s="51"/>
      <c r="B75" s="56"/>
      <c r="C75" s="56"/>
      <c r="D75" s="61"/>
      <c r="E75" s="66"/>
      <c r="F75" s="64" t="s">
        <v>33</v>
      </c>
      <c r="G75" s="65">
        <f>G76+G77</f>
        <v>11362</v>
      </c>
      <c r="H75" s="65">
        <f>H76+H77</f>
        <v>34085.699999999997</v>
      </c>
      <c r="K75" s="4"/>
      <c r="M75" s="4"/>
      <c r="O75" s="4"/>
      <c r="P75" s="4"/>
      <c r="Q75" s="4"/>
    </row>
    <row r="76" spans="1:17" s="3" customFormat="1" ht="17.25" x14ac:dyDescent="0.2">
      <c r="A76" s="51"/>
      <c r="B76" s="56"/>
      <c r="C76" s="56"/>
      <c r="D76" s="61"/>
      <c r="E76" s="66"/>
      <c r="F76" s="64" t="s">
        <v>34</v>
      </c>
      <c r="G76" s="65">
        <v>8837</v>
      </c>
      <c r="H76" s="65">
        <v>26511.1</v>
      </c>
      <c r="K76" s="4"/>
      <c r="M76" s="4"/>
      <c r="O76" s="4"/>
      <c r="P76" s="4"/>
      <c r="Q76" s="4"/>
    </row>
    <row r="77" spans="1:17" s="3" customFormat="1" ht="17.25" x14ac:dyDescent="0.2">
      <c r="A77" s="51"/>
      <c r="B77" s="56"/>
      <c r="C77" s="56"/>
      <c r="D77" s="61"/>
      <c r="E77" s="66"/>
      <c r="F77" s="64" t="s">
        <v>41</v>
      </c>
      <c r="G77" s="65">
        <v>2525</v>
      </c>
      <c r="H77" s="65">
        <v>7574.6</v>
      </c>
      <c r="K77" s="4"/>
      <c r="M77" s="4"/>
      <c r="O77" s="4"/>
      <c r="P77" s="4"/>
      <c r="Q77" s="4"/>
    </row>
    <row r="78" spans="1:17" s="3" customFormat="1" ht="17.25" x14ac:dyDescent="0.2">
      <c r="A78" s="51"/>
      <c r="B78" s="56"/>
      <c r="C78" s="56"/>
      <c r="D78" s="61"/>
      <c r="E78" s="66"/>
      <c r="F78" s="64" t="s">
        <v>14</v>
      </c>
      <c r="G78" s="65">
        <f>G79</f>
        <v>1800</v>
      </c>
      <c r="H78" s="65">
        <f>H79</f>
        <v>4200</v>
      </c>
      <c r="K78" s="4"/>
      <c r="M78" s="4"/>
      <c r="O78" s="4"/>
      <c r="P78" s="4"/>
      <c r="Q78" s="4"/>
    </row>
    <row r="79" spans="1:17" s="3" customFormat="1" ht="17.25" x14ac:dyDescent="0.2">
      <c r="A79" s="51"/>
      <c r="B79" s="56"/>
      <c r="C79" s="56"/>
      <c r="D79" s="61"/>
      <c r="E79" s="66"/>
      <c r="F79" s="64" t="s">
        <v>42</v>
      </c>
      <c r="G79" s="65">
        <f>G80</f>
        <v>1800</v>
      </c>
      <c r="H79" s="65">
        <f>H80</f>
        <v>4200</v>
      </c>
      <c r="K79" s="4"/>
      <c r="M79" s="4"/>
      <c r="O79" s="4"/>
      <c r="P79" s="4"/>
      <c r="Q79" s="4"/>
    </row>
    <row r="80" spans="1:17" s="3" customFormat="1" ht="17.25" x14ac:dyDescent="0.2">
      <c r="A80" s="51"/>
      <c r="B80" s="56"/>
      <c r="C80" s="56"/>
      <c r="D80" s="61"/>
      <c r="E80" s="66"/>
      <c r="F80" s="64" t="s">
        <v>45</v>
      </c>
      <c r="G80" s="65">
        <v>1800</v>
      </c>
      <c r="H80" s="65">
        <v>4200</v>
      </c>
      <c r="I80" s="4"/>
      <c r="K80" s="4"/>
      <c r="M80" s="4"/>
      <c r="O80" s="4"/>
      <c r="P80" s="4"/>
      <c r="Q80" s="4"/>
    </row>
    <row r="81" spans="1:17" s="3" customFormat="1" ht="51.75" x14ac:dyDescent="0.2">
      <c r="A81" s="51"/>
      <c r="B81" s="56"/>
      <c r="C81" s="56"/>
      <c r="D81" s="61"/>
      <c r="E81" s="102">
        <v>11017</v>
      </c>
      <c r="F81" s="43" t="s">
        <v>164</v>
      </c>
      <c r="G81" s="65">
        <f>G83</f>
        <v>19820.900000000001</v>
      </c>
      <c r="H81" s="65">
        <f>H83</f>
        <v>57689.799999999996</v>
      </c>
      <c r="M81" s="4"/>
    </row>
    <row r="82" spans="1:17" s="3" customFormat="1" ht="17.25" x14ac:dyDescent="0.2">
      <c r="A82" s="51"/>
      <c r="B82" s="56"/>
      <c r="C82" s="56"/>
      <c r="D82" s="61"/>
      <c r="E82" s="66"/>
      <c r="F82" s="64" t="s">
        <v>0</v>
      </c>
      <c r="G82" s="65">
        <v>0</v>
      </c>
      <c r="H82" s="65"/>
      <c r="M82" s="4"/>
    </row>
    <row r="83" spans="1:17" s="3" customFormat="1" ht="17.25" x14ac:dyDescent="0.2">
      <c r="A83" s="51"/>
      <c r="B83" s="56"/>
      <c r="C83" s="56"/>
      <c r="D83" s="61"/>
      <c r="E83" s="66"/>
      <c r="F83" s="64" t="s">
        <v>70</v>
      </c>
      <c r="G83" s="65">
        <f>G85</f>
        <v>19820.900000000001</v>
      </c>
      <c r="H83" s="65">
        <f>H85</f>
        <v>57689.799999999996</v>
      </c>
      <c r="K83" s="4"/>
      <c r="M83" s="4"/>
      <c r="O83" s="4"/>
    </row>
    <row r="84" spans="1:17" s="3" customFormat="1" ht="34.5" x14ac:dyDescent="0.2">
      <c r="A84" s="51"/>
      <c r="B84" s="56"/>
      <c r="C84" s="56"/>
      <c r="D84" s="61"/>
      <c r="E84" s="66"/>
      <c r="F84" s="97" t="s">
        <v>162</v>
      </c>
      <c r="G84" s="65">
        <v>0</v>
      </c>
      <c r="H84" s="65"/>
      <c r="K84" s="4"/>
      <c r="M84" s="4"/>
      <c r="O84" s="4"/>
    </row>
    <row r="85" spans="1:17" s="3" customFormat="1" ht="17.25" x14ac:dyDescent="0.2">
      <c r="A85" s="51"/>
      <c r="B85" s="56"/>
      <c r="C85" s="56"/>
      <c r="D85" s="61"/>
      <c r="E85" s="66"/>
      <c r="F85" s="64" t="s">
        <v>7</v>
      </c>
      <c r="G85" s="65">
        <f>G86</f>
        <v>19820.900000000001</v>
      </c>
      <c r="H85" s="65">
        <f>H86</f>
        <v>57689.799999999996</v>
      </c>
      <c r="K85" s="4"/>
      <c r="M85" s="4"/>
      <c r="O85" s="4"/>
      <c r="P85" s="4"/>
      <c r="Q85" s="4"/>
    </row>
    <row r="86" spans="1:17" s="3" customFormat="1" ht="17.25" x14ac:dyDescent="0.2">
      <c r="A86" s="51"/>
      <c r="B86" s="56"/>
      <c r="C86" s="56"/>
      <c r="D86" s="61"/>
      <c r="E86" s="66"/>
      <c r="F86" s="64" t="s">
        <v>8</v>
      </c>
      <c r="G86" s="65">
        <f>+G87+G91</f>
        <v>19820.900000000001</v>
      </c>
      <c r="H86" s="65">
        <f>+H87+H91</f>
        <v>57689.799999999996</v>
      </c>
      <c r="K86" s="4"/>
      <c r="M86" s="4"/>
      <c r="O86" s="4"/>
      <c r="P86" s="4"/>
      <c r="Q86" s="4"/>
    </row>
    <row r="87" spans="1:17" s="3" customFormat="1" ht="17.25" x14ac:dyDescent="0.2">
      <c r="A87" s="51"/>
      <c r="B87" s="56"/>
      <c r="C87" s="56"/>
      <c r="D87" s="61"/>
      <c r="E87" s="66"/>
      <c r="F87" s="64" t="s">
        <v>9</v>
      </c>
      <c r="G87" s="65">
        <f>G88</f>
        <v>17166.900000000001</v>
      </c>
      <c r="H87" s="65">
        <f>H88</f>
        <v>51500.799999999996</v>
      </c>
      <c r="K87" s="4"/>
      <c r="M87" s="4"/>
      <c r="O87" s="4"/>
      <c r="P87" s="4"/>
      <c r="Q87" s="4"/>
    </row>
    <row r="88" spans="1:17" s="3" customFormat="1" ht="17.25" x14ac:dyDescent="0.2">
      <c r="A88" s="51"/>
      <c r="B88" s="56"/>
      <c r="C88" s="56"/>
      <c r="D88" s="61"/>
      <c r="E88" s="66"/>
      <c r="F88" s="64" t="s">
        <v>33</v>
      </c>
      <c r="G88" s="65">
        <f>G89+G90</f>
        <v>17166.900000000001</v>
      </c>
      <c r="H88" s="65">
        <f>H89+H90</f>
        <v>51500.799999999996</v>
      </c>
      <c r="K88" s="4"/>
      <c r="M88" s="4"/>
      <c r="O88" s="4"/>
      <c r="P88" s="4"/>
      <c r="Q88" s="4"/>
    </row>
    <row r="89" spans="1:17" s="3" customFormat="1" ht="17.25" x14ac:dyDescent="0.2">
      <c r="A89" s="51"/>
      <c r="B89" s="56"/>
      <c r="C89" s="56"/>
      <c r="D89" s="61"/>
      <c r="E89" s="66"/>
      <c r="F89" s="64" t="s">
        <v>34</v>
      </c>
      <c r="G89" s="65">
        <v>13352</v>
      </c>
      <c r="H89" s="65">
        <v>40056.199999999997</v>
      </c>
      <c r="K89" s="4"/>
      <c r="M89" s="4"/>
      <c r="O89" s="4"/>
      <c r="P89" s="4"/>
      <c r="Q89" s="4"/>
    </row>
    <row r="90" spans="1:17" s="3" customFormat="1" ht="17.25" x14ac:dyDescent="0.2">
      <c r="A90" s="51"/>
      <c r="B90" s="56"/>
      <c r="C90" s="56"/>
      <c r="D90" s="61"/>
      <c r="E90" s="66"/>
      <c r="F90" s="64" t="s">
        <v>41</v>
      </c>
      <c r="G90" s="65">
        <v>3814.9</v>
      </c>
      <c r="H90" s="65">
        <v>11444.6</v>
      </c>
      <c r="K90" s="4"/>
      <c r="M90" s="4"/>
      <c r="O90" s="4"/>
      <c r="P90" s="4"/>
      <c r="Q90" s="4"/>
    </row>
    <row r="91" spans="1:17" s="3" customFormat="1" ht="17.25" x14ac:dyDescent="0.2">
      <c r="A91" s="51"/>
      <c r="B91" s="56"/>
      <c r="C91" s="56"/>
      <c r="D91" s="61"/>
      <c r="E91" s="66"/>
      <c r="F91" s="64" t="s">
        <v>14</v>
      </c>
      <c r="G91" s="65">
        <v>2654</v>
      </c>
      <c r="H91" s="65">
        <v>6189</v>
      </c>
      <c r="K91" s="4"/>
      <c r="M91" s="4"/>
      <c r="O91" s="4"/>
      <c r="P91" s="4"/>
      <c r="Q91" s="4"/>
    </row>
    <row r="92" spans="1:17" s="3" customFormat="1" ht="17.25" x14ac:dyDescent="0.2">
      <c r="A92" s="51"/>
      <c r="B92" s="56"/>
      <c r="C92" s="56"/>
      <c r="D92" s="61"/>
      <c r="E92" s="66"/>
      <c r="F92" s="64" t="s">
        <v>42</v>
      </c>
      <c r="G92" s="65">
        <f>G93+G95+G94</f>
        <v>2654</v>
      </c>
      <c r="H92" s="65">
        <f>H93+H95+H94</f>
        <v>6189</v>
      </c>
      <c r="K92" s="4"/>
      <c r="M92" s="4"/>
      <c r="O92" s="4"/>
      <c r="P92" s="4"/>
      <c r="Q92" s="4"/>
    </row>
    <row r="93" spans="1:17" s="3" customFormat="1" ht="17.25" x14ac:dyDescent="0.2">
      <c r="A93" s="51"/>
      <c r="B93" s="56"/>
      <c r="C93" s="56"/>
      <c r="D93" s="61"/>
      <c r="E93" s="66"/>
      <c r="F93" s="64" t="s">
        <v>43</v>
      </c>
      <c r="G93" s="65">
        <v>184</v>
      </c>
      <c r="H93" s="65">
        <v>428</v>
      </c>
      <c r="K93" s="4"/>
      <c r="M93" s="4"/>
      <c r="O93" s="4"/>
      <c r="P93" s="4"/>
      <c r="Q93" s="4"/>
    </row>
    <row r="94" spans="1:17" s="3" customFormat="1" ht="17.25" x14ac:dyDescent="0.2">
      <c r="A94" s="51"/>
      <c r="B94" s="56"/>
      <c r="C94" s="56"/>
      <c r="D94" s="61"/>
      <c r="E94" s="66"/>
      <c r="F94" s="64" t="s">
        <v>44</v>
      </c>
      <c r="G94" s="96">
        <v>70</v>
      </c>
      <c r="H94" s="96">
        <v>161</v>
      </c>
      <c r="K94" s="4"/>
      <c r="M94" s="4"/>
      <c r="O94" s="4"/>
      <c r="P94" s="4"/>
      <c r="Q94" s="4"/>
    </row>
    <row r="95" spans="1:17" s="3" customFormat="1" ht="17.25" x14ac:dyDescent="0.2">
      <c r="A95" s="67"/>
      <c r="B95" s="53"/>
      <c r="C95" s="53"/>
      <c r="D95" s="54"/>
      <c r="E95" s="68"/>
      <c r="F95" s="64" t="s">
        <v>45</v>
      </c>
      <c r="G95" s="65">
        <v>2400</v>
      </c>
      <c r="H95" s="65">
        <v>5600</v>
      </c>
      <c r="I95" s="4"/>
      <c r="K95" s="4"/>
      <c r="M95" s="4"/>
      <c r="O95" s="4"/>
      <c r="P95" s="4"/>
      <c r="Q95" s="4"/>
    </row>
  </sheetData>
  <mergeCells count="6">
    <mergeCell ref="A8:C8"/>
    <mergeCell ref="D8:E8"/>
    <mergeCell ref="A6:H6"/>
    <mergeCell ref="F8:F9"/>
    <mergeCell ref="G7:H7"/>
    <mergeCell ref="G8:H8"/>
  </mergeCells>
  <pageMargins left="0.39370078740157499" right="0.23622047244094499" top="0.47244094488188998" bottom="0.511811023622047" header="0.31496062992126" footer="0.31496062992126"/>
  <pageSetup paperSize="9" scale="78" firstPageNumber="1233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workbookViewId="0">
      <selection activeCell="B19" sqref="B19"/>
    </sheetView>
  </sheetViews>
  <sheetFormatPr defaultColWidth="10.6640625" defaultRowHeight="13.5" x14ac:dyDescent="0.25"/>
  <cols>
    <col min="1" max="1" width="48.83203125" style="2" customWidth="1"/>
    <col min="2" max="2" width="78.6640625" style="2" customWidth="1"/>
    <col min="3" max="3" width="23.5" style="2" customWidth="1"/>
    <col min="4" max="4" width="24.1640625" style="2" customWidth="1"/>
    <col min="5" max="5" width="15.1640625" style="2" bestFit="1" customWidth="1"/>
    <col min="6" max="6" width="26.83203125" style="2" customWidth="1"/>
    <col min="7" max="8" width="18.1640625" style="2" customWidth="1"/>
    <col min="9" max="9" width="21.6640625" style="2" customWidth="1"/>
    <col min="10" max="16384" width="10.6640625" style="2"/>
  </cols>
  <sheetData>
    <row r="2" spans="1:4" x14ac:dyDescent="0.25">
      <c r="C2" s="25"/>
      <c r="D2" s="26" t="s">
        <v>147</v>
      </c>
    </row>
    <row r="3" spans="1:4" x14ac:dyDescent="0.25">
      <c r="C3" s="25"/>
      <c r="D3" s="20" t="s">
        <v>67</v>
      </c>
    </row>
    <row r="4" spans="1:4" x14ac:dyDescent="0.25">
      <c r="C4" s="25"/>
      <c r="D4" s="20" t="s">
        <v>3</v>
      </c>
    </row>
    <row r="8" spans="1:4" ht="42" customHeight="1" x14ac:dyDescent="0.3">
      <c r="A8" s="187" t="s">
        <v>228</v>
      </c>
      <c r="B8" s="187"/>
      <c r="C8" s="187"/>
      <c r="D8" s="187"/>
    </row>
    <row r="9" spans="1:4" ht="27.75" customHeight="1" x14ac:dyDescent="0.3">
      <c r="A9" s="29"/>
      <c r="B9" s="29"/>
      <c r="C9" s="28"/>
      <c r="D9" s="28"/>
    </row>
    <row r="10" spans="1:4" ht="17.25" x14ac:dyDescent="0.25">
      <c r="A10" s="191" t="s">
        <v>165</v>
      </c>
      <c r="B10" s="191"/>
      <c r="C10" s="191"/>
      <c r="D10" s="191"/>
    </row>
    <row r="11" spans="1:4" ht="17.25" x14ac:dyDescent="0.25">
      <c r="A11" s="106"/>
      <c r="B11" s="106"/>
      <c r="C11" s="106"/>
      <c r="D11" s="106"/>
    </row>
    <row r="12" spans="1:4" s="28" customFormat="1" ht="17.25" x14ac:dyDescent="0.3">
      <c r="A12" s="192" t="s">
        <v>68</v>
      </c>
      <c r="B12" s="192"/>
    </row>
    <row r="13" spans="1:4" ht="17.25" x14ac:dyDescent="0.3">
      <c r="A13" s="28"/>
      <c r="B13" s="28"/>
      <c r="C13" s="28"/>
      <c r="D13" s="28"/>
    </row>
    <row r="14" spans="1:4" ht="17.25" x14ac:dyDescent="0.3">
      <c r="A14" s="28"/>
      <c r="B14" s="28"/>
      <c r="C14" s="28"/>
      <c r="D14" s="28"/>
    </row>
    <row r="15" spans="1:4" ht="17.25" x14ac:dyDescent="0.25">
      <c r="A15" s="107" t="s">
        <v>52</v>
      </c>
      <c r="B15" s="193" t="s">
        <v>53</v>
      </c>
      <c r="C15" s="193"/>
      <c r="D15" s="193"/>
    </row>
    <row r="16" spans="1:4" ht="34.5" x14ac:dyDescent="0.25">
      <c r="A16" s="108" t="s">
        <v>16</v>
      </c>
      <c r="B16" s="109" t="s">
        <v>17</v>
      </c>
      <c r="C16" s="110"/>
      <c r="D16" s="110"/>
    </row>
    <row r="17" spans="1:7" ht="17.25" x14ac:dyDescent="0.25">
      <c r="A17" s="111"/>
      <c r="B17" s="111"/>
      <c r="C17" s="111"/>
      <c r="D17" s="111"/>
    </row>
    <row r="18" spans="1:7" ht="17.25" x14ac:dyDescent="0.25">
      <c r="A18" s="193" t="s">
        <v>54</v>
      </c>
      <c r="B18" s="193"/>
      <c r="C18" s="193"/>
      <c r="D18" s="193"/>
    </row>
    <row r="19" spans="1:7" ht="54.75" customHeight="1" x14ac:dyDescent="0.25">
      <c r="A19" s="112" t="s">
        <v>55</v>
      </c>
      <c r="B19" s="108" t="s">
        <v>16</v>
      </c>
      <c r="C19" s="198" t="s">
        <v>145</v>
      </c>
      <c r="D19" s="196"/>
    </row>
    <row r="20" spans="1:7" ht="17.25" x14ac:dyDescent="0.25">
      <c r="A20" s="112" t="s">
        <v>56</v>
      </c>
      <c r="B20" s="108" t="s">
        <v>61</v>
      </c>
      <c r="C20" s="39" t="s">
        <v>57</v>
      </c>
      <c r="D20" s="39" t="s">
        <v>28</v>
      </c>
    </row>
    <row r="21" spans="1:7" ht="69" x14ac:dyDescent="0.25">
      <c r="A21" s="112" t="s">
        <v>58</v>
      </c>
      <c r="B21" s="108" t="s">
        <v>62</v>
      </c>
      <c r="C21" s="112"/>
      <c r="D21" s="112"/>
    </row>
    <row r="22" spans="1:7" ht="103.5" x14ac:dyDescent="0.25">
      <c r="A22" s="112" t="s">
        <v>59</v>
      </c>
      <c r="B22" s="108" t="s">
        <v>63</v>
      </c>
      <c r="C22" s="112"/>
      <c r="D22" s="112"/>
    </row>
    <row r="23" spans="1:7" ht="17.25" x14ac:dyDescent="0.25">
      <c r="A23" s="112" t="s">
        <v>60</v>
      </c>
      <c r="B23" s="108" t="s">
        <v>11</v>
      </c>
      <c r="C23" s="112"/>
      <c r="D23" s="112"/>
    </row>
    <row r="24" spans="1:7" ht="34.5" x14ac:dyDescent="0.25">
      <c r="A24" s="112" t="s">
        <v>64</v>
      </c>
      <c r="B24" s="108" t="s">
        <v>65</v>
      </c>
      <c r="C24" s="112"/>
      <c r="D24" s="112"/>
    </row>
    <row r="25" spans="1:7" ht="17.25" x14ac:dyDescent="0.25">
      <c r="A25" s="197" t="s">
        <v>12</v>
      </c>
      <c r="B25" s="197"/>
      <c r="C25" s="112"/>
      <c r="D25" s="112"/>
    </row>
    <row r="26" spans="1:7" ht="17.25" x14ac:dyDescent="0.25">
      <c r="A26" s="114"/>
      <c r="B26" s="114"/>
      <c r="C26" s="115"/>
      <c r="D26" s="115"/>
    </row>
    <row r="27" spans="1:7" ht="17.25" x14ac:dyDescent="0.25">
      <c r="A27" s="194" t="s">
        <v>13</v>
      </c>
      <c r="B27" s="194"/>
      <c r="C27" s="113">
        <v>-46283.9</v>
      </c>
      <c r="D27" s="113">
        <v>-134585.20000000001</v>
      </c>
    </row>
    <row r="28" spans="1:7" ht="17.25" x14ac:dyDescent="0.25">
      <c r="A28" s="111"/>
      <c r="B28" s="111"/>
      <c r="C28" s="111"/>
      <c r="D28" s="111"/>
    </row>
    <row r="29" spans="1:7" ht="17.25" x14ac:dyDescent="0.25">
      <c r="A29" s="193" t="s">
        <v>54</v>
      </c>
      <c r="B29" s="193"/>
      <c r="C29" s="193"/>
      <c r="D29" s="193"/>
    </row>
    <row r="30" spans="1:7" ht="75" customHeight="1" x14ac:dyDescent="0.25">
      <c r="A30" s="112" t="s">
        <v>55</v>
      </c>
      <c r="B30" s="108" t="s">
        <v>166</v>
      </c>
      <c r="C30" s="195" t="s">
        <v>18</v>
      </c>
      <c r="D30" s="196"/>
      <c r="F30" s="118"/>
      <c r="G30" s="118"/>
    </row>
    <row r="31" spans="1:7" ht="17.25" x14ac:dyDescent="0.25">
      <c r="A31" s="112" t="s">
        <v>56</v>
      </c>
      <c r="B31" s="108" t="s">
        <v>167</v>
      </c>
      <c r="C31" s="39" t="s">
        <v>57</v>
      </c>
      <c r="D31" s="39" t="s">
        <v>28</v>
      </c>
    </row>
    <row r="32" spans="1:7" ht="69" x14ac:dyDescent="0.25">
      <c r="A32" s="112" t="s">
        <v>58</v>
      </c>
      <c r="B32" s="108" t="s">
        <v>168</v>
      </c>
      <c r="C32" s="112"/>
      <c r="D32" s="112"/>
    </row>
    <row r="33" spans="1:4" ht="69" x14ac:dyDescent="0.25">
      <c r="A33" s="112" t="s">
        <v>59</v>
      </c>
      <c r="B33" s="108" t="s">
        <v>169</v>
      </c>
      <c r="C33" s="112"/>
      <c r="D33" s="112"/>
    </row>
    <row r="34" spans="1:4" ht="17.25" x14ac:dyDescent="0.25">
      <c r="A34" s="112" t="s">
        <v>60</v>
      </c>
      <c r="B34" s="108" t="s">
        <v>170</v>
      </c>
      <c r="C34" s="112"/>
      <c r="D34" s="112"/>
    </row>
    <row r="35" spans="1:4" ht="34.5" x14ac:dyDescent="0.25">
      <c r="A35" s="112" t="s">
        <v>64</v>
      </c>
      <c r="B35" s="108" t="s">
        <v>171</v>
      </c>
      <c r="C35" s="112"/>
      <c r="D35" s="112"/>
    </row>
    <row r="36" spans="1:4" ht="17.25" x14ac:dyDescent="0.25">
      <c r="A36" s="197" t="s">
        <v>12</v>
      </c>
      <c r="B36" s="197"/>
      <c r="C36" s="112"/>
      <c r="D36" s="112"/>
    </row>
    <row r="37" spans="1:4" ht="17.25" x14ac:dyDescent="0.25">
      <c r="A37" s="194" t="s">
        <v>13</v>
      </c>
      <c r="B37" s="194"/>
      <c r="C37" s="113">
        <v>13301</v>
      </c>
      <c r="D37" s="113">
        <v>38609.699999999997</v>
      </c>
    </row>
    <row r="38" spans="1:4" ht="17.25" x14ac:dyDescent="0.25">
      <c r="A38" s="116"/>
      <c r="B38" s="116"/>
      <c r="C38" s="117"/>
      <c r="D38" s="117"/>
    </row>
    <row r="39" spans="1:4" ht="17.25" x14ac:dyDescent="0.25">
      <c r="A39" s="111"/>
      <c r="B39" s="111"/>
      <c r="C39" s="111"/>
      <c r="D39" s="111"/>
    </row>
    <row r="40" spans="1:4" ht="17.25" x14ac:dyDescent="0.25">
      <c r="A40" s="193" t="s">
        <v>54</v>
      </c>
      <c r="B40" s="193"/>
      <c r="C40" s="193"/>
      <c r="D40" s="193"/>
    </row>
    <row r="41" spans="1:4" ht="70.5" customHeight="1" x14ac:dyDescent="0.25">
      <c r="A41" s="112" t="s">
        <v>55</v>
      </c>
      <c r="B41" s="108" t="s">
        <v>166</v>
      </c>
      <c r="C41" s="195" t="s">
        <v>18</v>
      </c>
      <c r="D41" s="196"/>
    </row>
    <row r="42" spans="1:4" ht="17.25" x14ac:dyDescent="0.25">
      <c r="A42" s="112" t="s">
        <v>56</v>
      </c>
      <c r="B42" s="108" t="s">
        <v>172</v>
      </c>
      <c r="C42" s="39" t="s">
        <v>57</v>
      </c>
      <c r="D42" s="39" t="s">
        <v>28</v>
      </c>
    </row>
    <row r="43" spans="1:4" ht="69" x14ac:dyDescent="0.25">
      <c r="A43" s="112" t="s">
        <v>58</v>
      </c>
      <c r="B43" s="108" t="s">
        <v>163</v>
      </c>
      <c r="C43" s="112"/>
      <c r="D43" s="112"/>
    </row>
    <row r="44" spans="1:4" ht="69" x14ac:dyDescent="0.25">
      <c r="A44" s="112" t="s">
        <v>59</v>
      </c>
      <c r="B44" s="108" t="s">
        <v>169</v>
      </c>
      <c r="C44" s="112"/>
      <c r="D44" s="112"/>
    </row>
    <row r="45" spans="1:4" ht="17.25" x14ac:dyDescent="0.25">
      <c r="A45" s="112" t="s">
        <v>60</v>
      </c>
      <c r="B45" s="108" t="s">
        <v>170</v>
      </c>
      <c r="C45" s="112"/>
      <c r="D45" s="112"/>
    </row>
    <row r="46" spans="1:4" ht="34.5" x14ac:dyDescent="0.25">
      <c r="A46" s="112" t="s">
        <v>64</v>
      </c>
      <c r="B46" s="108" t="s">
        <v>173</v>
      </c>
      <c r="C46" s="112"/>
      <c r="D46" s="112"/>
    </row>
    <row r="47" spans="1:4" ht="17.25" x14ac:dyDescent="0.25">
      <c r="A47" s="197" t="s">
        <v>12</v>
      </c>
      <c r="B47" s="197"/>
      <c r="C47" s="112"/>
      <c r="D47" s="112"/>
    </row>
    <row r="48" spans="1:4" ht="17.25" x14ac:dyDescent="0.25">
      <c r="A48" s="194" t="s">
        <v>13</v>
      </c>
      <c r="B48" s="194"/>
      <c r="C48" s="113">
        <v>13162</v>
      </c>
      <c r="D48" s="113">
        <v>38285.699999999997</v>
      </c>
    </row>
    <row r="51" spans="1:4" ht="17.25" x14ac:dyDescent="0.25">
      <c r="A51" s="111"/>
      <c r="B51" s="111"/>
      <c r="C51" s="111"/>
      <c r="D51" s="111"/>
    </row>
    <row r="52" spans="1:4" ht="17.25" x14ac:dyDescent="0.25">
      <c r="A52" s="193" t="s">
        <v>54</v>
      </c>
      <c r="B52" s="193"/>
      <c r="C52" s="193"/>
      <c r="D52" s="193"/>
    </row>
    <row r="53" spans="1:4" ht="73.5" customHeight="1" x14ac:dyDescent="0.25">
      <c r="A53" s="112" t="s">
        <v>55</v>
      </c>
      <c r="B53" s="108" t="s">
        <v>166</v>
      </c>
      <c r="C53" s="195" t="s">
        <v>18</v>
      </c>
      <c r="D53" s="196"/>
    </row>
    <row r="54" spans="1:4" ht="17.25" x14ac:dyDescent="0.25">
      <c r="A54" s="112" t="s">
        <v>56</v>
      </c>
      <c r="B54" s="108" t="s">
        <v>174</v>
      </c>
      <c r="C54" s="39" t="s">
        <v>57</v>
      </c>
      <c r="D54" s="39" t="s">
        <v>28</v>
      </c>
    </row>
    <row r="55" spans="1:4" ht="51.75" x14ac:dyDescent="0.25">
      <c r="A55" s="112" t="s">
        <v>58</v>
      </c>
      <c r="B55" s="108" t="s">
        <v>164</v>
      </c>
      <c r="C55" s="112"/>
      <c r="D55" s="112"/>
    </row>
    <row r="56" spans="1:4" ht="69" x14ac:dyDescent="0.25">
      <c r="A56" s="112" t="s">
        <v>59</v>
      </c>
      <c r="B56" s="108" t="s">
        <v>169</v>
      </c>
      <c r="C56" s="112"/>
      <c r="D56" s="112"/>
    </row>
    <row r="57" spans="1:4" ht="17.25" x14ac:dyDescent="0.25">
      <c r="A57" s="112" t="s">
        <v>60</v>
      </c>
      <c r="B57" s="108" t="s">
        <v>170</v>
      </c>
      <c r="C57" s="112"/>
      <c r="D57" s="112"/>
    </row>
    <row r="58" spans="1:4" ht="34.5" x14ac:dyDescent="0.25">
      <c r="A58" s="112" t="s">
        <v>64</v>
      </c>
      <c r="B58" s="108" t="s">
        <v>175</v>
      </c>
      <c r="C58" s="112"/>
      <c r="D58" s="112"/>
    </row>
    <row r="59" spans="1:4" ht="17.25" x14ac:dyDescent="0.25">
      <c r="A59" s="197" t="s">
        <v>12</v>
      </c>
      <c r="B59" s="197"/>
      <c r="C59" s="112"/>
      <c r="D59" s="112"/>
    </row>
    <row r="60" spans="1:4" ht="17.25" x14ac:dyDescent="0.25">
      <c r="A60" s="194" t="s">
        <v>13</v>
      </c>
      <c r="B60" s="194"/>
      <c r="C60" s="113">
        <v>19820.900000000001</v>
      </c>
      <c r="D60" s="113">
        <v>57689.799999999996</v>
      </c>
    </row>
  </sheetData>
  <mergeCells count="20">
    <mergeCell ref="C19:D19"/>
    <mergeCell ref="A40:D40"/>
    <mergeCell ref="C41:D41"/>
    <mergeCell ref="A47:B47"/>
    <mergeCell ref="A48:B48"/>
    <mergeCell ref="A25:B25"/>
    <mergeCell ref="A27:B27"/>
    <mergeCell ref="A60:B60"/>
    <mergeCell ref="A29:D29"/>
    <mergeCell ref="C30:D30"/>
    <mergeCell ref="A36:B36"/>
    <mergeCell ref="A37:B37"/>
    <mergeCell ref="A52:D52"/>
    <mergeCell ref="C53:D53"/>
    <mergeCell ref="A59:B59"/>
    <mergeCell ref="A10:D10"/>
    <mergeCell ref="A8:D8"/>
    <mergeCell ref="A12:B12"/>
    <mergeCell ref="B15:D15"/>
    <mergeCell ref="A18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28" zoomScaleNormal="100" zoomScaleSheetLayoutView="100" workbookViewId="0">
      <selection activeCell="C15" sqref="C15"/>
    </sheetView>
  </sheetViews>
  <sheetFormatPr defaultColWidth="10.6640625" defaultRowHeight="13.5" x14ac:dyDescent="0.25"/>
  <cols>
    <col min="1" max="1" width="48.83203125" style="2" customWidth="1"/>
    <col min="2" max="2" width="74.1640625" style="2" customWidth="1"/>
    <col min="3" max="3" width="20.5" style="2" customWidth="1"/>
    <col min="4" max="4" width="20.1640625" style="2" customWidth="1"/>
    <col min="5" max="5" width="15.1640625" style="2" bestFit="1" customWidth="1"/>
    <col min="6" max="6" width="26.83203125" style="2" customWidth="1"/>
    <col min="7" max="8" width="18.1640625" style="2" customWidth="1"/>
    <col min="9" max="9" width="21.6640625" style="2" customWidth="1"/>
    <col min="10" max="16384" width="10.6640625" style="2"/>
  </cols>
  <sheetData>
    <row r="1" spans="1:5" ht="17.25" x14ac:dyDescent="0.3">
      <c r="A1" s="28"/>
      <c r="E1" s="28"/>
    </row>
    <row r="2" spans="1:5" ht="17.25" x14ac:dyDescent="0.3">
      <c r="A2" s="28"/>
      <c r="D2" s="155" t="s">
        <v>224</v>
      </c>
      <c r="E2" s="28"/>
    </row>
    <row r="3" spans="1:5" ht="17.25" x14ac:dyDescent="0.3">
      <c r="A3" s="28"/>
      <c r="D3" s="24" t="s">
        <v>67</v>
      </c>
      <c r="E3" s="28"/>
    </row>
    <row r="4" spans="1:5" ht="17.25" x14ac:dyDescent="0.3">
      <c r="A4" s="28"/>
      <c r="D4" s="24" t="s">
        <v>3</v>
      </c>
      <c r="E4" s="28"/>
    </row>
    <row r="5" spans="1:5" ht="17.25" x14ac:dyDescent="0.3">
      <c r="A5" s="28"/>
      <c r="E5" s="28"/>
    </row>
    <row r="6" spans="1:5" ht="17.25" x14ac:dyDescent="0.3">
      <c r="A6" s="28"/>
      <c r="B6" s="28"/>
      <c r="C6" s="28"/>
      <c r="D6" s="28"/>
      <c r="E6" s="28"/>
    </row>
    <row r="7" spans="1:5" ht="17.25" x14ac:dyDescent="0.3">
      <c r="A7" s="28"/>
      <c r="B7" s="28"/>
      <c r="C7" s="28"/>
      <c r="D7" s="28"/>
      <c r="E7" s="28"/>
    </row>
    <row r="8" spans="1:5" ht="42" customHeight="1" x14ac:dyDescent="0.3">
      <c r="A8" s="187" t="s">
        <v>229</v>
      </c>
      <c r="B8" s="187"/>
      <c r="C8" s="187"/>
      <c r="D8" s="187"/>
      <c r="E8" s="28"/>
    </row>
    <row r="9" spans="1:5" ht="12.75" customHeight="1" x14ac:dyDescent="0.3">
      <c r="A9" s="29"/>
      <c r="B9" s="29"/>
      <c r="C9" s="28"/>
      <c r="D9" s="28"/>
      <c r="E9" s="28"/>
    </row>
    <row r="10" spans="1:5" s="28" customFormat="1" ht="17.25" x14ac:dyDescent="0.3">
      <c r="A10" s="199" t="s">
        <v>10</v>
      </c>
      <c r="B10" s="199"/>
      <c r="C10" s="27"/>
    </row>
    <row r="11" spans="1:5" s="28" customFormat="1" ht="17.25" x14ac:dyDescent="0.3"/>
    <row r="12" spans="1:5" s="28" customFormat="1" ht="17.25" x14ac:dyDescent="0.3">
      <c r="A12" s="192" t="s">
        <v>68</v>
      </c>
      <c r="B12" s="192"/>
    </row>
    <row r="13" spans="1:5" s="28" customFormat="1" ht="17.25" x14ac:dyDescent="0.3">
      <c r="A13" s="119"/>
      <c r="B13" s="119"/>
    </row>
    <row r="14" spans="1:5" ht="17.25" x14ac:dyDescent="0.3">
      <c r="A14" s="107" t="s">
        <v>52</v>
      </c>
      <c r="B14" s="193" t="s">
        <v>53</v>
      </c>
      <c r="C14" s="193"/>
      <c r="D14" s="193"/>
      <c r="E14" s="28"/>
    </row>
    <row r="15" spans="1:5" ht="29.25" customHeight="1" x14ac:dyDescent="0.3">
      <c r="A15" s="108" t="s">
        <v>16</v>
      </c>
      <c r="B15" s="109" t="s">
        <v>17</v>
      </c>
      <c r="C15" s="110"/>
      <c r="D15" s="110"/>
      <c r="E15" s="28"/>
    </row>
    <row r="16" spans="1:5" ht="17.25" x14ac:dyDescent="0.3">
      <c r="A16" s="111"/>
      <c r="B16" s="111"/>
      <c r="C16" s="111"/>
      <c r="D16" s="111"/>
      <c r="E16" s="28"/>
    </row>
    <row r="17" spans="1:5" ht="17.25" x14ac:dyDescent="0.3">
      <c r="A17" s="193" t="s">
        <v>54</v>
      </c>
      <c r="B17" s="193"/>
      <c r="C17" s="193"/>
      <c r="D17" s="193"/>
      <c r="E17" s="28"/>
    </row>
    <row r="18" spans="1:5" ht="72" customHeight="1" x14ac:dyDescent="0.3">
      <c r="A18" s="112" t="s">
        <v>55</v>
      </c>
      <c r="B18" s="108" t="s">
        <v>16</v>
      </c>
      <c r="C18" s="198" t="s">
        <v>145</v>
      </c>
      <c r="D18" s="196"/>
      <c r="E18" s="28"/>
    </row>
    <row r="19" spans="1:5" ht="17.25" x14ac:dyDescent="0.3">
      <c r="A19" s="112" t="s">
        <v>56</v>
      </c>
      <c r="B19" s="108" t="s">
        <v>61</v>
      </c>
      <c r="C19" s="39" t="s">
        <v>57</v>
      </c>
      <c r="D19" s="39" t="s">
        <v>28</v>
      </c>
      <c r="E19" s="28"/>
    </row>
    <row r="20" spans="1:5" ht="86.25" x14ac:dyDescent="0.3">
      <c r="A20" s="112" t="s">
        <v>58</v>
      </c>
      <c r="B20" s="108" t="s">
        <v>62</v>
      </c>
      <c r="C20" s="112"/>
      <c r="D20" s="112"/>
      <c r="E20" s="28"/>
    </row>
    <row r="21" spans="1:5" ht="103.5" x14ac:dyDescent="0.3">
      <c r="A21" s="112" t="s">
        <v>59</v>
      </c>
      <c r="B21" s="108" t="s">
        <v>63</v>
      </c>
      <c r="C21" s="112"/>
      <c r="D21" s="112"/>
      <c r="E21" s="28"/>
    </row>
    <row r="22" spans="1:5" ht="17.25" x14ac:dyDescent="0.3">
      <c r="A22" s="112" t="s">
        <v>60</v>
      </c>
      <c r="B22" s="108" t="s">
        <v>11</v>
      </c>
      <c r="C22" s="112"/>
      <c r="D22" s="112"/>
      <c r="E22" s="28"/>
    </row>
    <row r="23" spans="1:5" ht="34.5" x14ac:dyDescent="0.3">
      <c r="A23" s="112" t="s">
        <v>64</v>
      </c>
      <c r="B23" s="108" t="s">
        <v>65</v>
      </c>
      <c r="C23" s="112"/>
      <c r="D23" s="112"/>
      <c r="E23" s="28"/>
    </row>
    <row r="24" spans="1:5" ht="17.25" x14ac:dyDescent="0.3">
      <c r="A24" s="197" t="s">
        <v>12</v>
      </c>
      <c r="B24" s="197"/>
      <c r="C24" s="112"/>
      <c r="D24" s="112"/>
      <c r="E24" s="28"/>
    </row>
    <row r="25" spans="1:5" ht="17.25" x14ac:dyDescent="0.3">
      <c r="A25" s="194" t="s">
        <v>13</v>
      </c>
      <c r="B25" s="194"/>
      <c r="C25" s="113">
        <f>'2'!G21</f>
        <v>-51336.800000000003</v>
      </c>
      <c r="D25" s="113">
        <f>'2'!H21</f>
        <v>-140008.5</v>
      </c>
      <c r="E25" s="28"/>
    </row>
    <row r="26" spans="1:5" ht="17.25" x14ac:dyDescent="0.3">
      <c r="A26" s="116"/>
      <c r="B26" s="116"/>
      <c r="C26" s="117"/>
      <c r="D26" s="117"/>
      <c r="E26" s="28"/>
    </row>
    <row r="27" spans="1:5" ht="17.25" x14ac:dyDescent="0.3">
      <c r="A27" s="191" t="s">
        <v>40</v>
      </c>
      <c r="B27" s="191"/>
      <c r="C27" s="191"/>
      <c r="D27" s="191"/>
      <c r="E27" s="28"/>
    </row>
    <row r="28" spans="1:5" ht="17.25" x14ac:dyDescent="0.3">
      <c r="A28" s="106"/>
      <c r="B28" s="106"/>
      <c r="C28" s="106"/>
      <c r="D28" s="106"/>
      <c r="E28" s="28"/>
    </row>
    <row r="29" spans="1:5" s="28" customFormat="1" ht="17.25" x14ac:dyDescent="0.3">
      <c r="A29" s="192" t="s">
        <v>68</v>
      </c>
      <c r="B29" s="192"/>
    </row>
    <row r="30" spans="1:5" ht="17.25" x14ac:dyDescent="0.3">
      <c r="A30" s="28"/>
      <c r="B30" s="28"/>
      <c r="C30" s="28"/>
      <c r="D30" s="28"/>
      <c r="E30" s="28"/>
    </row>
    <row r="31" spans="1:5" ht="17.25" x14ac:dyDescent="0.3">
      <c r="A31" s="28"/>
      <c r="B31" s="28"/>
      <c r="C31" s="28"/>
      <c r="D31" s="28"/>
      <c r="E31" s="28"/>
    </row>
    <row r="32" spans="1:5" ht="17.25" x14ac:dyDescent="0.3">
      <c r="A32" s="107" t="s">
        <v>52</v>
      </c>
      <c r="B32" s="193" t="s">
        <v>53</v>
      </c>
      <c r="C32" s="193"/>
      <c r="D32" s="193"/>
      <c r="E32" s="28"/>
    </row>
    <row r="33" spans="1:5" ht="48" customHeight="1" x14ac:dyDescent="0.3">
      <c r="A33" s="108" t="s">
        <v>16</v>
      </c>
      <c r="B33" s="109" t="s">
        <v>17</v>
      </c>
      <c r="C33" s="110"/>
      <c r="D33" s="110"/>
      <c r="E33" s="28"/>
    </row>
    <row r="34" spans="1:5" ht="17.25" x14ac:dyDescent="0.3">
      <c r="A34" s="111"/>
      <c r="B34" s="111"/>
      <c r="C34" s="111"/>
      <c r="D34" s="111"/>
      <c r="E34" s="28"/>
    </row>
    <row r="35" spans="1:5" ht="17.25" x14ac:dyDescent="0.3">
      <c r="A35" s="193" t="s">
        <v>54</v>
      </c>
      <c r="B35" s="193"/>
      <c r="C35" s="193"/>
      <c r="D35" s="193"/>
      <c r="E35" s="28"/>
    </row>
    <row r="36" spans="1:5" ht="70.5" customHeight="1" x14ac:dyDescent="0.3">
      <c r="A36" s="112" t="s">
        <v>55</v>
      </c>
      <c r="B36" s="108" t="s">
        <v>16</v>
      </c>
      <c r="C36" s="195" t="s">
        <v>18</v>
      </c>
      <c r="D36" s="196"/>
      <c r="E36" s="28"/>
    </row>
    <row r="37" spans="1:5" ht="17.25" x14ac:dyDescent="0.3">
      <c r="A37" s="112" t="s">
        <v>56</v>
      </c>
      <c r="B37" s="108" t="s">
        <v>61</v>
      </c>
      <c r="C37" s="39" t="s">
        <v>57</v>
      </c>
      <c r="D37" s="39" t="s">
        <v>28</v>
      </c>
      <c r="E37" s="28"/>
    </row>
    <row r="38" spans="1:5" ht="86.25" x14ac:dyDescent="0.3">
      <c r="A38" s="112" t="s">
        <v>58</v>
      </c>
      <c r="B38" s="108" t="s">
        <v>62</v>
      </c>
      <c r="C38" s="112"/>
      <c r="D38" s="112"/>
      <c r="E38" s="28"/>
    </row>
    <row r="39" spans="1:5" ht="103.5" x14ac:dyDescent="0.3">
      <c r="A39" s="112" t="s">
        <v>59</v>
      </c>
      <c r="B39" s="108" t="s">
        <v>63</v>
      </c>
      <c r="C39" s="112"/>
      <c r="D39" s="112"/>
      <c r="E39" s="28"/>
    </row>
    <row r="40" spans="1:5" ht="17.25" x14ac:dyDescent="0.3">
      <c r="A40" s="112" t="s">
        <v>60</v>
      </c>
      <c r="B40" s="108" t="s">
        <v>11</v>
      </c>
      <c r="C40" s="112"/>
      <c r="D40" s="112"/>
      <c r="E40" s="28"/>
    </row>
    <row r="41" spans="1:5" ht="34.5" x14ac:dyDescent="0.3">
      <c r="A41" s="112" t="s">
        <v>64</v>
      </c>
      <c r="B41" s="108" t="s">
        <v>65</v>
      </c>
      <c r="C41" s="112"/>
      <c r="D41" s="112"/>
      <c r="E41" s="28"/>
    </row>
    <row r="42" spans="1:5" ht="17.25" x14ac:dyDescent="0.3">
      <c r="A42" s="197" t="s">
        <v>12</v>
      </c>
      <c r="B42" s="197"/>
      <c r="C42" s="112"/>
      <c r="D42" s="112"/>
      <c r="E42" s="28"/>
    </row>
    <row r="43" spans="1:5" ht="17.25" x14ac:dyDescent="0.3">
      <c r="A43" s="194" t="s">
        <v>13</v>
      </c>
      <c r="B43" s="194"/>
      <c r="C43" s="113">
        <f>'2'!G40</f>
        <v>5052.9000000000005</v>
      </c>
      <c r="D43" s="113">
        <f>'2'!H40</f>
        <v>5423.3</v>
      </c>
      <c r="E43" s="28"/>
    </row>
    <row r="44" spans="1:5" ht="12.75" customHeight="1" x14ac:dyDescent="0.3">
      <c r="A44" s="111"/>
      <c r="B44" s="111"/>
      <c r="C44" s="111"/>
      <c r="D44" s="111"/>
      <c r="E44" s="28"/>
    </row>
    <row r="45" spans="1:5" ht="17.25" x14ac:dyDescent="0.3">
      <c r="A45" s="193" t="s">
        <v>54</v>
      </c>
      <c r="B45" s="193"/>
      <c r="C45" s="193"/>
      <c r="D45" s="193"/>
      <c r="E45" s="28"/>
    </row>
    <row r="46" spans="1:5" ht="68.25" customHeight="1" x14ac:dyDescent="0.3">
      <c r="A46" s="112" t="s">
        <v>55</v>
      </c>
      <c r="B46" s="108" t="s">
        <v>166</v>
      </c>
      <c r="C46" s="195" t="s">
        <v>18</v>
      </c>
      <c r="D46" s="196"/>
      <c r="E46" s="28"/>
    </row>
    <row r="47" spans="1:5" ht="17.25" x14ac:dyDescent="0.3">
      <c r="A47" s="112" t="s">
        <v>56</v>
      </c>
      <c r="B47" s="108" t="s">
        <v>167</v>
      </c>
      <c r="C47" s="39" t="s">
        <v>57</v>
      </c>
      <c r="D47" s="39" t="s">
        <v>28</v>
      </c>
      <c r="E47" s="28"/>
    </row>
    <row r="48" spans="1:5" ht="69" x14ac:dyDescent="0.3">
      <c r="A48" s="112" t="s">
        <v>58</v>
      </c>
      <c r="B48" s="108" t="s">
        <v>168</v>
      </c>
      <c r="C48" s="112"/>
      <c r="D48" s="112"/>
      <c r="E48" s="28"/>
    </row>
    <row r="49" spans="1:5" ht="69" x14ac:dyDescent="0.3">
      <c r="A49" s="112" t="s">
        <v>59</v>
      </c>
      <c r="B49" s="108" t="s">
        <v>169</v>
      </c>
      <c r="C49" s="112"/>
      <c r="D49" s="112"/>
      <c r="E49" s="28"/>
    </row>
    <row r="50" spans="1:5" ht="17.25" x14ac:dyDescent="0.3">
      <c r="A50" s="112" t="s">
        <v>60</v>
      </c>
      <c r="B50" s="108" t="s">
        <v>170</v>
      </c>
      <c r="C50" s="112"/>
      <c r="D50" s="112"/>
      <c r="E50" s="28"/>
    </row>
    <row r="51" spans="1:5" ht="34.5" x14ac:dyDescent="0.3">
      <c r="A51" s="112" t="s">
        <v>64</v>
      </c>
      <c r="B51" s="108" t="s">
        <v>171</v>
      </c>
      <c r="C51" s="112"/>
      <c r="D51" s="112"/>
      <c r="E51" s="28"/>
    </row>
    <row r="52" spans="1:5" ht="17.25" x14ac:dyDescent="0.3">
      <c r="A52" s="197" t="s">
        <v>12</v>
      </c>
      <c r="B52" s="197"/>
      <c r="C52" s="112"/>
      <c r="D52" s="112"/>
      <c r="E52" s="28"/>
    </row>
    <row r="53" spans="1:5" ht="17.25" x14ac:dyDescent="0.3">
      <c r="A53" s="194" t="s">
        <v>13</v>
      </c>
      <c r="B53" s="194"/>
      <c r="C53" s="113">
        <v>13301</v>
      </c>
      <c r="D53" s="113">
        <v>38609.699999999997</v>
      </c>
      <c r="E53" s="28"/>
    </row>
    <row r="54" spans="1:5" ht="17.25" x14ac:dyDescent="0.3">
      <c r="A54" s="116"/>
      <c r="B54" s="116"/>
      <c r="C54" s="117"/>
      <c r="D54" s="117"/>
      <c r="E54" s="28"/>
    </row>
    <row r="55" spans="1:5" ht="17.25" x14ac:dyDescent="0.3">
      <c r="A55" s="193" t="s">
        <v>54</v>
      </c>
      <c r="B55" s="193"/>
      <c r="C55" s="193"/>
      <c r="D55" s="193"/>
      <c r="E55" s="28"/>
    </row>
    <row r="56" spans="1:5" ht="52.5" customHeight="1" x14ac:dyDescent="0.3">
      <c r="A56" s="112" t="s">
        <v>55</v>
      </c>
      <c r="B56" s="108" t="s">
        <v>166</v>
      </c>
      <c r="C56" s="195" t="s">
        <v>18</v>
      </c>
      <c r="D56" s="196"/>
      <c r="E56" s="28"/>
    </row>
    <row r="57" spans="1:5" ht="17.25" x14ac:dyDescent="0.3">
      <c r="A57" s="112" t="s">
        <v>56</v>
      </c>
      <c r="B57" s="108" t="s">
        <v>172</v>
      </c>
      <c r="C57" s="39" t="s">
        <v>57</v>
      </c>
      <c r="D57" s="39" t="s">
        <v>28</v>
      </c>
      <c r="E57" s="28"/>
    </row>
    <row r="58" spans="1:5" ht="69" x14ac:dyDescent="0.3">
      <c r="A58" s="112" t="s">
        <v>58</v>
      </c>
      <c r="B58" s="108" t="s">
        <v>163</v>
      </c>
      <c r="C58" s="112"/>
      <c r="D58" s="112"/>
      <c r="E58" s="28"/>
    </row>
    <row r="59" spans="1:5" ht="69" x14ac:dyDescent="0.3">
      <c r="A59" s="112" t="s">
        <v>59</v>
      </c>
      <c r="B59" s="108" t="s">
        <v>169</v>
      </c>
      <c r="C59" s="112"/>
      <c r="D59" s="112"/>
      <c r="E59" s="28"/>
    </row>
    <row r="60" spans="1:5" ht="17.25" x14ac:dyDescent="0.3">
      <c r="A60" s="112" t="s">
        <v>60</v>
      </c>
      <c r="B60" s="108" t="s">
        <v>170</v>
      </c>
      <c r="C60" s="112"/>
      <c r="D60" s="112"/>
      <c r="E60" s="28"/>
    </row>
    <row r="61" spans="1:5" ht="34.5" x14ac:dyDescent="0.3">
      <c r="A61" s="112" t="s">
        <v>64</v>
      </c>
      <c r="B61" s="108" t="s">
        <v>173</v>
      </c>
      <c r="C61" s="112"/>
      <c r="D61" s="112"/>
      <c r="E61" s="28"/>
    </row>
    <row r="62" spans="1:5" ht="17.25" x14ac:dyDescent="0.3">
      <c r="A62" s="197" t="s">
        <v>12</v>
      </c>
      <c r="B62" s="197"/>
      <c r="C62" s="112"/>
      <c r="D62" s="112"/>
      <c r="E62" s="28"/>
    </row>
    <row r="63" spans="1:5" ht="17.25" x14ac:dyDescent="0.3">
      <c r="A63" s="194" t="s">
        <v>13</v>
      </c>
      <c r="B63" s="194"/>
      <c r="C63" s="113">
        <v>13162</v>
      </c>
      <c r="D63" s="113">
        <v>38285.699999999997</v>
      </c>
      <c r="E63" s="28"/>
    </row>
    <row r="64" spans="1:5" ht="17.25" x14ac:dyDescent="0.3">
      <c r="A64" s="28"/>
      <c r="B64" s="28"/>
      <c r="C64" s="28"/>
      <c r="D64" s="28"/>
      <c r="E64" s="28"/>
    </row>
    <row r="65" spans="1:5" ht="17.25" x14ac:dyDescent="0.3">
      <c r="A65" s="28"/>
      <c r="B65" s="28"/>
      <c r="C65" s="28"/>
      <c r="D65" s="28"/>
      <c r="E65" s="28"/>
    </row>
    <row r="66" spans="1:5" ht="57.75" customHeight="1" x14ac:dyDescent="0.3">
      <c r="A66" s="112" t="s">
        <v>55</v>
      </c>
      <c r="B66" s="108" t="s">
        <v>166</v>
      </c>
      <c r="C66" s="195" t="s">
        <v>18</v>
      </c>
      <c r="D66" s="196"/>
      <c r="E66" s="28"/>
    </row>
    <row r="67" spans="1:5" ht="17.25" x14ac:dyDescent="0.3">
      <c r="A67" s="112" t="s">
        <v>56</v>
      </c>
      <c r="B67" s="108" t="s">
        <v>174</v>
      </c>
      <c r="C67" s="39" t="s">
        <v>57</v>
      </c>
      <c r="D67" s="39" t="s">
        <v>28</v>
      </c>
      <c r="E67" s="28"/>
    </row>
    <row r="68" spans="1:5" ht="69" x14ac:dyDescent="0.3">
      <c r="A68" s="112" t="s">
        <v>58</v>
      </c>
      <c r="B68" s="108" t="s">
        <v>164</v>
      </c>
      <c r="C68" s="112"/>
      <c r="D68" s="112"/>
      <c r="E68" s="28"/>
    </row>
    <row r="69" spans="1:5" ht="69" x14ac:dyDescent="0.3">
      <c r="A69" s="112" t="s">
        <v>59</v>
      </c>
      <c r="B69" s="108" t="s">
        <v>169</v>
      </c>
      <c r="C69" s="112"/>
      <c r="D69" s="112"/>
      <c r="E69" s="28"/>
    </row>
    <row r="70" spans="1:5" ht="17.25" x14ac:dyDescent="0.3">
      <c r="A70" s="112" t="s">
        <v>60</v>
      </c>
      <c r="B70" s="108" t="s">
        <v>170</v>
      </c>
      <c r="C70" s="112"/>
      <c r="D70" s="112"/>
      <c r="E70" s="28"/>
    </row>
    <row r="71" spans="1:5" ht="34.5" x14ac:dyDescent="0.3">
      <c r="A71" s="112" t="s">
        <v>64</v>
      </c>
      <c r="B71" s="108" t="s">
        <v>175</v>
      </c>
      <c r="C71" s="112"/>
      <c r="D71" s="112"/>
      <c r="E71" s="28"/>
    </row>
    <row r="72" spans="1:5" ht="17.25" x14ac:dyDescent="0.3">
      <c r="A72" s="197" t="s">
        <v>12</v>
      </c>
      <c r="B72" s="197"/>
      <c r="C72" s="112"/>
      <c r="D72" s="112"/>
      <c r="E72" s="28"/>
    </row>
    <row r="73" spans="1:5" ht="17.25" x14ac:dyDescent="0.3">
      <c r="A73" s="197" t="s">
        <v>12</v>
      </c>
      <c r="B73" s="197"/>
      <c r="C73" s="112"/>
      <c r="D73" s="112"/>
      <c r="E73" s="28"/>
    </row>
    <row r="74" spans="1:5" ht="17.25" x14ac:dyDescent="0.3">
      <c r="A74" s="194" t="s">
        <v>13</v>
      </c>
      <c r="B74" s="194"/>
      <c r="C74" s="113">
        <v>19820.900000000001</v>
      </c>
      <c r="D74" s="113">
        <v>57689.799999999996</v>
      </c>
      <c r="E74" s="28"/>
    </row>
    <row r="75" spans="1:5" ht="17.25" x14ac:dyDescent="0.3">
      <c r="A75" s="28"/>
      <c r="B75" s="28"/>
      <c r="C75" s="28"/>
      <c r="D75" s="28"/>
      <c r="E75" s="28"/>
    </row>
    <row r="76" spans="1:5" ht="17.25" x14ac:dyDescent="0.3">
      <c r="A76" s="28"/>
      <c r="B76" s="28"/>
      <c r="C76" s="28"/>
      <c r="D76" s="28"/>
      <c r="E76" s="28"/>
    </row>
    <row r="77" spans="1:5" ht="17.25" x14ac:dyDescent="0.3">
      <c r="A77" s="28"/>
      <c r="B77" s="28"/>
      <c r="C77" s="28"/>
      <c r="D77" s="28"/>
      <c r="E77" s="28"/>
    </row>
    <row r="78" spans="1:5" ht="17.25" x14ac:dyDescent="0.3">
      <c r="A78" s="28"/>
      <c r="B78" s="28"/>
      <c r="C78" s="28"/>
      <c r="D78" s="28"/>
      <c r="E78" s="28"/>
    </row>
    <row r="79" spans="1:5" ht="17.25" x14ac:dyDescent="0.3">
      <c r="A79" s="28"/>
      <c r="B79" s="28"/>
      <c r="C79" s="28"/>
      <c r="D79" s="28"/>
      <c r="E79" s="28"/>
    </row>
    <row r="80" spans="1:5" ht="17.25" x14ac:dyDescent="0.3">
      <c r="A80" s="28"/>
      <c r="B80" s="28"/>
      <c r="C80" s="28"/>
      <c r="D80" s="28"/>
      <c r="E80" s="28"/>
    </row>
    <row r="81" spans="1:5" ht="17.25" x14ac:dyDescent="0.3">
      <c r="A81" s="28"/>
      <c r="B81" s="28"/>
      <c r="C81" s="28"/>
      <c r="D81" s="28"/>
      <c r="E81" s="28"/>
    </row>
    <row r="82" spans="1:5" ht="17.25" x14ac:dyDescent="0.3">
      <c r="A82" s="28"/>
      <c r="B82" s="28"/>
      <c r="C82" s="28"/>
      <c r="D82" s="28"/>
      <c r="E82" s="28"/>
    </row>
    <row r="83" spans="1:5" ht="17.25" x14ac:dyDescent="0.3">
      <c r="A83" s="28"/>
      <c r="B83" s="28"/>
      <c r="C83" s="28"/>
      <c r="D83" s="28"/>
      <c r="E83" s="28"/>
    </row>
    <row r="84" spans="1:5" ht="17.25" x14ac:dyDescent="0.3">
      <c r="A84" s="28"/>
      <c r="B84" s="28"/>
      <c r="C84" s="28"/>
      <c r="D84" s="28"/>
      <c r="E84" s="28"/>
    </row>
    <row r="85" spans="1:5" ht="17.25" x14ac:dyDescent="0.3">
      <c r="A85" s="28"/>
      <c r="B85" s="28"/>
      <c r="C85" s="28"/>
      <c r="D85" s="28"/>
      <c r="E85" s="28"/>
    </row>
    <row r="86" spans="1:5" ht="17.25" x14ac:dyDescent="0.3">
      <c r="A86" s="28"/>
      <c r="B86" s="28"/>
      <c r="C86" s="28"/>
      <c r="D86" s="28"/>
      <c r="E86" s="28"/>
    </row>
    <row r="87" spans="1:5" ht="17.25" x14ac:dyDescent="0.3">
      <c r="A87" s="28"/>
      <c r="B87" s="28"/>
      <c r="C87" s="28"/>
      <c r="D87" s="28"/>
      <c r="E87" s="28"/>
    </row>
    <row r="88" spans="1:5" ht="17.25" x14ac:dyDescent="0.3">
      <c r="A88" s="28"/>
      <c r="B88" s="28"/>
      <c r="C88" s="28"/>
      <c r="D88" s="28"/>
      <c r="E88" s="28"/>
    </row>
    <row r="89" spans="1:5" ht="17.25" x14ac:dyDescent="0.3">
      <c r="A89" s="28"/>
      <c r="B89" s="28"/>
      <c r="C89" s="28"/>
      <c r="D89" s="28"/>
      <c r="E89" s="28"/>
    </row>
    <row r="90" spans="1:5" ht="17.25" x14ac:dyDescent="0.3">
      <c r="A90" s="28"/>
      <c r="B90" s="28"/>
      <c r="C90" s="28"/>
      <c r="D90" s="28"/>
      <c r="E90" s="28"/>
    </row>
    <row r="91" spans="1:5" ht="17.25" x14ac:dyDescent="0.3">
      <c r="A91" s="28"/>
      <c r="B91" s="28"/>
      <c r="C91" s="28"/>
      <c r="D91" s="28"/>
      <c r="E91" s="28"/>
    </row>
    <row r="92" spans="1:5" ht="17.25" x14ac:dyDescent="0.3">
      <c r="A92" s="28"/>
      <c r="B92" s="28"/>
      <c r="C92" s="28"/>
      <c r="D92" s="28"/>
      <c r="E92" s="28"/>
    </row>
    <row r="93" spans="1:5" ht="17.25" x14ac:dyDescent="0.3">
      <c r="A93" s="28"/>
      <c r="B93" s="28"/>
      <c r="C93" s="28"/>
      <c r="D93" s="28"/>
      <c r="E93" s="28"/>
    </row>
  </sheetData>
  <mergeCells count="27">
    <mergeCell ref="A10:B10"/>
    <mergeCell ref="C18:D18"/>
    <mergeCell ref="A8:D8"/>
    <mergeCell ref="A12:B12"/>
    <mergeCell ref="B14:D14"/>
    <mergeCell ref="A17:D17"/>
    <mergeCell ref="A43:B43"/>
    <mergeCell ref="A24:B24"/>
    <mergeCell ref="A25:B25"/>
    <mergeCell ref="C36:D36"/>
    <mergeCell ref="A27:D27"/>
    <mergeCell ref="B32:D32"/>
    <mergeCell ref="A35:D35"/>
    <mergeCell ref="A29:B29"/>
    <mergeCell ref="A42:B42"/>
    <mergeCell ref="C56:D56"/>
    <mergeCell ref="A45:D45"/>
    <mergeCell ref="C66:D66"/>
    <mergeCell ref="A52:B52"/>
    <mergeCell ref="A53:B53"/>
    <mergeCell ref="A55:D55"/>
    <mergeCell ref="C46:D46"/>
    <mergeCell ref="A73:B73"/>
    <mergeCell ref="A74:B74"/>
    <mergeCell ref="A72:B72"/>
    <mergeCell ref="A62:B62"/>
    <mergeCell ref="A63:B63"/>
  </mergeCells>
  <pageMargins left="0.393700787" right="0" top="0.47244094488188998" bottom="0.511811023622047" header="0.31496062992126" footer="0.31496062992126"/>
  <pageSetup paperSize="9" scale="78" firstPageNumber="1233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G38" sqref="G38"/>
    </sheetView>
  </sheetViews>
  <sheetFormatPr defaultRowHeight="13.5" x14ac:dyDescent="0.25"/>
  <cols>
    <col min="1" max="1" width="19.5" style="5" customWidth="1"/>
    <col min="2" max="2" width="46.83203125" style="6" customWidth="1"/>
    <col min="3" max="3" width="11.1640625" style="9" customWidth="1"/>
    <col min="4" max="4" width="12.83203125" style="10" customWidth="1"/>
    <col min="5" max="5" width="25.6640625" style="10" customWidth="1"/>
    <col min="6" max="6" width="15.6640625" style="9" customWidth="1"/>
    <col min="7" max="7" width="25.5" style="9" customWidth="1"/>
    <col min="8" max="8" width="6.33203125" style="5" customWidth="1"/>
    <col min="9" max="9" width="9.83203125" style="5" customWidth="1"/>
    <col min="10" max="10" width="12.6640625" style="5" bestFit="1" customWidth="1"/>
    <col min="11" max="12" width="9.33203125" style="5"/>
    <col min="13" max="13" width="12.83203125" style="5" bestFit="1" customWidth="1"/>
    <col min="14" max="16384" width="9.33203125" style="5"/>
  </cols>
  <sheetData>
    <row r="1" spans="1:7" ht="14.25" x14ac:dyDescent="0.25">
      <c r="C1" s="7"/>
      <c r="D1" s="7"/>
      <c r="E1" s="203" t="s">
        <v>225</v>
      </c>
      <c r="F1" s="203"/>
      <c r="G1" s="203"/>
    </row>
    <row r="2" spans="1:7" ht="15.75" customHeight="1" x14ac:dyDescent="0.25">
      <c r="B2" s="8"/>
      <c r="C2" s="8"/>
      <c r="D2" s="8"/>
      <c r="E2" s="204" t="s">
        <v>71</v>
      </c>
      <c r="F2" s="204"/>
      <c r="G2" s="204"/>
    </row>
    <row r="3" spans="1:7" ht="15.75" customHeight="1" x14ac:dyDescent="0.25">
      <c r="B3" s="8"/>
      <c r="C3" s="8"/>
      <c r="D3" s="8"/>
      <c r="E3" s="204" t="s">
        <v>143</v>
      </c>
      <c r="F3" s="204"/>
      <c r="G3" s="204"/>
    </row>
    <row r="4" spans="1:7" ht="15.75" customHeight="1" x14ac:dyDescent="0.25">
      <c r="E4" s="204" t="s">
        <v>72</v>
      </c>
      <c r="F4" s="204"/>
      <c r="G4" s="204"/>
    </row>
    <row r="5" spans="1:7" ht="58.5" customHeight="1" x14ac:dyDescent="0.25">
      <c r="A5" s="205" t="s">
        <v>230</v>
      </c>
      <c r="B5" s="205"/>
      <c r="C5" s="205"/>
      <c r="D5" s="205"/>
      <c r="E5" s="205"/>
      <c r="F5" s="205"/>
      <c r="G5" s="205"/>
    </row>
    <row r="6" spans="1:7" ht="18.75" customHeight="1" x14ac:dyDescent="0.3">
      <c r="A6" s="11"/>
      <c r="B6" s="12"/>
      <c r="C6" s="13"/>
      <c r="D6" s="13"/>
      <c r="E6" s="13"/>
      <c r="F6" s="13"/>
      <c r="G6" s="14"/>
    </row>
    <row r="7" spans="1:7" ht="85.5" customHeight="1" x14ac:dyDescent="0.25">
      <c r="A7" s="211" t="s">
        <v>73</v>
      </c>
      <c r="B7" s="213" t="s">
        <v>74</v>
      </c>
      <c r="C7" s="213" t="s">
        <v>75</v>
      </c>
      <c r="D7" s="213" t="s">
        <v>76</v>
      </c>
      <c r="E7" s="213" t="s">
        <v>77</v>
      </c>
      <c r="F7" s="206" t="s">
        <v>78</v>
      </c>
      <c r="G7" s="207"/>
    </row>
    <row r="8" spans="1:7" ht="55.5" customHeight="1" x14ac:dyDescent="0.25">
      <c r="A8" s="212"/>
      <c r="B8" s="214"/>
      <c r="C8" s="214"/>
      <c r="D8" s="214"/>
      <c r="E8" s="214"/>
      <c r="F8" s="163" t="s">
        <v>79</v>
      </c>
      <c r="G8" s="163" t="s">
        <v>80</v>
      </c>
    </row>
    <row r="9" spans="1:7" ht="18" customHeight="1" x14ac:dyDescent="0.25">
      <c r="A9" s="164">
        <v>1</v>
      </c>
      <c r="B9" s="163">
        <v>2</v>
      </c>
      <c r="C9" s="163">
        <v>3</v>
      </c>
      <c r="D9" s="163">
        <v>4</v>
      </c>
      <c r="E9" s="163">
        <v>5</v>
      </c>
      <c r="F9" s="163">
        <v>6</v>
      </c>
      <c r="G9" s="163">
        <v>7</v>
      </c>
    </row>
    <row r="10" spans="1:7" ht="18" customHeight="1" x14ac:dyDescent="0.25">
      <c r="A10" s="215" t="s">
        <v>5</v>
      </c>
      <c r="B10" s="216"/>
      <c r="C10" s="216"/>
      <c r="D10" s="216"/>
      <c r="E10" s="217"/>
      <c r="F10" s="124"/>
      <c r="G10" s="225">
        <f>G12</f>
        <v>-20336.300000000003</v>
      </c>
    </row>
    <row r="11" spans="1:7" ht="18" customHeight="1" x14ac:dyDescent="0.25">
      <c r="A11" s="208" t="s">
        <v>82</v>
      </c>
      <c r="B11" s="209"/>
      <c r="C11" s="209"/>
      <c r="D11" s="209"/>
      <c r="E11" s="209"/>
      <c r="F11" s="210"/>
      <c r="G11" s="225"/>
    </row>
    <row r="12" spans="1:7" ht="99" customHeight="1" x14ac:dyDescent="0.25">
      <c r="A12" s="125" t="s">
        <v>214</v>
      </c>
      <c r="B12" s="200" t="s">
        <v>215</v>
      </c>
      <c r="C12" s="201"/>
      <c r="D12" s="201"/>
      <c r="E12" s="201"/>
      <c r="F12" s="202"/>
      <c r="G12" s="225">
        <f>G13+G38</f>
        <v>-20336.300000000003</v>
      </c>
    </row>
    <row r="13" spans="1:7" ht="17.25" x14ac:dyDescent="0.25">
      <c r="A13" s="126" t="s">
        <v>85</v>
      </c>
      <c r="B13" s="127" t="s">
        <v>83</v>
      </c>
      <c r="C13" s="128"/>
      <c r="D13" s="129"/>
      <c r="E13" s="130"/>
      <c r="F13" s="131"/>
      <c r="G13" s="225">
        <f>SUM(G14:G37)</f>
        <v>-4976.3000000000011</v>
      </c>
    </row>
    <row r="14" spans="1:7" ht="17.25" x14ac:dyDescent="0.25">
      <c r="A14" s="126" t="s">
        <v>88</v>
      </c>
      <c r="B14" s="127" t="s">
        <v>89</v>
      </c>
      <c r="C14" s="132" t="s">
        <v>118</v>
      </c>
      <c r="D14" s="133" t="s">
        <v>119</v>
      </c>
      <c r="E14" s="134">
        <v>509</v>
      </c>
      <c r="F14" s="134">
        <v>-300</v>
      </c>
      <c r="G14" s="134">
        <f t="shared" ref="G14:G18" si="0">E14*F14/1000</f>
        <v>-152.69999999999999</v>
      </c>
    </row>
    <row r="15" spans="1:7" ht="17.25" x14ac:dyDescent="0.25">
      <c r="A15" s="126" t="s">
        <v>90</v>
      </c>
      <c r="B15" s="127" t="s">
        <v>91</v>
      </c>
      <c r="C15" s="132" t="s">
        <v>118</v>
      </c>
      <c r="D15" s="133" t="s">
        <v>119</v>
      </c>
      <c r="E15" s="134">
        <v>650</v>
      </c>
      <c r="F15" s="134">
        <v>-50</v>
      </c>
      <c r="G15" s="134">
        <f t="shared" si="0"/>
        <v>-32.5</v>
      </c>
    </row>
    <row r="16" spans="1:7" ht="17.25" x14ac:dyDescent="0.25">
      <c r="A16" s="126" t="s">
        <v>92</v>
      </c>
      <c r="B16" s="127" t="s">
        <v>93</v>
      </c>
      <c r="C16" s="132" t="s">
        <v>118</v>
      </c>
      <c r="D16" s="133" t="s">
        <v>119</v>
      </c>
      <c r="E16" s="134">
        <v>1800</v>
      </c>
      <c r="F16" s="134">
        <v>-50</v>
      </c>
      <c r="G16" s="134">
        <f t="shared" si="0"/>
        <v>-90</v>
      </c>
    </row>
    <row r="17" spans="1:13" ht="34.5" x14ac:dyDescent="0.25">
      <c r="A17" s="126" t="s">
        <v>94</v>
      </c>
      <c r="B17" s="127" t="s">
        <v>95</v>
      </c>
      <c r="C17" s="132" t="s">
        <v>118</v>
      </c>
      <c r="D17" s="133" t="s">
        <v>119</v>
      </c>
      <c r="E17" s="134">
        <v>12000</v>
      </c>
      <c r="F17" s="134">
        <v>-42</v>
      </c>
      <c r="G17" s="134">
        <f t="shared" si="0"/>
        <v>-504</v>
      </c>
    </row>
    <row r="18" spans="1:13" ht="17.25" x14ac:dyDescent="0.25">
      <c r="A18" s="126" t="s">
        <v>96</v>
      </c>
      <c r="B18" s="127" t="s">
        <v>97</v>
      </c>
      <c r="C18" s="132" t="s">
        <v>118</v>
      </c>
      <c r="D18" s="133" t="s">
        <v>119</v>
      </c>
      <c r="E18" s="134">
        <v>1258</v>
      </c>
      <c r="F18" s="134">
        <v>-100</v>
      </c>
      <c r="G18" s="134">
        <f t="shared" si="0"/>
        <v>-125.8</v>
      </c>
    </row>
    <row r="19" spans="1:13" ht="17.25" x14ac:dyDescent="0.25">
      <c r="A19" s="126" t="s">
        <v>98</v>
      </c>
      <c r="B19" s="127" t="s">
        <v>99</v>
      </c>
      <c r="C19" s="132" t="s">
        <v>118</v>
      </c>
      <c r="D19" s="133" t="s">
        <v>119</v>
      </c>
      <c r="E19" s="134">
        <v>134</v>
      </c>
      <c r="F19" s="134">
        <v>-100</v>
      </c>
      <c r="G19" s="134">
        <f>E19*F19/1000</f>
        <v>-13.4</v>
      </c>
      <c r="M19" s="154"/>
    </row>
    <row r="20" spans="1:13" ht="51.75" x14ac:dyDescent="0.25">
      <c r="A20" s="126" t="s">
        <v>87</v>
      </c>
      <c r="B20" s="127" t="s">
        <v>100</v>
      </c>
      <c r="C20" s="132" t="s">
        <v>118</v>
      </c>
      <c r="D20" s="133" t="s">
        <v>120</v>
      </c>
      <c r="E20" s="134">
        <v>665</v>
      </c>
      <c r="F20" s="134">
        <v>-1784</v>
      </c>
      <c r="G20" s="134">
        <f>E20*F20/1000</f>
        <v>-1186.3599999999999</v>
      </c>
    </row>
    <row r="21" spans="1:13" ht="17.25" x14ac:dyDescent="0.25">
      <c r="A21" s="126" t="s">
        <v>101</v>
      </c>
      <c r="B21" s="127" t="s">
        <v>102</v>
      </c>
      <c r="C21" s="132" t="s">
        <v>118</v>
      </c>
      <c r="D21" s="133" t="s">
        <v>119</v>
      </c>
      <c r="E21" s="134">
        <v>582</v>
      </c>
      <c r="F21" s="134">
        <v>-500</v>
      </c>
      <c r="G21" s="134">
        <f t="shared" ref="G21:G37" si="1">E21*F21/1000</f>
        <v>-291</v>
      </c>
    </row>
    <row r="22" spans="1:13" ht="17.25" x14ac:dyDescent="0.25">
      <c r="A22" s="126" t="s">
        <v>103</v>
      </c>
      <c r="B22" s="127" t="s">
        <v>104</v>
      </c>
      <c r="C22" s="132" t="s">
        <v>118</v>
      </c>
      <c r="D22" s="133" t="s">
        <v>119</v>
      </c>
      <c r="E22" s="134">
        <v>24000</v>
      </c>
      <c r="F22" s="134">
        <v>-25</v>
      </c>
      <c r="G22" s="134">
        <f t="shared" si="1"/>
        <v>-600</v>
      </c>
    </row>
    <row r="23" spans="1:13" ht="34.5" x14ac:dyDescent="0.25">
      <c r="A23" s="126" t="s">
        <v>105</v>
      </c>
      <c r="B23" s="127" t="s">
        <v>106</v>
      </c>
      <c r="C23" s="132" t="s">
        <v>118</v>
      </c>
      <c r="D23" s="133" t="s">
        <v>119</v>
      </c>
      <c r="E23" s="134">
        <v>81</v>
      </c>
      <c r="F23" s="134">
        <v>-1498</v>
      </c>
      <c r="G23" s="134">
        <f t="shared" si="1"/>
        <v>-121.33799999999999</v>
      </c>
    </row>
    <row r="24" spans="1:13" ht="34.5" x14ac:dyDescent="0.25">
      <c r="A24" s="126" t="s">
        <v>107</v>
      </c>
      <c r="B24" s="127" t="s">
        <v>108</v>
      </c>
      <c r="C24" s="132" t="s">
        <v>118</v>
      </c>
      <c r="D24" s="133" t="s">
        <v>119</v>
      </c>
      <c r="E24" s="134">
        <v>100</v>
      </c>
      <c r="F24" s="134">
        <v>-305</v>
      </c>
      <c r="G24" s="134">
        <f t="shared" si="1"/>
        <v>-30.5</v>
      </c>
    </row>
    <row r="25" spans="1:13" ht="17.25" x14ac:dyDescent="0.25">
      <c r="A25" s="126" t="s">
        <v>109</v>
      </c>
      <c r="B25" s="127" t="s">
        <v>110</v>
      </c>
      <c r="C25" s="132" t="s">
        <v>118</v>
      </c>
      <c r="D25" s="133" t="s">
        <v>119</v>
      </c>
      <c r="E25" s="134">
        <v>4000</v>
      </c>
      <c r="F25" s="134">
        <v>-20</v>
      </c>
      <c r="G25" s="134">
        <f t="shared" si="1"/>
        <v>-80</v>
      </c>
    </row>
    <row r="26" spans="1:13" ht="17.25" x14ac:dyDescent="0.25">
      <c r="A26" s="126" t="s">
        <v>111</v>
      </c>
      <c r="B26" s="127" t="s">
        <v>112</v>
      </c>
      <c r="C26" s="132" t="s">
        <v>118</v>
      </c>
      <c r="D26" s="133" t="s">
        <v>119</v>
      </c>
      <c r="E26" s="134">
        <v>7500</v>
      </c>
      <c r="F26" s="134">
        <v>-20</v>
      </c>
      <c r="G26" s="134">
        <f t="shared" si="1"/>
        <v>-150</v>
      </c>
    </row>
    <row r="27" spans="1:13" ht="34.5" x14ac:dyDescent="0.25">
      <c r="A27" s="126" t="s">
        <v>113</v>
      </c>
      <c r="B27" s="127" t="s">
        <v>114</v>
      </c>
      <c r="C27" s="132" t="s">
        <v>118</v>
      </c>
      <c r="D27" s="133" t="s">
        <v>119</v>
      </c>
      <c r="E27" s="134">
        <v>3000</v>
      </c>
      <c r="F27" s="134">
        <v>-5</v>
      </c>
      <c r="G27" s="134">
        <f t="shared" si="1"/>
        <v>-15</v>
      </c>
    </row>
    <row r="28" spans="1:13" ht="34.5" x14ac:dyDescent="0.25">
      <c r="A28" s="126" t="s">
        <v>115</v>
      </c>
      <c r="B28" s="127" t="s">
        <v>114</v>
      </c>
      <c r="C28" s="132" t="s">
        <v>118</v>
      </c>
      <c r="D28" s="133" t="s">
        <v>119</v>
      </c>
      <c r="E28" s="134">
        <v>7000</v>
      </c>
      <c r="F28" s="134">
        <v>-5</v>
      </c>
      <c r="G28" s="134">
        <f t="shared" si="1"/>
        <v>-35</v>
      </c>
    </row>
    <row r="29" spans="1:13" ht="34.5" x14ac:dyDescent="0.25">
      <c r="A29" s="126" t="s">
        <v>116</v>
      </c>
      <c r="B29" s="127" t="s">
        <v>114</v>
      </c>
      <c r="C29" s="132" t="s">
        <v>118</v>
      </c>
      <c r="D29" s="133" t="s">
        <v>119</v>
      </c>
      <c r="E29" s="134">
        <v>9000</v>
      </c>
      <c r="F29" s="134">
        <v>-15</v>
      </c>
      <c r="G29" s="134">
        <f t="shared" si="1"/>
        <v>-135</v>
      </c>
    </row>
    <row r="30" spans="1:13" ht="34.5" x14ac:dyDescent="0.25">
      <c r="A30" s="126" t="s">
        <v>117</v>
      </c>
      <c r="B30" s="127" t="s">
        <v>114</v>
      </c>
      <c r="C30" s="132" t="s">
        <v>118</v>
      </c>
      <c r="D30" s="133" t="s">
        <v>119</v>
      </c>
      <c r="E30" s="134">
        <v>9900</v>
      </c>
      <c r="F30" s="134">
        <v>-12</v>
      </c>
      <c r="G30" s="134">
        <f t="shared" si="1"/>
        <v>-118.8</v>
      </c>
    </row>
    <row r="31" spans="1:13" ht="34.5" x14ac:dyDescent="0.25">
      <c r="A31" s="126" t="s">
        <v>129</v>
      </c>
      <c r="B31" s="127" t="s">
        <v>130</v>
      </c>
      <c r="C31" s="132" t="s">
        <v>118</v>
      </c>
      <c r="D31" s="133" t="s">
        <v>119</v>
      </c>
      <c r="E31" s="134">
        <v>93</v>
      </c>
      <c r="F31" s="134">
        <v>-300</v>
      </c>
      <c r="G31" s="134">
        <f t="shared" si="1"/>
        <v>-27.9</v>
      </c>
    </row>
    <row r="32" spans="1:13" ht="17.25" x14ac:dyDescent="0.25">
      <c r="A32" s="126" t="s">
        <v>131</v>
      </c>
      <c r="B32" s="127" t="s">
        <v>132</v>
      </c>
      <c r="C32" s="132" t="s">
        <v>118</v>
      </c>
      <c r="D32" s="133" t="s">
        <v>119</v>
      </c>
      <c r="E32" s="134">
        <v>10000</v>
      </c>
      <c r="F32" s="134">
        <v>-50</v>
      </c>
      <c r="G32" s="134">
        <f t="shared" si="1"/>
        <v>-500</v>
      </c>
    </row>
    <row r="33" spans="1:7" ht="34.5" x14ac:dyDescent="0.25">
      <c r="A33" s="126" t="s">
        <v>133</v>
      </c>
      <c r="B33" s="127" t="s">
        <v>134</v>
      </c>
      <c r="C33" s="132" t="s">
        <v>118</v>
      </c>
      <c r="D33" s="133" t="s">
        <v>119</v>
      </c>
      <c r="E33" s="134">
        <v>11</v>
      </c>
      <c r="F33" s="134">
        <v>-182</v>
      </c>
      <c r="G33" s="134">
        <f>E33*F33/1000</f>
        <v>-2.0019999999999998</v>
      </c>
    </row>
    <row r="34" spans="1:7" ht="17.25" x14ac:dyDescent="0.25">
      <c r="A34" s="126" t="s">
        <v>121</v>
      </c>
      <c r="B34" s="127" t="s">
        <v>122</v>
      </c>
      <c r="C34" s="132" t="s">
        <v>118</v>
      </c>
      <c r="D34" s="133" t="s">
        <v>119</v>
      </c>
      <c r="E34" s="134">
        <v>800</v>
      </c>
      <c r="F34" s="134">
        <v>-111</v>
      </c>
      <c r="G34" s="134">
        <f t="shared" si="1"/>
        <v>-88.8</v>
      </c>
    </row>
    <row r="35" spans="1:7" ht="17.25" x14ac:dyDescent="0.25">
      <c r="A35" s="126" t="s">
        <v>135</v>
      </c>
      <c r="B35" s="127" t="s">
        <v>136</v>
      </c>
      <c r="C35" s="132" t="s">
        <v>118</v>
      </c>
      <c r="D35" s="133" t="s">
        <v>119</v>
      </c>
      <c r="E35" s="134">
        <v>1456</v>
      </c>
      <c r="F35" s="134">
        <v>-75</v>
      </c>
      <c r="G35" s="134">
        <f>E35*F35/1000</f>
        <v>-109.2</v>
      </c>
    </row>
    <row r="36" spans="1:7" ht="17.25" x14ac:dyDescent="0.25">
      <c r="A36" s="126" t="s">
        <v>137</v>
      </c>
      <c r="B36" s="127" t="s">
        <v>138</v>
      </c>
      <c r="C36" s="132" t="s">
        <v>118</v>
      </c>
      <c r="D36" s="133" t="s">
        <v>119</v>
      </c>
      <c r="E36" s="134">
        <v>35900</v>
      </c>
      <c r="F36" s="134">
        <f>-11</f>
        <v>-11</v>
      </c>
      <c r="G36" s="134">
        <v>-399</v>
      </c>
    </row>
    <row r="37" spans="1:7" ht="17.25" x14ac:dyDescent="0.25">
      <c r="A37" s="126" t="s">
        <v>139</v>
      </c>
      <c r="B37" s="127" t="s">
        <v>140</v>
      </c>
      <c r="C37" s="132" t="s">
        <v>118</v>
      </c>
      <c r="D37" s="133" t="s">
        <v>119</v>
      </c>
      <c r="E37" s="134">
        <v>24000</v>
      </c>
      <c r="F37" s="134">
        <v>-7</v>
      </c>
      <c r="G37" s="134">
        <f t="shared" si="1"/>
        <v>-168</v>
      </c>
    </row>
    <row r="38" spans="1:7" ht="17.25" x14ac:dyDescent="0.25">
      <c r="A38" s="126" t="s">
        <v>85</v>
      </c>
      <c r="B38" s="127" t="s">
        <v>84</v>
      </c>
      <c r="C38" s="132"/>
      <c r="D38" s="133"/>
      <c r="E38" s="134"/>
      <c r="F38" s="134"/>
      <c r="G38" s="225">
        <f>SUM(G39:G41)</f>
        <v>-15360</v>
      </c>
    </row>
    <row r="39" spans="1:7" ht="24" customHeight="1" x14ac:dyDescent="0.25">
      <c r="A39" s="126" t="s">
        <v>123</v>
      </c>
      <c r="B39" s="127" t="s">
        <v>124</v>
      </c>
      <c r="C39" s="132" t="s">
        <v>127</v>
      </c>
      <c r="D39" s="133" t="s">
        <v>128</v>
      </c>
      <c r="E39" s="134"/>
      <c r="F39" s="134"/>
      <c r="G39" s="134">
        <v>-284</v>
      </c>
    </row>
    <row r="40" spans="1:7" ht="18.75" customHeight="1" x14ac:dyDescent="0.25">
      <c r="A40" s="126" t="s">
        <v>125</v>
      </c>
      <c r="B40" s="127" t="s">
        <v>126</v>
      </c>
      <c r="C40" s="132" t="s">
        <v>127</v>
      </c>
      <c r="D40" s="133" t="s">
        <v>128</v>
      </c>
      <c r="E40" s="134"/>
      <c r="F40" s="134"/>
      <c r="G40" s="134">
        <v>-1076</v>
      </c>
    </row>
    <row r="41" spans="1:7" ht="21.75" customHeight="1" x14ac:dyDescent="0.25">
      <c r="A41" s="126" t="s">
        <v>141</v>
      </c>
      <c r="B41" s="127" t="s">
        <v>142</v>
      </c>
      <c r="C41" s="132" t="s">
        <v>127</v>
      </c>
      <c r="D41" s="133" t="s">
        <v>128</v>
      </c>
      <c r="E41" s="134"/>
      <c r="F41" s="134"/>
      <c r="G41" s="134">
        <v>-14000</v>
      </c>
    </row>
    <row r="42" spans="1:7" ht="16.5" customHeight="1" x14ac:dyDescent="0.25">
      <c r="A42" s="219" t="s">
        <v>70</v>
      </c>
      <c r="B42" s="220"/>
      <c r="C42" s="220"/>
      <c r="D42" s="220"/>
      <c r="E42" s="220"/>
      <c r="F42" s="221"/>
      <c r="G42" s="156">
        <f>G44+G62+G69+G66</f>
        <v>20336.255000000001</v>
      </c>
    </row>
    <row r="43" spans="1:7" ht="18" customHeight="1" x14ac:dyDescent="0.3">
      <c r="A43" s="222" t="s">
        <v>82</v>
      </c>
      <c r="B43" s="223"/>
      <c r="C43" s="223"/>
      <c r="D43" s="223"/>
      <c r="E43" s="223"/>
      <c r="F43" s="224"/>
      <c r="G43" s="157"/>
    </row>
    <row r="44" spans="1:7" s="120" customFormat="1" ht="51" customHeight="1" x14ac:dyDescent="0.3">
      <c r="A44" s="125" t="s">
        <v>214</v>
      </c>
      <c r="B44" s="200" t="s">
        <v>215</v>
      </c>
      <c r="C44" s="201"/>
      <c r="D44" s="201"/>
      <c r="E44" s="201"/>
      <c r="F44" s="202"/>
      <c r="G44" s="158">
        <f>+G45+G59</f>
        <v>5423.2550000000001</v>
      </c>
    </row>
    <row r="45" spans="1:7" s="120" customFormat="1" ht="15.75" customHeight="1" x14ac:dyDescent="0.3">
      <c r="A45" s="136"/>
      <c r="B45" s="137" t="s">
        <v>176</v>
      </c>
      <c r="C45" s="138"/>
      <c r="D45" s="138"/>
      <c r="E45" s="135"/>
      <c r="F45" s="135"/>
      <c r="G45" s="158">
        <f>SUM(G46:G58)</f>
        <v>4976.2550000000001</v>
      </c>
    </row>
    <row r="46" spans="1:7" s="120" customFormat="1" ht="17.25" x14ac:dyDescent="0.3">
      <c r="A46" s="136" t="s">
        <v>177</v>
      </c>
      <c r="B46" s="139" t="s">
        <v>178</v>
      </c>
      <c r="C46" s="140" t="s">
        <v>179</v>
      </c>
      <c r="D46" s="140" t="s">
        <v>81</v>
      </c>
      <c r="E46" s="141">
        <v>23000</v>
      </c>
      <c r="F46" s="142">
        <v>9</v>
      </c>
      <c r="G46" s="159">
        <f>+E46*F46/1000</f>
        <v>207</v>
      </c>
    </row>
    <row r="47" spans="1:7" s="120" customFormat="1" ht="17.25" x14ac:dyDescent="0.3">
      <c r="A47" s="136">
        <v>35821100</v>
      </c>
      <c r="B47" s="139" t="s">
        <v>180</v>
      </c>
      <c r="C47" s="140" t="s">
        <v>179</v>
      </c>
      <c r="D47" s="140" t="s">
        <v>81</v>
      </c>
      <c r="E47" s="141">
        <v>36000</v>
      </c>
      <c r="F47" s="142">
        <v>10</v>
      </c>
      <c r="G47" s="159">
        <f>+E47*F47/1000</f>
        <v>360</v>
      </c>
    </row>
    <row r="48" spans="1:7" s="120" customFormat="1" ht="17.25" x14ac:dyDescent="0.3">
      <c r="A48" s="136" t="s">
        <v>181</v>
      </c>
      <c r="B48" s="139" t="s">
        <v>182</v>
      </c>
      <c r="C48" s="140" t="s">
        <v>179</v>
      </c>
      <c r="D48" s="140" t="s">
        <v>81</v>
      </c>
      <c r="E48" s="141">
        <v>83</v>
      </c>
      <c r="F48" s="142">
        <v>48</v>
      </c>
      <c r="G48" s="159">
        <f t="shared" ref="G48:G57" si="2">+E48*F48/1000</f>
        <v>3.984</v>
      </c>
    </row>
    <row r="49" spans="1:7" s="120" customFormat="1" ht="17.25" x14ac:dyDescent="0.3">
      <c r="A49" s="136" t="s">
        <v>183</v>
      </c>
      <c r="B49" s="139" t="s">
        <v>184</v>
      </c>
      <c r="C49" s="140" t="s">
        <v>179</v>
      </c>
      <c r="D49" s="140" t="s">
        <v>185</v>
      </c>
      <c r="E49" s="141">
        <v>218</v>
      </c>
      <c r="F49" s="142">
        <v>40</v>
      </c>
      <c r="G49" s="159">
        <f t="shared" si="2"/>
        <v>8.7200000000000006</v>
      </c>
    </row>
    <row r="50" spans="1:7" s="120" customFormat="1" ht="17.25" x14ac:dyDescent="0.3">
      <c r="A50" s="136" t="s">
        <v>186</v>
      </c>
      <c r="B50" s="139" t="s">
        <v>187</v>
      </c>
      <c r="C50" s="140" t="s">
        <v>179</v>
      </c>
      <c r="D50" s="140" t="s">
        <v>188</v>
      </c>
      <c r="E50" s="141">
        <v>88</v>
      </c>
      <c r="F50" s="142">
        <v>10</v>
      </c>
      <c r="G50" s="159">
        <f t="shared" si="2"/>
        <v>0.88</v>
      </c>
    </row>
    <row r="51" spans="1:7" s="120" customFormat="1" ht="17.25" x14ac:dyDescent="0.3">
      <c r="A51" s="136" t="s">
        <v>189</v>
      </c>
      <c r="B51" s="143" t="s">
        <v>190</v>
      </c>
      <c r="C51" s="140" t="s">
        <v>179</v>
      </c>
      <c r="D51" s="140" t="s">
        <v>81</v>
      </c>
      <c r="E51" s="141">
        <v>145</v>
      </c>
      <c r="F51" s="142">
        <v>15</v>
      </c>
      <c r="G51" s="159">
        <f t="shared" si="2"/>
        <v>2.1749999999999998</v>
      </c>
    </row>
    <row r="52" spans="1:7" s="120" customFormat="1" ht="17.25" x14ac:dyDescent="0.3">
      <c r="A52" s="136" t="s">
        <v>191</v>
      </c>
      <c r="B52" s="143" t="s">
        <v>192</v>
      </c>
      <c r="C52" s="140" t="s">
        <v>179</v>
      </c>
      <c r="D52" s="140" t="s">
        <v>185</v>
      </c>
      <c r="E52" s="141">
        <v>1200</v>
      </c>
      <c r="F52" s="142">
        <v>21</v>
      </c>
      <c r="G52" s="159">
        <f t="shared" si="2"/>
        <v>25.2</v>
      </c>
    </row>
    <row r="53" spans="1:7" s="120" customFormat="1" ht="14.25" customHeight="1" x14ac:dyDescent="0.3">
      <c r="A53" s="136" t="s">
        <v>193</v>
      </c>
      <c r="B53" s="143" t="s">
        <v>194</v>
      </c>
      <c r="C53" s="140" t="s">
        <v>179</v>
      </c>
      <c r="D53" s="140" t="s">
        <v>81</v>
      </c>
      <c r="E53" s="141">
        <v>84</v>
      </c>
      <c r="F53" s="142">
        <v>500</v>
      </c>
      <c r="G53" s="159">
        <f t="shared" si="2"/>
        <v>42</v>
      </c>
    </row>
    <row r="54" spans="1:7" s="120" customFormat="1" ht="14.25" customHeight="1" x14ac:dyDescent="0.3">
      <c r="A54" s="136" t="s">
        <v>195</v>
      </c>
      <c r="B54" s="143" t="s">
        <v>196</v>
      </c>
      <c r="C54" s="140" t="s">
        <v>179</v>
      </c>
      <c r="D54" s="140" t="s">
        <v>81</v>
      </c>
      <c r="E54" s="141">
        <v>850</v>
      </c>
      <c r="F54" s="142">
        <v>71</v>
      </c>
      <c r="G54" s="159">
        <f t="shared" si="2"/>
        <v>60.35</v>
      </c>
    </row>
    <row r="55" spans="1:7" s="120" customFormat="1" ht="17.25" x14ac:dyDescent="0.3">
      <c r="A55" s="136" t="s">
        <v>197</v>
      </c>
      <c r="B55" s="143" t="s">
        <v>198</v>
      </c>
      <c r="C55" s="140" t="s">
        <v>179</v>
      </c>
      <c r="D55" s="140" t="s">
        <v>81</v>
      </c>
      <c r="E55" s="141">
        <v>267</v>
      </c>
      <c r="F55" s="142">
        <v>142</v>
      </c>
      <c r="G55" s="159">
        <f t="shared" si="2"/>
        <v>37.914000000000001</v>
      </c>
    </row>
    <row r="56" spans="1:7" s="120" customFormat="1" ht="17.25" x14ac:dyDescent="0.3">
      <c r="A56" s="136" t="s">
        <v>199</v>
      </c>
      <c r="B56" s="143" t="s">
        <v>200</v>
      </c>
      <c r="C56" s="140" t="s">
        <v>179</v>
      </c>
      <c r="D56" s="140" t="s">
        <v>185</v>
      </c>
      <c r="E56" s="141">
        <v>2344</v>
      </c>
      <c r="F56" s="142">
        <v>8</v>
      </c>
      <c r="G56" s="159">
        <f t="shared" si="2"/>
        <v>18.751999999999999</v>
      </c>
    </row>
    <row r="57" spans="1:7" s="120" customFormat="1" ht="17.25" x14ac:dyDescent="0.3">
      <c r="A57" s="136" t="s">
        <v>201</v>
      </c>
      <c r="B57" s="143" t="s">
        <v>202</v>
      </c>
      <c r="C57" s="140" t="s">
        <v>179</v>
      </c>
      <c r="D57" s="140" t="s">
        <v>188</v>
      </c>
      <c r="E57" s="141">
        <v>640</v>
      </c>
      <c r="F57" s="142">
        <v>5452</v>
      </c>
      <c r="G57" s="159">
        <f t="shared" si="2"/>
        <v>3489.28</v>
      </c>
    </row>
    <row r="58" spans="1:7" s="120" customFormat="1" ht="17.25" x14ac:dyDescent="0.3">
      <c r="A58" s="136" t="s">
        <v>203</v>
      </c>
      <c r="B58" s="143" t="s">
        <v>86</v>
      </c>
      <c r="C58" s="140" t="s">
        <v>179</v>
      </c>
      <c r="D58" s="140" t="s">
        <v>81</v>
      </c>
      <c r="E58" s="141">
        <v>72000</v>
      </c>
      <c r="F58" s="142">
        <v>10</v>
      </c>
      <c r="G58" s="159">
        <f>+E58*F58/1000</f>
        <v>720</v>
      </c>
    </row>
    <row r="59" spans="1:7" s="121" customFormat="1" ht="17.25" x14ac:dyDescent="0.3">
      <c r="A59" s="125"/>
      <c r="B59" s="137" t="s">
        <v>204</v>
      </c>
      <c r="C59" s="138"/>
      <c r="D59" s="138"/>
      <c r="E59" s="135"/>
      <c r="F59" s="135"/>
      <c r="G59" s="160">
        <f>SUM(G60:G61)</f>
        <v>447</v>
      </c>
    </row>
    <row r="60" spans="1:7" s="122" customFormat="1" ht="16.5" customHeight="1" x14ac:dyDescent="0.3">
      <c r="A60" s="144">
        <v>65311100</v>
      </c>
      <c r="B60" s="145" t="s">
        <v>205</v>
      </c>
      <c r="C60" s="146" t="s">
        <v>206</v>
      </c>
      <c r="D60" s="146" t="s">
        <v>207</v>
      </c>
      <c r="E60" s="147">
        <v>324000</v>
      </c>
      <c r="F60" s="148">
        <v>1</v>
      </c>
      <c r="G60" s="161">
        <f>+E60*F60/1000</f>
        <v>324</v>
      </c>
    </row>
    <row r="61" spans="1:7" s="122" customFormat="1" ht="16.5" customHeight="1" x14ac:dyDescent="0.3">
      <c r="A61" s="144">
        <v>65111100</v>
      </c>
      <c r="B61" s="149" t="s">
        <v>208</v>
      </c>
      <c r="C61" s="146" t="s">
        <v>206</v>
      </c>
      <c r="D61" s="146" t="s">
        <v>207</v>
      </c>
      <c r="E61" s="147">
        <v>123000</v>
      </c>
      <c r="F61" s="148">
        <v>1</v>
      </c>
      <c r="G61" s="161">
        <f>+E61*F61/1000</f>
        <v>123</v>
      </c>
    </row>
    <row r="62" spans="1:7" s="123" customFormat="1" ht="32.25" customHeight="1" x14ac:dyDescent="0.3">
      <c r="A62" s="150" t="s">
        <v>209</v>
      </c>
      <c r="B62" s="218" t="s">
        <v>210</v>
      </c>
      <c r="C62" s="218"/>
      <c r="D62" s="218"/>
      <c r="E62" s="218"/>
      <c r="F62" s="218"/>
      <c r="G62" s="162">
        <f>+G63</f>
        <v>4524</v>
      </c>
    </row>
    <row r="63" spans="1:7" s="123" customFormat="1" ht="17.25" x14ac:dyDescent="0.3">
      <c r="A63" s="150"/>
      <c r="B63" s="151" t="s">
        <v>204</v>
      </c>
      <c r="C63" s="152"/>
      <c r="D63" s="152"/>
      <c r="E63" s="153"/>
      <c r="F63" s="153"/>
      <c r="G63" s="162">
        <f>SUM(G64:G65)</f>
        <v>4524</v>
      </c>
    </row>
    <row r="64" spans="1:7" s="122" customFormat="1" ht="35.25" customHeight="1" x14ac:dyDescent="0.3">
      <c r="A64" s="144">
        <v>65311100</v>
      </c>
      <c r="B64" s="145" t="s">
        <v>205</v>
      </c>
      <c r="C64" s="146" t="s">
        <v>206</v>
      </c>
      <c r="D64" s="146" t="s">
        <v>207</v>
      </c>
      <c r="E64" s="147">
        <v>324000</v>
      </c>
      <c r="F64" s="148">
        <v>1</v>
      </c>
      <c r="G64" s="161">
        <f t="shared" ref="G64:G65" si="3">+E64*F64/1000</f>
        <v>324</v>
      </c>
    </row>
    <row r="65" spans="1:7" s="122" customFormat="1" ht="50.25" customHeight="1" x14ac:dyDescent="0.3">
      <c r="A65" s="144">
        <v>79571100</v>
      </c>
      <c r="B65" s="149" t="s">
        <v>211</v>
      </c>
      <c r="C65" s="146" t="s">
        <v>206</v>
      </c>
      <c r="D65" s="146" t="s">
        <v>207</v>
      </c>
      <c r="E65" s="147">
        <v>4200000</v>
      </c>
      <c r="F65" s="148">
        <v>1</v>
      </c>
      <c r="G65" s="161">
        <f t="shared" si="3"/>
        <v>4200</v>
      </c>
    </row>
    <row r="66" spans="1:7" s="123" customFormat="1" ht="43.5" customHeight="1" x14ac:dyDescent="0.3">
      <c r="A66" s="150" t="s">
        <v>212</v>
      </c>
      <c r="B66" s="218" t="s">
        <v>163</v>
      </c>
      <c r="C66" s="218"/>
      <c r="D66" s="218"/>
      <c r="E66" s="218"/>
      <c r="F66" s="218"/>
      <c r="G66" s="162">
        <f>+G67</f>
        <v>4200</v>
      </c>
    </row>
    <row r="67" spans="1:7" s="123" customFormat="1" ht="17.25" x14ac:dyDescent="0.3">
      <c r="A67" s="150"/>
      <c r="B67" s="151" t="s">
        <v>204</v>
      </c>
      <c r="C67" s="152"/>
      <c r="D67" s="152"/>
      <c r="E67" s="153"/>
      <c r="F67" s="153"/>
      <c r="G67" s="162">
        <f>SUM(G68:G68)</f>
        <v>4200</v>
      </c>
    </row>
    <row r="68" spans="1:7" s="122" customFormat="1" ht="33.75" customHeight="1" x14ac:dyDescent="0.3">
      <c r="A68" s="144">
        <v>79571100</v>
      </c>
      <c r="B68" s="149" t="s">
        <v>211</v>
      </c>
      <c r="C68" s="146" t="s">
        <v>206</v>
      </c>
      <c r="D68" s="146" t="s">
        <v>207</v>
      </c>
      <c r="E68" s="147">
        <v>4200000</v>
      </c>
      <c r="F68" s="148">
        <v>1</v>
      </c>
      <c r="G68" s="161">
        <f t="shared" ref="G68" si="4">+E68*F68/1000</f>
        <v>4200</v>
      </c>
    </row>
    <row r="69" spans="1:7" s="123" customFormat="1" ht="43.5" customHeight="1" x14ac:dyDescent="0.3">
      <c r="A69" s="150" t="s">
        <v>213</v>
      </c>
      <c r="B69" s="218" t="s">
        <v>164</v>
      </c>
      <c r="C69" s="218"/>
      <c r="D69" s="218"/>
      <c r="E69" s="218"/>
      <c r="F69" s="218"/>
      <c r="G69" s="162">
        <f>+G70</f>
        <v>6189</v>
      </c>
    </row>
    <row r="70" spans="1:7" s="123" customFormat="1" ht="17.25" x14ac:dyDescent="0.3">
      <c r="A70" s="150"/>
      <c r="B70" s="151" t="s">
        <v>204</v>
      </c>
      <c r="C70" s="152"/>
      <c r="D70" s="152"/>
      <c r="E70" s="153"/>
      <c r="F70" s="153"/>
      <c r="G70" s="162">
        <f>SUM(G71:G73)</f>
        <v>6189</v>
      </c>
    </row>
    <row r="71" spans="1:7" s="122" customFormat="1" ht="30" customHeight="1" x14ac:dyDescent="0.3">
      <c r="A71" s="144">
        <v>65311100</v>
      </c>
      <c r="B71" s="145" t="s">
        <v>205</v>
      </c>
      <c r="C71" s="146" t="s">
        <v>206</v>
      </c>
      <c r="D71" s="146" t="s">
        <v>207</v>
      </c>
      <c r="E71" s="147">
        <v>428000</v>
      </c>
      <c r="F71" s="148">
        <v>1</v>
      </c>
      <c r="G71" s="161">
        <f t="shared" ref="G71:G73" si="5">+E71*F71/1000</f>
        <v>428</v>
      </c>
    </row>
    <row r="72" spans="1:7" s="122" customFormat="1" ht="28.5" customHeight="1" x14ac:dyDescent="0.3">
      <c r="A72" s="144">
        <v>65111100</v>
      </c>
      <c r="B72" s="149" t="s">
        <v>208</v>
      </c>
      <c r="C72" s="146" t="s">
        <v>206</v>
      </c>
      <c r="D72" s="146" t="s">
        <v>207</v>
      </c>
      <c r="E72" s="147">
        <v>161000</v>
      </c>
      <c r="F72" s="148">
        <v>1</v>
      </c>
      <c r="G72" s="161">
        <f t="shared" si="5"/>
        <v>161</v>
      </c>
    </row>
    <row r="73" spans="1:7" s="122" customFormat="1" ht="30.75" customHeight="1" x14ac:dyDescent="0.3">
      <c r="A73" s="144">
        <v>79571100</v>
      </c>
      <c r="B73" s="149" t="s">
        <v>211</v>
      </c>
      <c r="C73" s="146" t="s">
        <v>206</v>
      </c>
      <c r="D73" s="146" t="s">
        <v>207</v>
      </c>
      <c r="E73" s="147">
        <v>5600000</v>
      </c>
      <c r="F73" s="148">
        <v>1</v>
      </c>
      <c r="G73" s="161">
        <f t="shared" si="5"/>
        <v>5600</v>
      </c>
    </row>
  </sheetData>
  <mergeCells count="20">
    <mergeCell ref="B44:F44"/>
    <mergeCell ref="B62:F62"/>
    <mergeCell ref="B66:F66"/>
    <mergeCell ref="B69:F69"/>
    <mergeCell ref="A42:F42"/>
    <mergeCell ref="A43:F43"/>
    <mergeCell ref="B12:F12"/>
    <mergeCell ref="E1:G1"/>
    <mergeCell ref="E2:G2"/>
    <mergeCell ref="E3:G3"/>
    <mergeCell ref="E4:G4"/>
    <mergeCell ref="A5:G5"/>
    <mergeCell ref="F7:G7"/>
    <mergeCell ref="A11:F11"/>
    <mergeCell ref="A7:A8"/>
    <mergeCell ref="B7:B8"/>
    <mergeCell ref="C7:C8"/>
    <mergeCell ref="A10:E10"/>
    <mergeCell ref="D7:D8"/>
    <mergeCell ref="E7:E8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keywords>https:/mul2.gov.am/tasks/425823/oneclick/havelvacner.xlsx?token=8d942cfed472bd79c2fcdb1389c17ba8</cp:keywords>
  <cp:lastModifiedBy>ASUS</cp:lastModifiedBy>
  <cp:lastPrinted>2021-01-14T18:57:38Z</cp:lastPrinted>
  <dcterms:created xsi:type="dcterms:W3CDTF">2018-09-30T11:43:43Z</dcterms:created>
  <dcterms:modified xsi:type="dcterms:W3CDTF">2021-05-31T13:58:42Z</dcterms:modified>
</cp:coreProperties>
</file>