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ahit.grigoryan\Desktop\naxagic\naxagic\"/>
    </mc:Choice>
  </mc:AlternateContent>
  <bookViews>
    <workbookView xWindow="0" yWindow="0" windowWidth="13275" windowHeight="10650" activeTab="3"/>
  </bookViews>
  <sheets>
    <sheet name="1" sheetId="47" r:id="rId1"/>
    <sheet name="2" sheetId="46" r:id="rId2"/>
    <sheet name="3" sheetId="48" r:id="rId3"/>
    <sheet name="4" sheetId="26" r:id="rId4"/>
    <sheet name="5" sheetId="27" r:id="rId5"/>
    <sheet name="6" sheetId="38" r:id="rId6"/>
  </sheets>
  <externalReferences>
    <externalReference r:id="rId7"/>
  </externalReferences>
  <definedNames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_xlnm.Print_Titles" localSheetId="3">'4'!$7:$8</definedName>
  </definedNames>
  <calcPr calcId="162913"/>
</workbook>
</file>

<file path=xl/calcChain.xml><?xml version="1.0" encoding="utf-8"?>
<calcChain xmlns="http://schemas.openxmlformats.org/spreadsheetml/2006/main">
  <c r="D149" i="38" l="1"/>
  <c r="E149" i="38"/>
  <c r="C149" i="38"/>
  <c r="D9" i="46"/>
  <c r="F17" i="46"/>
  <c r="F15" i="46"/>
  <c r="F13" i="46"/>
  <c r="F11" i="46"/>
  <c r="F9" i="46"/>
  <c r="D19" i="48" l="1"/>
  <c r="G10" i="26" l="1"/>
  <c r="G20" i="26"/>
  <c r="G9" i="26"/>
  <c r="G12" i="26" s="1"/>
  <c r="G14" i="26" s="1"/>
  <c r="G16" i="26" s="1"/>
  <c r="G18" i="26" s="1"/>
  <c r="F19" i="46" l="1"/>
  <c r="D11" i="46"/>
  <c r="D13" i="46" s="1"/>
  <c r="D15" i="46" s="1"/>
  <c r="D17" i="46" s="1"/>
  <c r="D14" i="47"/>
  <c r="D15" i="47" s="1"/>
  <c r="C14" i="47"/>
  <c r="C15" i="47" s="1"/>
  <c r="D9" i="47"/>
  <c r="D20" i="46"/>
  <c r="D27" i="46"/>
  <c r="E24" i="46"/>
  <c r="F24" i="46" s="1"/>
  <c r="F20" i="46" s="1"/>
  <c r="E9" i="46" l="1"/>
  <c r="E11" i="46" s="1"/>
  <c r="E13" i="46" s="1"/>
  <c r="E15" i="46" s="1"/>
  <c r="E17" i="46" s="1"/>
  <c r="H20" i="26"/>
  <c r="I22" i="26" s="1"/>
  <c r="I24" i="26" s="1"/>
  <c r="I26" i="26" s="1"/>
  <c r="I28" i="26" s="1"/>
  <c r="H9" i="26"/>
  <c r="E20" i="46"/>
  <c r="I25" i="26" l="1"/>
  <c r="I27" i="26" s="1"/>
  <c r="H12" i="26"/>
  <c r="H14" i="26" s="1"/>
  <c r="H16" i="26" s="1"/>
  <c r="H18" i="26" s="1"/>
  <c r="H10" i="26"/>
  <c r="E22" i="27"/>
  <c r="D22" i="27"/>
  <c r="C22" i="27"/>
  <c r="I42" i="26" l="1"/>
  <c r="H42" i="26"/>
  <c r="E27" i="46"/>
  <c r="F27" i="46"/>
  <c r="H41" i="26"/>
  <c r="I41" i="26"/>
  <c r="E31" i="46"/>
  <c r="F31" i="46" s="1"/>
  <c r="E19" i="48" l="1"/>
  <c r="E12" i="48" s="1"/>
  <c r="E10" i="48" s="1"/>
  <c r="E9" i="48" s="1"/>
  <c r="D12" i="48"/>
  <c r="D10" i="48" s="1"/>
  <c r="D9" i="48" s="1"/>
  <c r="F19" i="48"/>
  <c r="F12" i="48" s="1"/>
  <c r="F10" i="48" s="1"/>
  <c r="F9" i="48" s="1"/>
  <c r="E15" i="47" l="1"/>
  <c r="E14" i="47"/>
  <c r="E12" i="47" s="1"/>
  <c r="E11" i="47" s="1"/>
  <c r="E9" i="47" s="1"/>
  <c r="F38" i="46" l="1"/>
  <c r="E38" i="46"/>
  <c r="E47" i="46"/>
  <c r="D38" i="46"/>
  <c r="F51" i="46"/>
  <c r="E51" i="46"/>
  <c r="D51" i="46"/>
  <c r="D86" i="38" l="1"/>
  <c r="F47" i="46"/>
  <c r="F33" i="46"/>
  <c r="E33" i="46" l="1"/>
  <c r="D47" i="46"/>
  <c r="D33" i="46"/>
  <c r="C44" i="38" l="1"/>
  <c r="G42" i="26"/>
  <c r="G41" i="26" s="1"/>
  <c r="G40" i="26" s="1"/>
  <c r="H56" i="26"/>
  <c r="H55" i="26" s="1"/>
  <c r="C65" i="38"/>
  <c r="G49" i="26"/>
  <c r="G48" i="26" s="1"/>
  <c r="G47" i="26" s="1"/>
  <c r="C127" i="38"/>
  <c r="G63" i="26"/>
  <c r="G62" i="26" s="1"/>
  <c r="G61" i="26" s="1"/>
  <c r="D23" i="38"/>
  <c r="H35" i="26"/>
  <c r="C86" i="38"/>
  <c r="G56" i="26"/>
  <c r="G55" i="26" s="1"/>
  <c r="G54" i="26" s="1"/>
  <c r="D44" i="38"/>
  <c r="H40" i="26"/>
  <c r="C23" i="38"/>
  <c r="G35" i="26"/>
  <c r="D65" i="38"/>
  <c r="H49" i="26"/>
  <c r="H48" i="26" s="1"/>
  <c r="H47" i="26" s="1"/>
  <c r="D127" i="38"/>
  <c r="H63" i="26"/>
  <c r="H62" i="26" s="1"/>
  <c r="H61" i="26" s="1"/>
  <c r="H38" i="26" l="1"/>
  <c r="H36" i="26" s="1"/>
  <c r="G27" i="26"/>
  <c r="G26" i="26" s="1"/>
  <c r="G25" i="26" s="1"/>
  <c r="G24" i="26" s="1"/>
  <c r="H34" i="26"/>
  <c r="H33" i="26" s="1"/>
  <c r="H31" i="26" s="1"/>
  <c r="H29" i="26" s="1"/>
  <c r="H27" i="26"/>
  <c r="H26" i="26" s="1"/>
  <c r="H25" i="26" s="1"/>
  <c r="H24" i="26" s="1"/>
  <c r="H54" i="26"/>
  <c r="G34" i="26"/>
  <c r="H46" i="26"/>
  <c r="H45" i="26"/>
  <c r="H43" i="26" s="1"/>
  <c r="G60" i="26"/>
  <c r="G59" i="26"/>
  <c r="G57" i="26" s="1"/>
  <c r="H59" i="26"/>
  <c r="H57" i="26" s="1"/>
  <c r="H60" i="26"/>
  <c r="H39" i="26"/>
  <c r="G52" i="26"/>
  <c r="G50" i="26" s="1"/>
  <c r="G53" i="26"/>
  <c r="G45" i="26"/>
  <c r="G43" i="26" s="1"/>
  <c r="G46" i="26"/>
  <c r="G39" i="26"/>
  <c r="G38" i="26"/>
  <c r="G36" i="26" s="1"/>
  <c r="H32" i="26" l="1"/>
  <c r="G22" i="26"/>
  <c r="H22" i="26"/>
  <c r="H53" i="26"/>
  <c r="H52" i="26"/>
  <c r="H50" i="26" s="1"/>
  <c r="G33" i="26"/>
  <c r="E23" i="38"/>
  <c r="I35" i="26"/>
  <c r="E86" i="38"/>
  <c r="I56" i="26"/>
  <c r="I55" i="26" s="1"/>
  <c r="I54" i="26" s="1"/>
  <c r="I34" i="26" l="1"/>
  <c r="I33" i="26"/>
  <c r="I31" i="26" s="1"/>
  <c r="G32" i="26"/>
  <c r="G31" i="26"/>
  <c r="I53" i="26"/>
  <c r="I52" i="26"/>
  <c r="I50" i="26" s="1"/>
  <c r="I32" i="26" l="1"/>
  <c r="I29" i="26"/>
  <c r="G29" i="26"/>
  <c r="E44" i="38"/>
  <c r="E65" i="38"/>
  <c r="I49" i="26"/>
  <c r="I48" i="26" s="1"/>
  <c r="I47" i="26" s="1"/>
  <c r="E127" i="38"/>
  <c r="I63" i="26"/>
  <c r="I62" i="26" s="1"/>
  <c r="I61" i="26" s="1"/>
  <c r="I40" i="26" l="1"/>
  <c r="I59" i="26"/>
  <c r="I57" i="26" s="1"/>
  <c r="I60" i="26"/>
  <c r="I45" i="26"/>
  <c r="I43" i="26" s="1"/>
  <c r="I46" i="26"/>
  <c r="I38" i="26" l="1"/>
  <c r="I36" i="26" s="1"/>
  <c r="I39" i="26"/>
</calcChain>
</file>

<file path=xl/sharedStrings.xml><?xml version="1.0" encoding="utf-8"?>
<sst xmlns="http://schemas.openxmlformats.org/spreadsheetml/2006/main" count="403" uniqueCount="145">
  <si>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</si>
  <si>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</si>
  <si>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</si>
  <si>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</si>
  <si>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</si>
  <si>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</si>
  <si>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</si>
  <si>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</si>
  <si>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</si>
  <si>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</si>
  <si>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</si>
  <si>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</si>
  <si>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</si>
  <si>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</si>
  <si>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</si>
  <si>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</si>
  <si>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</si>
  <si>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</si>
  <si>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</si>
  <si>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</si>
  <si>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Առաջին կիսամյակ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</si>
  <si>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</si>
  <si>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</si>
  <si>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</si>
  <si>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</si>
  <si>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</si>
  <si>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</si>
  <si>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</si>
  <si>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</si>
  <si>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</si>
  <si>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</si>
  <si>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</si>
  <si>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</si>
  <si>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</si>
  <si>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</si>
  <si>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</si>
  <si>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</si>
  <si>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</si>
  <si>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</si>
  <si>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</si>
  <si>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</si>
  <si>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</si>
  <si>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</si>
  <si>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</si>
  <si>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</si>
  <si>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</si>
  <si>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</si>
  <si>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</si>
  <si>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</si>
  <si>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>Հավելված  № 3</t>
  </si>
  <si>
    <t>Հավելված  № 4</t>
  </si>
  <si>
    <t>Ցուցանիշների փոփոխությունները     
      (նվազեցումները նշված են փակագծերում)</t>
  </si>
  <si>
    <t xml:space="preserve">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</si>
  <si>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________     N ____-Ն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</si>
  <si>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</si>
  <si>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</si>
  <si>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</si>
  <si>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</si>
  <si>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</si>
  <si>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</si>
  <si>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</si>
  <si>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</si>
  <si>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</si>
  <si>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</si>
  <si>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Լոռու մարզպետարան</t>
  </si>
  <si>
    <t>ՀՀ Կոտայքի մարզպետարան</t>
  </si>
  <si>
    <t>ՀՀ Արմավիրի մարզպետարան</t>
  </si>
  <si>
    <t>ՀՀ Գեղարքունիքի մարզպետարան</t>
  </si>
  <si>
    <t>ՀՀ Վայոց ձորի մարզպետարան</t>
  </si>
  <si>
    <t>ՀՀ կառավարության 2021 թվականի</t>
  </si>
  <si>
    <t xml:space="preserve">                                                                                                                 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</si>
  <si>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</si>
  <si>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</si>
  <si>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</si>
  <si>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Գեղարքունիքի մարզպետարան </t>
  </si>
  <si>
    <t xml:space="preserve"> ՀՀ Լոռու մարզպետարան </t>
  </si>
  <si>
    <t xml:space="preserve"> ՀՀ Կոտայքի մարզպետարան </t>
  </si>
  <si>
    <t xml:space="preserve"> ՀՀ Վայոց ձորի մարզպետարան </t>
  </si>
  <si>
    <t xml:space="preserve"> Կապիտալ սուբվենցիաներ համայնքներին</t>
  </si>
  <si>
    <t xml:space="preserve"> այդ թվում`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</si>
  <si>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</si>
  <si>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</si>
  <si>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</si>
  <si>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</si>
  <si>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Վայոց ձորի մարզպետարան</t>
  </si>
  <si>
    <t>ՀՀ կառավարություն</t>
  </si>
  <si>
    <t>Ցուցանիշների փոփոխությունները (ավելացումները նշված են դրական նշանով)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</si>
  <si>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ԼՐԱՑՈՒՄՆԵՐԸ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</si>
  <si>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</si>
  <si>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9.1.51 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</si>
  <si>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</si>
  <si>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</si>
  <si>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9.1.56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</si>
  <si>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</si>
  <si>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 xml:space="preserve">Ճամբարակ համայնքի Գետիկ, Դպրաբակ, Թթուջուր, Ձորավանք, Մարտունի բնակավայրերում, ինչպես նաև Ճամբարակ քաղաքի Ազատամարտիկների, Արցախի, Զ. Անդրանիկի, Իսահակյան, Լեոյի, Մաշտոցի, Նարեկացի, Պ. Սևակ փողոցների և Պ. Սևակ Տ. Մեծ փողոցները միմյանց կապող հետիոտնային արահետի լուսավորության ցանցի անցկացում   </t>
  </si>
  <si>
    <t>Գավառ համայնքի թիվ 8 մանկապարտեզ ՀՈԱԿ-ի շենքի վերանորոգում</t>
  </si>
  <si>
    <t>Նորակերտ համայնքի գազիֆիկացում</t>
  </si>
  <si>
    <t>Քաղսի համայնքի մշակույթի տան դահլիճի վերանորոգում</t>
  </si>
  <si>
    <t>Նոր Երզնկա համայնքի պուրակի կառուցում</t>
  </si>
  <si>
    <t>Նոր Երզնկա համայնքի խաղահրապարակի կառուցում</t>
  </si>
  <si>
    <t>Նոր Գեղի համայնքում ֆոտովոլտային կայանի  տեղադրում</t>
  </si>
  <si>
    <t>Ջրվեժ գյուղի մանկապարտեզի կառուցում</t>
  </si>
  <si>
    <t xml:space="preserve">Արենի համայնքի Աղավնաձոր,Արենի,Ելփին,Չիվա,Խաչիկ,Ռինդ,Արփի, Գնիշիկ բնակավայրերում խմելու ջրի կապտաժների և ջրագծերի կառուցում ,կոյուղագծերի կառուցում Աղավնաձոր բնակավայրում </t>
  </si>
  <si>
    <t>Հավելված  № 2</t>
  </si>
  <si>
    <t>Նալբանդյան համայնքում  արևային ֆոտովոլտային կայանների տեղադրում</t>
  </si>
  <si>
    <t>ՀՀ Սյունիքի մարզպետարան</t>
  </si>
  <si>
    <t>Կապան համայնքի «Հասարակական շենքերի (արվեստի թանգարան, Ձորք թաղամասի ակումբ, գրադարան, ՔԿԱԳ գրասենյակ) նորոգում»</t>
  </si>
  <si>
    <t xml:space="preserve">Կապան համայնքի «Կապան քաղաքի թիվ 8 և Դավիթ Բեկ բնակավայրի ՆՈՒՀ-երի շենքերի վերանորոգում և Վարդավանք բնակավայրում այլընտրանքային ՆՈՒՀ-ի համար նախատեսվող շենքի վերանորոգում» </t>
  </si>
  <si>
    <t xml:space="preserve"> ՀՀ  Սյունիքի մարզպետարան</t>
  </si>
  <si>
    <t xml:space="preserve">ՀԱՅԱՍՏԱՆԻ ՀԱՆՐԱՊԵՏՈՒԹՅԱՆ ԿԱՌԱՎԱՐՈՒԹՅԱՆ 2020 ԹՎԱԿԱՆԻ ԴԵԿՏԵՄԲԵՐԻ 30-Ի № 2215-Ն ՈՐՈՇՄԱՆ № 9.1 ՀԱՎԵԼՎԱԾԻ № 9.1.55 ԱՂՅՈՒՍԱԿՈՒՄ ԿԱՏԱՐՎՈՂ ԼՐԱՑՈՒՄԸ </t>
  </si>
  <si>
    <t xml:space="preserve"> ՀՀ Սյունիքի մարզպետարան </t>
  </si>
  <si>
    <t>Հավելված  № 1</t>
  </si>
  <si>
    <t>Պետական  բյուջեի  դեֆիցիտի ֆինանսավորման աղբյուրների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</si>
  <si>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</si>
  <si>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</si>
  <si>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</si>
  <si>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</si>
  <si>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</si>
  <si>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ՀԱՅԱՍՏԱՆԻ ՀԱՆՐԱՊԵՏՈՒԹՅԱՆ ԿԱՌԱՎԱՐՈՒԹՅԱՆ 2020 ԹՎԱԿԱՆԻ ԴԵԿՏԵՄԲԵՐԻ 30-Ի № 2215-Ն ՈՐՈՇՄԱՆ № 5 ՀԱՎԵԼՎԱԾԻ № 1 ԱՂՅՈՒՍԱԿՈՒՄ ԿԱՏԱՐՎՈՂ ԼՐԱՑՈՒՄԸ</t>
  </si>
  <si>
    <t>Բյուջետային հատկացումների գլխավոր կարգադրիչների, ծրագրերի և միջոցառումների անվանումները</t>
  </si>
  <si>
    <t>ԸՆԴԱՄԵՆԸ</t>
  </si>
  <si>
    <t xml:space="preserve">Ծրագրի անվանումը </t>
  </si>
  <si>
    <t>Ծրագրի նպատակը</t>
  </si>
  <si>
    <t>Տարածքային համաչափ զարգացման խթանում</t>
  </si>
  <si>
    <t>Վերջնական արդյունքի նկարագրությունը</t>
  </si>
  <si>
    <t>ՀՀ համայնքների կառավարման արդյունավետության բարձրացում և տնտեսական գործունեության խթանում</t>
  </si>
  <si>
    <t>Ծրագրի միջոցառումներ</t>
  </si>
  <si>
    <t>Միջոցառման անվանումը</t>
  </si>
  <si>
    <t>ՀՀ մարզերին սուբվենցիաների տրամադրում՛ ենթակառուցվածքների զարգացման նպատակով</t>
  </si>
  <si>
    <t>Միջոցառման նկարագրությունը</t>
  </si>
  <si>
    <t>Միջոցառման տեսակը</t>
  </si>
  <si>
    <t xml:space="preserve"> Տրանսֆերտների տրամադրում</t>
  </si>
  <si>
    <t xml:space="preserve">ՀՀ ԿԱՌԱՎԱՐՈՒԹՅԱՆ 2020 ԹՎԱԿԱՆԻ ԴԵԿՏԵՄԲԵՐԻ 30-Ի № 2215-Ն ՈՐՈՇՄԱՆ № 1 ՀԱՎԵԼՎԱԾԻ № 1 ԱՂՅՈՒՍԱԿԻ ՑՈՒՑԱՆԻՇՆԵՐՈՒՄ ԿԱՏԱՐՎՈՂ ԼՐԱՑՈՒՄՆԵՐԸ </t>
  </si>
  <si>
    <t>հազար դրամ</t>
  </si>
  <si>
    <t>Հավելված  № 5</t>
  </si>
  <si>
    <t>Հավելված  № 6</t>
  </si>
  <si>
    <t>Ցուցանիշների փոփոխությունը (մուտքերի ավելացումները նշված են դրական նշանով)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</si>
  <si>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</si>
  <si>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Նոր Կեսարիա համայնքի մշակույթի տան մասնակի վերանորոգում</t>
  </si>
  <si>
    <t xml:space="preserve">Զոլաքար համայնքի մանկապարտեզի շենքի կառուցում </t>
  </si>
  <si>
    <t xml:space="preserve">ՀԱՅԱՍՏԱՆԻ ՀԱՆՐԱՊԵՏՈՒԹՅԱՆ ԿԱՌԱՎԱՐՈՒԹՅԱՆ 2020 ԹՎԱԿԱՆԻ ԴԵԿՏԵՄԲԵՐԻ 30-Ի № 2215-Ն ՈՐՈՇՄԱՆ № 9.1 ՀԱՎԵԼՎԱԾԻ № 9.1.50  ԱՂՅՈՒՍԱԿՈՒՄ ԿԱՏԱՐՎՈՂ ԼՐԱՑՈՒՄԸ </t>
  </si>
  <si>
    <t>Ախթալա համայնքի ներհամայնքային ճանապարհների բարեկարգում՝ մասնակի նորոգման, տուֆապատման միջոցով</t>
  </si>
  <si>
    <t>Խանջյան համայնքի մշակույթի տան էլեկտրատեխնիկական մասի/արևային ֆոտովոլտային համակարգի 5-րդ փող 2 հասցեում/ տեղակայում</t>
  </si>
  <si>
    <t>Շնող համայնքի Քարկոսի,Թեղուտ գյուղերի և Շնող գյուղի «Չալեր»,«Շեկ աղբյուր», Վարդուտ թաղամասերի գազիֆիկացում</t>
  </si>
  <si>
    <t>Առինջ համայնքի  Խ․Աղովյան 2-րդ, Պ․ Սևակի թաղ 8-րդ փող Մնացականյան փող․ 4-րդ, 10-րդ, 12-րդ, և 14-րդ փող 1-ին և 2-րդ փակուղիների փողոցների արտաքին լուսավորության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</si>
</sst>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 * #,##0.00_)_€_ ;_ * \(#,##0.00\)_€_ ;_ * &quot;-&quot;??_)_€_ ;_ @_ "/>
    <numFmt numFmtId="166" formatCode="_-* #,##0.00\ _A_M_D_-;\-* #,##0.00\ _A_M_D_-;_-* &quot;-&quot;??\ _A_M_D_-;_-@_-"/>
    <numFmt numFmtId="167" formatCode="_-* #,##0.00_р_._-;\-* #,##0.00_р_._-;_-* &quot;-&quot;??_р_.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,##0.0_ ;\-#,##0.0\ "/>
    <numFmt numFmtId="173" formatCode="0.0"/>
    <numFmt numFmtId="174" formatCode="##,##0.0;\(##,##0.0\);\-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indexed="9"/>
      <name val="GHEA Grapalat"/>
      <family val="3"/>
    </font>
    <font>
      <i/>
      <sz val="12"/>
      <color theme="1"/>
      <name val="GHEA Grapalat"/>
      <family val="3"/>
    </font>
    <font>
      <u/>
      <sz val="12"/>
      <name val="GHEA Grapalat"/>
      <family val="3"/>
    </font>
    <font>
      <i/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name val="Arial"/>
      <family val="2"/>
    </font>
    <font>
      <sz val="12"/>
      <name val="GHEA Grapalat"/>
      <family val="2"/>
    </font>
    <font>
      <b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4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4" fontId="44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5" fillId="0" borderId="0"/>
    <xf numFmtId="0" fontId="6" fillId="0" borderId="0"/>
    <xf numFmtId="0" fontId="44" fillId="0" borderId="0"/>
    <xf numFmtId="0" fontId="6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7" fillId="0" borderId="0"/>
    <xf numFmtId="43" fontId="44" fillId="0" borderId="0" applyFont="0" applyFill="0" applyBorder="0" applyAlignment="0" applyProtection="0"/>
    <xf numFmtId="43" fontId="48" fillId="0" borderId="0" applyFill="0" applyBorder="0" applyProtection="0">
      <alignment horizontal="right" vertical="top"/>
    </xf>
    <xf numFmtId="0" fontId="5" fillId="0" borderId="0"/>
    <xf numFmtId="0" fontId="50" fillId="22" borderId="0" applyNumberFormat="0" applyBorder="0" applyAlignment="0" applyProtection="0"/>
    <xf numFmtId="166" fontId="2" fillId="0" borderId="0" applyFont="0" applyFill="0" applyBorder="0" applyAlignment="0" applyProtection="0"/>
    <xf numFmtId="0" fontId="51" fillId="0" borderId="0"/>
    <xf numFmtId="0" fontId="52" fillId="0" borderId="0"/>
    <xf numFmtId="9" fontId="52" fillId="0" borderId="0" applyFont="0" applyFill="0" applyBorder="0" applyAlignment="0" applyProtection="0"/>
    <xf numFmtId="0" fontId="2" fillId="0" borderId="0"/>
    <xf numFmtId="0" fontId="53" fillId="0" borderId="0">
      <alignment horizontal="left" vertical="top" wrapText="1"/>
    </xf>
    <xf numFmtId="0" fontId="51" fillId="0" borderId="0"/>
    <xf numFmtId="165" fontId="51" fillId="0" borderId="0" applyFont="0" applyFill="0" applyBorder="0" applyAlignment="0" applyProtection="0"/>
    <xf numFmtId="0" fontId="48" fillId="0" borderId="0">
      <alignment horizontal="left" vertical="top" wrapText="1"/>
    </xf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44" fillId="0" borderId="0"/>
    <xf numFmtId="0" fontId="54" fillId="0" borderId="0"/>
    <xf numFmtId="165" fontId="44" fillId="0" borderId="0" applyFont="0" applyFill="0" applyBorder="0" applyAlignment="0" applyProtection="0"/>
    <xf numFmtId="0" fontId="51" fillId="0" borderId="0"/>
    <xf numFmtId="165" fontId="55" fillId="0" borderId="0" applyFont="0" applyFill="0" applyBorder="0" applyAlignment="0" applyProtection="0"/>
    <xf numFmtId="0" fontId="56" fillId="33" borderId="0" applyNumberFormat="0" applyBorder="0" applyAlignment="0" applyProtection="0"/>
    <xf numFmtId="0" fontId="56" fillId="37" borderId="0" applyNumberFormat="0" applyBorder="0" applyAlignment="0" applyProtection="0"/>
    <xf numFmtId="0" fontId="56" fillId="41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34" borderId="0" applyNumberFormat="0" applyBorder="0" applyAlignment="0" applyProtection="0"/>
    <xf numFmtId="0" fontId="56" fillId="38" borderId="0" applyNumberFormat="0" applyBorder="0" applyAlignment="0" applyProtection="0"/>
    <xf numFmtId="0" fontId="56" fillId="42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6" fillId="54" borderId="0" applyNumberFormat="0" applyBorder="0" applyAlignment="0" applyProtection="0"/>
    <xf numFmtId="0" fontId="57" fillId="35" borderId="0" applyNumberFormat="0" applyBorder="0" applyAlignment="0" applyProtection="0"/>
    <xf numFmtId="0" fontId="57" fillId="39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7" fillId="55" borderId="0" applyNumberFormat="0" applyBorder="0" applyAlignment="0" applyProtection="0"/>
    <xf numFmtId="0" fontId="57" fillId="32" borderId="0" applyNumberFormat="0" applyBorder="0" applyAlignment="0" applyProtection="0"/>
    <xf numFmtId="0" fontId="57" fillId="36" borderId="0" applyNumberFormat="0" applyBorder="0" applyAlignment="0" applyProtection="0"/>
    <xf numFmtId="0" fontId="57" fillId="40" borderId="0" applyNumberFormat="0" applyBorder="0" applyAlignment="0" applyProtection="0"/>
    <xf numFmtId="0" fontId="57" fillId="44" borderId="0" applyNumberFormat="0" applyBorder="0" applyAlignment="0" applyProtection="0"/>
    <xf numFmtId="0" fontId="57" fillId="48" borderId="0" applyNumberFormat="0" applyBorder="0" applyAlignment="0" applyProtection="0"/>
    <xf numFmtId="0" fontId="57" fillId="52" borderId="0" applyNumberFormat="0" applyBorder="0" applyAlignment="0" applyProtection="0"/>
    <xf numFmtId="0" fontId="58" fillId="26" borderId="0" applyNumberFormat="0" applyBorder="0" applyAlignment="0" applyProtection="0"/>
    <xf numFmtId="0" fontId="59" fillId="29" borderId="22" applyNumberFormat="0" applyAlignment="0" applyProtection="0"/>
    <xf numFmtId="0" fontId="60" fillId="30" borderId="25" applyNumberFormat="0" applyAlignment="0" applyProtection="0"/>
    <xf numFmtId="0" fontId="61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28" borderId="22" applyNumberFormat="0" applyAlignment="0" applyProtection="0"/>
    <xf numFmtId="0" fontId="67" fillId="0" borderId="24" applyNumberFormat="0" applyFill="0" applyAlignment="0" applyProtection="0"/>
    <xf numFmtId="0" fontId="68" fillId="27" borderId="0" applyNumberFormat="0" applyBorder="0" applyAlignment="0" applyProtection="0"/>
    <xf numFmtId="0" fontId="69" fillId="0" borderId="0"/>
    <xf numFmtId="0" fontId="48" fillId="0" borderId="0">
      <alignment horizontal="left" vertical="top" wrapText="1"/>
    </xf>
    <xf numFmtId="0" fontId="2" fillId="0" borderId="0"/>
    <xf numFmtId="0" fontId="70" fillId="0" borderId="0"/>
    <xf numFmtId="0" fontId="56" fillId="31" borderId="26" applyNumberFormat="0" applyFont="0" applyAlignment="0" applyProtection="0"/>
    <xf numFmtId="0" fontId="44" fillId="31" borderId="26" applyNumberFormat="0" applyFont="0" applyAlignment="0" applyProtection="0"/>
    <xf numFmtId="0" fontId="71" fillId="29" borderId="23" applyNumberFormat="0" applyAlignment="0" applyProtection="0"/>
    <xf numFmtId="9" fontId="5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4" fillId="0" borderId="0" applyNumberFormat="0" applyFill="0" applyBorder="0" applyAlignment="0" applyProtection="0"/>
    <xf numFmtId="0" fontId="75" fillId="0" borderId="0"/>
    <xf numFmtId="165" fontId="49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9" fillId="0" borderId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" fillId="0" borderId="0"/>
    <xf numFmtId="0" fontId="76" fillId="27" borderId="0" applyNumberFormat="0" applyBorder="0" applyAlignment="0" applyProtection="0"/>
    <xf numFmtId="0" fontId="49" fillId="0" borderId="0"/>
    <xf numFmtId="0" fontId="70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4" borderId="0" applyNumberFormat="0" applyBorder="0" applyAlignment="0" applyProtection="0"/>
    <xf numFmtId="0" fontId="70" fillId="5" borderId="0" applyNumberFormat="0" applyBorder="0" applyAlignment="0" applyProtection="0"/>
    <xf numFmtId="0" fontId="70" fillId="6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5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7" fillId="12" borderId="0" applyNumberFormat="0" applyBorder="0" applyAlignment="0" applyProtection="0"/>
    <xf numFmtId="0" fontId="77" fillId="9" borderId="0" applyNumberFormat="0" applyBorder="0" applyAlignment="0" applyProtection="0"/>
    <xf numFmtId="0" fontId="77" fillId="10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5" borderId="0" applyNumberFormat="0" applyBorder="0" applyAlignment="0" applyProtection="0"/>
    <xf numFmtId="0" fontId="77" fillId="16" borderId="0" applyNumberFormat="0" applyBorder="0" applyAlignment="0" applyProtection="0"/>
    <xf numFmtId="0" fontId="77" fillId="17" borderId="0" applyNumberFormat="0" applyBorder="0" applyAlignment="0" applyProtection="0"/>
    <xf numFmtId="0" fontId="77" fillId="18" borderId="0" applyNumberFormat="0" applyBorder="0" applyAlignment="0" applyProtection="0"/>
    <xf numFmtId="0" fontId="77" fillId="13" borderId="0" applyNumberFormat="0" applyBorder="0" applyAlignment="0" applyProtection="0"/>
    <xf numFmtId="0" fontId="77" fillId="14" borderId="0" applyNumberFormat="0" applyBorder="0" applyAlignment="0" applyProtection="0"/>
    <xf numFmtId="0" fontId="77" fillId="19" borderId="0" applyNumberFormat="0" applyBorder="0" applyAlignment="0" applyProtection="0"/>
    <xf numFmtId="0" fontId="78" fillId="3" borderId="0" applyNumberFormat="0" applyBorder="0" applyAlignment="0" applyProtection="0"/>
    <xf numFmtId="0" fontId="79" fillId="20" borderId="28" applyNumberFormat="0" applyAlignment="0" applyProtection="0"/>
    <xf numFmtId="0" fontId="80" fillId="21" borderId="2" applyNumberFormat="0" applyAlignment="0" applyProtection="0"/>
    <xf numFmtId="165" fontId="5" fillId="0" borderId="0" applyFont="0" applyFill="0" applyBorder="0" applyAlignment="0" applyProtection="0"/>
    <xf numFmtId="165" fontId="44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83" fillId="0" borderId="3" applyNumberFormat="0" applyFill="0" applyAlignment="0" applyProtection="0"/>
    <xf numFmtId="0" fontId="84" fillId="0" borderId="4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7" borderId="28" applyNumberFormat="0" applyAlignment="0" applyProtection="0"/>
    <xf numFmtId="0" fontId="87" fillId="0" borderId="6" applyNumberFormat="0" applyFill="0" applyAlignment="0" applyProtection="0"/>
    <xf numFmtId="1" fontId="91" fillId="0" borderId="0"/>
    <xf numFmtId="1" fontId="91" fillId="0" borderId="0"/>
    <xf numFmtId="1" fontId="91" fillId="0" borderId="0"/>
    <xf numFmtId="0" fontId="44" fillId="0" borderId="0"/>
    <xf numFmtId="0" fontId="2" fillId="0" borderId="0"/>
    <xf numFmtId="0" fontId="2" fillId="0" borderId="0"/>
    <xf numFmtId="0" fontId="5" fillId="23" borderId="29" applyNumberFormat="0" applyFont="0" applyAlignment="0" applyProtection="0"/>
    <xf numFmtId="0" fontId="88" fillId="20" borderId="30" applyNumberFormat="0" applyAlignment="0" applyProtection="0"/>
    <xf numFmtId="0" fontId="7" fillId="0" borderId="0"/>
    <xf numFmtId="0" fontId="7" fillId="0" borderId="0"/>
    <xf numFmtId="0" fontId="41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0" applyNumberFormat="0" applyFill="0" applyBorder="0" applyAlignment="0" applyProtection="0"/>
    <xf numFmtId="0" fontId="6" fillId="0" borderId="0"/>
    <xf numFmtId="1" fontId="91" fillId="0" borderId="0"/>
    <xf numFmtId="0" fontId="9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74" fontId="93" fillId="0" borderId="0" applyFill="0" applyBorder="0" applyProtection="0">
      <alignment horizontal="right" vertical="top"/>
    </xf>
    <xf numFmtId="0" fontId="5" fillId="0" borderId="0"/>
    <xf numFmtId="0" fontId="49" fillId="0" borderId="0"/>
  </cellStyleXfs>
  <cellXfs count="204">
    <xf numFmtId="0" fontId="0" fillId="0" borderId="0" xfId="0"/>
    <xf numFmtId="0" fontId="24" fillId="0" borderId="0" xfId="0" applyFont="1" applyFill="1" applyBorder="1" applyAlignment="1">
      <alignment wrapText="1"/>
    </xf>
    <xf numFmtId="0" fontId="24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24" fillId="0" borderId="10" xfId="0" applyFont="1" applyFill="1" applyBorder="1"/>
    <xf numFmtId="0" fontId="24" fillId="0" borderId="13" xfId="0" applyFont="1" applyFill="1" applyBorder="1"/>
    <xf numFmtId="0" fontId="25" fillId="0" borderId="0" xfId="0" applyFont="1" applyFill="1" applyAlignment="1">
      <alignment horizontal="right"/>
    </xf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right"/>
    </xf>
    <xf numFmtId="0" fontId="24" fillId="0" borderId="0" xfId="0" applyFont="1" applyFill="1" applyAlignment="1">
      <alignment horizontal="centerContinuous"/>
    </xf>
    <xf numFmtId="0" fontId="24" fillId="0" borderId="0" xfId="108" applyFont="1" applyFill="1" applyAlignment="1">
      <alignment horizontal="center" vertical="center" wrapText="1"/>
    </xf>
    <xf numFmtId="0" fontId="45" fillId="0" borderId="0" xfId="105" applyFont="1" applyFill="1"/>
    <xf numFmtId="0" fontId="24" fillId="0" borderId="0" xfId="108" applyFont="1" applyFill="1" applyBorder="1" applyAlignment="1">
      <alignment vertical="center" wrapText="1"/>
    </xf>
    <xf numFmtId="0" fontId="24" fillId="0" borderId="0" xfId="247" applyFont="1" applyFill="1" applyAlignment="1">
      <alignment vertical="center"/>
    </xf>
    <xf numFmtId="0" fontId="24" fillId="0" borderId="0" xfId="108" applyFont="1" applyFill="1" applyAlignment="1">
      <alignment vertical="center" wrapText="1"/>
    </xf>
    <xf numFmtId="168" fontId="24" fillId="0" borderId="0" xfId="108" applyNumberFormat="1" applyFont="1" applyFill="1" applyBorder="1" applyAlignment="1">
      <alignment vertical="center" wrapText="1"/>
    </xf>
    <xf numFmtId="168" fontId="24" fillId="0" borderId="0" xfId="108" applyNumberFormat="1" applyFont="1" applyFill="1" applyAlignment="1">
      <alignment vertical="center" wrapText="1"/>
    </xf>
    <xf numFmtId="4" fontId="24" fillId="0" borderId="0" xfId="108" applyNumberFormat="1" applyFont="1" applyFill="1" applyAlignment="1">
      <alignment vertical="center" wrapText="1"/>
    </xf>
    <xf numFmtId="0" fontId="24" fillId="0" borderId="0" xfId="105" applyFont="1" applyFill="1" applyBorder="1" applyAlignment="1">
      <alignment wrapText="1"/>
    </xf>
    <xf numFmtId="168" fontId="24" fillId="0" borderId="0" xfId="248" applyNumberFormat="1" applyFont="1" applyFill="1" applyBorder="1" applyAlignment="1">
      <alignment vertical="center" wrapText="1"/>
    </xf>
    <xf numFmtId="168" fontId="24" fillId="0" borderId="0" xfId="248" applyNumberFormat="1" applyFont="1" applyFill="1" applyAlignment="1">
      <alignment vertical="center" wrapText="1"/>
    </xf>
    <xf numFmtId="4" fontId="24" fillId="0" borderId="0" xfId="248" applyNumberFormat="1" applyFont="1" applyFill="1" applyAlignment="1">
      <alignment vertical="center" wrapText="1"/>
    </xf>
    <xf numFmtId="0" fontId="24" fillId="0" borderId="0" xfId="248" applyFont="1" applyFill="1" applyAlignment="1">
      <alignment horizontal="center" vertical="center" wrapText="1"/>
    </xf>
    <xf numFmtId="0" fontId="24" fillId="0" borderId="0" xfId="105" applyFont="1" applyFill="1" applyAlignment="1"/>
    <xf numFmtId="0" fontId="24" fillId="0" borderId="0" xfId="105" applyFont="1" applyFill="1" applyBorder="1" applyAlignment="1">
      <alignment horizontal="center"/>
    </xf>
    <xf numFmtId="0" fontId="24" fillId="0" borderId="0" xfId="105" applyFont="1" applyFill="1" applyBorder="1" applyAlignment="1"/>
    <xf numFmtId="0" fontId="24" fillId="0" borderId="0" xfId="105" applyFont="1" applyFill="1" applyBorder="1" applyAlignment="1">
      <alignment vertical="center"/>
    </xf>
    <xf numFmtId="0" fontId="94" fillId="0" borderId="0" xfId="105" applyFont="1" applyFill="1" applyBorder="1" applyAlignment="1">
      <alignment vertical="center"/>
    </xf>
    <xf numFmtId="0" fontId="24" fillId="0" borderId="0" xfId="105" applyFont="1" applyFill="1" applyAlignment="1">
      <alignment vertical="center"/>
    </xf>
    <xf numFmtId="0" fontId="24" fillId="0" borderId="10" xfId="105" applyFont="1" applyFill="1" applyBorder="1" applyAlignment="1">
      <alignment horizontal="center" vertical="center" wrapText="1"/>
    </xf>
    <xf numFmtId="0" fontId="24" fillId="0" borderId="0" xfId="105" applyFont="1" applyFill="1" applyBorder="1" applyAlignment="1">
      <alignment vertical="center" wrapText="1"/>
    </xf>
    <xf numFmtId="168" fontId="24" fillId="0" borderId="0" xfId="105" applyNumberFormat="1" applyFont="1" applyFill="1" applyBorder="1" applyAlignment="1">
      <alignment vertical="center"/>
    </xf>
    <xf numFmtId="168" fontId="94" fillId="0" borderId="0" xfId="105" applyNumberFormat="1" applyFont="1" applyFill="1" applyBorder="1" applyAlignment="1">
      <alignment vertical="center"/>
    </xf>
    <xf numFmtId="168" fontId="24" fillId="0" borderId="0" xfId="105" applyNumberFormat="1" applyFont="1" applyFill="1" applyAlignment="1">
      <alignment vertical="center"/>
    </xf>
    <xf numFmtId="0" fontId="24" fillId="0" borderId="0" xfId="105" applyFont="1" applyFill="1" applyAlignment="1">
      <alignment vertical="center" wrapText="1"/>
    </xf>
    <xf numFmtId="0" fontId="24" fillId="24" borderId="10" xfId="105" applyFont="1" applyFill="1" applyBorder="1" applyAlignment="1">
      <alignment vertical="center" wrapText="1"/>
    </xf>
    <xf numFmtId="170" fontId="24" fillId="24" borderId="10" xfId="21" applyNumberFormat="1" applyFont="1" applyFill="1" applyBorder="1" applyAlignment="1">
      <alignment horizontal="center" vertical="center"/>
    </xf>
    <xf numFmtId="0" fontId="94" fillId="0" borderId="0" xfId="105" applyFont="1" applyFill="1"/>
    <xf numFmtId="0" fontId="24" fillId="0" borderId="0" xfId="105" applyFont="1" applyFill="1"/>
    <xf numFmtId="170" fontId="24" fillId="24" borderId="10" xfId="21" applyNumberFormat="1" applyFont="1" applyFill="1" applyBorder="1" applyAlignment="1">
      <alignment horizontal="left" vertical="center"/>
    </xf>
    <xf numFmtId="0" fontId="24" fillId="24" borderId="10" xfId="105" applyFont="1" applyFill="1" applyBorder="1" applyAlignment="1">
      <alignment horizontal="left" vertical="center" wrapText="1"/>
    </xf>
    <xf numFmtId="170" fontId="24" fillId="0" borderId="10" xfId="21" applyNumberFormat="1" applyFont="1" applyFill="1" applyBorder="1" applyAlignment="1">
      <alignment horizontal="left" vertical="center" wrapText="1"/>
    </xf>
    <xf numFmtId="0" fontId="24" fillId="24" borderId="10" xfId="105" applyFont="1" applyFill="1" applyBorder="1" applyAlignment="1">
      <alignment wrapText="1"/>
    </xf>
    <xf numFmtId="0" fontId="24" fillId="0" borderId="0" xfId="244" applyFont="1" applyFill="1"/>
    <xf numFmtId="0" fontId="24" fillId="0" borderId="0" xfId="244" applyFont="1" applyFill="1" applyAlignment="1">
      <alignment vertical="center"/>
    </xf>
    <xf numFmtId="0" fontId="24" fillId="0" borderId="0" xfId="244" applyFont="1" applyFill="1" applyAlignment="1">
      <alignment horizontal="left" vertical="center"/>
    </xf>
    <xf numFmtId="0" fontId="24" fillId="0" borderId="0" xfId="244" applyFont="1" applyFill="1" applyAlignment="1">
      <alignment horizontal="center" vertical="center"/>
    </xf>
    <xf numFmtId="0" fontId="24" fillId="0" borderId="0" xfId="118" applyFont="1" applyFill="1">
      <alignment horizontal="left" vertical="top" wrapText="1"/>
    </xf>
    <xf numFmtId="0" fontId="24" fillId="0" borderId="10" xfId="118" applyFont="1" applyFill="1" applyBorder="1" applyAlignment="1">
      <alignment horizontal="center" vertical="center" wrapText="1"/>
    </xf>
    <xf numFmtId="0" fontId="24" fillId="0" borderId="10" xfId="118" applyFont="1" applyFill="1" applyBorder="1">
      <alignment horizontal="left" vertical="top" wrapText="1"/>
    </xf>
    <xf numFmtId="174" fontId="24" fillId="0" borderId="10" xfId="246" applyNumberFormat="1" applyFont="1" applyBorder="1" applyAlignment="1">
      <alignment horizontal="center" vertical="top"/>
    </xf>
    <xf numFmtId="0" fontId="24" fillId="0" borderId="0" xfId="0" applyFont="1"/>
    <xf numFmtId="0" fontId="95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top" wrapText="1"/>
    </xf>
    <xf numFmtId="0" fontId="24" fillId="0" borderId="10" xfId="244" applyFont="1" applyFill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95" fillId="0" borderId="10" xfId="0" applyFont="1" applyBorder="1" applyAlignment="1">
      <alignment horizontal="left" vertical="center" wrapText="1"/>
    </xf>
    <xf numFmtId="49" fontId="24" fillId="0" borderId="10" xfId="244" applyNumberFormat="1" applyFont="1" applyFill="1" applyBorder="1" applyAlignment="1">
      <alignment horizontal="left" vertical="center" wrapText="1"/>
    </xf>
    <xf numFmtId="0" fontId="24" fillId="0" borderId="10" xfId="244" applyFont="1" applyFill="1" applyBorder="1" applyAlignment="1">
      <alignment vertical="center" wrapText="1"/>
    </xf>
    <xf numFmtId="168" fontId="24" fillId="0" borderId="0" xfId="244" applyNumberFormat="1" applyFont="1" applyFill="1"/>
    <xf numFmtId="172" fontId="24" fillId="0" borderId="10" xfId="244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168" fontId="24" fillId="0" borderId="10" xfId="0" applyNumberFormat="1" applyFont="1" applyFill="1" applyBorder="1" applyAlignment="1">
      <alignment horizontal="center" vertical="center" wrapText="1"/>
    </xf>
    <xf numFmtId="173" fontId="24" fillId="0" borderId="10" xfId="0" applyNumberFormat="1" applyFont="1" applyFill="1" applyBorder="1" applyAlignment="1">
      <alignment horizontal="center" vertical="center" wrapText="1"/>
    </xf>
    <xf numFmtId="0" fontId="24" fillId="0" borderId="10" xfId="244" applyFont="1" applyFill="1" applyBorder="1"/>
    <xf numFmtId="0" fontId="24" fillId="0" borderId="10" xfId="244" applyFont="1" applyFill="1" applyBorder="1" applyAlignment="1">
      <alignment horizontal="center" vertical="center" wrapText="1"/>
    </xf>
    <xf numFmtId="168" fontId="24" fillId="0" borderId="10" xfId="244" applyNumberFormat="1" applyFont="1" applyFill="1" applyBorder="1" applyAlignment="1">
      <alignment horizontal="center" vertical="center" wrapText="1"/>
    </xf>
    <xf numFmtId="0" fontId="24" fillId="0" borderId="18" xfId="244" applyFont="1" applyFill="1" applyBorder="1" applyAlignment="1">
      <alignment vertical="center" wrapText="1"/>
    </xf>
    <xf numFmtId="170" fontId="24" fillId="0" borderId="10" xfId="245" applyNumberFormat="1" applyFont="1" applyFill="1" applyBorder="1" applyAlignment="1">
      <alignment horizontal="center" vertical="center"/>
    </xf>
    <xf numFmtId="0" fontId="24" fillId="0" borderId="10" xfId="244" applyFont="1" applyFill="1" applyBorder="1" applyAlignment="1">
      <alignment horizontal="center"/>
    </xf>
    <xf numFmtId="168" fontId="24" fillId="0" borderId="10" xfId="244" applyNumberFormat="1" applyFont="1" applyFill="1" applyBorder="1" applyAlignment="1">
      <alignment horizontal="center"/>
    </xf>
    <xf numFmtId="0" fontId="24" fillId="0" borderId="10" xfId="244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 wrapText="1"/>
    </xf>
    <xf numFmtId="168" fontId="24" fillId="0" borderId="33" xfId="0" applyNumberFormat="1" applyFont="1" applyFill="1" applyBorder="1" applyAlignment="1">
      <alignment horizontal="center" vertical="center" wrapText="1"/>
    </xf>
    <xf numFmtId="168" fontId="24" fillId="0" borderId="10" xfId="244" applyNumberFormat="1" applyFont="1" applyFill="1" applyBorder="1"/>
    <xf numFmtId="3" fontId="24" fillId="0" borderId="10" xfId="244" applyNumberFormat="1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24" fillId="0" borderId="10" xfId="244" applyFont="1" applyFill="1" applyBorder="1" applyAlignment="1">
      <alignment horizontal="center" wrapText="1"/>
    </xf>
    <xf numFmtId="168" fontId="24" fillId="0" borderId="10" xfId="244" applyNumberFormat="1" applyFont="1" applyFill="1" applyBorder="1" applyAlignment="1">
      <alignment horizontal="center" vertical="center"/>
    </xf>
    <xf numFmtId="0" fontId="24" fillId="0" borderId="10" xfId="244" applyFont="1" applyFill="1" applyBorder="1" applyAlignment="1">
      <alignment wrapText="1"/>
    </xf>
    <xf numFmtId="0" fontId="24" fillId="0" borderId="0" xfId="244" applyFont="1" applyFill="1" applyAlignment="1">
      <alignment horizontal="center" wrapText="1"/>
    </xf>
    <xf numFmtId="168" fontId="24" fillId="0" borderId="33" xfId="244" applyNumberFormat="1" applyFont="1" applyFill="1" applyBorder="1" applyAlignment="1">
      <alignment horizontal="center" vertical="center" wrapText="1"/>
    </xf>
    <xf numFmtId="0" fontId="24" fillId="0" borderId="15" xfId="244" applyFont="1" applyFill="1" applyBorder="1" applyAlignment="1">
      <alignment horizontal="center" vertical="center" wrapText="1"/>
    </xf>
    <xf numFmtId="0" fontId="24" fillId="0" borderId="33" xfId="244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right" vertical="top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/>
    </xf>
    <xf numFmtId="169" fontId="24" fillId="0" borderId="10" xfId="0" applyNumberFormat="1" applyFont="1" applyFill="1" applyBorder="1" applyAlignment="1">
      <alignment horizontal="center" vertical="top" wrapText="1"/>
    </xf>
    <xf numFmtId="0" fontId="96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168" fontId="24" fillId="0" borderId="10" xfId="0" applyNumberFormat="1" applyFont="1" applyFill="1" applyBorder="1" applyAlignment="1">
      <alignment horizontal="center" vertical="top" wrapText="1"/>
    </xf>
    <xf numFmtId="4" fontId="24" fillId="0" borderId="0" xfId="0" applyNumberFormat="1" applyFont="1"/>
    <xf numFmtId="0" fontId="24" fillId="0" borderId="10" xfId="0" applyFont="1" applyFill="1" applyBorder="1" applyAlignment="1">
      <alignment horizontal="center" wrapText="1"/>
    </xf>
    <xf numFmtId="0" fontId="24" fillId="0" borderId="10" xfId="99" applyFont="1" applyBorder="1"/>
    <xf numFmtId="169" fontId="24" fillId="0" borderId="10" xfId="99" applyNumberFormat="1" applyFont="1" applyBorder="1" applyAlignment="1">
      <alignment horizontal="center" wrapText="1"/>
    </xf>
    <xf numFmtId="0" fontId="24" fillId="0" borderId="16" xfId="99" applyFont="1" applyBorder="1"/>
    <xf numFmtId="0" fontId="24" fillId="0" borderId="10" xfId="99" applyFont="1" applyBorder="1" applyAlignment="1">
      <alignment horizontal="center" wrapText="1"/>
    </xf>
    <xf numFmtId="0" fontId="46" fillId="0" borderId="10" xfId="0" applyFont="1" applyFill="1" applyBorder="1" applyAlignment="1">
      <alignment horizontal="left" vertical="center" wrapText="1"/>
    </xf>
    <xf numFmtId="0" fontId="97" fillId="0" borderId="10" xfId="0" applyFont="1" applyFill="1" applyBorder="1" applyAlignment="1">
      <alignment horizontal="left" vertical="center" wrapText="1"/>
    </xf>
    <xf numFmtId="169" fontId="24" fillId="24" borderId="10" xfId="99" applyNumberFormat="1" applyFont="1" applyFill="1" applyBorder="1" applyAlignment="1">
      <alignment horizontal="center" vertical="center" wrapText="1"/>
    </xf>
    <xf numFmtId="168" fontId="24" fillId="24" borderId="10" xfId="99" applyNumberFormat="1" applyFont="1" applyFill="1" applyBorder="1" applyAlignment="1">
      <alignment horizontal="center" vertical="center" wrapText="1"/>
    </xf>
    <xf numFmtId="168" fontId="24" fillId="0" borderId="10" xfId="0" applyNumberFormat="1" applyFont="1" applyFill="1" applyBorder="1" applyAlignment="1">
      <alignment horizontal="center" wrapText="1"/>
    </xf>
    <xf numFmtId="0" fontId="24" fillId="0" borderId="10" xfId="99" applyFont="1" applyBorder="1" applyAlignment="1">
      <alignment wrapText="1"/>
    </xf>
    <xf numFmtId="169" fontId="24" fillId="0" borderId="10" xfId="99" applyNumberFormat="1" applyFont="1" applyBorder="1" applyAlignment="1">
      <alignment horizontal="center" vertical="center" wrapText="1"/>
    </xf>
    <xf numFmtId="0" fontId="24" fillId="0" borderId="10" xfId="99" applyFont="1" applyBorder="1" applyAlignment="1">
      <alignment horizontal="left" vertical="center" wrapText="1"/>
    </xf>
    <xf numFmtId="0" fontId="98" fillId="0" borderId="0" xfId="0" applyFont="1"/>
    <xf numFmtId="0" fontId="45" fillId="0" borderId="0" xfId="0" applyFont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168" fontId="24" fillId="0" borderId="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vertical="top" wrapText="1"/>
    </xf>
    <xf numFmtId="0" fontId="99" fillId="0" borderId="0" xfId="0" applyFont="1" applyBorder="1" applyAlignment="1">
      <alignment horizontal="left" vertical="top" wrapText="1"/>
    </xf>
    <xf numFmtId="0" fontId="24" fillId="0" borderId="0" xfId="0" applyFont="1" applyBorder="1"/>
    <xf numFmtId="0" fontId="24" fillId="24" borderId="10" xfId="0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10" xfId="0" applyFont="1" applyBorder="1" applyAlignment="1">
      <alignment vertical="center"/>
    </xf>
    <xf numFmtId="0" fontId="24" fillId="0" borderId="10" xfId="0" applyFont="1" applyFill="1" applyBorder="1" applyAlignment="1">
      <alignment horizontal="center" vertical="top" wrapText="1"/>
    </xf>
    <xf numFmtId="169" fontId="24" fillId="0" borderId="1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vertical="top" wrapText="1"/>
    </xf>
    <xf numFmtId="0" fontId="24" fillId="0" borderId="0" xfId="0" applyFont="1" applyBorder="1" applyAlignment="1">
      <alignment horizontal="left" vertical="top" wrapText="1"/>
    </xf>
    <xf numFmtId="0" fontId="99" fillId="0" borderId="0" xfId="0" applyFont="1" applyAlignment="1">
      <alignment horizontal="left" vertical="top" wrapText="1"/>
    </xf>
    <xf numFmtId="0" fontId="24" fillId="0" borderId="18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vertical="center" wrapText="1"/>
    </xf>
    <xf numFmtId="0" fontId="45" fillId="0" borderId="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vertical="center" wrapText="1"/>
    </xf>
    <xf numFmtId="0" fontId="45" fillId="0" borderId="0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vertical="top" wrapText="1"/>
    </xf>
    <xf numFmtId="0" fontId="100" fillId="0" borderId="0" xfId="0" applyFont="1" applyAlignment="1">
      <alignment horizontal="center" vertical="top"/>
    </xf>
    <xf numFmtId="0" fontId="100" fillId="0" borderId="0" xfId="0" applyFont="1" applyAlignment="1">
      <alignment horizontal="left" vertical="top" wrapText="1"/>
    </xf>
    <xf numFmtId="0" fontId="100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center" wrapText="1"/>
    </xf>
    <xf numFmtId="0" fontId="100" fillId="0" borderId="17" xfId="0" applyFont="1" applyBorder="1" applyAlignment="1">
      <alignment vertical="top"/>
    </xf>
    <xf numFmtId="0" fontId="24" fillId="0" borderId="10" xfId="0" applyFont="1" applyFill="1" applyBorder="1" applyAlignment="1">
      <alignment horizontal="left" vertical="top"/>
    </xf>
    <xf numFmtId="168" fontId="101" fillId="0" borderId="33" xfId="244" applyNumberFormat="1" applyFont="1" applyFill="1" applyBorder="1" applyAlignment="1">
      <alignment horizontal="center" vertical="center" wrapText="1"/>
    </xf>
    <xf numFmtId="168" fontId="101" fillId="0" borderId="10" xfId="244" applyNumberFormat="1" applyFont="1" applyFill="1" applyBorder="1" applyAlignment="1">
      <alignment horizontal="center" vertical="center"/>
    </xf>
    <xf numFmtId="169" fontId="101" fillId="24" borderId="33" xfId="244" applyNumberFormat="1" applyFont="1" applyFill="1" applyBorder="1" applyAlignment="1">
      <alignment horizontal="center" vertical="center" wrapText="1"/>
    </xf>
    <xf numFmtId="169" fontId="24" fillId="56" borderId="33" xfId="244" applyNumberFormat="1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top" wrapText="1"/>
    </xf>
    <xf numFmtId="0" fontId="24" fillId="24" borderId="10" xfId="0" applyFont="1" applyFill="1" applyBorder="1" applyAlignment="1">
      <alignment vertical="center" wrapText="1"/>
    </xf>
    <xf numFmtId="0" fontId="24" fillId="0" borderId="0" xfId="105" applyFont="1" applyFill="1" applyBorder="1" applyAlignment="1">
      <alignment horizontal="center" wrapText="1"/>
    </xf>
    <xf numFmtId="0" fontId="24" fillId="0" borderId="10" xfId="105" applyFont="1" applyFill="1" applyBorder="1" applyAlignment="1">
      <alignment horizontal="center" vertical="center" wrapText="1"/>
    </xf>
    <xf numFmtId="0" fontId="24" fillId="0" borderId="13" xfId="105" applyFont="1" applyFill="1" applyBorder="1" applyAlignment="1">
      <alignment horizontal="center" vertical="center" wrapText="1"/>
    </xf>
    <xf numFmtId="0" fontId="24" fillId="0" borderId="32" xfId="105" applyFont="1" applyFill="1" applyBorder="1" applyAlignment="1">
      <alignment horizontal="center" vertical="center" wrapText="1"/>
    </xf>
    <xf numFmtId="0" fontId="24" fillId="0" borderId="33" xfId="105" applyFont="1" applyFill="1" applyBorder="1" applyAlignment="1">
      <alignment horizontal="center" vertical="center" wrapText="1"/>
    </xf>
    <xf numFmtId="0" fontId="24" fillId="0" borderId="13" xfId="244" applyFont="1" applyFill="1" applyBorder="1" applyAlignment="1">
      <alignment horizontal="left" vertical="center" wrapText="1"/>
    </xf>
    <xf numFmtId="0" fontId="24" fillId="0" borderId="32" xfId="244" applyFont="1" applyFill="1" applyBorder="1" applyAlignment="1">
      <alignment horizontal="left" vertical="center" wrapText="1"/>
    </xf>
    <xf numFmtId="0" fontId="24" fillId="0" borderId="33" xfId="244" applyFont="1" applyFill="1" applyBorder="1" applyAlignment="1">
      <alignment horizontal="left" vertical="center" wrapText="1"/>
    </xf>
    <xf numFmtId="0" fontId="24" fillId="0" borderId="13" xfId="244" applyFont="1" applyFill="1" applyBorder="1" applyAlignment="1">
      <alignment horizontal="center" vertical="center" wrapText="1"/>
    </xf>
    <xf numFmtId="0" fontId="24" fillId="0" borderId="15" xfId="244" applyFont="1" applyFill="1" applyBorder="1" applyAlignment="1">
      <alignment horizontal="center" vertical="center" wrapText="1"/>
    </xf>
    <xf numFmtId="0" fontId="24" fillId="0" borderId="0" xfId="166" applyFont="1" applyFill="1" applyAlignment="1">
      <alignment horizontal="center" vertical="center" wrapText="1"/>
    </xf>
    <xf numFmtId="0" fontId="24" fillId="0" borderId="10" xfId="118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0" fontId="95" fillId="0" borderId="10" xfId="0" applyFont="1" applyBorder="1" applyAlignment="1">
      <alignment horizontal="left" vertical="center" wrapText="1"/>
    </xf>
    <xf numFmtId="0" fontId="24" fillId="0" borderId="13" xfId="118" applyFont="1" applyFill="1" applyBorder="1" applyAlignment="1">
      <alignment horizontal="center" vertical="center" wrapText="1"/>
    </xf>
    <xf numFmtId="0" fontId="24" fillId="0" borderId="32" xfId="118" applyFont="1" applyFill="1" applyBorder="1" applyAlignment="1">
      <alignment horizontal="center" vertical="center" wrapText="1"/>
    </xf>
    <xf numFmtId="0" fontId="24" fillId="0" borderId="33" xfId="118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168" fontId="24" fillId="0" borderId="18" xfId="0" applyNumberFormat="1" applyFont="1" applyFill="1" applyBorder="1" applyAlignment="1">
      <alignment horizontal="center" vertical="center" wrapText="1"/>
    </xf>
    <xf numFmtId="168" fontId="24" fillId="0" borderId="11" xfId="0" applyNumberFormat="1" applyFont="1" applyFill="1" applyBorder="1" applyAlignment="1">
      <alignment horizontal="center" vertical="center" wrapText="1"/>
    </xf>
    <xf numFmtId="168" fontId="24" fillId="0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 wrapText="1"/>
    </xf>
    <xf numFmtId="0" fontId="24" fillId="0" borderId="33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top" wrapText="1"/>
    </xf>
    <xf numFmtId="169" fontId="24" fillId="0" borderId="18" xfId="99" applyNumberFormat="1" applyFont="1" applyFill="1" applyBorder="1" applyAlignment="1">
      <alignment horizontal="center" vertical="center" wrapText="1"/>
    </xf>
    <xf numFmtId="169" fontId="24" fillId="0" borderId="11" xfId="99" applyNumberFormat="1" applyFont="1" applyFill="1" applyBorder="1" applyAlignment="1">
      <alignment horizontal="center" vertical="center" wrapText="1"/>
    </xf>
    <xf numFmtId="169" fontId="24" fillId="0" borderId="12" xfId="99" applyNumberFormat="1" applyFont="1" applyFill="1" applyBorder="1" applyAlignment="1">
      <alignment horizontal="center" vertical="center" wrapText="1"/>
    </xf>
    <xf numFmtId="0" fontId="24" fillId="0" borderId="10" xfId="99" applyFont="1" applyBorder="1" applyAlignment="1">
      <alignment horizontal="center"/>
    </xf>
    <xf numFmtId="0" fontId="24" fillId="0" borderId="10" xfId="99" applyFont="1" applyBorder="1" applyAlignment="1">
      <alignment horizontal="center" vertical="top"/>
    </xf>
    <xf numFmtId="0" fontId="24" fillId="0" borderId="17" xfId="0" applyFont="1" applyFill="1" applyBorder="1" applyAlignment="1">
      <alignment horizontal="right" vertical="center"/>
    </xf>
    <xf numFmtId="0" fontId="24" fillId="0" borderId="13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49" fontId="24" fillId="0" borderId="10" xfId="99" applyNumberFormat="1" applyFont="1" applyBorder="1" applyAlignment="1">
      <alignment horizontal="center" vertical="top"/>
    </xf>
    <xf numFmtId="0" fontId="4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0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24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00" fillId="0" borderId="0" xfId="0" applyFont="1" applyAlignment="1">
      <alignment horizontal="center" vertical="top"/>
    </xf>
    <xf numFmtId="0" fontId="100" fillId="0" borderId="0" xfId="0" applyFont="1" applyAlignment="1">
      <alignment horizontal="left" vertical="top" wrapText="1"/>
    </xf>
    <xf numFmtId="0" fontId="45" fillId="0" borderId="13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100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</cellXfs>
  <cellStyles count="249">
    <cellStyle name="_artabyuje" xfId="1"/>
    <cellStyle name="_artabyuje 2" xfId="57"/>
    <cellStyle name="20% - Accent1 2" xfId="58"/>
    <cellStyle name="20% - Accent1 2 2" xfId="190"/>
    <cellStyle name="20% - Accent1 2 3" xfId="128"/>
    <cellStyle name="20% - Accent2 2" xfId="59"/>
    <cellStyle name="20% - Accent2 2 2" xfId="191"/>
    <cellStyle name="20% - Accent2 2 3" xfId="129"/>
    <cellStyle name="20% - Accent3 2" xfId="60"/>
    <cellStyle name="20% - Accent3 2 2" xfId="192"/>
    <cellStyle name="20% - Accent3 2 3" xfId="130"/>
    <cellStyle name="20% - Accent4 2" xfId="61"/>
    <cellStyle name="20% - Accent4 2 2" xfId="193"/>
    <cellStyle name="20% - Accent4 2 3" xfId="131"/>
    <cellStyle name="20% - Accent5 2" xfId="62"/>
    <cellStyle name="20% - Accent5 2 2" xfId="194"/>
    <cellStyle name="20% - Accent5 2 3" xfId="132"/>
    <cellStyle name="20% - Accent6 2" xfId="63"/>
    <cellStyle name="20% - Accent6 2 2" xfId="195"/>
    <cellStyle name="20% - Accent6 2 3" xfId="13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6"/>
    <cellStyle name="40% - Accent1 2 3" xfId="134"/>
    <cellStyle name="40% - Accent2 2" xfId="65"/>
    <cellStyle name="40% - Accent2 2 2" xfId="197"/>
    <cellStyle name="40% - Accent2 2 3" xfId="135"/>
    <cellStyle name="40% - Accent3 2" xfId="66"/>
    <cellStyle name="40% - Accent3 2 2" xfId="198"/>
    <cellStyle name="40% - Accent3 2 3" xfId="136"/>
    <cellStyle name="40% - Accent4 2" xfId="67"/>
    <cellStyle name="40% - Accent4 2 2" xfId="199"/>
    <cellStyle name="40% - Accent4 2 3" xfId="137"/>
    <cellStyle name="40% - Accent5 2" xfId="68"/>
    <cellStyle name="40% - Accent5 2 2" xfId="200"/>
    <cellStyle name="40% - Accent5 2 3" xfId="138"/>
    <cellStyle name="40% - Accent6 2" xfId="69"/>
    <cellStyle name="40% - Accent6 2 2" xfId="201"/>
    <cellStyle name="40% - Accent6 2 3" xfId="13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2"/>
    <cellStyle name="60% - Accent1 2 3" xfId="140"/>
    <cellStyle name="60% - Accent2 2" xfId="71"/>
    <cellStyle name="60% - Accent2 2 2" xfId="203"/>
    <cellStyle name="60% - Accent2 2 3" xfId="141"/>
    <cellStyle name="60% - Accent3 2" xfId="72"/>
    <cellStyle name="60% - Accent3 2 2" xfId="204"/>
    <cellStyle name="60% - Accent3 2 3" xfId="142"/>
    <cellStyle name="60% - Accent4 2" xfId="73"/>
    <cellStyle name="60% - Accent4 2 2" xfId="205"/>
    <cellStyle name="60% - Accent4 2 3" xfId="143"/>
    <cellStyle name="60% - Accent5 2" xfId="74"/>
    <cellStyle name="60% - Accent5 2 2" xfId="206"/>
    <cellStyle name="60% - Accent5 2 3" xfId="144"/>
    <cellStyle name="60% - Accent6 2" xfId="75"/>
    <cellStyle name="60% - Accent6 2 2" xfId="207"/>
    <cellStyle name="60% - Accent6 2 3" xfId="14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8"/>
    <cellStyle name="Accent1 2 3" xfId="146"/>
    <cellStyle name="Accent2 2" xfId="77"/>
    <cellStyle name="Accent2 2 2" xfId="209"/>
    <cellStyle name="Accent2 2 3" xfId="147"/>
    <cellStyle name="Accent3 2" xfId="78"/>
    <cellStyle name="Accent3 2 2" xfId="210"/>
    <cellStyle name="Accent3 2 3" xfId="148"/>
    <cellStyle name="Accent4 2" xfId="79"/>
    <cellStyle name="Accent4 2 2" xfId="211"/>
    <cellStyle name="Accent4 2 3" xfId="149"/>
    <cellStyle name="Accent5 2" xfId="80"/>
    <cellStyle name="Accent5 2 2" xfId="212"/>
    <cellStyle name="Accent5 2 3" xfId="150"/>
    <cellStyle name="Accent6 2" xfId="81"/>
    <cellStyle name="Accent6 2 2" xfId="213"/>
    <cellStyle name="Accent6 2 3" xfId="151"/>
    <cellStyle name="Bad 2" xfId="82"/>
    <cellStyle name="Bad 2 2" xfId="214"/>
    <cellStyle name="Bad 2 3" xfId="152"/>
    <cellStyle name="Calculation 2" xfId="83"/>
    <cellStyle name="Calculation 2 2" xfId="215"/>
    <cellStyle name="Calculation 2 3" xfId="153"/>
    <cellStyle name="Check Cell 2" xfId="84"/>
    <cellStyle name="Check Cell 2 2" xfId="216"/>
    <cellStyle name="Check Cell 2 3" xfId="154"/>
    <cellStyle name="Comma 10" xfId="117"/>
    <cellStyle name="Comma 2" xfId="20"/>
    <cellStyle name="Comma 2 2" xfId="21"/>
    <cellStyle name="Comma 2 2 2" xfId="217"/>
    <cellStyle name="Comma 2 2 3" xfId="183"/>
    <cellStyle name="Comma 2 3" xfId="186"/>
    <cellStyle name="Comma 2 4" xfId="179"/>
    <cellStyle name="Comma 2 5" xfId="127"/>
    <cellStyle name="Comma 2 6" xfId="120"/>
    <cellStyle name="Comma 3" xfId="22"/>
    <cellStyle name="Comma 3 2" xfId="218"/>
    <cellStyle name="Comma 3 3" xfId="182"/>
    <cellStyle name="Comma 3 4" xfId="122"/>
    <cellStyle name="Comma 4" xfId="23"/>
    <cellStyle name="Comma 4 2" xfId="185"/>
    <cellStyle name="Comma 5" xfId="24"/>
    <cellStyle name="Comma 5 2" xfId="177"/>
    <cellStyle name="Comma 6" xfId="85"/>
    <cellStyle name="Comma 6 2" xfId="125"/>
    <cellStyle name="Comma 7" xfId="86"/>
    <cellStyle name="Comma 8" xfId="106"/>
    <cellStyle name="Comma 9" xfId="110"/>
    <cellStyle name="Explanatory Text 2" xfId="87"/>
    <cellStyle name="Explanatory Text 2 2" xfId="219"/>
    <cellStyle name="Explanatory Text 2 3" xfId="155"/>
    <cellStyle name="Good 2" xfId="88"/>
    <cellStyle name="Good 2 2" xfId="220"/>
    <cellStyle name="Good 2 3" xfId="156"/>
    <cellStyle name="Heading 1 2" xfId="89"/>
    <cellStyle name="Heading 1 2 2" xfId="221"/>
    <cellStyle name="Heading 1 2 3" xfId="157"/>
    <cellStyle name="Heading 2 2" xfId="90"/>
    <cellStyle name="Heading 2 2 2" xfId="222"/>
    <cellStyle name="Heading 2 2 3" xfId="158"/>
    <cellStyle name="Heading 3 2" xfId="91"/>
    <cellStyle name="Heading 3 2 2" xfId="223"/>
    <cellStyle name="Heading 3 2 3" xfId="159"/>
    <cellStyle name="Heading 4 2" xfId="92"/>
    <cellStyle name="Heading 4 2 2" xfId="224"/>
    <cellStyle name="Heading 4 2 3" xfId="160"/>
    <cellStyle name="Input 2" xfId="93"/>
    <cellStyle name="Input 2 2" xfId="225"/>
    <cellStyle name="Input 2 3" xfId="161"/>
    <cellStyle name="Linked Cell 2" xfId="94"/>
    <cellStyle name="Linked Cell 2 2" xfId="226"/>
    <cellStyle name="Linked Cell 2 3" xfId="162"/>
    <cellStyle name="Neutral 2" xfId="95"/>
    <cellStyle name="Neutral 2 2" xfId="188"/>
    <cellStyle name="Neutral 2 3" xfId="163"/>
    <cellStyle name="Neutral 3" xfId="109"/>
    <cellStyle name="Normal 10" xfId="115"/>
    <cellStyle name="Normal 11" xfId="111"/>
    <cellStyle name="Normal 2" xfId="25"/>
    <cellStyle name="Normal 2 2" xfId="97"/>
    <cellStyle name="Normal 2 2 2" xfId="243"/>
    <cellStyle name="Normal 2 2 3" xfId="227"/>
    <cellStyle name="Normal 2 2 4" xfId="164"/>
    <cellStyle name="Normal 2 3" xfId="96"/>
    <cellStyle name="Normal 2 3 2" xfId="228"/>
    <cellStyle name="Normal 2 4" xfId="178"/>
    <cellStyle name="Normal 2 5" xfId="126"/>
    <cellStyle name="Normal 2 6" xfId="112"/>
    <cellStyle name="Normal 3" xfId="26"/>
    <cellStyle name="Normal 3 2" xfId="165"/>
    <cellStyle name="Normal 3 2 2" xfId="229"/>
    <cellStyle name="Normal 3 2 3" xfId="187"/>
    <cellStyle name="Normal 3 3" xfId="181"/>
    <cellStyle name="Normal 3 4" xfId="114"/>
    <cellStyle name="Normal 3_HavelvacN2axjusakN3" xfId="189"/>
    <cellStyle name="Normal 4" xfId="27"/>
    <cellStyle name="Normal 4 2" xfId="28"/>
    <cellStyle name="Normal 4 3" xfId="98"/>
    <cellStyle name="Normal 4 3 2" xfId="184"/>
    <cellStyle name="Normal 4 4" xfId="116"/>
    <cellStyle name="Normal 5" xfId="29"/>
    <cellStyle name="Normal 5 2" xfId="99"/>
    <cellStyle name="Normal 5 2 2" xfId="230"/>
    <cellStyle name="Normal 5 2 3" xfId="166"/>
    <cellStyle name="Normal 5 3" xfId="119"/>
    <cellStyle name="Normal 6" xfId="30"/>
    <cellStyle name="Normal 6 2" xfId="231"/>
    <cellStyle name="Normal 7" xfId="31"/>
    <cellStyle name="Normal 7 2" xfId="232"/>
    <cellStyle name="Normal 8" xfId="105"/>
    <cellStyle name="Normal 8 2" xfId="242"/>
    <cellStyle name="Normal 8 3" xfId="118"/>
    <cellStyle name="Normal 9" xfId="123"/>
    <cellStyle name="Normal 9 3_հավ1-3" xfId="167"/>
    <cellStyle name="Normal_General" xfId="108"/>
    <cellStyle name="Normal_General 17.02.04" xfId="247"/>
    <cellStyle name="Normal_send-calc-turq" xfId="248"/>
    <cellStyle name="Note 2" xfId="100"/>
    <cellStyle name="Note 2 2" xfId="233"/>
    <cellStyle name="Note 2 3" xfId="168"/>
    <cellStyle name="Note 3" xfId="169"/>
    <cellStyle name="Output 2" xfId="101"/>
    <cellStyle name="Output 2 2" xfId="234"/>
    <cellStyle name="Output 2 3" xfId="170"/>
    <cellStyle name="Percent 2" xfId="32"/>
    <cellStyle name="Percent 2 2" xfId="180"/>
    <cellStyle name="Percent 2 3" xfId="171"/>
    <cellStyle name="Percent 2 4" xfId="113"/>
    <cellStyle name="Percent 3" xfId="121"/>
    <cellStyle name="SN_241" xfId="107"/>
    <cellStyle name="SN_b" xfId="246"/>
    <cellStyle name="Style 1" xfId="33"/>
    <cellStyle name="Style 1 2" xfId="235"/>
    <cellStyle name="Style 1_verchnakan_ax21-25_2018" xfId="236"/>
    <cellStyle name="Title 2" xfId="102"/>
    <cellStyle name="Title 2 2" xfId="237"/>
    <cellStyle name="Title 2 3" xfId="172"/>
    <cellStyle name="Total 2" xfId="103"/>
    <cellStyle name="Total 2 2" xfId="238"/>
    <cellStyle name="Total 2 3" xfId="173"/>
    <cellStyle name="Warning Text 2" xfId="104"/>
    <cellStyle name="Warning Text 2 2" xfId="239"/>
    <cellStyle name="Warning Text 2 3" xfId="17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Обычный 2" xfId="124"/>
    <cellStyle name="Обычный 2 2" xfId="241"/>
    <cellStyle name="Обычный 2 3" xfId="240"/>
    <cellStyle name="Обычный 3" xfId="244"/>
    <cellStyle name="Плохой" xfId="51"/>
    <cellStyle name="Пояснение" xfId="52"/>
    <cellStyle name="Примечание" xfId="53"/>
    <cellStyle name="Связанная ячейка" xfId="54"/>
    <cellStyle name="Стиль 1" xfId="175"/>
    <cellStyle name="Текст предупреждения" xfId="55"/>
    <cellStyle name="Финансовый 2" xfId="176"/>
    <cellStyle name="Финансовый 3" xfId="24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hit.grigoryan/Desktop/3Havelvacner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15">
          <cell r="E15">
            <v>0</v>
          </cell>
        </row>
      </sheetData>
      <sheetData sheetId="1" refreshError="1">
        <row r="9">
          <cell r="F9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O17"/>
  <sheetViews>
    <sheetView workbookViewId="0">
      <selection activeCell="E15" sqref="E15"/>
    </sheetView>
  </sheetViews>
  <sheetFormatPr defaultRowHeight="17.25" x14ac:dyDescent="0.2"/>
  <cols>
    <col min="1" max="1" width="9.140625" style="32"/>
    <col min="2" max="2" width="47.5703125" style="32" customWidth="1"/>
    <col min="3" max="3" width="17.85546875" style="32" customWidth="1"/>
    <col min="4" max="4" width="16.140625" style="32" customWidth="1"/>
    <col min="5" max="5" width="17" style="32" customWidth="1"/>
    <col min="6" max="6" width="19.28515625" style="30" customWidth="1"/>
    <col min="7" max="7" width="22.42578125" style="30" customWidth="1"/>
    <col min="8" max="8" width="14.5703125" style="30" bestFit="1" customWidth="1"/>
    <col min="9" max="9" width="11.7109375" style="32" bestFit="1" customWidth="1"/>
    <col min="10" max="10" width="9.7109375" style="32" bestFit="1" customWidth="1"/>
    <col min="11" max="257" width="9.140625" style="32"/>
    <col min="258" max="258" width="47.5703125" style="32" customWidth="1"/>
    <col min="259" max="259" width="15.140625" style="32" customWidth="1"/>
    <col min="260" max="260" width="14.5703125" style="32" customWidth="1"/>
    <col min="261" max="261" width="19.140625" style="32" customWidth="1"/>
    <col min="262" max="262" width="19.28515625" style="32" customWidth="1"/>
    <col min="263" max="263" width="22.42578125" style="32" customWidth="1"/>
    <col min="264" max="264" width="14.5703125" style="32" bestFit="1" customWidth="1"/>
    <col min="265" max="265" width="11.7109375" style="32" bestFit="1" customWidth="1"/>
    <col min="266" max="266" width="9.7109375" style="32" bestFit="1" customWidth="1"/>
    <col min="267" max="513" width="9.140625" style="32"/>
    <col min="514" max="514" width="47.5703125" style="32" customWidth="1"/>
    <col min="515" max="515" width="15.140625" style="32" customWidth="1"/>
    <col min="516" max="516" width="14.5703125" style="32" customWidth="1"/>
    <col min="517" max="517" width="19.140625" style="32" customWidth="1"/>
    <col min="518" max="518" width="19.28515625" style="32" customWidth="1"/>
    <col min="519" max="519" width="22.42578125" style="32" customWidth="1"/>
    <col min="520" max="520" width="14.5703125" style="32" bestFit="1" customWidth="1"/>
    <col min="521" max="521" width="11.7109375" style="32" bestFit="1" customWidth="1"/>
    <col min="522" max="522" width="9.7109375" style="32" bestFit="1" customWidth="1"/>
    <col min="523" max="769" width="9.140625" style="32"/>
    <col min="770" max="770" width="47.5703125" style="32" customWidth="1"/>
    <col min="771" max="771" width="15.140625" style="32" customWidth="1"/>
    <col min="772" max="772" width="14.5703125" style="32" customWidth="1"/>
    <col min="773" max="773" width="19.140625" style="32" customWidth="1"/>
    <col min="774" max="774" width="19.28515625" style="32" customWidth="1"/>
    <col min="775" max="775" width="22.42578125" style="32" customWidth="1"/>
    <col min="776" max="776" width="14.5703125" style="32" bestFit="1" customWidth="1"/>
    <col min="777" max="777" width="11.7109375" style="32" bestFit="1" customWidth="1"/>
    <col min="778" max="778" width="9.7109375" style="32" bestFit="1" customWidth="1"/>
    <col min="779" max="1025" width="9.140625" style="32"/>
    <col min="1026" max="1026" width="47.5703125" style="32" customWidth="1"/>
    <col min="1027" max="1027" width="15.140625" style="32" customWidth="1"/>
    <col min="1028" max="1028" width="14.5703125" style="32" customWidth="1"/>
    <col min="1029" max="1029" width="19.140625" style="32" customWidth="1"/>
    <col min="1030" max="1030" width="19.28515625" style="32" customWidth="1"/>
    <col min="1031" max="1031" width="22.42578125" style="32" customWidth="1"/>
    <col min="1032" max="1032" width="14.5703125" style="32" bestFit="1" customWidth="1"/>
    <col min="1033" max="1033" width="11.7109375" style="32" bestFit="1" customWidth="1"/>
    <col min="1034" max="1034" width="9.7109375" style="32" bestFit="1" customWidth="1"/>
    <col min="1035" max="1281" width="9.140625" style="32"/>
    <col min="1282" max="1282" width="47.5703125" style="32" customWidth="1"/>
    <col min="1283" max="1283" width="15.140625" style="32" customWidth="1"/>
    <col min="1284" max="1284" width="14.5703125" style="32" customWidth="1"/>
    <col min="1285" max="1285" width="19.140625" style="32" customWidth="1"/>
    <col min="1286" max="1286" width="19.28515625" style="32" customWidth="1"/>
    <col min="1287" max="1287" width="22.42578125" style="32" customWidth="1"/>
    <col min="1288" max="1288" width="14.5703125" style="32" bestFit="1" customWidth="1"/>
    <col min="1289" max="1289" width="11.7109375" style="32" bestFit="1" customWidth="1"/>
    <col min="1290" max="1290" width="9.7109375" style="32" bestFit="1" customWidth="1"/>
    <col min="1291" max="1537" width="9.140625" style="32"/>
    <col min="1538" max="1538" width="47.5703125" style="32" customWidth="1"/>
    <col min="1539" max="1539" width="15.140625" style="32" customWidth="1"/>
    <col min="1540" max="1540" width="14.5703125" style="32" customWidth="1"/>
    <col min="1541" max="1541" width="19.140625" style="32" customWidth="1"/>
    <col min="1542" max="1542" width="19.28515625" style="32" customWidth="1"/>
    <col min="1543" max="1543" width="22.42578125" style="32" customWidth="1"/>
    <col min="1544" max="1544" width="14.5703125" style="32" bestFit="1" customWidth="1"/>
    <col min="1545" max="1545" width="11.7109375" style="32" bestFit="1" customWidth="1"/>
    <col min="1546" max="1546" width="9.7109375" style="32" bestFit="1" customWidth="1"/>
    <col min="1547" max="1793" width="9.140625" style="32"/>
    <col min="1794" max="1794" width="47.5703125" style="32" customWidth="1"/>
    <col min="1795" max="1795" width="15.140625" style="32" customWidth="1"/>
    <col min="1796" max="1796" width="14.5703125" style="32" customWidth="1"/>
    <col min="1797" max="1797" width="19.140625" style="32" customWidth="1"/>
    <col min="1798" max="1798" width="19.28515625" style="32" customWidth="1"/>
    <col min="1799" max="1799" width="22.42578125" style="32" customWidth="1"/>
    <col min="1800" max="1800" width="14.5703125" style="32" bestFit="1" customWidth="1"/>
    <col min="1801" max="1801" width="11.7109375" style="32" bestFit="1" customWidth="1"/>
    <col min="1802" max="1802" width="9.7109375" style="32" bestFit="1" customWidth="1"/>
    <col min="1803" max="2049" width="9.140625" style="32"/>
    <col min="2050" max="2050" width="47.5703125" style="32" customWidth="1"/>
    <col min="2051" max="2051" width="15.140625" style="32" customWidth="1"/>
    <col min="2052" max="2052" width="14.5703125" style="32" customWidth="1"/>
    <col min="2053" max="2053" width="19.140625" style="32" customWidth="1"/>
    <col min="2054" max="2054" width="19.28515625" style="32" customWidth="1"/>
    <col min="2055" max="2055" width="22.42578125" style="32" customWidth="1"/>
    <col min="2056" max="2056" width="14.5703125" style="32" bestFit="1" customWidth="1"/>
    <col min="2057" max="2057" width="11.7109375" style="32" bestFit="1" customWidth="1"/>
    <col min="2058" max="2058" width="9.7109375" style="32" bestFit="1" customWidth="1"/>
    <col min="2059" max="2305" width="9.140625" style="32"/>
    <col min="2306" max="2306" width="47.5703125" style="32" customWidth="1"/>
    <col min="2307" max="2307" width="15.140625" style="32" customWidth="1"/>
    <col min="2308" max="2308" width="14.5703125" style="32" customWidth="1"/>
    <col min="2309" max="2309" width="19.140625" style="32" customWidth="1"/>
    <col min="2310" max="2310" width="19.28515625" style="32" customWidth="1"/>
    <col min="2311" max="2311" width="22.42578125" style="32" customWidth="1"/>
    <col min="2312" max="2312" width="14.5703125" style="32" bestFit="1" customWidth="1"/>
    <col min="2313" max="2313" width="11.7109375" style="32" bestFit="1" customWidth="1"/>
    <col min="2314" max="2314" width="9.7109375" style="32" bestFit="1" customWidth="1"/>
    <col min="2315" max="2561" width="9.140625" style="32"/>
    <col min="2562" max="2562" width="47.5703125" style="32" customWidth="1"/>
    <col min="2563" max="2563" width="15.140625" style="32" customWidth="1"/>
    <col min="2564" max="2564" width="14.5703125" style="32" customWidth="1"/>
    <col min="2565" max="2565" width="19.140625" style="32" customWidth="1"/>
    <col min="2566" max="2566" width="19.28515625" style="32" customWidth="1"/>
    <col min="2567" max="2567" width="22.42578125" style="32" customWidth="1"/>
    <col min="2568" max="2568" width="14.5703125" style="32" bestFit="1" customWidth="1"/>
    <col min="2569" max="2569" width="11.7109375" style="32" bestFit="1" customWidth="1"/>
    <col min="2570" max="2570" width="9.7109375" style="32" bestFit="1" customWidth="1"/>
    <col min="2571" max="2817" width="9.140625" style="32"/>
    <col min="2818" max="2818" width="47.5703125" style="32" customWidth="1"/>
    <col min="2819" max="2819" width="15.140625" style="32" customWidth="1"/>
    <col min="2820" max="2820" width="14.5703125" style="32" customWidth="1"/>
    <col min="2821" max="2821" width="19.140625" style="32" customWidth="1"/>
    <col min="2822" max="2822" width="19.28515625" style="32" customWidth="1"/>
    <col min="2823" max="2823" width="22.42578125" style="32" customWidth="1"/>
    <col min="2824" max="2824" width="14.5703125" style="32" bestFit="1" customWidth="1"/>
    <col min="2825" max="2825" width="11.7109375" style="32" bestFit="1" customWidth="1"/>
    <col min="2826" max="2826" width="9.7109375" style="32" bestFit="1" customWidth="1"/>
    <col min="2827" max="3073" width="9.140625" style="32"/>
    <col min="3074" max="3074" width="47.5703125" style="32" customWidth="1"/>
    <col min="3075" max="3075" width="15.140625" style="32" customWidth="1"/>
    <col min="3076" max="3076" width="14.5703125" style="32" customWidth="1"/>
    <col min="3077" max="3077" width="19.140625" style="32" customWidth="1"/>
    <col min="3078" max="3078" width="19.28515625" style="32" customWidth="1"/>
    <col min="3079" max="3079" width="22.42578125" style="32" customWidth="1"/>
    <col min="3080" max="3080" width="14.5703125" style="32" bestFit="1" customWidth="1"/>
    <col min="3081" max="3081" width="11.7109375" style="32" bestFit="1" customWidth="1"/>
    <col min="3082" max="3082" width="9.7109375" style="32" bestFit="1" customWidth="1"/>
    <col min="3083" max="3329" width="9.140625" style="32"/>
    <col min="3330" max="3330" width="47.5703125" style="32" customWidth="1"/>
    <col min="3331" max="3331" width="15.140625" style="32" customWidth="1"/>
    <col min="3332" max="3332" width="14.5703125" style="32" customWidth="1"/>
    <col min="3333" max="3333" width="19.140625" style="32" customWidth="1"/>
    <col min="3334" max="3334" width="19.28515625" style="32" customWidth="1"/>
    <col min="3335" max="3335" width="22.42578125" style="32" customWidth="1"/>
    <col min="3336" max="3336" width="14.5703125" style="32" bestFit="1" customWidth="1"/>
    <col min="3337" max="3337" width="11.7109375" style="32" bestFit="1" customWidth="1"/>
    <col min="3338" max="3338" width="9.7109375" style="32" bestFit="1" customWidth="1"/>
    <col min="3339" max="3585" width="9.140625" style="32"/>
    <col min="3586" max="3586" width="47.5703125" style="32" customWidth="1"/>
    <col min="3587" max="3587" width="15.140625" style="32" customWidth="1"/>
    <col min="3588" max="3588" width="14.5703125" style="32" customWidth="1"/>
    <col min="3589" max="3589" width="19.140625" style="32" customWidth="1"/>
    <col min="3590" max="3590" width="19.28515625" style="32" customWidth="1"/>
    <col min="3591" max="3591" width="22.42578125" style="32" customWidth="1"/>
    <col min="3592" max="3592" width="14.5703125" style="32" bestFit="1" customWidth="1"/>
    <col min="3593" max="3593" width="11.7109375" style="32" bestFit="1" customWidth="1"/>
    <col min="3594" max="3594" width="9.7109375" style="32" bestFit="1" customWidth="1"/>
    <col min="3595" max="3841" width="9.140625" style="32"/>
    <col min="3842" max="3842" width="47.5703125" style="32" customWidth="1"/>
    <col min="3843" max="3843" width="15.140625" style="32" customWidth="1"/>
    <col min="3844" max="3844" width="14.5703125" style="32" customWidth="1"/>
    <col min="3845" max="3845" width="19.140625" style="32" customWidth="1"/>
    <col min="3846" max="3846" width="19.28515625" style="32" customWidth="1"/>
    <col min="3847" max="3847" width="22.42578125" style="32" customWidth="1"/>
    <col min="3848" max="3848" width="14.5703125" style="32" bestFit="1" customWidth="1"/>
    <col min="3849" max="3849" width="11.7109375" style="32" bestFit="1" customWidth="1"/>
    <col min="3850" max="3850" width="9.7109375" style="32" bestFit="1" customWidth="1"/>
    <col min="3851" max="4097" width="9.140625" style="32"/>
    <col min="4098" max="4098" width="47.5703125" style="32" customWidth="1"/>
    <col min="4099" max="4099" width="15.140625" style="32" customWidth="1"/>
    <col min="4100" max="4100" width="14.5703125" style="32" customWidth="1"/>
    <col min="4101" max="4101" width="19.140625" style="32" customWidth="1"/>
    <col min="4102" max="4102" width="19.28515625" style="32" customWidth="1"/>
    <col min="4103" max="4103" width="22.42578125" style="32" customWidth="1"/>
    <col min="4104" max="4104" width="14.5703125" style="32" bestFit="1" customWidth="1"/>
    <col min="4105" max="4105" width="11.7109375" style="32" bestFit="1" customWidth="1"/>
    <col min="4106" max="4106" width="9.7109375" style="32" bestFit="1" customWidth="1"/>
    <col min="4107" max="4353" width="9.140625" style="32"/>
    <col min="4354" max="4354" width="47.5703125" style="32" customWidth="1"/>
    <col min="4355" max="4355" width="15.140625" style="32" customWidth="1"/>
    <col min="4356" max="4356" width="14.5703125" style="32" customWidth="1"/>
    <col min="4357" max="4357" width="19.140625" style="32" customWidth="1"/>
    <col min="4358" max="4358" width="19.28515625" style="32" customWidth="1"/>
    <col min="4359" max="4359" width="22.42578125" style="32" customWidth="1"/>
    <col min="4360" max="4360" width="14.5703125" style="32" bestFit="1" customWidth="1"/>
    <col min="4361" max="4361" width="11.7109375" style="32" bestFit="1" customWidth="1"/>
    <col min="4362" max="4362" width="9.7109375" style="32" bestFit="1" customWidth="1"/>
    <col min="4363" max="4609" width="9.140625" style="32"/>
    <col min="4610" max="4610" width="47.5703125" style="32" customWidth="1"/>
    <col min="4611" max="4611" width="15.140625" style="32" customWidth="1"/>
    <col min="4612" max="4612" width="14.5703125" style="32" customWidth="1"/>
    <col min="4613" max="4613" width="19.140625" style="32" customWidth="1"/>
    <col min="4614" max="4614" width="19.28515625" style="32" customWidth="1"/>
    <col min="4615" max="4615" width="22.42578125" style="32" customWidth="1"/>
    <col min="4616" max="4616" width="14.5703125" style="32" bestFit="1" customWidth="1"/>
    <col min="4617" max="4617" width="11.7109375" style="32" bestFit="1" customWidth="1"/>
    <col min="4618" max="4618" width="9.7109375" style="32" bestFit="1" customWidth="1"/>
    <col min="4619" max="4865" width="9.140625" style="32"/>
    <col min="4866" max="4866" width="47.5703125" style="32" customWidth="1"/>
    <col min="4867" max="4867" width="15.140625" style="32" customWidth="1"/>
    <col min="4868" max="4868" width="14.5703125" style="32" customWidth="1"/>
    <col min="4869" max="4869" width="19.140625" style="32" customWidth="1"/>
    <col min="4870" max="4870" width="19.28515625" style="32" customWidth="1"/>
    <col min="4871" max="4871" width="22.42578125" style="32" customWidth="1"/>
    <col min="4872" max="4872" width="14.5703125" style="32" bestFit="1" customWidth="1"/>
    <col min="4873" max="4873" width="11.7109375" style="32" bestFit="1" customWidth="1"/>
    <col min="4874" max="4874" width="9.7109375" style="32" bestFit="1" customWidth="1"/>
    <col min="4875" max="5121" width="9.140625" style="32"/>
    <col min="5122" max="5122" width="47.5703125" style="32" customWidth="1"/>
    <col min="5123" max="5123" width="15.140625" style="32" customWidth="1"/>
    <col min="5124" max="5124" width="14.5703125" style="32" customWidth="1"/>
    <col min="5125" max="5125" width="19.140625" style="32" customWidth="1"/>
    <col min="5126" max="5126" width="19.28515625" style="32" customWidth="1"/>
    <col min="5127" max="5127" width="22.42578125" style="32" customWidth="1"/>
    <col min="5128" max="5128" width="14.5703125" style="32" bestFit="1" customWidth="1"/>
    <col min="5129" max="5129" width="11.7109375" style="32" bestFit="1" customWidth="1"/>
    <col min="5130" max="5130" width="9.7109375" style="32" bestFit="1" customWidth="1"/>
    <col min="5131" max="5377" width="9.140625" style="32"/>
    <col min="5378" max="5378" width="47.5703125" style="32" customWidth="1"/>
    <col min="5379" max="5379" width="15.140625" style="32" customWidth="1"/>
    <col min="5380" max="5380" width="14.5703125" style="32" customWidth="1"/>
    <col min="5381" max="5381" width="19.140625" style="32" customWidth="1"/>
    <col min="5382" max="5382" width="19.28515625" style="32" customWidth="1"/>
    <col min="5383" max="5383" width="22.42578125" style="32" customWidth="1"/>
    <col min="5384" max="5384" width="14.5703125" style="32" bestFit="1" customWidth="1"/>
    <col min="5385" max="5385" width="11.7109375" style="32" bestFit="1" customWidth="1"/>
    <col min="5386" max="5386" width="9.7109375" style="32" bestFit="1" customWidth="1"/>
    <col min="5387" max="5633" width="9.140625" style="32"/>
    <col min="5634" max="5634" width="47.5703125" style="32" customWidth="1"/>
    <col min="5635" max="5635" width="15.140625" style="32" customWidth="1"/>
    <col min="5636" max="5636" width="14.5703125" style="32" customWidth="1"/>
    <col min="5637" max="5637" width="19.140625" style="32" customWidth="1"/>
    <col min="5638" max="5638" width="19.28515625" style="32" customWidth="1"/>
    <col min="5639" max="5639" width="22.42578125" style="32" customWidth="1"/>
    <col min="5640" max="5640" width="14.5703125" style="32" bestFit="1" customWidth="1"/>
    <col min="5641" max="5641" width="11.7109375" style="32" bestFit="1" customWidth="1"/>
    <col min="5642" max="5642" width="9.7109375" style="32" bestFit="1" customWidth="1"/>
    <col min="5643" max="5889" width="9.140625" style="32"/>
    <col min="5890" max="5890" width="47.5703125" style="32" customWidth="1"/>
    <col min="5891" max="5891" width="15.140625" style="32" customWidth="1"/>
    <col min="5892" max="5892" width="14.5703125" style="32" customWidth="1"/>
    <col min="5893" max="5893" width="19.140625" style="32" customWidth="1"/>
    <col min="5894" max="5894" width="19.28515625" style="32" customWidth="1"/>
    <col min="5895" max="5895" width="22.42578125" style="32" customWidth="1"/>
    <col min="5896" max="5896" width="14.5703125" style="32" bestFit="1" customWidth="1"/>
    <col min="5897" max="5897" width="11.7109375" style="32" bestFit="1" customWidth="1"/>
    <col min="5898" max="5898" width="9.7109375" style="32" bestFit="1" customWidth="1"/>
    <col min="5899" max="6145" width="9.140625" style="32"/>
    <col min="6146" max="6146" width="47.5703125" style="32" customWidth="1"/>
    <col min="6147" max="6147" width="15.140625" style="32" customWidth="1"/>
    <col min="6148" max="6148" width="14.5703125" style="32" customWidth="1"/>
    <col min="6149" max="6149" width="19.140625" style="32" customWidth="1"/>
    <col min="6150" max="6150" width="19.28515625" style="32" customWidth="1"/>
    <col min="6151" max="6151" width="22.42578125" style="32" customWidth="1"/>
    <col min="6152" max="6152" width="14.5703125" style="32" bestFit="1" customWidth="1"/>
    <col min="6153" max="6153" width="11.7109375" style="32" bestFit="1" customWidth="1"/>
    <col min="6154" max="6154" width="9.7109375" style="32" bestFit="1" customWidth="1"/>
    <col min="6155" max="6401" width="9.140625" style="32"/>
    <col min="6402" max="6402" width="47.5703125" style="32" customWidth="1"/>
    <col min="6403" max="6403" width="15.140625" style="32" customWidth="1"/>
    <col min="6404" max="6404" width="14.5703125" style="32" customWidth="1"/>
    <col min="6405" max="6405" width="19.140625" style="32" customWidth="1"/>
    <col min="6406" max="6406" width="19.28515625" style="32" customWidth="1"/>
    <col min="6407" max="6407" width="22.42578125" style="32" customWidth="1"/>
    <col min="6408" max="6408" width="14.5703125" style="32" bestFit="1" customWidth="1"/>
    <col min="6409" max="6409" width="11.7109375" style="32" bestFit="1" customWidth="1"/>
    <col min="6410" max="6410" width="9.7109375" style="32" bestFit="1" customWidth="1"/>
    <col min="6411" max="6657" width="9.140625" style="32"/>
    <col min="6658" max="6658" width="47.5703125" style="32" customWidth="1"/>
    <col min="6659" max="6659" width="15.140625" style="32" customWidth="1"/>
    <col min="6660" max="6660" width="14.5703125" style="32" customWidth="1"/>
    <col min="6661" max="6661" width="19.140625" style="32" customWidth="1"/>
    <col min="6662" max="6662" width="19.28515625" style="32" customWidth="1"/>
    <col min="6663" max="6663" width="22.42578125" style="32" customWidth="1"/>
    <col min="6664" max="6664" width="14.5703125" style="32" bestFit="1" customWidth="1"/>
    <col min="6665" max="6665" width="11.7109375" style="32" bestFit="1" customWidth="1"/>
    <col min="6666" max="6666" width="9.7109375" style="32" bestFit="1" customWidth="1"/>
    <col min="6667" max="6913" width="9.140625" style="32"/>
    <col min="6914" max="6914" width="47.5703125" style="32" customWidth="1"/>
    <col min="6915" max="6915" width="15.140625" style="32" customWidth="1"/>
    <col min="6916" max="6916" width="14.5703125" style="32" customWidth="1"/>
    <col min="6917" max="6917" width="19.140625" style="32" customWidth="1"/>
    <col min="6918" max="6918" width="19.28515625" style="32" customWidth="1"/>
    <col min="6919" max="6919" width="22.42578125" style="32" customWidth="1"/>
    <col min="6920" max="6920" width="14.5703125" style="32" bestFit="1" customWidth="1"/>
    <col min="6921" max="6921" width="11.7109375" style="32" bestFit="1" customWidth="1"/>
    <col min="6922" max="6922" width="9.7109375" style="32" bestFit="1" customWidth="1"/>
    <col min="6923" max="7169" width="9.140625" style="32"/>
    <col min="7170" max="7170" width="47.5703125" style="32" customWidth="1"/>
    <col min="7171" max="7171" width="15.140625" style="32" customWidth="1"/>
    <col min="7172" max="7172" width="14.5703125" style="32" customWidth="1"/>
    <col min="7173" max="7173" width="19.140625" style="32" customWidth="1"/>
    <col min="7174" max="7174" width="19.28515625" style="32" customWidth="1"/>
    <col min="7175" max="7175" width="22.42578125" style="32" customWidth="1"/>
    <col min="7176" max="7176" width="14.5703125" style="32" bestFit="1" customWidth="1"/>
    <col min="7177" max="7177" width="11.7109375" style="32" bestFit="1" customWidth="1"/>
    <col min="7178" max="7178" width="9.7109375" style="32" bestFit="1" customWidth="1"/>
    <col min="7179" max="7425" width="9.140625" style="32"/>
    <col min="7426" max="7426" width="47.5703125" style="32" customWidth="1"/>
    <col min="7427" max="7427" width="15.140625" style="32" customWidth="1"/>
    <col min="7428" max="7428" width="14.5703125" style="32" customWidth="1"/>
    <col min="7429" max="7429" width="19.140625" style="32" customWidth="1"/>
    <col min="7430" max="7430" width="19.28515625" style="32" customWidth="1"/>
    <col min="7431" max="7431" width="22.42578125" style="32" customWidth="1"/>
    <col min="7432" max="7432" width="14.5703125" style="32" bestFit="1" customWidth="1"/>
    <col min="7433" max="7433" width="11.7109375" style="32" bestFit="1" customWidth="1"/>
    <col min="7434" max="7434" width="9.7109375" style="32" bestFit="1" customWidth="1"/>
    <col min="7435" max="7681" width="9.140625" style="32"/>
    <col min="7682" max="7682" width="47.5703125" style="32" customWidth="1"/>
    <col min="7683" max="7683" width="15.140625" style="32" customWidth="1"/>
    <col min="7684" max="7684" width="14.5703125" style="32" customWidth="1"/>
    <col min="7685" max="7685" width="19.140625" style="32" customWidth="1"/>
    <col min="7686" max="7686" width="19.28515625" style="32" customWidth="1"/>
    <col min="7687" max="7687" width="22.42578125" style="32" customWidth="1"/>
    <col min="7688" max="7688" width="14.5703125" style="32" bestFit="1" customWidth="1"/>
    <col min="7689" max="7689" width="11.7109375" style="32" bestFit="1" customWidth="1"/>
    <col min="7690" max="7690" width="9.7109375" style="32" bestFit="1" customWidth="1"/>
    <col min="7691" max="7937" width="9.140625" style="32"/>
    <col min="7938" max="7938" width="47.5703125" style="32" customWidth="1"/>
    <col min="7939" max="7939" width="15.140625" style="32" customWidth="1"/>
    <col min="7940" max="7940" width="14.5703125" style="32" customWidth="1"/>
    <col min="7941" max="7941" width="19.140625" style="32" customWidth="1"/>
    <col min="7942" max="7942" width="19.28515625" style="32" customWidth="1"/>
    <col min="7943" max="7943" width="22.42578125" style="32" customWidth="1"/>
    <col min="7944" max="7944" width="14.5703125" style="32" bestFit="1" customWidth="1"/>
    <col min="7945" max="7945" width="11.7109375" style="32" bestFit="1" customWidth="1"/>
    <col min="7946" max="7946" width="9.7109375" style="32" bestFit="1" customWidth="1"/>
    <col min="7947" max="8193" width="9.140625" style="32"/>
    <col min="8194" max="8194" width="47.5703125" style="32" customWidth="1"/>
    <col min="8195" max="8195" width="15.140625" style="32" customWidth="1"/>
    <col min="8196" max="8196" width="14.5703125" style="32" customWidth="1"/>
    <col min="8197" max="8197" width="19.140625" style="32" customWidth="1"/>
    <col min="8198" max="8198" width="19.28515625" style="32" customWidth="1"/>
    <col min="8199" max="8199" width="22.42578125" style="32" customWidth="1"/>
    <col min="8200" max="8200" width="14.5703125" style="32" bestFit="1" customWidth="1"/>
    <col min="8201" max="8201" width="11.7109375" style="32" bestFit="1" customWidth="1"/>
    <col min="8202" max="8202" width="9.7109375" style="32" bestFit="1" customWidth="1"/>
    <col min="8203" max="8449" width="9.140625" style="32"/>
    <col min="8450" max="8450" width="47.5703125" style="32" customWidth="1"/>
    <col min="8451" max="8451" width="15.140625" style="32" customWidth="1"/>
    <col min="8452" max="8452" width="14.5703125" style="32" customWidth="1"/>
    <col min="8453" max="8453" width="19.140625" style="32" customWidth="1"/>
    <col min="8454" max="8454" width="19.28515625" style="32" customWidth="1"/>
    <col min="8455" max="8455" width="22.42578125" style="32" customWidth="1"/>
    <col min="8456" max="8456" width="14.5703125" style="32" bestFit="1" customWidth="1"/>
    <col min="8457" max="8457" width="11.7109375" style="32" bestFit="1" customWidth="1"/>
    <col min="8458" max="8458" width="9.7109375" style="32" bestFit="1" customWidth="1"/>
    <col min="8459" max="8705" width="9.140625" style="32"/>
    <col min="8706" max="8706" width="47.5703125" style="32" customWidth="1"/>
    <col min="8707" max="8707" width="15.140625" style="32" customWidth="1"/>
    <col min="8708" max="8708" width="14.5703125" style="32" customWidth="1"/>
    <col min="8709" max="8709" width="19.140625" style="32" customWidth="1"/>
    <col min="8710" max="8710" width="19.28515625" style="32" customWidth="1"/>
    <col min="8711" max="8711" width="22.42578125" style="32" customWidth="1"/>
    <col min="8712" max="8712" width="14.5703125" style="32" bestFit="1" customWidth="1"/>
    <col min="8713" max="8713" width="11.7109375" style="32" bestFit="1" customWidth="1"/>
    <col min="8714" max="8714" width="9.7109375" style="32" bestFit="1" customWidth="1"/>
    <col min="8715" max="8961" width="9.140625" style="32"/>
    <col min="8962" max="8962" width="47.5703125" style="32" customWidth="1"/>
    <col min="8963" max="8963" width="15.140625" style="32" customWidth="1"/>
    <col min="8964" max="8964" width="14.5703125" style="32" customWidth="1"/>
    <col min="8965" max="8965" width="19.140625" style="32" customWidth="1"/>
    <col min="8966" max="8966" width="19.28515625" style="32" customWidth="1"/>
    <col min="8967" max="8967" width="22.42578125" style="32" customWidth="1"/>
    <col min="8968" max="8968" width="14.5703125" style="32" bestFit="1" customWidth="1"/>
    <col min="8969" max="8969" width="11.7109375" style="32" bestFit="1" customWidth="1"/>
    <col min="8970" max="8970" width="9.7109375" style="32" bestFit="1" customWidth="1"/>
    <col min="8971" max="9217" width="9.140625" style="32"/>
    <col min="9218" max="9218" width="47.5703125" style="32" customWidth="1"/>
    <col min="9219" max="9219" width="15.140625" style="32" customWidth="1"/>
    <col min="9220" max="9220" width="14.5703125" style="32" customWidth="1"/>
    <col min="9221" max="9221" width="19.140625" style="32" customWidth="1"/>
    <col min="9222" max="9222" width="19.28515625" style="32" customWidth="1"/>
    <col min="9223" max="9223" width="22.42578125" style="32" customWidth="1"/>
    <col min="9224" max="9224" width="14.5703125" style="32" bestFit="1" customWidth="1"/>
    <col min="9225" max="9225" width="11.7109375" style="32" bestFit="1" customWidth="1"/>
    <col min="9226" max="9226" width="9.7109375" style="32" bestFit="1" customWidth="1"/>
    <col min="9227" max="9473" width="9.140625" style="32"/>
    <col min="9474" max="9474" width="47.5703125" style="32" customWidth="1"/>
    <col min="9475" max="9475" width="15.140625" style="32" customWidth="1"/>
    <col min="9476" max="9476" width="14.5703125" style="32" customWidth="1"/>
    <col min="9477" max="9477" width="19.140625" style="32" customWidth="1"/>
    <col min="9478" max="9478" width="19.28515625" style="32" customWidth="1"/>
    <col min="9479" max="9479" width="22.42578125" style="32" customWidth="1"/>
    <col min="9480" max="9480" width="14.5703125" style="32" bestFit="1" customWidth="1"/>
    <col min="9481" max="9481" width="11.7109375" style="32" bestFit="1" customWidth="1"/>
    <col min="9482" max="9482" width="9.7109375" style="32" bestFit="1" customWidth="1"/>
    <col min="9483" max="9729" width="9.140625" style="32"/>
    <col min="9730" max="9730" width="47.5703125" style="32" customWidth="1"/>
    <col min="9731" max="9731" width="15.140625" style="32" customWidth="1"/>
    <col min="9732" max="9732" width="14.5703125" style="32" customWidth="1"/>
    <col min="9733" max="9733" width="19.140625" style="32" customWidth="1"/>
    <col min="9734" max="9734" width="19.28515625" style="32" customWidth="1"/>
    <col min="9735" max="9735" width="22.42578125" style="32" customWidth="1"/>
    <col min="9736" max="9736" width="14.5703125" style="32" bestFit="1" customWidth="1"/>
    <col min="9737" max="9737" width="11.7109375" style="32" bestFit="1" customWidth="1"/>
    <col min="9738" max="9738" width="9.7109375" style="32" bestFit="1" customWidth="1"/>
    <col min="9739" max="9985" width="9.140625" style="32"/>
    <col min="9986" max="9986" width="47.5703125" style="32" customWidth="1"/>
    <col min="9987" max="9987" width="15.140625" style="32" customWidth="1"/>
    <col min="9988" max="9988" width="14.5703125" style="32" customWidth="1"/>
    <col min="9989" max="9989" width="19.140625" style="32" customWidth="1"/>
    <col min="9990" max="9990" width="19.28515625" style="32" customWidth="1"/>
    <col min="9991" max="9991" width="22.42578125" style="32" customWidth="1"/>
    <col min="9992" max="9992" width="14.5703125" style="32" bestFit="1" customWidth="1"/>
    <col min="9993" max="9993" width="11.7109375" style="32" bestFit="1" customWidth="1"/>
    <col min="9994" max="9994" width="9.7109375" style="32" bestFit="1" customWidth="1"/>
    <col min="9995" max="10241" width="9.140625" style="32"/>
    <col min="10242" max="10242" width="47.5703125" style="32" customWidth="1"/>
    <col min="10243" max="10243" width="15.140625" style="32" customWidth="1"/>
    <col min="10244" max="10244" width="14.5703125" style="32" customWidth="1"/>
    <col min="10245" max="10245" width="19.140625" style="32" customWidth="1"/>
    <col min="10246" max="10246" width="19.28515625" style="32" customWidth="1"/>
    <col min="10247" max="10247" width="22.42578125" style="32" customWidth="1"/>
    <col min="10248" max="10248" width="14.5703125" style="32" bestFit="1" customWidth="1"/>
    <col min="10249" max="10249" width="11.7109375" style="32" bestFit="1" customWidth="1"/>
    <col min="10250" max="10250" width="9.7109375" style="32" bestFit="1" customWidth="1"/>
    <col min="10251" max="10497" width="9.140625" style="32"/>
    <col min="10498" max="10498" width="47.5703125" style="32" customWidth="1"/>
    <col min="10499" max="10499" width="15.140625" style="32" customWidth="1"/>
    <col min="10500" max="10500" width="14.5703125" style="32" customWidth="1"/>
    <col min="10501" max="10501" width="19.140625" style="32" customWidth="1"/>
    <col min="10502" max="10502" width="19.28515625" style="32" customWidth="1"/>
    <col min="10503" max="10503" width="22.42578125" style="32" customWidth="1"/>
    <col min="10504" max="10504" width="14.5703125" style="32" bestFit="1" customWidth="1"/>
    <col min="10505" max="10505" width="11.7109375" style="32" bestFit="1" customWidth="1"/>
    <col min="10506" max="10506" width="9.7109375" style="32" bestFit="1" customWidth="1"/>
    <col min="10507" max="10753" width="9.140625" style="32"/>
    <col min="10754" max="10754" width="47.5703125" style="32" customWidth="1"/>
    <col min="10755" max="10755" width="15.140625" style="32" customWidth="1"/>
    <col min="10756" max="10756" width="14.5703125" style="32" customWidth="1"/>
    <col min="10757" max="10757" width="19.140625" style="32" customWidth="1"/>
    <col min="10758" max="10758" width="19.28515625" style="32" customWidth="1"/>
    <col min="10759" max="10759" width="22.42578125" style="32" customWidth="1"/>
    <col min="10760" max="10760" width="14.5703125" style="32" bestFit="1" customWidth="1"/>
    <col min="10761" max="10761" width="11.7109375" style="32" bestFit="1" customWidth="1"/>
    <col min="10762" max="10762" width="9.7109375" style="32" bestFit="1" customWidth="1"/>
    <col min="10763" max="11009" width="9.140625" style="32"/>
    <col min="11010" max="11010" width="47.5703125" style="32" customWidth="1"/>
    <col min="11011" max="11011" width="15.140625" style="32" customWidth="1"/>
    <col min="11012" max="11012" width="14.5703125" style="32" customWidth="1"/>
    <col min="11013" max="11013" width="19.140625" style="32" customWidth="1"/>
    <col min="11014" max="11014" width="19.28515625" style="32" customWidth="1"/>
    <col min="11015" max="11015" width="22.42578125" style="32" customWidth="1"/>
    <col min="11016" max="11016" width="14.5703125" style="32" bestFit="1" customWidth="1"/>
    <col min="11017" max="11017" width="11.7109375" style="32" bestFit="1" customWidth="1"/>
    <col min="11018" max="11018" width="9.7109375" style="32" bestFit="1" customWidth="1"/>
    <col min="11019" max="11265" width="9.140625" style="32"/>
    <col min="11266" max="11266" width="47.5703125" style="32" customWidth="1"/>
    <col min="11267" max="11267" width="15.140625" style="32" customWidth="1"/>
    <col min="11268" max="11268" width="14.5703125" style="32" customWidth="1"/>
    <col min="11269" max="11269" width="19.140625" style="32" customWidth="1"/>
    <col min="11270" max="11270" width="19.28515625" style="32" customWidth="1"/>
    <col min="11271" max="11271" width="22.42578125" style="32" customWidth="1"/>
    <col min="11272" max="11272" width="14.5703125" style="32" bestFit="1" customWidth="1"/>
    <col min="11273" max="11273" width="11.7109375" style="32" bestFit="1" customWidth="1"/>
    <col min="11274" max="11274" width="9.7109375" style="32" bestFit="1" customWidth="1"/>
    <col min="11275" max="11521" width="9.140625" style="32"/>
    <col min="11522" max="11522" width="47.5703125" style="32" customWidth="1"/>
    <col min="11523" max="11523" width="15.140625" style="32" customWidth="1"/>
    <col min="11524" max="11524" width="14.5703125" style="32" customWidth="1"/>
    <col min="11525" max="11525" width="19.140625" style="32" customWidth="1"/>
    <col min="11526" max="11526" width="19.28515625" style="32" customWidth="1"/>
    <col min="11527" max="11527" width="22.42578125" style="32" customWidth="1"/>
    <col min="11528" max="11528" width="14.5703125" style="32" bestFit="1" customWidth="1"/>
    <col min="11529" max="11529" width="11.7109375" style="32" bestFit="1" customWidth="1"/>
    <col min="11530" max="11530" width="9.7109375" style="32" bestFit="1" customWidth="1"/>
    <col min="11531" max="11777" width="9.140625" style="32"/>
    <col min="11778" max="11778" width="47.5703125" style="32" customWidth="1"/>
    <col min="11779" max="11779" width="15.140625" style="32" customWidth="1"/>
    <col min="11780" max="11780" width="14.5703125" style="32" customWidth="1"/>
    <col min="11781" max="11781" width="19.140625" style="32" customWidth="1"/>
    <col min="11782" max="11782" width="19.28515625" style="32" customWidth="1"/>
    <col min="11783" max="11783" width="22.42578125" style="32" customWidth="1"/>
    <col min="11784" max="11784" width="14.5703125" style="32" bestFit="1" customWidth="1"/>
    <col min="11785" max="11785" width="11.7109375" style="32" bestFit="1" customWidth="1"/>
    <col min="11786" max="11786" width="9.7109375" style="32" bestFit="1" customWidth="1"/>
    <col min="11787" max="12033" width="9.140625" style="32"/>
    <col min="12034" max="12034" width="47.5703125" style="32" customWidth="1"/>
    <col min="12035" max="12035" width="15.140625" style="32" customWidth="1"/>
    <col min="12036" max="12036" width="14.5703125" style="32" customWidth="1"/>
    <col min="12037" max="12037" width="19.140625" style="32" customWidth="1"/>
    <col min="12038" max="12038" width="19.28515625" style="32" customWidth="1"/>
    <col min="12039" max="12039" width="22.42578125" style="32" customWidth="1"/>
    <col min="12040" max="12040" width="14.5703125" style="32" bestFit="1" customWidth="1"/>
    <col min="12041" max="12041" width="11.7109375" style="32" bestFit="1" customWidth="1"/>
    <col min="12042" max="12042" width="9.7109375" style="32" bestFit="1" customWidth="1"/>
    <col min="12043" max="12289" width="9.140625" style="32"/>
    <col min="12290" max="12290" width="47.5703125" style="32" customWidth="1"/>
    <col min="12291" max="12291" width="15.140625" style="32" customWidth="1"/>
    <col min="12292" max="12292" width="14.5703125" style="32" customWidth="1"/>
    <col min="12293" max="12293" width="19.140625" style="32" customWidth="1"/>
    <col min="12294" max="12294" width="19.28515625" style="32" customWidth="1"/>
    <col min="12295" max="12295" width="22.42578125" style="32" customWidth="1"/>
    <col min="12296" max="12296" width="14.5703125" style="32" bestFit="1" customWidth="1"/>
    <col min="12297" max="12297" width="11.7109375" style="32" bestFit="1" customWidth="1"/>
    <col min="12298" max="12298" width="9.7109375" style="32" bestFit="1" customWidth="1"/>
    <col min="12299" max="12545" width="9.140625" style="32"/>
    <col min="12546" max="12546" width="47.5703125" style="32" customWidth="1"/>
    <col min="12547" max="12547" width="15.140625" style="32" customWidth="1"/>
    <col min="12548" max="12548" width="14.5703125" style="32" customWidth="1"/>
    <col min="12549" max="12549" width="19.140625" style="32" customWidth="1"/>
    <col min="12550" max="12550" width="19.28515625" style="32" customWidth="1"/>
    <col min="12551" max="12551" width="22.42578125" style="32" customWidth="1"/>
    <col min="12552" max="12552" width="14.5703125" style="32" bestFit="1" customWidth="1"/>
    <col min="12553" max="12553" width="11.7109375" style="32" bestFit="1" customWidth="1"/>
    <col min="12554" max="12554" width="9.7109375" style="32" bestFit="1" customWidth="1"/>
    <col min="12555" max="12801" width="9.140625" style="32"/>
    <col min="12802" max="12802" width="47.5703125" style="32" customWidth="1"/>
    <col min="12803" max="12803" width="15.140625" style="32" customWidth="1"/>
    <col min="12804" max="12804" width="14.5703125" style="32" customWidth="1"/>
    <col min="12805" max="12805" width="19.140625" style="32" customWidth="1"/>
    <col min="12806" max="12806" width="19.28515625" style="32" customWidth="1"/>
    <col min="12807" max="12807" width="22.42578125" style="32" customWidth="1"/>
    <col min="12808" max="12808" width="14.5703125" style="32" bestFit="1" customWidth="1"/>
    <col min="12809" max="12809" width="11.7109375" style="32" bestFit="1" customWidth="1"/>
    <col min="12810" max="12810" width="9.7109375" style="32" bestFit="1" customWidth="1"/>
    <col min="12811" max="13057" width="9.140625" style="32"/>
    <col min="13058" max="13058" width="47.5703125" style="32" customWidth="1"/>
    <col min="13059" max="13059" width="15.140625" style="32" customWidth="1"/>
    <col min="13060" max="13060" width="14.5703125" style="32" customWidth="1"/>
    <col min="13061" max="13061" width="19.140625" style="32" customWidth="1"/>
    <col min="13062" max="13062" width="19.28515625" style="32" customWidth="1"/>
    <col min="13063" max="13063" width="22.42578125" style="32" customWidth="1"/>
    <col min="13064" max="13064" width="14.5703125" style="32" bestFit="1" customWidth="1"/>
    <col min="13065" max="13065" width="11.7109375" style="32" bestFit="1" customWidth="1"/>
    <col min="13066" max="13066" width="9.7109375" style="32" bestFit="1" customWidth="1"/>
    <col min="13067" max="13313" width="9.140625" style="32"/>
    <col min="13314" max="13314" width="47.5703125" style="32" customWidth="1"/>
    <col min="13315" max="13315" width="15.140625" style="32" customWidth="1"/>
    <col min="13316" max="13316" width="14.5703125" style="32" customWidth="1"/>
    <col min="13317" max="13317" width="19.140625" style="32" customWidth="1"/>
    <col min="13318" max="13318" width="19.28515625" style="32" customWidth="1"/>
    <col min="13319" max="13319" width="22.42578125" style="32" customWidth="1"/>
    <col min="13320" max="13320" width="14.5703125" style="32" bestFit="1" customWidth="1"/>
    <col min="13321" max="13321" width="11.7109375" style="32" bestFit="1" customWidth="1"/>
    <col min="13322" max="13322" width="9.7109375" style="32" bestFit="1" customWidth="1"/>
    <col min="13323" max="13569" width="9.140625" style="32"/>
    <col min="13570" max="13570" width="47.5703125" style="32" customWidth="1"/>
    <col min="13571" max="13571" width="15.140625" style="32" customWidth="1"/>
    <col min="13572" max="13572" width="14.5703125" style="32" customWidth="1"/>
    <col min="13573" max="13573" width="19.140625" style="32" customWidth="1"/>
    <col min="13574" max="13574" width="19.28515625" style="32" customWidth="1"/>
    <col min="13575" max="13575" width="22.42578125" style="32" customWidth="1"/>
    <col min="13576" max="13576" width="14.5703125" style="32" bestFit="1" customWidth="1"/>
    <col min="13577" max="13577" width="11.7109375" style="32" bestFit="1" customWidth="1"/>
    <col min="13578" max="13578" width="9.7109375" style="32" bestFit="1" customWidth="1"/>
    <col min="13579" max="13825" width="9.140625" style="32"/>
    <col min="13826" max="13826" width="47.5703125" style="32" customWidth="1"/>
    <col min="13827" max="13827" width="15.140625" style="32" customWidth="1"/>
    <col min="13828" max="13828" width="14.5703125" style="32" customWidth="1"/>
    <col min="13829" max="13829" width="19.140625" style="32" customWidth="1"/>
    <col min="13830" max="13830" width="19.28515625" style="32" customWidth="1"/>
    <col min="13831" max="13831" width="22.42578125" style="32" customWidth="1"/>
    <col min="13832" max="13832" width="14.5703125" style="32" bestFit="1" customWidth="1"/>
    <col min="13833" max="13833" width="11.7109375" style="32" bestFit="1" customWidth="1"/>
    <col min="13834" max="13834" width="9.7109375" style="32" bestFit="1" customWidth="1"/>
    <col min="13835" max="14081" width="9.140625" style="32"/>
    <col min="14082" max="14082" width="47.5703125" style="32" customWidth="1"/>
    <col min="14083" max="14083" width="15.140625" style="32" customWidth="1"/>
    <col min="14084" max="14084" width="14.5703125" style="32" customWidth="1"/>
    <col min="14085" max="14085" width="19.140625" style="32" customWidth="1"/>
    <col min="14086" max="14086" width="19.28515625" style="32" customWidth="1"/>
    <col min="14087" max="14087" width="22.42578125" style="32" customWidth="1"/>
    <col min="14088" max="14088" width="14.5703125" style="32" bestFit="1" customWidth="1"/>
    <col min="14089" max="14089" width="11.7109375" style="32" bestFit="1" customWidth="1"/>
    <col min="14090" max="14090" width="9.7109375" style="32" bestFit="1" customWidth="1"/>
    <col min="14091" max="14337" width="9.140625" style="32"/>
    <col min="14338" max="14338" width="47.5703125" style="32" customWidth="1"/>
    <col min="14339" max="14339" width="15.140625" style="32" customWidth="1"/>
    <col min="14340" max="14340" width="14.5703125" style="32" customWidth="1"/>
    <col min="14341" max="14341" width="19.140625" style="32" customWidth="1"/>
    <col min="14342" max="14342" width="19.28515625" style="32" customWidth="1"/>
    <col min="14343" max="14343" width="22.42578125" style="32" customWidth="1"/>
    <col min="14344" max="14344" width="14.5703125" style="32" bestFit="1" customWidth="1"/>
    <col min="14345" max="14345" width="11.7109375" style="32" bestFit="1" customWidth="1"/>
    <col min="14346" max="14346" width="9.7109375" style="32" bestFit="1" customWidth="1"/>
    <col min="14347" max="14593" width="9.140625" style="32"/>
    <col min="14594" max="14594" width="47.5703125" style="32" customWidth="1"/>
    <col min="14595" max="14595" width="15.140625" style="32" customWidth="1"/>
    <col min="14596" max="14596" width="14.5703125" style="32" customWidth="1"/>
    <col min="14597" max="14597" width="19.140625" style="32" customWidth="1"/>
    <col min="14598" max="14598" width="19.28515625" style="32" customWidth="1"/>
    <col min="14599" max="14599" width="22.42578125" style="32" customWidth="1"/>
    <col min="14600" max="14600" width="14.5703125" style="32" bestFit="1" customWidth="1"/>
    <col min="14601" max="14601" width="11.7109375" style="32" bestFit="1" customWidth="1"/>
    <col min="14602" max="14602" width="9.7109375" style="32" bestFit="1" customWidth="1"/>
    <col min="14603" max="14849" width="9.140625" style="32"/>
    <col min="14850" max="14850" width="47.5703125" style="32" customWidth="1"/>
    <col min="14851" max="14851" width="15.140625" style="32" customWidth="1"/>
    <col min="14852" max="14852" width="14.5703125" style="32" customWidth="1"/>
    <col min="14853" max="14853" width="19.140625" style="32" customWidth="1"/>
    <col min="14854" max="14854" width="19.28515625" style="32" customWidth="1"/>
    <col min="14855" max="14855" width="22.42578125" style="32" customWidth="1"/>
    <col min="14856" max="14856" width="14.5703125" style="32" bestFit="1" customWidth="1"/>
    <col min="14857" max="14857" width="11.7109375" style="32" bestFit="1" customWidth="1"/>
    <col min="14858" max="14858" width="9.7109375" style="32" bestFit="1" customWidth="1"/>
    <col min="14859" max="15105" width="9.140625" style="32"/>
    <col min="15106" max="15106" width="47.5703125" style="32" customWidth="1"/>
    <col min="15107" max="15107" width="15.140625" style="32" customWidth="1"/>
    <col min="15108" max="15108" width="14.5703125" style="32" customWidth="1"/>
    <col min="15109" max="15109" width="19.140625" style="32" customWidth="1"/>
    <col min="15110" max="15110" width="19.28515625" style="32" customWidth="1"/>
    <col min="15111" max="15111" width="22.42578125" style="32" customWidth="1"/>
    <col min="15112" max="15112" width="14.5703125" style="32" bestFit="1" customWidth="1"/>
    <col min="15113" max="15113" width="11.7109375" style="32" bestFit="1" customWidth="1"/>
    <col min="15114" max="15114" width="9.7109375" style="32" bestFit="1" customWidth="1"/>
    <col min="15115" max="15361" width="9.140625" style="32"/>
    <col min="15362" max="15362" width="47.5703125" style="32" customWidth="1"/>
    <col min="15363" max="15363" width="15.140625" style="32" customWidth="1"/>
    <col min="15364" max="15364" width="14.5703125" style="32" customWidth="1"/>
    <col min="15365" max="15365" width="19.140625" style="32" customWidth="1"/>
    <col min="15366" max="15366" width="19.28515625" style="32" customWidth="1"/>
    <col min="15367" max="15367" width="22.42578125" style="32" customWidth="1"/>
    <col min="15368" max="15368" width="14.5703125" style="32" bestFit="1" customWidth="1"/>
    <col min="15369" max="15369" width="11.7109375" style="32" bestFit="1" customWidth="1"/>
    <col min="15370" max="15370" width="9.7109375" style="32" bestFit="1" customWidth="1"/>
    <col min="15371" max="15617" width="9.140625" style="32"/>
    <col min="15618" max="15618" width="47.5703125" style="32" customWidth="1"/>
    <col min="15619" max="15619" width="15.140625" style="32" customWidth="1"/>
    <col min="15620" max="15620" width="14.5703125" style="32" customWidth="1"/>
    <col min="15621" max="15621" width="19.140625" style="32" customWidth="1"/>
    <col min="15622" max="15622" width="19.28515625" style="32" customWidth="1"/>
    <col min="15623" max="15623" width="22.42578125" style="32" customWidth="1"/>
    <col min="15624" max="15624" width="14.5703125" style="32" bestFit="1" customWidth="1"/>
    <col min="15625" max="15625" width="11.7109375" style="32" bestFit="1" customWidth="1"/>
    <col min="15626" max="15626" width="9.7109375" style="32" bestFit="1" customWidth="1"/>
    <col min="15627" max="15873" width="9.140625" style="32"/>
    <col min="15874" max="15874" width="47.5703125" style="32" customWidth="1"/>
    <col min="15875" max="15875" width="15.140625" style="32" customWidth="1"/>
    <col min="15876" max="15876" width="14.5703125" style="32" customWidth="1"/>
    <col min="15877" max="15877" width="19.140625" style="32" customWidth="1"/>
    <col min="15878" max="15878" width="19.28515625" style="32" customWidth="1"/>
    <col min="15879" max="15879" width="22.42578125" style="32" customWidth="1"/>
    <col min="15880" max="15880" width="14.5703125" style="32" bestFit="1" customWidth="1"/>
    <col min="15881" max="15881" width="11.7109375" style="32" bestFit="1" customWidth="1"/>
    <col min="15882" max="15882" width="9.7109375" style="32" bestFit="1" customWidth="1"/>
    <col min="15883" max="16129" width="9.140625" style="32"/>
    <col min="16130" max="16130" width="47.5703125" style="32" customWidth="1"/>
    <col min="16131" max="16131" width="15.140625" style="32" customWidth="1"/>
    <col min="16132" max="16132" width="14.5703125" style="32" customWidth="1"/>
    <col min="16133" max="16133" width="19.140625" style="32" customWidth="1"/>
    <col min="16134" max="16134" width="19.28515625" style="32" customWidth="1"/>
    <col min="16135" max="16135" width="22.42578125" style="32" customWidth="1"/>
    <col min="16136" max="16136" width="14.5703125" style="32" bestFit="1" customWidth="1"/>
    <col min="16137" max="16137" width="11.7109375" style="32" bestFit="1" customWidth="1"/>
    <col min="16138" max="16138" width="9.7109375" style="32" bestFit="1" customWidth="1"/>
    <col min="16139" max="16384" width="9.140625" style="32"/>
  </cols>
  <sheetData>
    <row r="1" spans="2:93" s="2" customFormat="1" x14ac:dyDescent="0.3">
      <c r="E1" s="9" t="s">
        <v>111</v>
      </c>
    </row>
    <row r="2" spans="2:93" s="2" customFormat="1" x14ac:dyDescent="0.3">
      <c r="D2" s="10"/>
      <c r="E2" s="9" t="s">
        <v>69</v>
      </c>
      <c r="F2" s="10"/>
    </row>
    <row r="3" spans="2:93" s="2" customFormat="1" x14ac:dyDescent="0.3">
      <c r="C3" s="3"/>
      <c r="D3" s="11"/>
      <c r="E3" s="12" t="s">
        <v>48</v>
      </c>
      <c r="F3" s="11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</row>
    <row r="4" spans="2:93" s="18" customFormat="1" x14ac:dyDescent="0.3">
      <c r="B4" s="14"/>
      <c r="C4" s="14"/>
      <c r="D4" s="15"/>
      <c r="E4" s="16"/>
      <c r="F4" s="17"/>
      <c r="H4" s="19"/>
      <c r="I4" s="20"/>
      <c r="J4" s="21"/>
    </row>
    <row r="5" spans="2:93" s="26" customFormat="1" ht="46.5" customHeight="1" x14ac:dyDescent="0.3">
      <c r="B5" s="148" t="s">
        <v>132</v>
      </c>
      <c r="C5" s="148"/>
      <c r="D5" s="148"/>
      <c r="E5" s="148"/>
      <c r="F5" s="22"/>
      <c r="G5" s="22"/>
      <c r="H5" s="23"/>
      <c r="I5" s="24"/>
      <c r="J5" s="25"/>
    </row>
    <row r="6" spans="2:93" s="27" customFormat="1" x14ac:dyDescent="0.3">
      <c r="E6" s="28" t="s">
        <v>133</v>
      </c>
      <c r="F6" s="29"/>
      <c r="G6" s="29"/>
      <c r="H6" s="29"/>
    </row>
    <row r="7" spans="2:93" ht="55.5" customHeight="1" x14ac:dyDescent="0.2">
      <c r="B7" s="149" t="s">
        <v>112</v>
      </c>
      <c r="C7" s="150" t="s">
        <v>136</v>
      </c>
      <c r="D7" s="151"/>
      <c r="E7" s="152"/>
      <c r="H7" s="31"/>
    </row>
    <row r="8" spans="2:93" s="38" customFormat="1" ht="34.5" x14ac:dyDescent="0.2">
      <c r="B8" s="149"/>
      <c r="C8" s="33" t="s">
        <v>20</v>
      </c>
      <c r="D8" s="33" t="s">
        <v>23</v>
      </c>
      <c r="E8" s="33" t="s">
        <v>0</v>
      </c>
      <c r="F8" s="34"/>
      <c r="G8" s="35"/>
      <c r="H8" s="36"/>
      <c r="I8" s="37"/>
      <c r="J8" s="37"/>
    </row>
    <row r="9" spans="2:93" x14ac:dyDescent="0.3">
      <c r="B9" s="46" t="s">
        <v>113</v>
      </c>
      <c r="C9" s="40">
        <v>327758.2</v>
      </c>
      <c r="D9" s="40">
        <f>C9</f>
        <v>327758.2</v>
      </c>
      <c r="E9" s="40">
        <f>+E11</f>
        <v>0</v>
      </c>
      <c r="F9" s="35"/>
      <c r="G9" s="37"/>
      <c r="H9" s="37"/>
    </row>
    <row r="10" spans="2:93" s="42" customFormat="1" x14ac:dyDescent="0.3">
      <c r="B10" s="39" t="s">
        <v>2</v>
      </c>
      <c r="C10" s="40"/>
      <c r="D10" s="40"/>
      <c r="E10" s="40"/>
      <c r="F10" s="41"/>
      <c r="G10" s="41"/>
      <c r="H10" s="41"/>
    </row>
    <row r="11" spans="2:93" s="42" customFormat="1" x14ac:dyDescent="0.3">
      <c r="B11" s="39" t="s">
        <v>114</v>
      </c>
      <c r="C11" s="40">
        <v>327758.2</v>
      </c>
      <c r="D11" s="40">
        <v>327758.2</v>
      </c>
      <c r="E11" s="40">
        <f>+E12</f>
        <v>0</v>
      </c>
      <c r="F11" s="41"/>
      <c r="G11" s="41"/>
      <c r="H11" s="41"/>
    </row>
    <row r="12" spans="2:93" s="42" customFormat="1" x14ac:dyDescent="0.3">
      <c r="B12" s="39" t="s">
        <v>115</v>
      </c>
      <c r="C12" s="40">
        <v>327758.2</v>
      </c>
      <c r="D12" s="40">
        <v>327758.2</v>
      </c>
      <c r="E12" s="43">
        <f>+E14</f>
        <v>0</v>
      </c>
    </row>
    <row r="13" spans="2:93" s="42" customFormat="1" x14ac:dyDescent="0.3">
      <c r="B13" s="39" t="s">
        <v>2</v>
      </c>
      <c r="C13" s="40"/>
      <c r="D13" s="40"/>
      <c r="E13" s="43"/>
    </row>
    <row r="14" spans="2:93" s="42" customFormat="1" x14ac:dyDescent="0.3">
      <c r="B14" s="39" t="s">
        <v>116</v>
      </c>
      <c r="C14" s="40">
        <f>C12</f>
        <v>327758.2</v>
      </c>
      <c r="D14" s="40">
        <f>D12</f>
        <v>327758.2</v>
      </c>
      <c r="E14" s="43">
        <f>SUM(E15:E15)</f>
        <v>0</v>
      </c>
    </row>
    <row r="15" spans="2:93" s="42" customFormat="1" x14ac:dyDescent="0.3">
      <c r="B15" s="44" t="s">
        <v>117</v>
      </c>
      <c r="C15" s="40">
        <f>C14</f>
        <v>327758.2</v>
      </c>
      <c r="D15" s="40">
        <f>D14</f>
        <v>327758.2</v>
      </c>
      <c r="E15" s="45">
        <f>+'[1]2'!F9</f>
        <v>0</v>
      </c>
    </row>
    <row r="16" spans="2:93" s="30" customFormat="1" x14ac:dyDescent="0.2">
      <c r="H16" s="31"/>
    </row>
    <row r="17" spans="8:8" x14ac:dyDescent="0.2">
      <c r="H17" s="31"/>
    </row>
  </sheetData>
  <mergeCells count="3">
    <mergeCell ref="B5:E5"/>
    <mergeCell ref="B7:B8"/>
    <mergeCell ref="C7:E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C34" workbookViewId="0">
      <selection activeCell="C45" sqref="C45"/>
    </sheetView>
  </sheetViews>
  <sheetFormatPr defaultRowHeight="17.25" x14ac:dyDescent="0.3"/>
  <cols>
    <col min="1" max="1" width="11.42578125" style="47" customWidth="1"/>
    <col min="2" max="2" width="16.140625" style="47" customWidth="1"/>
    <col min="3" max="3" width="65.28515625" style="47" customWidth="1"/>
    <col min="4" max="5" width="16.85546875" style="47" customWidth="1"/>
    <col min="6" max="6" width="16.85546875" style="50" customWidth="1"/>
    <col min="7" max="225" width="9.140625" style="47"/>
    <col min="226" max="226" width="5" style="47" customWidth="1"/>
    <col min="227" max="227" width="4.7109375" style="47" customWidth="1"/>
    <col min="228" max="228" width="5" style="47" customWidth="1"/>
    <col min="229" max="229" width="19.7109375" style="47" customWidth="1"/>
    <col min="230" max="230" width="49.85546875" style="47" customWidth="1"/>
    <col min="231" max="231" width="14.5703125" style="47" customWidth="1"/>
    <col min="232" max="232" width="13.7109375" style="47" customWidth="1"/>
    <col min="233" max="233" width="13.42578125" style="47" customWidth="1"/>
    <col min="234" max="234" width="15.42578125" style="47" customWidth="1"/>
    <col min="235" max="236" width="10.28515625" style="47" bestFit="1" customWidth="1"/>
    <col min="237" max="481" width="9.140625" style="47"/>
    <col min="482" max="482" width="5" style="47" customWidth="1"/>
    <col min="483" max="483" width="4.7109375" style="47" customWidth="1"/>
    <col min="484" max="484" width="5" style="47" customWidth="1"/>
    <col min="485" max="485" width="19.7109375" style="47" customWidth="1"/>
    <col min="486" max="486" width="49.85546875" style="47" customWidth="1"/>
    <col min="487" max="487" width="14.5703125" style="47" customWidth="1"/>
    <col min="488" max="488" width="13.7109375" style="47" customWidth="1"/>
    <col min="489" max="489" width="13.42578125" style="47" customWidth="1"/>
    <col min="490" max="490" width="15.42578125" style="47" customWidth="1"/>
    <col min="491" max="492" width="10.28515625" style="47" bestFit="1" customWidth="1"/>
    <col min="493" max="737" width="9.140625" style="47"/>
    <col min="738" max="738" width="5" style="47" customWidth="1"/>
    <col min="739" max="739" width="4.7109375" style="47" customWidth="1"/>
    <col min="740" max="740" width="5" style="47" customWidth="1"/>
    <col min="741" max="741" width="19.7109375" style="47" customWidth="1"/>
    <col min="742" max="742" width="49.85546875" style="47" customWidth="1"/>
    <col min="743" max="743" width="14.5703125" style="47" customWidth="1"/>
    <col min="744" max="744" width="13.7109375" style="47" customWidth="1"/>
    <col min="745" max="745" width="13.42578125" style="47" customWidth="1"/>
    <col min="746" max="746" width="15.42578125" style="47" customWidth="1"/>
    <col min="747" max="748" width="10.28515625" style="47" bestFit="1" customWidth="1"/>
    <col min="749" max="993" width="9.140625" style="47"/>
    <col min="994" max="994" width="5" style="47" customWidth="1"/>
    <col min="995" max="995" width="4.7109375" style="47" customWidth="1"/>
    <col min="996" max="996" width="5" style="47" customWidth="1"/>
    <col min="997" max="997" width="19.7109375" style="47" customWidth="1"/>
    <col min="998" max="998" width="49.85546875" style="47" customWidth="1"/>
    <col min="999" max="999" width="14.5703125" style="47" customWidth="1"/>
    <col min="1000" max="1000" width="13.7109375" style="47" customWidth="1"/>
    <col min="1001" max="1001" width="13.42578125" style="47" customWidth="1"/>
    <col min="1002" max="1002" width="15.42578125" style="47" customWidth="1"/>
    <col min="1003" max="1004" width="10.28515625" style="47" bestFit="1" customWidth="1"/>
    <col min="1005" max="1249" width="9.140625" style="47"/>
    <col min="1250" max="1250" width="5" style="47" customWidth="1"/>
    <col min="1251" max="1251" width="4.7109375" style="47" customWidth="1"/>
    <col min="1252" max="1252" width="5" style="47" customWidth="1"/>
    <col min="1253" max="1253" width="19.7109375" style="47" customWidth="1"/>
    <col min="1254" max="1254" width="49.85546875" style="47" customWidth="1"/>
    <col min="1255" max="1255" width="14.5703125" style="47" customWidth="1"/>
    <col min="1256" max="1256" width="13.7109375" style="47" customWidth="1"/>
    <col min="1257" max="1257" width="13.42578125" style="47" customWidth="1"/>
    <col min="1258" max="1258" width="15.42578125" style="47" customWidth="1"/>
    <col min="1259" max="1260" width="10.28515625" style="47" bestFit="1" customWidth="1"/>
    <col min="1261" max="1505" width="9.140625" style="47"/>
    <col min="1506" max="1506" width="5" style="47" customWidth="1"/>
    <col min="1507" max="1507" width="4.7109375" style="47" customWidth="1"/>
    <col min="1508" max="1508" width="5" style="47" customWidth="1"/>
    <col min="1509" max="1509" width="19.7109375" style="47" customWidth="1"/>
    <col min="1510" max="1510" width="49.85546875" style="47" customWidth="1"/>
    <col min="1511" max="1511" width="14.5703125" style="47" customWidth="1"/>
    <col min="1512" max="1512" width="13.7109375" style="47" customWidth="1"/>
    <col min="1513" max="1513" width="13.42578125" style="47" customWidth="1"/>
    <col min="1514" max="1514" width="15.42578125" style="47" customWidth="1"/>
    <col min="1515" max="1516" width="10.28515625" style="47" bestFit="1" customWidth="1"/>
    <col min="1517" max="1761" width="9.140625" style="47"/>
    <col min="1762" max="1762" width="5" style="47" customWidth="1"/>
    <col min="1763" max="1763" width="4.7109375" style="47" customWidth="1"/>
    <col min="1764" max="1764" width="5" style="47" customWidth="1"/>
    <col min="1765" max="1765" width="19.7109375" style="47" customWidth="1"/>
    <col min="1766" max="1766" width="49.85546875" style="47" customWidth="1"/>
    <col min="1767" max="1767" width="14.5703125" style="47" customWidth="1"/>
    <col min="1768" max="1768" width="13.7109375" style="47" customWidth="1"/>
    <col min="1769" max="1769" width="13.42578125" style="47" customWidth="1"/>
    <col min="1770" max="1770" width="15.42578125" style="47" customWidth="1"/>
    <col min="1771" max="1772" width="10.28515625" style="47" bestFit="1" customWidth="1"/>
    <col min="1773" max="2017" width="9.140625" style="47"/>
    <col min="2018" max="2018" width="5" style="47" customWidth="1"/>
    <col min="2019" max="2019" width="4.7109375" style="47" customWidth="1"/>
    <col min="2020" max="2020" width="5" style="47" customWidth="1"/>
    <col min="2021" max="2021" width="19.7109375" style="47" customWidth="1"/>
    <col min="2022" max="2022" width="49.85546875" style="47" customWidth="1"/>
    <col min="2023" max="2023" width="14.5703125" style="47" customWidth="1"/>
    <col min="2024" max="2024" width="13.7109375" style="47" customWidth="1"/>
    <col min="2025" max="2025" width="13.42578125" style="47" customWidth="1"/>
    <col min="2026" max="2026" width="15.42578125" style="47" customWidth="1"/>
    <col min="2027" max="2028" width="10.28515625" style="47" bestFit="1" customWidth="1"/>
    <col min="2029" max="2273" width="9.140625" style="47"/>
    <col min="2274" max="2274" width="5" style="47" customWidth="1"/>
    <col min="2275" max="2275" width="4.7109375" style="47" customWidth="1"/>
    <col min="2276" max="2276" width="5" style="47" customWidth="1"/>
    <col min="2277" max="2277" width="19.7109375" style="47" customWidth="1"/>
    <col min="2278" max="2278" width="49.85546875" style="47" customWidth="1"/>
    <col min="2279" max="2279" width="14.5703125" style="47" customWidth="1"/>
    <col min="2280" max="2280" width="13.7109375" style="47" customWidth="1"/>
    <col min="2281" max="2281" width="13.42578125" style="47" customWidth="1"/>
    <col min="2282" max="2282" width="15.42578125" style="47" customWidth="1"/>
    <col min="2283" max="2284" width="10.28515625" style="47" bestFit="1" customWidth="1"/>
    <col min="2285" max="2529" width="9.140625" style="47"/>
    <col min="2530" max="2530" width="5" style="47" customWidth="1"/>
    <col min="2531" max="2531" width="4.7109375" style="47" customWidth="1"/>
    <col min="2532" max="2532" width="5" style="47" customWidth="1"/>
    <col min="2533" max="2533" width="19.7109375" style="47" customWidth="1"/>
    <col min="2534" max="2534" width="49.85546875" style="47" customWidth="1"/>
    <col min="2535" max="2535" width="14.5703125" style="47" customWidth="1"/>
    <col min="2536" max="2536" width="13.7109375" style="47" customWidth="1"/>
    <col min="2537" max="2537" width="13.42578125" style="47" customWidth="1"/>
    <col min="2538" max="2538" width="15.42578125" style="47" customWidth="1"/>
    <col min="2539" max="2540" width="10.28515625" style="47" bestFit="1" customWidth="1"/>
    <col min="2541" max="2785" width="9.140625" style="47"/>
    <col min="2786" max="2786" width="5" style="47" customWidth="1"/>
    <col min="2787" max="2787" width="4.7109375" style="47" customWidth="1"/>
    <col min="2788" max="2788" width="5" style="47" customWidth="1"/>
    <col min="2789" max="2789" width="19.7109375" style="47" customWidth="1"/>
    <col min="2790" max="2790" width="49.85546875" style="47" customWidth="1"/>
    <col min="2791" max="2791" width="14.5703125" style="47" customWidth="1"/>
    <col min="2792" max="2792" width="13.7109375" style="47" customWidth="1"/>
    <col min="2793" max="2793" width="13.42578125" style="47" customWidth="1"/>
    <col min="2794" max="2794" width="15.42578125" style="47" customWidth="1"/>
    <col min="2795" max="2796" width="10.28515625" style="47" bestFit="1" customWidth="1"/>
    <col min="2797" max="3041" width="9.140625" style="47"/>
    <col min="3042" max="3042" width="5" style="47" customWidth="1"/>
    <col min="3043" max="3043" width="4.7109375" style="47" customWidth="1"/>
    <col min="3044" max="3044" width="5" style="47" customWidth="1"/>
    <col min="3045" max="3045" width="19.7109375" style="47" customWidth="1"/>
    <col min="3046" max="3046" width="49.85546875" style="47" customWidth="1"/>
    <col min="3047" max="3047" width="14.5703125" style="47" customWidth="1"/>
    <col min="3048" max="3048" width="13.7109375" style="47" customWidth="1"/>
    <col min="3049" max="3049" width="13.42578125" style="47" customWidth="1"/>
    <col min="3050" max="3050" width="15.42578125" style="47" customWidth="1"/>
    <col min="3051" max="3052" width="10.28515625" style="47" bestFit="1" customWidth="1"/>
    <col min="3053" max="3297" width="9.140625" style="47"/>
    <col min="3298" max="3298" width="5" style="47" customWidth="1"/>
    <col min="3299" max="3299" width="4.7109375" style="47" customWidth="1"/>
    <col min="3300" max="3300" width="5" style="47" customWidth="1"/>
    <col min="3301" max="3301" width="19.7109375" style="47" customWidth="1"/>
    <col min="3302" max="3302" width="49.85546875" style="47" customWidth="1"/>
    <col min="3303" max="3303" width="14.5703125" style="47" customWidth="1"/>
    <col min="3304" max="3304" width="13.7109375" style="47" customWidth="1"/>
    <col min="3305" max="3305" width="13.42578125" style="47" customWidth="1"/>
    <col min="3306" max="3306" width="15.42578125" style="47" customWidth="1"/>
    <col min="3307" max="3308" width="10.28515625" style="47" bestFit="1" customWidth="1"/>
    <col min="3309" max="3553" width="9.140625" style="47"/>
    <col min="3554" max="3554" width="5" style="47" customWidth="1"/>
    <col min="3555" max="3555" width="4.7109375" style="47" customWidth="1"/>
    <col min="3556" max="3556" width="5" style="47" customWidth="1"/>
    <col min="3557" max="3557" width="19.7109375" style="47" customWidth="1"/>
    <col min="3558" max="3558" width="49.85546875" style="47" customWidth="1"/>
    <col min="3559" max="3559" width="14.5703125" style="47" customWidth="1"/>
    <col min="3560" max="3560" width="13.7109375" style="47" customWidth="1"/>
    <col min="3561" max="3561" width="13.42578125" style="47" customWidth="1"/>
    <col min="3562" max="3562" width="15.42578125" style="47" customWidth="1"/>
    <col min="3563" max="3564" width="10.28515625" style="47" bestFit="1" customWidth="1"/>
    <col min="3565" max="3809" width="9.140625" style="47"/>
    <col min="3810" max="3810" width="5" style="47" customWidth="1"/>
    <col min="3811" max="3811" width="4.7109375" style="47" customWidth="1"/>
    <col min="3812" max="3812" width="5" style="47" customWidth="1"/>
    <col min="3813" max="3813" width="19.7109375" style="47" customWidth="1"/>
    <col min="3814" max="3814" width="49.85546875" style="47" customWidth="1"/>
    <col min="3815" max="3815" width="14.5703125" style="47" customWidth="1"/>
    <col min="3816" max="3816" width="13.7109375" style="47" customWidth="1"/>
    <col min="3817" max="3817" width="13.42578125" style="47" customWidth="1"/>
    <col min="3818" max="3818" width="15.42578125" style="47" customWidth="1"/>
    <col min="3819" max="3820" width="10.28515625" style="47" bestFit="1" customWidth="1"/>
    <col min="3821" max="4065" width="9.140625" style="47"/>
    <col min="4066" max="4066" width="5" style="47" customWidth="1"/>
    <col min="4067" max="4067" width="4.7109375" style="47" customWidth="1"/>
    <col min="4068" max="4068" width="5" style="47" customWidth="1"/>
    <col min="4069" max="4069" width="19.7109375" style="47" customWidth="1"/>
    <col min="4070" max="4070" width="49.85546875" style="47" customWidth="1"/>
    <col min="4071" max="4071" width="14.5703125" style="47" customWidth="1"/>
    <col min="4072" max="4072" width="13.7109375" style="47" customWidth="1"/>
    <col min="4073" max="4073" width="13.42578125" style="47" customWidth="1"/>
    <col min="4074" max="4074" width="15.42578125" style="47" customWidth="1"/>
    <col min="4075" max="4076" width="10.28515625" style="47" bestFit="1" customWidth="1"/>
    <col min="4077" max="4321" width="9.140625" style="47"/>
    <col min="4322" max="4322" width="5" style="47" customWidth="1"/>
    <col min="4323" max="4323" width="4.7109375" style="47" customWidth="1"/>
    <col min="4324" max="4324" width="5" style="47" customWidth="1"/>
    <col min="4325" max="4325" width="19.7109375" style="47" customWidth="1"/>
    <col min="4326" max="4326" width="49.85546875" style="47" customWidth="1"/>
    <col min="4327" max="4327" width="14.5703125" style="47" customWidth="1"/>
    <col min="4328" max="4328" width="13.7109375" style="47" customWidth="1"/>
    <col min="4329" max="4329" width="13.42578125" style="47" customWidth="1"/>
    <col min="4330" max="4330" width="15.42578125" style="47" customWidth="1"/>
    <col min="4331" max="4332" width="10.28515625" style="47" bestFit="1" customWidth="1"/>
    <col min="4333" max="4577" width="9.140625" style="47"/>
    <col min="4578" max="4578" width="5" style="47" customWidth="1"/>
    <col min="4579" max="4579" width="4.7109375" style="47" customWidth="1"/>
    <col min="4580" max="4580" width="5" style="47" customWidth="1"/>
    <col min="4581" max="4581" width="19.7109375" style="47" customWidth="1"/>
    <col min="4582" max="4582" width="49.85546875" style="47" customWidth="1"/>
    <col min="4583" max="4583" width="14.5703125" style="47" customWidth="1"/>
    <col min="4584" max="4584" width="13.7109375" style="47" customWidth="1"/>
    <col min="4585" max="4585" width="13.42578125" style="47" customWidth="1"/>
    <col min="4586" max="4586" width="15.42578125" style="47" customWidth="1"/>
    <col min="4587" max="4588" width="10.28515625" style="47" bestFit="1" customWidth="1"/>
    <col min="4589" max="4833" width="9.140625" style="47"/>
    <col min="4834" max="4834" width="5" style="47" customWidth="1"/>
    <col min="4835" max="4835" width="4.7109375" style="47" customWidth="1"/>
    <col min="4836" max="4836" width="5" style="47" customWidth="1"/>
    <col min="4837" max="4837" width="19.7109375" style="47" customWidth="1"/>
    <col min="4838" max="4838" width="49.85546875" style="47" customWidth="1"/>
    <col min="4839" max="4839" width="14.5703125" style="47" customWidth="1"/>
    <col min="4840" max="4840" width="13.7109375" style="47" customWidth="1"/>
    <col min="4841" max="4841" width="13.42578125" style="47" customWidth="1"/>
    <col min="4842" max="4842" width="15.42578125" style="47" customWidth="1"/>
    <col min="4843" max="4844" width="10.28515625" style="47" bestFit="1" customWidth="1"/>
    <col min="4845" max="5089" width="9.140625" style="47"/>
    <col min="5090" max="5090" width="5" style="47" customWidth="1"/>
    <col min="5091" max="5091" width="4.7109375" style="47" customWidth="1"/>
    <col min="5092" max="5092" width="5" style="47" customWidth="1"/>
    <col min="5093" max="5093" width="19.7109375" style="47" customWidth="1"/>
    <col min="5094" max="5094" width="49.85546875" style="47" customWidth="1"/>
    <col min="5095" max="5095" width="14.5703125" style="47" customWidth="1"/>
    <col min="5096" max="5096" width="13.7109375" style="47" customWidth="1"/>
    <col min="5097" max="5097" width="13.42578125" style="47" customWidth="1"/>
    <col min="5098" max="5098" width="15.42578125" style="47" customWidth="1"/>
    <col min="5099" max="5100" width="10.28515625" style="47" bestFit="1" customWidth="1"/>
    <col min="5101" max="5345" width="9.140625" style="47"/>
    <col min="5346" max="5346" width="5" style="47" customWidth="1"/>
    <col min="5347" max="5347" width="4.7109375" style="47" customWidth="1"/>
    <col min="5348" max="5348" width="5" style="47" customWidth="1"/>
    <col min="5349" max="5349" width="19.7109375" style="47" customWidth="1"/>
    <col min="5350" max="5350" width="49.85546875" style="47" customWidth="1"/>
    <col min="5351" max="5351" width="14.5703125" style="47" customWidth="1"/>
    <col min="5352" max="5352" width="13.7109375" style="47" customWidth="1"/>
    <col min="5353" max="5353" width="13.42578125" style="47" customWidth="1"/>
    <col min="5354" max="5354" width="15.42578125" style="47" customWidth="1"/>
    <col min="5355" max="5356" width="10.28515625" style="47" bestFit="1" customWidth="1"/>
    <col min="5357" max="5601" width="9.140625" style="47"/>
    <col min="5602" max="5602" width="5" style="47" customWidth="1"/>
    <col min="5603" max="5603" width="4.7109375" style="47" customWidth="1"/>
    <col min="5604" max="5604" width="5" style="47" customWidth="1"/>
    <col min="5605" max="5605" width="19.7109375" style="47" customWidth="1"/>
    <col min="5606" max="5606" width="49.85546875" style="47" customWidth="1"/>
    <col min="5607" max="5607" width="14.5703125" style="47" customWidth="1"/>
    <col min="5608" max="5608" width="13.7109375" style="47" customWidth="1"/>
    <col min="5609" max="5609" width="13.42578125" style="47" customWidth="1"/>
    <col min="5610" max="5610" width="15.42578125" style="47" customWidth="1"/>
    <col min="5611" max="5612" width="10.28515625" style="47" bestFit="1" customWidth="1"/>
    <col min="5613" max="5857" width="9.140625" style="47"/>
    <col min="5858" max="5858" width="5" style="47" customWidth="1"/>
    <col min="5859" max="5859" width="4.7109375" style="47" customWidth="1"/>
    <col min="5860" max="5860" width="5" style="47" customWidth="1"/>
    <col min="5861" max="5861" width="19.7109375" style="47" customWidth="1"/>
    <col min="5862" max="5862" width="49.85546875" style="47" customWidth="1"/>
    <col min="5863" max="5863" width="14.5703125" style="47" customWidth="1"/>
    <col min="5864" max="5864" width="13.7109375" style="47" customWidth="1"/>
    <col min="5865" max="5865" width="13.42578125" style="47" customWidth="1"/>
    <col min="5866" max="5866" width="15.42578125" style="47" customWidth="1"/>
    <col min="5867" max="5868" width="10.28515625" style="47" bestFit="1" customWidth="1"/>
    <col min="5869" max="6113" width="9.140625" style="47"/>
    <col min="6114" max="6114" width="5" style="47" customWidth="1"/>
    <col min="6115" max="6115" width="4.7109375" style="47" customWidth="1"/>
    <col min="6116" max="6116" width="5" style="47" customWidth="1"/>
    <col min="6117" max="6117" width="19.7109375" style="47" customWidth="1"/>
    <col min="6118" max="6118" width="49.85546875" style="47" customWidth="1"/>
    <col min="6119" max="6119" width="14.5703125" style="47" customWidth="1"/>
    <col min="6120" max="6120" width="13.7109375" style="47" customWidth="1"/>
    <col min="6121" max="6121" width="13.42578125" style="47" customWidth="1"/>
    <col min="6122" max="6122" width="15.42578125" style="47" customWidth="1"/>
    <col min="6123" max="6124" width="10.28515625" style="47" bestFit="1" customWidth="1"/>
    <col min="6125" max="6369" width="9.140625" style="47"/>
    <col min="6370" max="6370" width="5" style="47" customWidth="1"/>
    <col min="6371" max="6371" width="4.7109375" style="47" customWidth="1"/>
    <col min="6372" max="6372" width="5" style="47" customWidth="1"/>
    <col min="6373" max="6373" width="19.7109375" style="47" customWidth="1"/>
    <col min="6374" max="6374" width="49.85546875" style="47" customWidth="1"/>
    <col min="6375" max="6375" width="14.5703125" style="47" customWidth="1"/>
    <col min="6376" max="6376" width="13.7109375" style="47" customWidth="1"/>
    <col min="6377" max="6377" width="13.42578125" style="47" customWidth="1"/>
    <col min="6378" max="6378" width="15.42578125" style="47" customWidth="1"/>
    <col min="6379" max="6380" width="10.28515625" style="47" bestFit="1" customWidth="1"/>
    <col min="6381" max="6625" width="9.140625" style="47"/>
    <col min="6626" max="6626" width="5" style="47" customWidth="1"/>
    <col min="6627" max="6627" width="4.7109375" style="47" customWidth="1"/>
    <col min="6628" max="6628" width="5" style="47" customWidth="1"/>
    <col min="6629" max="6629" width="19.7109375" style="47" customWidth="1"/>
    <col min="6630" max="6630" width="49.85546875" style="47" customWidth="1"/>
    <col min="6631" max="6631" width="14.5703125" style="47" customWidth="1"/>
    <col min="6632" max="6632" width="13.7109375" style="47" customWidth="1"/>
    <col min="6633" max="6633" width="13.42578125" style="47" customWidth="1"/>
    <col min="6634" max="6634" width="15.42578125" style="47" customWidth="1"/>
    <col min="6635" max="6636" width="10.28515625" style="47" bestFit="1" customWidth="1"/>
    <col min="6637" max="6881" width="9.140625" style="47"/>
    <col min="6882" max="6882" width="5" style="47" customWidth="1"/>
    <col min="6883" max="6883" width="4.7109375" style="47" customWidth="1"/>
    <col min="6884" max="6884" width="5" style="47" customWidth="1"/>
    <col min="6885" max="6885" width="19.7109375" style="47" customWidth="1"/>
    <col min="6886" max="6886" width="49.85546875" style="47" customWidth="1"/>
    <col min="6887" max="6887" width="14.5703125" style="47" customWidth="1"/>
    <col min="6888" max="6888" width="13.7109375" style="47" customWidth="1"/>
    <col min="6889" max="6889" width="13.42578125" style="47" customWidth="1"/>
    <col min="6890" max="6890" width="15.42578125" style="47" customWidth="1"/>
    <col min="6891" max="6892" width="10.28515625" style="47" bestFit="1" customWidth="1"/>
    <col min="6893" max="7137" width="9.140625" style="47"/>
    <col min="7138" max="7138" width="5" style="47" customWidth="1"/>
    <col min="7139" max="7139" width="4.7109375" style="47" customWidth="1"/>
    <col min="7140" max="7140" width="5" style="47" customWidth="1"/>
    <col min="7141" max="7141" width="19.7109375" style="47" customWidth="1"/>
    <col min="7142" max="7142" width="49.85546875" style="47" customWidth="1"/>
    <col min="7143" max="7143" width="14.5703125" style="47" customWidth="1"/>
    <col min="7144" max="7144" width="13.7109375" style="47" customWidth="1"/>
    <col min="7145" max="7145" width="13.42578125" style="47" customWidth="1"/>
    <col min="7146" max="7146" width="15.42578125" style="47" customWidth="1"/>
    <col min="7147" max="7148" width="10.28515625" style="47" bestFit="1" customWidth="1"/>
    <col min="7149" max="7393" width="9.140625" style="47"/>
    <col min="7394" max="7394" width="5" style="47" customWidth="1"/>
    <col min="7395" max="7395" width="4.7109375" style="47" customWidth="1"/>
    <col min="7396" max="7396" width="5" style="47" customWidth="1"/>
    <col min="7397" max="7397" width="19.7109375" style="47" customWidth="1"/>
    <col min="7398" max="7398" width="49.85546875" style="47" customWidth="1"/>
    <col min="7399" max="7399" width="14.5703125" style="47" customWidth="1"/>
    <col min="7400" max="7400" width="13.7109375" style="47" customWidth="1"/>
    <col min="7401" max="7401" width="13.42578125" style="47" customWidth="1"/>
    <col min="7402" max="7402" width="15.42578125" style="47" customWidth="1"/>
    <col min="7403" max="7404" width="10.28515625" style="47" bestFit="1" customWidth="1"/>
    <col min="7405" max="7649" width="9.140625" style="47"/>
    <col min="7650" max="7650" width="5" style="47" customWidth="1"/>
    <col min="7651" max="7651" width="4.7109375" style="47" customWidth="1"/>
    <col min="7652" max="7652" width="5" style="47" customWidth="1"/>
    <col min="7653" max="7653" width="19.7109375" style="47" customWidth="1"/>
    <col min="7654" max="7654" width="49.85546875" style="47" customWidth="1"/>
    <col min="7655" max="7655" width="14.5703125" style="47" customWidth="1"/>
    <col min="7656" max="7656" width="13.7109375" style="47" customWidth="1"/>
    <col min="7657" max="7657" width="13.42578125" style="47" customWidth="1"/>
    <col min="7658" max="7658" width="15.42578125" style="47" customWidth="1"/>
    <col min="7659" max="7660" width="10.28515625" style="47" bestFit="1" customWidth="1"/>
    <col min="7661" max="7905" width="9.140625" style="47"/>
    <col min="7906" max="7906" width="5" style="47" customWidth="1"/>
    <col min="7907" max="7907" width="4.7109375" style="47" customWidth="1"/>
    <col min="7908" max="7908" width="5" style="47" customWidth="1"/>
    <col min="7909" max="7909" width="19.7109375" style="47" customWidth="1"/>
    <col min="7910" max="7910" width="49.85546875" style="47" customWidth="1"/>
    <col min="7911" max="7911" width="14.5703125" style="47" customWidth="1"/>
    <col min="7912" max="7912" width="13.7109375" style="47" customWidth="1"/>
    <col min="7913" max="7913" width="13.42578125" style="47" customWidth="1"/>
    <col min="7914" max="7914" width="15.42578125" style="47" customWidth="1"/>
    <col min="7915" max="7916" width="10.28515625" style="47" bestFit="1" customWidth="1"/>
    <col min="7917" max="8161" width="9.140625" style="47"/>
    <col min="8162" max="8162" width="5" style="47" customWidth="1"/>
    <col min="8163" max="8163" width="4.7109375" style="47" customWidth="1"/>
    <col min="8164" max="8164" width="5" style="47" customWidth="1"/>
    <col min="8165" max="8165" width="19.7109375" style="47" customWidth="1"/>
    <col min="8166" max="8166" width="49.85546875" style="47" customWidth="1"/>
    <col min="8167" max="8167" width="14.5703125" style="47" customWidth="1"/>
    <col min="8168" max="8168" width="13.7109375" style="47" customWidth="1"/>
    <col min="8169" max="8169" width="13.42578125" style="47" customWidth="1"/>
    <col min="8170" max="8170" width="15.42578125" style="47" customWidth="1"/>
    <col min="8171" max="8172" width="10.28515625" style="47" bestFit="1" customWidth="1"/>
    <col min="8173" max="8417" width="9.140625" style="47"/>
    <col min="8418" max="8418" width="5" style="47" customWidth="1"/>
    <col min="8419" max="8419" width="4.7109375" style="47" customWidth="1"/>
    <col min="8420" max="8420" width="5" style="47" customWidth="1"/>
    <col min="8421" max="8421" width="19.7109375" style="47" customWidth="1"/>
    <col min="8422" max="8422" width="49.85546875" style="47" customWidth="1"/>
    <col min="8423" max="8423" width="14.5703125" style="47" customWidth="1"/>
    <col min="8424" max="8424" width="13.7109375" style="47" customWidth="1"/>
    <col min="8425" max="8425" width="13.42578125" style="47" customWidth="1"/>
    <col min="8426" max="8426" width="15.42578125" style="47" customWidth="1"/>
    <col min="8427" max="8428" width="10.28515625" style="47" bestFit="1" customWidth="1"/>
    <col min="8429" max="8673" width="9.140625" style="47"/>
    <col min="8674" max="8674" width="5" style="47" customWidth="1"/>
    <col min="8675" max="8675" width="4.7109375" style="47" customWidth="1"/>
    <col min="8676" max="8676" width="5" style="47" customWidth="1"/>
    <col min="8677" max="8677" width="19.7109375" style="47" customWidth="1"/>
    <col min="8678" max="8678" width="49.85546875" style="47" customWidth="1"/>
    <col min="8679" max="8679" width="14.5703125" style="47" customWidth="1"/>
    <col min="8680" max="8680" width="13.7109375" style="47" customWidth="1"/>
    <col min="8681" max="8681" width="13.42578125" style="47" customWidth="1"/>
    <col min="8682" max="8682" width="15.42578125" style="47" customWidth="1"/>
    <col min="8683" max="8684" width="10.28515625" style="47" bestFit="1" customWidth="1"/>
    <col min="8685" max="8929" width="9.140625" style="47"/>
    <col min="8930" max="8930" width="5" style="47" customWidth="1"/>
    <col min="8931" max="8931" width="4.7109375" style="47" customWidth="1"/>
    <col min="8932" max="8932" width="5" style="47" customWidth="1"/>
    <col min="8933" max="8933" width="19.7109375" style="47" customWidth="1"/>
    <col min="8934" max="8934" width="49.85546875" style="47" customWidth="1"/>
    <col min="8935" max="8935" width="14.5703125" style="47" customWidth="1"/>
    <col min="8936" max="8936" width="13.7109375" style="47" customWidth="1"/>
    <col min="8937" max="8937" width="13.42578125" style="47" customWidth="1"/>
    <col min="8938" max="8938" width="15.42578125" style="47" customWidth="1"/>
    <col min="8939" max="8940" width="10.28515625" style="47" bestFit="1" customWidth="1"/>
    <col min="8941" max="9185" width="9.140625" style="47"/>
    <col min="9186" max="9186" width="5" style="47" customWidth="1"/>
    <col min="9187" max="9187" width="4.7109375" style="47" customWidth="1"/>
    <col min="9188" max="9188" width="5" style="47" customWidth="1"/>
    <col min="9189" max="9189" width="19.7109375" style="47" customWidth="1"/>
    <col min="9190" max="9190" width="49.85546875" style="47" customWidth="1"/>
    <col min="9191" max="9191" width="14.5703125" style="47" customWidth="1"/>
    <col min="9192" max="9192" width="13.7109375" style="47" customWidth="1"/>
    <col min="9193" max="9193" width="13.42578125" style="47" customWidth="1"/>
    <col min="9194" max="9194" width="15.42578125" style="47" customWidth="1"/>
    <col min="9195" max="9196" width="10.28515625" style="47" bestFit="1" customWidth="1"/>
    <col min="9197" max="9441" width="9.140625" style="47"/>
    <col min="9442" max="9442" width="5" style="47" customWidth="1"/>
    <col min="9443" max="9443" width="4.7109375" style="47" customWidth="1"/>
    <col min="9444" max="9444" width="5" style="47" customWidth="1"/>
    <col min="9445" max="9445" width="19.7109375" style="47" customWidth="1"/>
    <col min="9446" max="9446" width="49.85546875" style="47" customWidth="1"/>
    <col min="9447" max="9447" width="14.5703125" style="47" customWidth="1"/>
    <col min="9448" max="9448" width="13.7109375" style="47" customWidth="1"/>
    <col min="9449" max="9449" width="13.42578125" style="47" customWidth="1"/>
    <col min="9450" max="9450" width="15.42578125" style="47" customWidth="1"/>
    <col min="9451" max="9452" width="10.28515625" style="47" bestFit="1" customWidth="1"/>
    <col min="9453" max="9697" width="9.140625" style="47"/>
    <col min="9698" max="9698" width="5" style="47" customWidth="1"/>
    <col min="9699" max="9699" width="4.7109375" style="47" customWidth="1"/>
    <col min="9700" max="9700" width="5" style="47" customWidth="1"/>
    <col min="9701" max="9701" width="19.7109375" style="47" customWidth="1"/>
    <col min="9702" max="9702" width="49.85546875" style="47" customWidth="1"/>
    <col min="9703" max="9703" width="14.5703125" style="47" customWidth="1"/>
    <col min="9704" max="9704" width="13.7109375" style="47" customWidth="1"/>
    <col min="9705" max="9705" width="13.42578125" style="47" customWidth="1"/>
    <col min="9706" max="9706" width="15.42578125" style="47" customWidth="1"/>
    <col min="9707" max="9708" width="10.28515625" style="47" bestFit="1" customWidth="1"/>
    <col min="9709" max="9953" width="9.140625" style="47"/>
    <col min="9954" max="9954" width="5" style="47" customWidth="1"/>
    <col min="9955" max="9955" width="4.7109375" style="47" customWidth="1"/>
    <col min="9956" max="9956" width="5" style="47" customWidth="1"/>
    <col min="9957" max="9957" width="19.7109375" style="47" customWidth="1"/>
    <col min="9958" max="9958" width="49.85546875" style="47" customWidth="1"/>
    <col min="9959" max="9959" width="14.5703125" style="47" customWidth="1"/>
    <col min="9960" max="9960" width="13.7109375" style="47" customWidth="1"/>
    <col min="9961" max="9961" width="13.42578125" style="47" customWidth="1"/>
    <col min="9962" max="9962" width="15.42578125" style="47" customWidth="1"/>
    <col min="9963" max="9964" width="10.28515625" style="47" bestFit="1" customWidth="1"/>
    <col min="9965" max="10209" width="9.140625" style="47"/>
    <col min="10210" max="10210" width="5" style="47" customWidth="1"/>
    <col min="10211" max="10211" width="4.7109375" style="47" customWidth="1"/>
    <col min="10212" max="10212" width="5" style="47" customWidth="1"/>
    <col min="10213" max="10213" width="19.7109375" style="47" customWidth="1"/>
    <col min="10214" max="10214" width="49.85546875" style="47" customWidth="1"/>
    <col min="10215" max="10215" width="14.5703125" style="47" customWidth="1"/>
    <col min="10216" max="10216" width="13.7109375" style="47" customWidth="1"/>
    <col min="10217" max="10217" width="13.42578125" style="47" customWidth="1"/>
    <col min="10218" max="10218" width="15.42578125" style="47" customWidth="1"/>
    <col min="10219" max="10220" width="10.28515625" style="47" bestFit="1" customWidth="1"/>
    <col min="10221" max="10465" width="9.140625" style="47"/>
    <col min="10466" max="10466" width="5" style="47" customWidth="1"/>
    <col min="10467" max="10467" width="4.7109375" style="47" customWidth="1"/>
    <col min="10468" max="10468" width="5" style="47" customWidth="1"/>
    <col min="10469" max="10469" width="19.7109375" style="47" customWidth="1"/>
    <col min="10470" max="10470" width="49.85546875" style="47" customWidth="1"/>
    <col min="10471" max="10471" width="14.5703125" style="47" customWidth="1"/>
    <col min="10472" max="10472" width="13.7109375" style="47" customWidth="1"/>
    <col min="10473" max="10473" width="13.42578125" style="47" customWidth="1"/>
    <col min="10474" max="10474" width="15.42578125" style="47" customWidth="1"/>
    <col min="10475" max="10476" width="10.28515625" style="47" bestFit="1" customWidth="1"/>
    <col min="10477" max="10721" width="9.140625" style="47"/>
    <col min="10722" max="10722" width="5" style="47" customWidth="1"/>
    <col min="10723" max="10723" width="4.7109375" style="47" customWidth="1"/>
    <col min="10724" max="10724" width="5" style="47" customWidth="1"/>
    <col min="10725" max="10725" width="19.7109375" style="47" customWidth="1"/>
    <col min="10726" max="10726" width="49.85546875" style="47" customWidth="1"/>
    <col min="10727" max="10727" width="14.5703125" style="47" customWidth="1"/>
    <col min="10728" max="10728" width="13.7109375" style="47" customWidth="1"/>
    <col min="10729" max="10729" width="13.42578125" style="47" customWidth="1"/>
    <col min="10730" max="10730" width="15.42578125" style="47" customWidth="1"/>
    <col min="10731" max="10732" width="10.28515625" style="47" bestFit="1" customWidth="1"/>
    <col min="10733" max="10977" width="9.140625" style="47"/>
    <col min="10978" max="10978" width="5" style="47" customWidth="1"/>
    <col min="10979" max="10979" width="4.7109375" style="47" customWidth="1"/>
    <col min="10980" max="10980" width="5" style="47" customWidth="1"/>
    <col min="10981" max="10981" width="19.7109375" style="47" customWidth="1"/>
    <col min="10982" max="10982" width="49.85546875" style="47" customWidth="1"/>
    <col min="10983" max="10983" width="14.5703125" style="47" customWidth="1"/>
    <col min="10984" max="10984" width="13.7109375" style="47" customWidth="1"/>
    <col min="10985" max="10985" width="13.42578125" style="47" customWidth="1"/>
    <col min="10986" max="10986" width="15.42578125" style="47" customWidth="1"/>
    <col min="10987" max="10988" width="10.28515625" style="47" bestFit="1" customWidth="1"/>
    <col min="10989" max="11233" width="9.140625" style="47"/>
    <col min="11234" max="11234" width="5" style="47" customWidth="1"/>
    <col min="11235" max="11235" width="4.7109375" style="47" customWidth="1"/>
    <col min="11236" max="11236" width="5" style="47" customWidth="1"/>
    <col min="11237" max="11237" width="19.7109375" style="47" customWidth="1"/>
    <col min="11238" max="11238" width="49.85546875" style="47" customWidth="1"/>
    <col min="11239" max="11239" width="14.5703125" style="47" customWidth="1"/>
    <col min="11240" max="11240" width="13.7109375" style="47" customWidth="1"/>
    <col min="11241" max="11241" width="13.42578125" style="47" customWidth="1"/>
    <col min="11242" max="11242" width="15.42578125" style="47" customWidth="1"/>
    <col min="11243" max="11244" width="10.28515625" style="47" bestFit="1" customWidth="1"/>
    <col min="11245" max="11489" width="9.140625" style="47"/>
    <col min="11490" max="11490" width="5" style="47" customWidth="1"/>
    <col min="11491" max="11491" width="4.7109375" style="47" customWidth="1"/>
    <col min="11492" max="11492" width="5" style="47" customWidth="1"/>
    <col min="11493" max="11493" width="19.7109375" style="47" customWidth="1"/>
    <col min="11494" max="11494" width="49.85546875" style="47" customWidth="1"/>
    <col min="11495" max="11495" width="14.5703125" style="47" customWidth="1"/>
    <col min="11496" max="11496" width="13.7109375" style="47" customWidth="1"/>
    <col min="11497" max="11497" width="13.42578125" style="47" customWidth="1"/>
    <col min="11498" max="11498" width="15.42578125" style="47" customWidth="1"/>
    <col min="11499" max="11500" width="10.28515625" style="47" bestFit="1" customWidth="1"/>
    <col min="11501" max="11745" width="9.140625" style="47"/>
    <col min="11746" max="11746" width="5" style="47" customWidth="1"/>
    <col min="11747" max="11747" width="4.7109375" style="47" customWidth="1"/>
    <col min="11748" max="11748" width="5" style="47" customWidth="1"/>
    <col min="11749" max="11749" width="19.7109375" style="47" customWidth="1"/>
    <col min="11750" max="11750" width="49.85546875" style="47" customWidth="1"/>
    <col min="11751" max="11751" width="14.5703125" style="47" customWidth="1"/>
    <col min="11752" max="11752" width="13.7109375" style="47" customWidth="1"/>
    <col min="11753" max="11753" width="13.42578125" style="47" customWidth="1"/>
    <col min="11754" max="11754" width="15.42578125" style="47" customWidth="1"/>
    <col min="11755" max="11756" width="10.28515625" style="47" bestFit="1" customWidth="1"/>
    <col min="11757" max="12001" width="9.140625" style="47"/>
    <col min="12002" max="12002" width="5" style="47" customWidth="1"/>
    <col min="12003" max="12003" width="4.7109375" style="47" customWidth="1"/>
    <col min="12004" max="12004" width="5" style="47" customWidth="1"/>
    <col min="12005" max="12005" width="19.7109375" style="47" customWidth="1"/>
    <col min="12006" max="12006" width="49.85546875" style="47" customWidth="1"/>
    <col min="12007" max="12007" width="14.5703125" style="47" customWidth="1"/>
    <col min="12008" max="12008" width="13.7109375" style="47" customWidth="1"/>
    <col min="12009" max="12009" width="13.42578125" style="47" customWidth="1"/>
    <col min="12010" max="12010" width="15.42578125" style="47" customWidth="1"/>
    <col min="12011" max="12012" width="10.28515625" style="47" bestFit="1" customWidth="1"/>
    <col min="12013" max="12257" width="9.140625" style="47"/>
    <col min="12258" max="12258" width="5" style="47" customWidth="1"/>
    <col min="12259" max="12259" width="4.7109375" style="47" customWidth="1"/>
    <col min="12260" max="12260" width="5" style="47" customWidth="1"/>
    <col min="12261" max="12261" width="19.7109375" style="47" customWidth="1"/>
    <col min="12262" max="12262" width="49.85546875" style="47" customWidth="1"/>
    <col min="12263" max="12263" width="14.5703125" style="47" customWidth="1"/>
    <col min="12264" max="12264" width="13.7109375" style="47" customWidth="1"/>
    <col min="12265" max="12265" width="13.42578125" style="47" customWidth="1"/>
    <col min="12266" max="12266" width="15.42578125" style="47" customWidth="1"/>
    <col min="12267" max="12268" width="10.28515625" style="47" bestFit="1" customWidth="1"/>
    <col min="12269" max="12513" width="9.140625" style="47"/>
    <col min="12514" max="12514" width="5" style="47" customWidth="1"/>
    <col min="12515" max="12515" width="4.7109375" style="47" customWidth="1"/>
    <col min="12516" max="12516" width="5" style="47" customWidth="1"/>
    <col min="12517" max="12517" width="19.7109375" style="47" customWidth="1"/>
    <col min="12518" max="12518" width="49.85546875" style="47" customWidth="1"/>
    <col min="12519" max="12519" width="14.5703125" style="47" customWidth="1"/>
    <col min="12520" max="12520" width="13.7109375" style="47" customWidth="1"/>
    <col min="12521" max="12521" width="13.42578125" style="47" customWidth="1"/>
    <col min="12522" max="12522" width="15.42578125" style="47" customWidth="1"/>
    <col min="12523" max="12524" width="10.28515625" style="47" bestFit="1" customWidth="1"/>
    <col min="12525" max="12769" width="9.140625" style="47"/>
    <col min="12770" max="12770" width="5" style="47" customWidth="1"/>
    <col min="12771" max="12771" width="4.7109375" style="47" customWidth="1"/>
    <col min="12772" max="12772" width="5" style="47" customWidth="1"/>
    <col min="12773" max="12773" width="19.7109375" style="47" customWidth="1"/>
    <col min="12774" max="12774" width="49.85546875" style="47" customWidth="1"/>
    <col min="12775" max="12775" width="14.5703125" style="47" customWidth="1"/>
    <col min="12776" max="12776" width="13.7109375" style="47" customWidth="1"/>
    <col min="12777" max="12777" width="13.42578125" style="47" customWidth="1"/>
    <col min="12778" max="12778" width="15.42578125" style="47" customWidth="1"/>
    <col min="12779" max="12780" width="10.28515625" style="47" bestFit="1" customWidth="1"/>
    <col min="12781" max="13025" width="9.140625" style="47"/>
    <col min="13026" max="13026" width="5" style="47" customWidth="1"/>
    <col min="13027" max="13027" width="4.7109375" style="47" customWidth="1"/>
    <col min="13028" max="13028" width="5" style="47" customWidth="1"/>
    <col min="13029" max="13029" width="19.7109375" style="47" customWidth="1"/>
    <col min="13030" max="13030" width="49.85546875" style="47" customWidth="1"/>
    <col min="13031" max="13031" width="14.5703125" style="47" customWidth="1"/>
    <col min="13032" max="13032" width="13.7109375" style="47" customWidth="1"/>
    <col min="13033" max="13033" width="13.42578125" style="47" customWidth="1"/>
    <col min="13034" max="13034" width="15.42578125" style="47" customWidth="1"/>
    <col min="13035" max="13036" width="10.28515625" style="47" bestFit="1" customWidth="1"/>
    <col min="13037" max="13281" width="9.140625" style="47"/>
    <col min="13282" max="13282" width="5" style="47" customWidth="1"/>
    <col min="13283" max="13283" width="4.7109375" style="47" customWidth="1"/>
    <col min="13284" max="13284" width="5" style="47" customWidth="1"/>
    <col min="13285" max="13285" width="19.7109375" style="47" customWidth="1"/>
    <col min="13286" max="13286" width="49.85546875" style="47" customWidth="1"/>
    <col min="13287" max="13287" width="14.5703125" style="47" customWidth="1"/>
    <col min="13288" max="13288" width="13.7109375" style="47" customWidth="1"/>
    <col min="13289" max="13289" width="13.42578125" style="47" customWidth="1"/>
    <col min="13290" max="13290" width="15.42578125" style="47" customWidth="1"/>
    <col min="13291" max="13292" width="10.28515625" style="47" bestFit="1" customWidth="1"/>
    <col min="13293" max="13537" width="9.140625" style="47"/>
    <col min="13538" max="13538" width="5" style="47" customWidth="1"/>
    <col min="13539" max="13539" width="4.7109375" style="47" customWidth="1"/>
    <col min="13540" max="13540" width="5" style="47" customWidth="1"/>
    <col min="13541" max="13541" width="19.7109375" style="47" customWidth="1"/>
    <col min="13542" max="13542" width="49.85546875" style="47" customWidth="1"/>
    <col min="13543" max="13543" width="14.5703125" style="47" customWidth="1"/>
    <col min="13544" max="13544" width="13.7109375" style="47" customWidth="1"/>
    <col min="13545" max="13545" width="13.42578125" style="47" customWidth="1"/>
    <col min="13546" max="13546" width="15.42578125" style="47" customWidth="1"/>
    <col min="13547" max="13548" width="10.28515625" style="47" bestFit="1" customWidth="1"/>
    <col min="13549" max="13793" width="9.140625" style="47"/>
    <col min="13794" max="13794" width="5" style="47" customWidth="1"/>
    <col min="13795" max="13795" width="4.7109375" style="47" customWidth="1"/>
    <col min="13796" max="13796" width="5" style="47" customWidth="1"/>
    <col min="13797" max="13797" width="19.7109375" style="47" customWidth="1"/>
    <col min="13798" max="13798" width="49.85546875" style="47" customWidth="1"/>
    <col min="13799" max="13799" width="14.5703125" style="47" customWidth="1"/>
    <col min="13800" max="13800" width="13.7109375" style="47" customWidth="1"/>
    <col min="13801" max="13801" width="13.42578125" style="47" customWidth="1"/>
    <col min="13802" max="13802" width="15.42578125" style="47" customWidth="1"/>
    <col min="13803" max="13804" width="10.28515625" style="47" bestFit="1" customWidth="1"/>
    <col min="13805" max="14049" width="9.140625" style="47"/>
    <col min="14050" max="14050" width="5" style="47" customWidth="1"/>
    <col min="14051" max="14051" width="4.7109375" style="47" customWidth="1"/>
    <col min="14052" max="14052" width="5" style="47" customWidth="1"/>
    <col min="14053" max="14053" width="19.7109375" style="47" customWidth="1"/>
    <col min="14054" max="14054" width="49.85546875" style="47" customWidth="1"/>
    <col min="14055" max="14055" width="14.5703125" style="47" customWidth="1"/>
    <col min="14056" max="14056" width="13.7109375" style="47" customWidth="1"/>
    <col min="14057" max="14057" width="13.42578125" style="47" customWidth="1"/>
    <col min="14058" max="14058" width="15.42578125" style="47" customWidth="1"/>
    <col min="14059" max="14060" width="10.28515625" style="47" bestFit="1" customWidth="1"/>
    <col min="14061" max="14305" width="9.140625" style="47"/>
    <col min="14306" max="14306" width="5" style="47" customWidth="1"/>
    <col min="14307" max="14307" width="4.7109375" style="47" customWidth="1"/>
    <col min="14308" max="14308" width="5" style="47" customWidth="1"/>
    <col min="14309" max="14309" width="19.7109375" style="47" customWidth="1"/>
    <col min="14310" max="14310" width="49.85546875" style="47" customWidth="1"/>
    <col min="14311" max="14311" width="14.5703125" style="47" customWidth="1"/>
    <col min="14312" max="14312" width="13.7109375" style="47" customWidth="1"/>
    <col min="14313" max="14313" width="13.42578125" style="47" customWidth="1"/>
    <col min="14314" max="14314" width="15.42578125" style="47" customWidth="1"/>
    <col min="14315" max="14316" width="10.28515625" style="47" bestFit="1" customWidth="1"/>
    <col min="14317" max="14561" width="9.140625" style="47"/>
    <col min="14562" max="14562" width="5" style="47" customWidth="1"/>
    <col min="14563" max="14563" width="4.7109375" style="47" customWidth="1"/>
    <col min="14564" max="14564" width="5" style="47" customWidth="1"/>
    <col min="14565" max="14565" width="19.7109375" style="47" customWidth="1"/>
    <col min="14566" max="14566" width="49.85546875" style="47" customWidth="1"/>
    <col min="14567" max="14567" width="14.5703125" style="47" customWidth="1"/>
    <col min="14568" max="14568" width="13.7109375" style="47" customWidth="1"/>
    <col min="14569" max="14569" width="13.42578125" style="47" customWidth="1"/>
    <col min="14570" max="14570" width="15.42578125" style="47" customWidth="1"/>
    <col min="14571" max="14572" width="10.28515625" style="47" bestFit="1" customWidth="1"/>
    <col min="14573" max="14817" width="9.140625" style="47"/>
    <col min="14818" max="14818" width="5" style="47" customWidth="1"/>
    <col min="14819" max="14819" width="4.7109375" style="47" customWidth="1"/>
    <col min="14820" max="14820" width="5" style="47" customWidth="1"/>
    <col min="14821" max="14821" width="19.7109375" style="47" customWidth="1"/>
    <col min="14822" max="14822" width="49.85546875" style="47" customWidth="1"/>
    <col min="14823" max="14823" width="14.5703125" style="47" customWidth="1"/>
    <col min="14824" max="14824" width="13.7109375" style="47" customWidth="1"/>
    <col min="14825" max="14825" width="13.42578125" style="47" customWidth="1"/>
    <col min="14826" max="14826" width="15.42578125" style="47" customWidth="1"/>
    <col min="14827" max="14828" width="10.28515625" style="47" bestFit="1" customWidth="1"/>
    <col min="14829" max="15073" width="9.140625" style="47"/>
    <col min="15074" max="15074" width="5" style="47" customWidth="1"/>
    <col min="15075" max="15075" width="4.7109375" style="47" customWidth="1"/>
    <col min="15076" max="15076" width="5" style="47" customWidth="1"/>
    <col min="15077" max="15077" width="19.7109375" style="47" customWidth="1"/>
    <col min="15078" max="15078" width="49.85546875" style="47" customWidth="1"/>
    <col min="15079" max="15079" width="14.5703125" style="47" customWidth="1"/>
    <col min="15080" max="15080" width="13.7109375" style="47" customWidth="1"/>
    <col min="15081" max="15081" width="13.42578125" style="47" customWidth="1"/>
    <col min="15082" max="15082" width="15.42578125" style="47" customWidth="1"/>
    <col min="15083" max="15084" width="10.28515625" style="47" bestFit="1" customWidth="1"/>
    <col min="15085" max="15329" width="9.140625" style="47"/>
    <col min="15330" max="15330" width="5" style="47" customWidth="1"/>
    <col min="15331" max="15331" width="4.7109375" style="47" customWidth="1"/>
    <col min="15332" max="15332" width="5" style="47" customWidth="1"/>
    <col min="15333" max="15333" width="19.7109375" style="47" customWidth="1"/>
    <col min="15334" max="15334" width="49.85546875" style="47" customWidth="1"/>
    <col min="15335" max="15335" width="14.5703125" style="47" customWidth="1"/>
    <col min="15336" max="15336" width="13.7109375" style="47" customWidth="1"/>
    <col min="15337" max="15337" width="13.42578125" style="47" customWidth="1"/>
    <col min="15338" max="15338" width="15.42578125" style="47" customWidth="1"/>
    <col min="15339" max="15340" width="10.28515625" style="47" bestFit="1" customWidth="1"/>
    <col min="15341" max="15585" width="9.140625" style="47"/>
    <col min="15586" max="15586" width="5" style="47" customWidth="1"/>
    <col min="15587" max="15587" width="4.7109375" style="47" customWidth="1"/>
    <col min="15588" max="15588" width="5" style="47" customWidth="1"/>
    <col min="15589" max="15589" width="19.7109375" style="47" customWidth="1"/>
    <col min="15590" max="15590" width="49.85546875" style="47" customWidth="1"/>
    <col min="15591" max="15591" width="14.5703125" style="47" customWidth="1"/>
    <col min="15592" max="15592" width="13.7109375" style="47" customWidth="1"/>
    <col min="15593" max="15593" width="13.42578125" style="47" customWidth="1"/>
    <col min="15594" max="15594" width="15.42578125" style="47" customWidth="1"/>
    <col min="15595" max="15596" width="10.28515625" style="47" bestFit="1" customWidth="1"/>
    <col min="15597" max="15841" width="9.140625" style="47"/>
    <col min="15842" max="15842" width="5" style="47" customWidth="1"/>
    <col min="15843" max="15843" width="4.7109375" style="47" customWidth="1"/>
    <col min="15844" max="15844" width="5" style="47" customWidth="1"/>
    <col min="15845" max="15845" width="19.7109375" style="47" customWidth="1"/>
    <col min="15846" max="15846" width="49.85546875" style="47" customWidth="1"/>
    <col min="15847" max="15847" width="14.5703125" style="47" customWidth="1"/>
    <col min="15848" max="15848" width="13.7109375" style="47" customWidth="1"/>
    <col min="15849" max="15849" width="13.42578125" style="47" customWidth="1"/>
    <col min="15850" max="15850" width="15.42578125" style="47" customWidth="1"/>
    <col min="15851" max="15852" width="10.28515625" style="47" bestFit="1" customWidth="1"/>
    <col min="15853" max="16097" width="9.140625" style="47"/>
    <col min="16098" max="16098" width="5" style="47" customWidth="1"/>
    <col min="16099" max="16099" width="4.7109375" style="47" customWidth="1"/>
    <col min="16100" max="16100" width="5" style="47" customWidth="1"/>
    <col min="16101" max="16101" width="19.7109375" style="47" customWidth="1"/>
    <col min="16102" max="16102" width="49.85546875" style="47" customWidth="1"/>
    <col min="16103" max="16103" width="14.5703125" style="47" customWidth="1"/>
    <col min="16104" max="16104" width="13.7109375" style="47" customWidth="1"/>
    <col min="16105" max="16105" width="13.42578125" style="47" customWidth="1"/>
    <col min="16106" max="16106" width="15.42578125" style="47" customWidth="1"/>
    <col min="16107" max="16108" width="10.28515625" style="47" bestFit="1" customWidth="1"/>
    <col min="16109" max="16384" width="9.140625" style="47"/>
  </cols>
  <sheetData>
    <row r="1" spans="1:6" x14ac:dyDescent="0.3">
      <c r="B1" s="47" t="s">
        <v>52</v>
      </c>
      <c r="F1" s="9" t="s">
        <v>103</v>
      </c>
    </row>
    <row r="2" spans="1:6" x14ac:dyDescent="0.3">
      <c r="C2" s="48"/>
      <c r="D2" s="48"/>
      <c r="E2" s="48"/>
      <c r="F2" s="9" t="s">
        <v>70</v>
      </c>
    </row>
    <row r="3" spans="1:6" x14ac:dyDescent="0.3">
      <c r="C3" s="48"/>
      <c r="D3" s="48"/>
      <c r="E3" s="48"/>
      <c r="F3" s="12" t="s">
        <v>53</v>
      </c>
    </row>
    <row r="4" spans="1:6" x14ac:dyDescent="0.3">
      <c r="B4" s="49"/>
      <c r="C4" s="49"/>
      <c r="D4" s="49"/>
      <c r="E4" s="49"/>
    </row>
    <row r="5" spans="1:6" ht="62.25" customHeight="1" x14ac:dyDescent="0.3">
      <c r="A5" s="158" t="s">
        <v>87</v>
      </c>
      <c r="B5" s="158"/>
      <c r="C5" s="158"/>
      <c r="D5" s="158"/>
      <c r="E5" s="158"/>
      <c r="F5" s="158"/>
    </row>
    <row r="6" spans="1:6" x14ac:dyDescent="0.3">
      <c r="B6" s="84"/>
      <c r="C6" s="84"/>
      <c r="D6" s="84"/>
      <c r="E6" s="84"/>
      <c r="F6" s="28" t="s">
        <v>133</v>
      </c>
    </row>
    <row r="7" spans="1:6" s="51" customFormat="1" ht="64.5" customHeight="1" x14ac:dyDescent="0.2">
      <c r="A7" s="159" t="s">
        <v>54</v>
      </c>
      <c r="B7" s="159"/>
      <c r="C7" s="159" t="s">
        <v>55</v>
      </c>
      <c r="D7" s="162" t="s">
        <v>56</v>
      </c>
      <c r="E7" s="163"/>
      <c r="F7" s="164"/>
    </row>
    <row r="8" spans="1:6" s="51" customFormat="1" ht="34.5" x14ac:dyDescent="0.2">
      <c r="A8" s="52" t="s">
        <v>57</v>
      </c>
      <c r="B8" s="52" t="s">
        <v>58</v>
      </c>
      <c r="C8" s="159"/>
      <c r="D8" s="52" t="s">
        <v>20</v>
      </c>
      <c r="E8" s="52" t="s">
        <v>23</v>
      </c>
      <c r="F8" s="52" t="s">
        <v>0</v>
      </c>
    </row>
    <row r="9" spans="1:6" s="51" customFormat="1" x14ac:dyDescent="0.2">
      <c r="A9" s="53"/>
      <c r="B9" s="53"/>
      <c r="C9" s="53" t="s">
        <v>59</v>
      </c>
      <c r="D9" s="70">
        <f>'1'!C9</f>
        <v>327758.2</v>
      </c>
      <c r="E9" s="70">
        <f>'1'!D9</f>
        <v>327758.2</v>
      </c>
      <c r="F9" s="70">
        <f>'1'!E9</f>
        <v>0</v>
      </c>
    </row>
    <row r="10" spans="1:6" s="51" customFormat="1" x14ac:dyDescent="0.2">
      <c r="A10" s="53"/>
      <c r="B10" s="53"/>
      <c r="C10" s="53" t="s">
        <v>60</v>
      </c>
      <c r="D10" s="72"/>
      <c r="E10" s="72"/>
      <c r="F10" s="72"/>
    </row>
    <row r="11" spans="1:6" s="55" customFormat="1" ht="20.25" customHeight="1" x14ac:dyDescent="0.3">
      <c r="A11" s="160" t="s">
        <v>78</v>
      </c>
      <c r="B11" s="160"/>
      <c r="C11" s="160"/>
      <c r="D11" s="54">
        <f>D9</f>
        <v>327758.2</v>
      </c>
      <c r="E11" s="54">
        <f t="shared" ref="E11:F11" si="0">E9</f>
        <v>327758.2</v>
      </c>
      <c r="F11" s="54">
        <f t="shared" si="0"/>
        <v>0</v>
      </c>
    </row>
    <row r="12" spans="1:6" s="55" customFormat="1" ht="21" customHeight="1" x14ac:dyDescent="0.3">
      <c r="A12" s="161" t="s">
        <v>79</v>
      </c>
      <c r="B12" s="161"/>
      <c r="C12" s="161"/>
      <c r="D12" s="56"/>
      <c r="E12" s="56"/>
      <c r="F12" s="57"/>
    </row>
    <row r="13" spans="1:6" ht="27.75" customHeight="1" x14ac:dyDescent="0.3">
      <c r="A13" s="153" t="s">
        <v>22</v>
      </c>
      <c r="B13" s="154"/>
      <c r="C13" s="155"/>
      <c r="D13" s="70">
        <f>D11</f>
        <v>327758.2</v>
      </c>
      <c r="E13" s="70">
        <f t="shared" ref="E13:F13" si="1">E11</f>
        <v>327758.2</v>
      </c>
      <c r="F13" s="70">
        <f t="shared" si="1"/>
        <v>0</v>
      </c>
    </row>
    <row r="14" spans="1:6" ht="21.75" customHeight="1" x14ac:dyDescent="0.3">
      <c r="A14" s="153" t="s">
        <v>61</v>
      </c>
      <c r="B14" s="154"/>
      <c r="C14" s="154"/>
      <c r="D14" s="154"/>
      <c r="E14" s="154"/>
      <c r="F14" s="155"/>
    </row>
    <row r="15" spans="1:6" ht="29.25" customHeight="1" x14ac:dyDescent="0.3">
      <c r="A15" s="58">
        <v>1212</v>
      </c>
      <c r="B15" s="156" t="s">
        <v>24</v>
      </c>
      <c r="C15" s="157"/>
      <c r="D15" s="85">
        <f>D13</f>
        <v>327758.2</v>
      </c>
      <c r="E15" s="85">
        <f t="shared" ref="E15:F15" si="2">E13</f>
        <v>327758.2</v>
      </c>
      <c r="F15" s="85">
        <f t="shared" si="2"/>
        <v>0</v>
      </c>
    </row>
    <row r="16" spans="1:6" s="55" customFormat="1" ht="20.25" customHeight="1" x14ac:dyDescent="0.3">
      <c r="A16" s="59"/>
      <c r="B16" s="59"/>
      <c r="C16" s="60" t="s">
        <v>79</v>
      </c>
      <c r="D16" s="59"/>
      <c r="E16" s="59"/>
      <c r="F16" s="59"/>
    </row>
    <row r="17" spans="1:6" ht="34.5" x14ac:dyDescent="0.3">
      <c r="A17" s="61"/>
      <c r="B17" s="58">
        <v>12007</v>
      </c>
      <c r="C17" s="58" t="s">
        <v>62</v>
      </c>
      <c r="D17" s="70">
        <f>D15</f>
        <v>327758.2</v>
      </c>
      <c r="E17" s="70">
        <f t="shared" ref="E17:F17" si="3">E15</f>
        <v>327758.2</v>
      </c>
      <c r="F17" s="70">
        <f t="shared" si="3"/>
        <v>0</v>
      </c>
    </row>
    <row r="18" spans="1:6" s="55" customFormat="1" x14ac:dyDescent="0.3">
      <c r="A18" s="59"/>
      <c r="B18" s="59"/>
      <c r="C18" s="60" t="s">
        <v>28</v>
      </c>
      <c r="D18" s="60"/>
      <c r="E18" s="60"/>
      <c r="F18" s="59"/>
    </row>
    <row r="19" spans="1:6" x14ac:dyDescent="0.3">
      <c r="A19" s="61"/>
      <c r="B19" s="58"/>
      <c r="C19" s="86" t="s">
        <v>85</v>
      </c>
      <c r="D19" s="145">
        <v>-500000</v>
      </c>
      <c r="E19" s="145">
        <v>-500000</v>
      </c>
      <c r="F19" s="145">
        <f>E19-'1'!C9</f>
        <v>-827758.2</v>
      </c>
    </row>
    <row r="20" spans="1:6" x14ac:dyDescent="0.3">
      <c r="A20" s="61"/>
      <c r="B20" s="58"/>
      <c r="C20" s="86" t="s">
        <v>66</v>
      </c>
      <c r="D20" s="142">
        <f>D22+D23+D24+D25</f>
        <v>38099.5</v>
      </c>
      <c r="E20" s="142">
        <f>SUM(E22:E25)</f>
        <v>38099.5</v>
      </c>
      <c r="F20" s="142">
        <f>SUM(F22:F25)</f>
        <v>38099.5</v>
      </c>
    </row>
    <row r="21" spans="1:6" x14ac:dyDescent="0.3">
      <c r="A21" s="62"/>
      <c r="B21" s="62"/>
      <c r="C21" s="47" t="s">
        <v>63</v>
      </c>
      <c r="D21" s="63"/>
      <c r="E21" s="63"/>
      <c r="F21" s="64"/>
    </row>
    <row r="22" spans="1:6" ht="51.75" x14ac:dyDescent="0.3">
      <c r="A22" s="62"/>
      <c r="B22" s="62"/>
      <c r="C22" s="65" t="s">
        <v>142</v>
      </c>
      <c r="D22" s="66">
        <v>4797.7</v>
      </c>
      <c r="E22" s="66">
        <v>4797.7</v>
      </c>
      <c r="F22" s="66">
        <v>4797.7</v>
      </c>
    </row>
    <row r="23" spans="1:6" x14ac:dyDescent="0.3">
      <c r="A23" s="62"/>
      <c r="B23" s="62"/>
      <c r="C23" s="67" t="s">
        <v>96</v>
      </c>
      <c r="D23" s="66">
        <v>16387.5</v>
      </c>
      <c r="E23" s="66">
        <v>16387.5</v>
      </c>
      <c r="F23" s="66">
        <v>16387.5</v>
      </c>
    </row>
    <row r="24" spans="1:6" ht="34.5" x14ac:dyDescent="0.3">
      <c r="A24" s="62"/>
      <c r="B24" s="62"/>
      <c r="C24" s="65" t="s">
        <v>138</v>
      </c>
      <c r="D24" s="66">
        <v>4578</v>
      </c>
      <c r="E24" s="66">
        <f>D24</f>
        <v>4578</v>
      </c>
      <c r="F24" s="66">
        <f>E24</f>
        <v>4578</v>
      </c>
    </row>
    <row r="25" spans="1:6" ht="34.5" x14ac:dyDescent="0.3">
      <c r="A25" s="62"/>
      <c r="B25" s="62"/>
      <c r="C25" s="65" t="s">
        <v>104</v>
      </c>
      <c r="D25" s="66">
        <v>12336.3</v>
      </c>
      <c r="E25" s="66">
        <v>12336.3</v>
      </c>
      <c r="F25" s="66">
        <v>12336.3</v>
      </c>
    </row>
    <row r="26" spans="1:6" x14ac:dyDescent="0.3">
      <c r="A26" s="62"/>
      <c r="B26" s="62"/>
      <c r="C26" s="68"/>
      <c r="D26" s="78"/>
      <c r="E26" s="68"/>
      <c r="F26" s="68"/>
    </row>
    <row r="27" spans="1:6" x14ac:dyDescent="0.3">
      <c r="A27" s="61"/>
      <c r="B27" s="58"/>
      <c r="C27" s="86" t="s">
        <v>67</v>
      </c>
      <c r="D27" s="144">
        <f>D29+D30+D31</f>
        <v>80716</v>
      </c>
      <c r="E27" s="144">
        <f t="shared" ref="E27:F27" si="4">E29+E30+E31</f>
        <v>80716</v>
      </c>
      <c r="F27" s="144">
        <f t="shared" si="4"/>
        <v>80716</v>
      </c>
    </row>
    <row r="28" spans="1:6" x14ac:dyDescent="0.3">
      <c r="A28" s="62"/>
      <c r="B28" s="62"/>
      <c r="C28" s="47" t="s">
        <v>63</v>
      </c>
      <c r="D28" s="63"/>
      <c r="E28" s="63"/>
      <c r="F28" s="64"/>
    </row>
    <row r="29" spans="1:6" ht="120.75" x14ac:dyDescent="0.3">
      <c r="A29" s="62"/>
      <c r="B29" s="62"/>
      <c r="C29" s="65" t="s">
        <v>94</v>
      </c>
      <c r="D29" s="66">
        <v>6983.4</v>
      </c>
      <c r="E29" s="66">
        <v>6983.4</v>
      </c>
      <c r="F29" s="66">
        <v>6983.4</v>
      </c>
    </row>
    <row r="30" spans="1:6" ht="34.5" x14ac:dyDescent="0.3">
      <c r="A30" s="62"/>
      <c r="B30" s="62"/>
      <c r="C30" s="65" t="s">
        <v>95</v>
      </c>
      <c r="D30" s="66">
        <v>55785.5</v>
      </c>
      <c r="E30" s="66">
        <v>55785.5</v>
      </c>
      <c r="F30" s="66">
        <v>55785.5</v>
      </c>
    </row>
    <row r="31" spans="1:6" x14ac:dyDescent="0.3">
      <c r="A31" s="62"/>
      <c r="B31" s="62"/>
      <c r="C31" s="65" t="s">
        <v>139</v>
      </c>
      <c r="D31" s="66">
        <v>17947.099999999999</v>
      </c>
      <c r="E31" s="66">
        <f>D31</f>
        <v>17947.099999999999</v>
      </c>
      <c r="F31" s="66">
        <f>E31</f>
        <v>17947.099999999999</v>
      </c>
    </row>
    <row r="32" spans="1:6" x14ac:dyDescent="0.3">
      <c r="A32" s="62"/>
      <c r="B32" s="62"/>
      <c r="C32" s="65"/>
      <c r="D32" s="66"/>
      <c r="E32" s="66"/>
      <c r="F32" s="64"/>
    </row>
    <row r="33" spans="1:6" x14ac:dyDescent="0.3">
      <c r="A33" s="61"/>
      <c r="B33" s="58"/>
      <c r="C33" s="86" t="s">
        <v>64</v>
      </c>
      <c r="D33" s="85">
        <f>SUM(D35:D37)</f>
        <v>200474.7</v>
      </c>
      <c r="E33" s="85">
        <f>SUM(E35:E37)</f>
        <v>200474.7</v>
      </c>
      <c r="F33" s="85">
        <f>SUM(F35:F37)</f>
        <v>200474.7</v>
      </c>
    </row>
    <row r="34" spans="1:6" x14ac:dyDescent="0.3">
      <c r="A34" s="62"/>
      <c r="B34" s="62"/>
      <c r="C34" s="47" t="s">
        <v>63</v>
      </c>
      <c r="D34" s="63"/>
      <c r="E34" s="63"/>
      <c r="F34" s="64"/>
    </row>
    <row r="35" spans="1:6" ht="51.75" x14ac:dyDescent="0.3">
      <c r="A35" s="62"/>
      <c r="B35" s="62"/>
      <c r="C35" s="65" t="s">
        <v>143</v>
      </c>
      <c r="D35" s="66">
        <v>151105.60000000001</v>
      </c>
      <c r="E35" s="66">
        <v>151105.60000000001</v>
      </c>
      <c r="F35" s="66">
        <v>151105.60000000001</v>
      </c>
    </row>
    <row r="36" spans="1:6" ht="51.75" x14ac:dyDescent="0.3">
      <c r="A36" s="62"/>
      <c r="B36" s="62"/>
      <c r="C36" s="65" t="s">
        <v>141</v>
      </c>
      <c r="D36" s="66">
        <v>49369.1</v>
      </c>
      <c r="E36" s="66">
        <v>49369.1</v>
      </c>
      <c r="F36" s="66">
        <v>49369.1</v>
      </c>
    </row>
    <row r="37" spans="1:6" x14ac:dyDescent="0.3">
      <c r="A37" s="62"/>
      <c r="B37" s="62"/>
      <c r="C37" s="69"/>
      <c r="D37" s="70"/>
      <c r="E37" s="70"/>
      <c r="F37" s="64"/>
    </row>
    <row r="38" spans="1:6" x14ac:dyDescent="0.3">
      <c r="A38" s="62"/>
      <c r="B38" s="62"/>
      <c r="C38" s="86" t="s">
        <v>65</v>
      </c>
      <c r="D38" s="142">
        <f>D40+D41+D42+D43+D44+D45</f>
        <v>232911.4</v>
      </c>
      <c r="E38" s="142">
        <f>E40+E41+E42+E43+E44+E45</f>
        <v>232911.4</v>
      </c>
      <c r="F38" s="142">
        <f>F40+F41+F42+F43+F44+F45</f>
        <v>232911.4</v>
      </c>
    </row>
    <row r="39" spans="1:6" x14ac:dyDescent="0.3">
      <c r="A39" s="62"/>
      <c r="B39" s="71"/>
      <c r="C39" s="47" t="s">
        <v>63</v>
      </c>
      <c r="D39" s="63"/>
      <c r="E39" s="63"/>
      <c r="F39" s="72"/>
    </row>
    <row r="40" spans="1:6" x14ac:dyDescent="0.3">
      <c r="A40" s="62"/>
      <c r="B40" s="62"/>
      <c r="C40" s="73" t="s">
        <v>97</v>
      </c>
      <c r="D40" s="74">
        <v>6347.7</v>
      </c>
      <c r="E40" s="74">
        <v>6347.7</v>
      </c>
      <c r="F40" s="74">
        <v>6347.7</v>
      </c>
    </row>
    <row r="41" spans="1:6" x14ac:dyDescent="0.3">
      <c r="A41" s="62"/>
      <c r="B41" s="62"/>
      <c r="C41" s="73" t="s">
        <v>98</v>
      </c>
      <c r="D41" s="74">
        <v>6223.2</v>
      </c>
      <c r="E41" s="74">
        <v>6223.2</v>
      </c>
      <c r="F41" s="74">
        <v>6223.2</v>
      </c>
    </row>
    <row r="42" spans="1:6" x14ac:dyDescent="0.3">
      <c r="A42" s="62"/>
      <c r="B42" s="62"/>
      <c r="C42" s="73" t="s">
        <v>99</v>
      </c>
      <c r="D42" s="74">
        <v>6985.4</v>
      </c>
      <c r="E42" s="74">
        <v>6985.4</v>
      </c>
      <c r="F42" s="74">
        <v>6985.4</v>
      </c>
    </row>
    <row r="43" spans="1:6" ht="34.5" x14ac:dyDescent="0.3">
      <c r="A43" s="62"/>
      <c r="B43" s="75"/>
      <c r="C43" s="65" t="s">
        <v>100</v>
      </c>
      <c r="D43" s="66">
        <v>15449.8</v>
      </c>
      <c r="E43" s="66">
        <v>15449.8</v>
      </c>
      <c r="F43" s="66">
        <v>15449.8</v>
      </c>
    </row>
    <row r="44" spans="1:6" x14ac:dyDescent="0.3">
      <c r="A44" s="62"/>
      <c r="B44" s="75"/>
      <c r="C44" s="65" t="s">
        <v>101</v>
      </c>
      <c r="D44" s="66">
        <v>181550.3</v>
      </c>
      <c r="E44" s="66">
        <v>181550.3</v>
      </c>
      <c r="F44" s="66">
        <v>181550.3</v>
      </c>
    </row>
    <row r="45" spans="1:6" ht="69" x14ac:dyDescent="0.3">
      <c r="A45" s="62"/>
      <c r="B45" s="75"/>
      <c r="C45" s="76" t="s">
        <v>144</v>
      </c>
      <c r="D45" s="77">
        <v>16355</v>
      </c>
      <c r="E45" s="77">
        <v>16355</v>
      </c>
      <c r="F45" s="77">
        <v>16355</v>
      </c>
    </row>
    <row r="46" spans="1:6" x14ac:dyDescent="0.3">
      <c r="A46" s="62"/>
      <c r="B46" s="75"/>
      <c r="C46" s="76"/>
      <c r="D46" s="77"/>
      <c r="E46" s="77"/>
      <c r="F46" s="77"/>
    </row>
    <row r="47" spans="1:6" x14ac:dyDescent="0.3">
      <c r="A47" s="62"/>
      <c r="B47" s="75"/>
      <c r="C47" s="87" t="s">
        <v>68</v>
      </c>
      <c r="D47" s="142">
        <f>SUM(D49:D49)</f>
        <v>10284.5</v>
      </c>
      <c r="E47" s="142">
        <f>SUM(E49:E49)</f>
        <v>10284.5</v>
      </c>
      <c r="F47" s="142">
        <f>SUM(F49:F49)</f>
        <v>10284.5</v>
      </c>
    </row>
    <row r="48" spans="1:6" x14ac:dyDescent="0.3">
      <c r="A48" s="62"/>
      <c r="B48" s="62"/>
      <c r="C48" s="68" t="s">
        <v>63</v>
      </c>
      <c r="D48" s="78"/>
      <c r="E48" s="78"/>
      <c r="F48" s="72"/>
    </row>
    <row r="49" spans="1:6" ht="86.25" x14ac:dyDescent="0.3">
      <c r="A49" s="62"/>
      <c r="B49" s="79"/>
      <c r="C49" s="80" t="s">
        <v>102</v>
      </c>
      <c r="D49" s="70">
        <v>10284.5</v>
      </c>
      <c r="E49" s="70">
        <v>10284.5</v>
      </c>
      <c r="F49" s="70">
        <v>10284.5</v>
      </c>
    </row>
    <row r="50" spans="1:6" x14ac:dyDescent="0.3">
      <c r="A50" s="68"/>
      <c r="B50" s="68"/>
      <c r="C50" s="68"/>
      <c r="D50" s="68"/>
      <c r="E50" s="68"/>
      <c r="F50" s="75"/>
    </row>
    <row r="51" spans="1:6" x14ac:dyDescent="0.3">
      <c r="A51" s="68"/>
      <c r="B51" s="68"/>
      <c r="C51" s="69" t="s">
        <v>105</v>
      </c>
      <c r="D51" s="143">
        <f>D53+D54</f>
        <v>265272.09999999998</v>
      </c>
      <c r="E51" s="143">
        <f>E53+E54</f>
        <v>265272.05799999996</v>
      </c>
      <c r="F51" s="143">
        <f>F53+F54</f>
        <v>265272.05799999996</v>
      </c>
    </row>
    <row r="52" spans="1:6" x14ac:dyDescent="0.3">
      <c r="A52" s="68"/>
      <c r="B52" s="68"/>
      <c r="C52" s="68" t="s">
        <v>63</v>
      </c>
      <c r="D52" s="75"/>
      <c r="E52" s="75"/>
      <c r="F52" s="75"/>
    </row>
    <row r="53" spans="1:6" ht="51.75" x14ac:dyDescent="0.3">
      <c r="A53" s="68"/>
      <c r="B53" s="68"/>
      <c r="C53" s="81" t="s">
        <v>106</v>
      </c>
      <c r="D53" s="82">
        <v>118244.9</v>
      </c>
      <c r="E53" s="82">
        <v>118244.9</v>
      </c>
      <c r="F53" s="82">
        <v>118244.9</v>
      </c>
    </row>
    <row r="54" spans="1:6" ht="69" x14ac:dyDescent="0.3">
      <c r="A54" s="68"/>
      <c r="B54" s="68"/>
      <c r="C54" s="83" t="s">
        <v>107</v>
      </c>
      <c r="D54" s="82">
        <v>147027.20000000001</v>
      </c>
      <c r="E54" s="82">
        <v>147027.158</v>
      </c>
      <c r="F54" s="82">
        <v>147027.158</v>
      </c>
    </row>
  </sheetData>
  <mergeCells count="9">
    <mergeCell ref="A14:F14"/>
    <mergeCell ref="B15:C15"/>
    <mergeCell ref="A5:F5"/>
    <mergeCell ref="A7:B7"/>
    <mergeCell ref="C7:C8"/>
    <mergeCell ref="A13:C13"/>
    <mergeCell ref="A11:C11"/>
    <mergeCell ref="A12:C12"/>
    <mergeCell ref="D7:F7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9"/>
  <sheetViews>
    <sheetView topLeftCell="C7" workbookViewId="0">
      <selection activeCell="C1" sqref="C1"/>
    </sheetView>
  </sheetViews>
  <sheetFormatPr defaultColWidth="9.140625" defaultRowHeight="17.25" x14ac:dyDescent="0.3"/>
  <cols>
    <col min="1" max="1" width="11.28515625" style="2" customWidth="1"/>
    <col min="2" max="2" width="16.140625" style="2" customWidth="1"/>
    <col min="3" max="3" width="84.85546875" style="2" customWidth="1"/>
    <col min="4" max="4" width="13" style="2" bestFit="1" customWidth="1"/>
    <col min="5" max="5" width="12.5703125" style="2" customWidth="1"/>
    <col min="6" max="6" width="13" style="2" customWidth="1"/>
    <col min="7" max="16384" width="9.140625" style="2"/>
  </cols>
  <sheetData>
    <row r="1" spans="1:92" x14ac:dyDescent="0.3">
      <c r="F1" s="9" t="s">
        <v>49</v>
      </c>
    </row>
    <row r="2" spans="1:92" x14ac:dyDescent="0.3">
      <c r="C2" s="10"/>
      <c r="D2" s="10"/>
      <c r="E2" s="10"/>
      <c r="F2" s="9" t="s">
        <v>69</v>
      </c>
    </row>
    <row r="3" spans="1:92" x14ac:dyDescent="0.3">
      <c r="B3" s="3"/>
      <c r="C3" s="11"/>
      <c r="D3" s="11"/>
      <c r="E3" s="11"/>
      <c r="F3" s="12" t="s">
        <v>48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</row>
    <row r="4" spans="1:92" x14ac:dyDescent="0.3">
      <c r="B4" s="3"/>
      <c r="C4" s="3"/>
      <c r="D4" s="3"/>
      <c r="E4" s="3"/>
      <c r="F4" s="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</row>
    <row r="5" spans="1:92" ht="43.5" customHeight="1" x14ac:dyDescent="0.3">
      <c r="A5" s="169" t="s">
        <v>118</v>
      </c>
      <c r="B5" s="169"/>
      <c r="C5" s="169"/>
      <c r="D5" s="169"/>
      <c r="E5" s="169"/>
      <c r="F5" s="169"/>
    </row>
    <row r="6" spans="1:92" x14ac:dyDescent="0.3">
      <c r="F6" s="88" t="s">
        <v>133</v>
      </c>
    </row>
    <row r="7" spans="1:92" ht="55.5" customHeight="1" x14ac:dyDescent="0.3">
      <c r="A7" s="170" t="s">
        <v>1</v>
      </c>
      <c r="B7" s="171"/>
      <c r="C7" s="172" t="s">
        <v>119</v>
      </c>
      <c r="D7" s="174" t="s">
        <v>86</v>
      </c>
      <c r="E7" s="175"/>
      <c r="F7" s="176"/>
    </row>
    <row r="8" spans="1:92" ht="34.5" x14ac:dyDescent="0.3">
      <c r="A8" s="89" t="s">
        <v>16</v>
      </c>
      <c r="B8" s="89" t="s">
        <v>17</v>
      </c>
      <c r="C8" s="173"/>
      <c r="D8" s="65" t="s">
        <v>20</v>
      </c>
      <c r="E8" s="65" t="s">
        <v>23</v>
      </c>
      <c r="F8" s="65" t="s">
        <v>0</v>
      </c>
    </row>
    <row r="9" spans="1:92" x14ac:dyDescent="0.3">
      <c r="A9" s="90"/>
      <c r="B9" s="90"/>
      <c r="C9" s="97" t="s">
        <v>120</v>
      </c>
      <c r="D9" s="92">
        <f>D10</f>
        <v>327758.2</v>
      </c>
      <c r="E9" s="92">
        <f>E10</f>
        <v>327758.2</v>
      </c>
      <c r="F9" s="92">
        <f>F10</f>
        <v>0</v>
      </c>
    </row>
    <row r="10" spans="1:92" x14ac:dyDescent="0.3">
      <c r="A10" s="90"/>
      <c r="B10" s="91"/>
      <c r="C10" s="97" t="s">
        <v>22</v>
      </c>
      <c r="D10" s="92">
        <f>D12</f>
        <v>327758.2</v>
      </c>
      <c r="E10" s="92">
        <f t="shared" ref="E10:F10" si="0">+E12</f>
        <v>327758.2</v>
      </c>
      <c r="F10" s="92">
        <f t="shared" si="0"/>
        <v>0</v>
      </c>
    </row>
    <row r="11" spans="1:92" x14ac:dyDescent="0.3">
      <c r="A11" s="65"/>
      <c r="B11" s="65"/>
      <c r="C11" s="93" t="s">
        <v>121</v>
      </c>
      <c r="D11" s="92"/>
      <c r="E11" s="92"/>
      <c r="F11" s="92"/>
    </row>
    <row r="12" spans="1:92" x14ac:dyDescent="0.3">
      <c r="A12" s="177">
        <v>1212</v>
      </c>
      <c r="B12" s="165"/>
      <c r="C12" s="94" t="s">
        <v>24</v>
      </c>
      <c r="D12" s="166">
        <f>D19</f>
        <v>327758.2</v>
      </c>
      <c r="E12" s="178">
        <f>E19</f>
        <v>327758.2</v>
      </c>
      <c r="F12" s="178">
        <f>F19</f>
        <v>0</v>
      </c>
    </row>
    <row r="13" spans="1:92" x14ac:dyDescent="0.3">
      <c r="A13" s="177"/>
      <c r="B13" s="165"/>
      <c r="C13" s="93" t="s">
        <v>122</v>
      </c>
      <c r="D13" s="167"/>
      <c r="E13" s="179"/>
      <c r="F13" s="179"/>
    </row>
    <row r="14" spans="1:92" x14ac:dyDescent="0.3">
      <c r="A14" s="177"/>
      <c r="B14" s="165"/>
      <c r="C14" s="94" t="s">
        <v>123</v>
      </c>
      <c r="D14" s="167"/>
      <c r="E14" s="179"/>
      <c r="F14" s="179"/>
    </row>
    <row r="15" spans="1:92" x14ac:dyDescent="0.3">
      <c r="A15" s="177"/>
      <c r="B15" s="165"/>
      <c r="C15" s="93" t="s">
        <v>124</v>
      </c>
      <c r="D15" s="167"/>
      <c r="E15" s="179"/>
      <c r="F15" s="179"/>
    </row>
    <row r="16" spans="1:92" ht="34.5" x14ac:dyDescent="0.3">
      <c r="A16" s="177"/>
      <c r="B16" s="165"/>
      <c r="C16" s="94" t="s">
        <v>125</v>
      </c>
      <c r="D16" s="168"/>
      <c r="E16" s="180"/>
      <c r="F16" s="180"/>
    </row>
    <row r="17" spans="1:6" x14ac:dyDescent="0.3">
      <c r="A17" s="165" t="s">
        <v>126</v>
      </c>
      <c r="B17" s="165"/>
      <c r="C17" s="165"/>
      <c r="D17" s="66"/>
      <c r="E17" s="66"/>
      <c r="F17" s="66"/>
    </row>
    <row r="18" spans="1:6" x14ac:dyDescent="0.3">
      <c r="A18" s="65"/>
      <c r="B18" s="65">
        <v>12007</v>
      </c>
      <c r="C18" s="93" t="s">
        <v>127</v>
      </c>
      <c r="D18" s="95"/>
      <c r="E18" s="95"/>
      <c r="F18" s="95"/>
    </row>
    <row r="19" spans="1:6" ht="34.5" x14ac:dyDescent="0.3">
      <c r="A19" s="65"/>
      <c r="B19" s="65"/>
      <c r="C19" s="94" t="s">
        <v>128</v>
      </c>
      <c r="D19" s="166">
        <f>+'1'!C9</f>
        <v>327758.2</v>
      </c>
      <c r="E19" s="166">
        <f>+'1'!D9</f>
        <v>327758.2</v>
      </c>
      <c r="F19" s="166">
        <f>+'[1]1'!E15</f>
        <v>0</v>
      </c>
    </row>
    <row r="20" spans="1:6" x14ac:dyDescent="0.3">
      <c r="A20" s="65"/>
      <c r="B20" s="65"/>
      <c r="C20" s="93" t="s">
        <v>129</v>
      </c>
      <c r="D20" s="167"/>
      <c r="E20" s="167"/>
      <c r="F20" s="167"/>
    </row>
    <row r="21" spans="1:6" ht="34.5" x14ac:dyDescent="0.3">
      <c r="A21" s="65"/>
      <c r="B21" s="65"/>
      <c r="C21" s="94" t="s">
        <v>128</v>
      </c>
      <c r="D21" s="167"/>
      <c r="E21" s="167"/>
      <c r="F21" s="167"/>
    </row>
    <row r="22" spans="1:6" x14ac:dyDescent="0.3">
      <c r="A22" s="65"/>
      <c r="B22" s="65"/>
      <c r="C22" s="93" t="s">
        <v>130</v>
      </c>
      <c r="D22" s="167"/>
      <c r="E22" s="167"/>
      <c r="F22" s="167"/>
    </row>
    <row r="23" spans="1:6" x14ac:dyDescent="0.3">
      <c r="A23" s="65"/>
      <c r="B23" s="65"/>
      <c r="C23" s="94" t="s">
        <v>131</v>
      </c>
      <c r="D23" s="168"/>
      <c r="E23" s="168"/>
      <c r="F23" s="168"/>
    </row>
    <row r="25" spans="1:6" x14ac:dyDescent="0.3">
      <c r="E25" s="96"/>
    </row>
    <row r="26" spans="1:6" x14ac:dyDescent="0.3">
      <c r="E26" s="96"/>
    </row>
    <row r="27" spans="1:6" x14ac:dyDescent="0.3">
      <c r="E27" s="96"/>
    </row>
    <row r="28" spans="1:6" x14ac:dyDescent="0.3">
      <c r="E28" s="96"/>
    </row>
    <row r="29" spans="1:6" x14ac:dyDescent="0.3">
      <c r="E29" s="96"/>
    </row>
  </sheetData>
  <mergeCells count="13">
    <mergeCell ref="A17:C17"/>
    <mergeCell ref="D19:D23"/>
    <mergeCell ref="E19:E23"/>
    <mergeCell ref="F19:F23"/>
    <mergeCell ref="A5:F5"/>
    <mergeCell ref="A7:B7"/>
    <mergeCell ref="C7:C8"/>
    <mergeCell ref="D7:F7"/>
    <mergeCell ref="A12:A16"/>
    <mergeCell ref="B12:B16"/>
    <mergeCell ref="D12:D16"/>
    <mergeCell ref="E12:E16"/>
    <mergeCell ref="F12:F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70"/>
  <sheetViews>
    <sheetView tabSelected="1" topLeftCell="F10" zoomScaleNormal="100" workbookViewId="0">
      <selection activeCell="I23" sqref="I23"/>
    </sheetView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4" style="2" customWidth="1"/>
    <col min="8" max="8" width="14.28515625" style="2" customWidth="1"/>
    <col min="9" max="9" width="14.57031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4" x14ac:dyDescent="0.3">
      <c r="I1" s="9" t="s">
        <v>50</v>
      </c>
    </row>
    <row r="2" spans="1:254" x14ac:dyDescent="0.3">
      <c r="D2" s="10"/>
      <c r="E2" s="10"/>
      <c r="F2" s="10"/>
      <c r="I2" s="9" t="s">
        <v>69</v>
      </c>
    </row>
    <row r="3" spans="1:254" x14ac:dyDescent="0.3">
      <c r="C3" s="3"/>
      <c r="D3" s="11"/>
      <c r="E3" s="11"/>
      <c r="F3" s="11"/>
      <c r="H3" s="13"/>
      <c r="I3" s="12" t="s">
        <v>48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</row>
    <row r="4" spans="1:254" x14ac:dyDescent="0.3">
      <c r="E4" s="3"/>
      <c r="F4" s="3"/>
      <c r="G4" s="4"/>
      <c r="H4" s="5"/>
      <c r="I4" s="5"/>
      <c r="J4" s="5"/>
      <c r="K4" s="5"/>
      <c r="L4" s="5"/>
      <c r="M4" s="5"/>
      <c r="N4" s="1"/>
      <c r="O4" s="5"/>
      <c r="P4" s="5"/>
      <c r="Q4" s="5"/>
      <c r="R4" s="5"/>
      <c r="S4" s="5"/>
      <c r="T4" s="5"/>
      <c r="U4" s="5"/>
      <c r="V4" s="1"/>
      <c r="W4" s="5"/>
      <c r="X4" s="5"/>
      <c r="Y4" s="5"/>
      <c r="Z4" s="5"/>
      <c r="AA4" s="5"/>
      <c r="AB4" s="5"/>
      <c r="AC4" s="5"/>
      <c r="AD4" s="1"/>
      <c r="AE4" s="5"/>
      <c r="AF4" s="5"/>
      <c r="AG4" s="5"/>
      <c r="AH4" s="5"/>
      <c r="AI4" s="5"/>
      <c r="AJ4" s="5"/>
      <c r="AK4" s="5"/>
      <c r="AL4" s="1"/>
      <c r="AM4" s="5"/>
      <c r="AN4" s="5"/>
      <c r="AO4" s="5"/>
      <c r="AP4" s="5"/>
      <c r="AQ4" s="5"/>
      <c r="AR4" s="5"/>
      <c r="AS4" s="5"/>
      <c r="AT4" s="1"/>
      <c r="AU4" s="5"/>
      <c r="AV4" s="5"/>
      <c r="AW4" s="5"/>
      <c r="AX4" s="5"/>
      <c r="AY4" s="5"/>
      <c r="AZ4" s="5"/>
      <c r="BA4" s="5"/>
      <c r="BB4" s="1"/>
      <c r="BC4" s="5"/>
      <c r="BD4" s="5"/>
      <c r="BE4" s="5"/>
      <c r="BF4" s="5"/>
      <c r="BG4" s="5"/>
      <c r="BH4" s="5"/>
      <c r="BI4" s="5"/>
      <c r="BJ4" s="1"/>
      <c r="BK4" s="5"/>
      <c r="BL4" s="5"/>
      <c r="BM4" s="5"/>
      <c r="BN4" s="5"/>
      <c r="BO4" s="5"/>
      <c r="BP4" s="5"/>
      <c r="BQ4" s="5"/>
      <c r="BR4" s="1"/>
      <c r="BS4" s="5"/>
      <c r="BT4" s="5"/>
      <c r="BU4" s="5"/>
      <c r="BV4" s="5"/>
      <c r="BW4" s="5"/>
      <c r="BX4" s="5"/>
      <c r="BY4" s="5"/>
      <c r="BZ4" s="1"/>
      <c r="CA4" s="5"/>
      <c r="CB4" s="5"/>
      <c r="CC4" s="5"/>
      <c r="CD4" s="5"/>
      <c r="CE4" s="5"/>
      <c r="CF4" s="5"/>
      <c r="CG4" s="5"/>
      <c r="CH4" s="1"/>
      <c r="CI4" s="5"/>
      <c r="CJ4" s="5"/>
      <c r="CK4" s="5"/>
      <c r="CL4" s="5"/>
      <c r="CM4" s="5"/>
      <c r="CN4" s="5"/>
      <c r="CO4" s="5"/>
      <c r="CP4" s="1"/>
      <c r="CQ4" s="5"/>
      <c r="CR4" s="5"/>
      <c r="CS4" s="5"/>
      <c r="CT4" s="5"/>
      <c r="CU4" s="5"/>
      <c r="CV4" s="5"/>
      <c r="CW4" s="5"/>
      <c r="CX4" s="1"/>
      <c r="CY4" s="5"/>
      <c r="CZ4" s="5"/>
      <c r="DA4" s="5"/>
      <c r="DB4" s="5"/>
      <c r="DC4" s="5"/>
      <c r="DD4" s="5"/>
      <c r="DE4" s="5"/>
      <c r="DF4" s="1"/>
      <c r="DG4" s="5"/>
      <c r="DH4" s="5"/>
      <c r="DI4" s="5"/>
      <c r="DJ4" s="5"/>
      <c r="DK4" s="5"/>
      <c r="DL4" s="5"/>
      <c r="DM4" s="5"/>
      <c r="DN4" s="1"/>
      <c r="DO4" s="5"/>
      <c r="DP4" s="5"/>
      <c r="DQ4" s="5"/>
      <c r="DR4" s="5"/>
      <c r="DS4" s="5"/>
      <c r="DT4" s="5"/>
      <c r="DU4" s="5"/>
      <c r="DV4" s="1"/>
      <c r="DW4" s="5"/>
      <c r="DX4" s="5"/>
      <c r="DY4" s="5"/>
      <c r="DZ4" s="5"/>
      <c r="EA4" s="5"/>
      <c r="EB4" s="5"/>
      <c r="EC4" s="5"/>
      <c r="ED4" s="1"/>
      <c r="EE4" s="5"/>
      <c r="EF4" s="5"/>
      <c r="EG4" s="5"/>
      <c r="EH4" s="5"/>
      <c r="EI4" s="5"/>
      <c r="EJ4" s="5"/>
      <c r="EK4" s="5"/>
      <c r="EL4" s="1"/>
      <c r="EM4" s="5"/>
      <c r="EN4" s="5"/>
      <c r="EO4" s="5"/>
      <c r="EP4" s="5"/>
      <c r="EQ4" s="5"/>
      <c r="ER4" s="5"/>
      <c r="ES4" s="5"/>
      <c r="ET4" s="1"/>
      <c r="EU4" s="5"/>
      <c r="EV4" s="5"/>
      <c r="EW4" s="5"/>
      <c r="EX4" s="5"/>
      <c r="EY4" s="5"/>
      <c r="EZ4" s="5"/>
      <c r="FA4" s="5"/>
      <c r="FB4" s="1"/>
      <c r="FC4" s="5"/>
      <c r="FD4" s="5"/>
      <c r="FE4" s="5"/>
      <c r="FF4" s="5"/>
      <c r="FG4" s="5"/>
      <c r="FH4" s="5"/>
      <c r="FI4" s="5"/>
      <c r="FJ4" s="1"/>
      <c r="FK4" s="5"/>
      <c r="FL4" s="5"/>
      <c r="FM4" s="5"/>
      <c r="FN4" s="5"/>
      <c r="FO4" s="5"/>
      <c r="FP4" s="5"/>
      <c r="FQ4" s="5"/>
      <c r="FR4" s="1"/>
      <c r="FS4" s="5"/>
      <c r="FT4" s="5"/>
      <c r="FU4" s="5"/>
      <c r="FV4" s="5"/>
      <c r="FW4" s="5"/>
      <c r="FX4" s="5"/>
      <c r="FY4" s="5"/>
      <c r="FZ4" s="1"/>
      <c r="GA4" s="5"/>
      <c r="GB4" s="5"/>
      <c r="GC4" s="5"/>
      <c r="GD4" s="5"/>
      <c r="GE4" s="5"/>
      <c r="GF4" s="5"/>
      <c r="GG4" s="5"/>
      <c r="GH4" s="1"/>
      <c r="GI4" s="5"/>
      <c r="GJ4" s="5"/>
      <c r="GK4" s="5"/>
      <c r="GL4" s="5"/>
      <c r="GM4" s="5"/>
      <c r="GN4" s="5"/>
      <c r="GO4" s="5"/>
      <c r="GP4" s="1"/>
      <c r="GQ4" s="5"/>
      <c r="GR4" s="5"/>
      <c r="GS4" s="5"/>
      <c r="GT4" s="5"/>
      <c r="GU4" s="5"/>
      <c r="GV4" s="5"/>
      <c r="GW4" s="5"/>
      <c r="GX4" s="1"/>
      <c r="GY4" s="5"/>
      <c r="GZ4" s="5"/>
      <c r="HA4" s="5"/>
      <c r="HB4" s="5"/>
      <c r="HC4" s="5"/>
      <c r="HD4" s="5"/>
      <c r="HE4" s="5"/>
      <c r="HF4" s="1"/>
      <c r="HG4" s="5"/>
      <c r="HH4" s="5"/>
      <c r="HI4" s="5"/>
      <c r="HJ4" s="5"/>
      <c r="HK4" s="5"/>
      <c r="HL4" s="5"/>
      <c r="HM4" s="5"/>
      <c r="HN4" s="1"/>
      <c r="HO4" s="5"/>
      <c r="HP4" s="5"/>
      <c r="HQ4" s="5"/>
      <c r="HR4" s="5"/>
      <c r="HS4" s="5"/>
      <c r="HT4" s="5"/>
      <c r="HU4" s="5"/>
      <c r="HV4" s="1"/>
      <c r="HW4" s="5"/>
      <c r="HX4" s="5"/>
      <c r="HY4" s="5"/>
      <c r="HZ4" s="5"/>
      <c r="IA4" s="5"/>
      <c r="IB4" s="5"/>
      <c r="IC4" s="5"/>
      <c r="ID4" s="1"/>
      <c r="IE4" s="5"/>
      <c r="IF4" s="5"/>
      <c r="IG4" s="5"/>
      <c r="IH4" s="5"/>
      <c r="II4" s="5"/>
      <c r="IJ4" s="5"/>
      <c r="IK4" s="5"/>
      <c r="IL4" s="1"/>
      <c r="IM4" s="5"/>
      <c r="IN4" s="5"/>
      <c r="IO4" s="5"/>
      <c r="IP4" s="5"/>
      <c r="IQ4" s="5"/>
      <c r="IR4" s="5"/>
      <c r="IS4" s="5"/>
      <c r="IT4" s="1"/>
    </row>
    <row r="5" spans="1:254" ht="73.150000000000006" customHeight="1" x14ac:dyDescent="0.3">
      <c r="A5" s="169" t="s">
        <v>88</v>
      </c>
      <c r="B5" s="169"/>
      <c r="C5" s="169"/>
      <c r="D5" s="169"/>
      <c r="E5" s="169"/>
      <c r="F5" s="169"/>
      <c r="G5" s="169"/>
      <c r="H5" s="169"/>
      <c r="I5" s="169"/>
      <c r="J5" s="5"/>
      <c r="K5" s="5"/>
      <c r="L5" s="5"/>
      <c r="M5" s="5"/>
      <c r="N5" s="1"/>
      <c r="O5" s="5"/>
      <c r="P5" s="5"/>
      <c r="Q5" s="5"/>
      <c r="R5" s="5"/>
      <c r="S5" s="5"/>
      <c r="T5" s="5"/>
      <c r="U5" s="5"/>
      <c r="V5" s="1"/>
      <c r="W5" s="5"/>
      <c r="X5" s="5"/>
      <c r="Y5" s="5"/>
      <c r="Z5" s="5"/>
      <c r="AA5" s="5"/>
      <c r="AB5" s="5"/>
      <c r="AC5" s="5"/>
      <c r="AD5" s="1"/>
      <c r="AE5" s="5"/>
      <c r="AF5" s="5"/>
      <c r="AG5" s="5"/>
      <c r="AH5" s="5"/>
      <c r="AI5" s="5"/>
      <c r="AJ5" s="5"/>
      <c r="AK5" s="5"/>
      <c r="AL5" s="1"/>
      <c r="AM5" s="5"/>
      <c r="AN5" s="5"/>
      <c r="AO5" s="5"/>
      <c r="AP5" s="5"/>
      <c r="AQ5" s="5"/>
      <c r="AR5" s="5"/>
      <c r="AS5" s="5"/>
      <c r="AT5" s="1"/>
      <c r="AU5" s="5"/>
      <c r="AV5" s="5"/>
      <c r="AW5" s="5"/>
      <c r="AX5" s="5"/>
      <c r="AY5" s="5"/>
      <c r="AZ5" s="5"/>
      <c r="BA5" s="5"/>
      <c r="BB5" s="1"/>
      <c r="BC5" s="5"/>
      <c r="BD5" s="5"/>
      <c r="BE5" s="5"/>
      <c r="BF5" s="5"/>
      <c r="BG5" s="5"/>
      <c r="BH5" s="5"/>
      <c r="BI5" s="5"/>
      <c r="BJ5" s="1"/>
      <c r="BK5" s="5"/>
      <c r="BL5" s="5"/>
      <c r="BM5" s="5"/>
      <c r="BN5" s="5"/>
      <c r="BO5" s="5"/>
      <c r="BP5" s="5"/>
      <c r="BQ5" s="5"/>
      <c r="BR5" s="1"/>
      <c r="BS5" s="5"/>
      <c r="BT5" s="5"/>
      <c r="BU5" s="5"/>
      <c r="BV5" s="5"/>
      <c r="BW5" s="5"/>
      <c r="BX5" s="5"/>
      <c r="BY5" s="5"/>
      <c r="BZ5" s="1"/>
      <c r="CA5" s="5"/>
      <c r="CB5" s="5"/>
      <c r="CC5" s="5"/>
      <c r="CD5" s="5"/>
      <c r="CE5" s="5"/>
      <c r="CF5" s="5"/>
      <c r="CG5" s="5"/>
      <c r="CH5" s="1"/>
      <c r="CI5" s="5"/>
      <c r="CJ5" s="5"/>
      <c r="CK5" s="5"/>
      <c r="CL5" s="5"/>
      <c r="CM5" s="5"/>
      <c r="CN5" s="5"/>
      <c r="CO5" s="5"/>
      <c r="CP5" s="1"/>
      <c r="CQ5" s="5"/>
      <c r="CR5" s="5"/>
      <c r="CS5" s="5"/>
      <c r="CT5" s="5"/>
      <c r="CU5" s="5"/>
      <c r="CV5" s="5"/>
      <c r="CW5" s="5"/>
      <c r="CX5" s="1"/>
      <c r="CY5" s="5"/>
      <c r="CZ5" s="5"/>
      <c r="DA5" s="5"/>
      <c r="DB5" s="5"/>
      <c r="DC5" s="5"/>
      <c r="DD5" s="5"/>
      <c r="DE5" s="5"/>
      <c r="DF5" s="1"/>
      <c r="DG5" s="5"/>
      <c r="DH5" s="5"/>
      <c r="DI5" s="5"/>
      <c r="DJ5" s="5"/>
      <c r="DK5" s="5"/>
      <c r="DL5" s="5"/>
      <c r="DM5" s="5"/>
      <c r="DN5" s="1"/>
      <c r="DO5" s="5"/>
      <c r="DP5" s="5"/>
      <c r="DQ5" s="5"/>
      <c r="DR5" s="5"/>
      <c r="DS5" s="5"/>
      <c r="DT5" s="5"/>
      <c r="DU5" s="5"/>
      <c r="DV5" s="1"/>
      <c r="DW5" s="5"/>
      <c r="DX5" s="5"/>
      <c r="DY5" s="5"/>
      <c r="DZ5" s="5"/>
      <c r="EA5" s="5"/>
      <c r="EB5" s="5"/>
      <c r="EC5" s="5"/>
      <c r="ED5" s="1"/>
      <c r="EE5" s="5"/>
      <c r="EF5" s="5"/>
      <c r="EG5" s="5"/>
      <c r="EH5" s="5"/>
      <c r="EI5" s="5"/>
      <c r="EJ5" s="5"/>
      <c r="EK5" s="5"/>
      <c r="EL5" s="1"/>
      <c r="EM5" s="5"/>
      <c r="EN5" s="5"/>
      <c r="EO5" s="5"/>
      <c r="EP5" s="5"/>
      <c r="EQ5" s="5"/>
      <c r="ER5" s="5"/>
      <c r="ES5" s="5"/>
      <c r="ET5" s="1"/>
      <c r="EU5" s="5"/>
      <c r="EV5" s="5"/>
      <c r="EW5" s="5"/>
      <c r="EX5" s="5"/>
      <c r="EY5" s="5"/>
      <c r="EZ5" s="5"/>
      <c r="FA5" s="5"/>
      <c r="FB5" s="1"/>
      <c r="FC5" s="5"/>
      <c r="FD5" s="5"/>
      <c r="FE5" s="5"/>
      <c r="FF5" s="5"/>
      <c r="FG5" s="5"/>
      <c r="FH5" s="5"/>
      <c r="FI5" s="5"/>
      <c r="FJ5" s="1"/>
      <c r="FK5" s="5"/>
      <c r="FL5" s="5"/>
      <c r="FM5" s="5"/>
      <c r="FN5" s="5"/>
      <c r="FO5" s="5"/>
      <c r="FP5" s="5"/>
      <c r="FQ5" s="5"/>
      <c r="FR5" s="1"/>
      <c r="FS5" s="5"/>
      <c r="FT5" s="5"/>
      <c r="FU5" s="5"/>
      <c r="FV5" s="5"/>
      <c r="FW5" s="5"/>
      <c r="FX5" s="5"/>
      <c r="FY5" s="5"/>
      <c r="FZ5" s="1"/>
      <c r="GA5" s="5"/>
      <c r="GB5" s="5"/>
      <c r="GC5" s="5"/>
      <c r="GD5" s="5"/>
      <c r="GE5" s="5"/>
      <c r="GF5" s="5"/>
      <c r="GG5" s="5"/>
      <c r="GH5" s="1"/>
      <c r="GI5" s="5"/>
      <c r="GJ5" s="5"/>
      <c r="GK5" s="5"/>
      <c r="GL5" s="5"/>
      <c r="GM5" s="5"/>
      <c r="GN5" s="5"/>
      <c r="GO5" s="5"/>
      <c r="GP5" s="1"/>
      <c r="GQ5" s="5"/>
      <c r="GR5" s="5"/>
      <c r="GS5" s="5"/>
      <c r="GT5" s="5"/>
      <c r="GU5" s="5"/>
      <c r="GV5" s="5"/>
      <c r="GW5" s="5"/>
      <c r="GX5" s="1"/>
      <c r="GY5" s="5"/>
      <c r="GZ5" s="5"/>
      <c r="HA5" s="5"/>
      <c r="HB5" s="5"/>
      <c r="HC5" s="5"/>
      <c r="HD5" s="5"/>
      <c r="HE5" s="5"/>
      <c r="HF5" s="1"/>
      <c r="HG5" s="5"/>
      <c r="HH5" s="5"/>
      <c r="HI5" s="5"/>
      <c r="HJ5" s="5"/>
      <c r="HK5" s="5"/>
      <c r="HL5" s="5"/>
      <c r="HM5" s="5"/>
      <c r="HN5" s="1"/>
      <c r="HO5" s="5"/>
      <c r="HP5" s="5"/>
      <c r="HQ5" s="5"/>
      <c r="HR5" s="5"/>
      <c r="HS5" s="5"/>
      <c r="HT5" s="5"/>
      <c r="HU5" s="5"/>
      <c r="HV5" s="1"/>
      <c r="HW5" s="5"/>
      <c r="HX5" s="5"/>
      <c r="HY5" s="5"/>
      <c r="HZ5" s="5"/>
      <c r="IA5" s="5"/>
      <c r="IB5" s="5"/>
      <c r="IC5" s="5"/>
      <c r="ID5" s="1"/>
      <c r="IE5" s="5"/>
      <c r="IF5" s="5"/>
      <c r="IG5" s="5"/>
      <c r="IH5" s="5"/>
      <c r="II5" s="5"/>
      <c r="IJ5" s="5"/>
      <c r="IK5" s="5"/>
      <c r="IL5" s="1"/>
      <c r="IM5" s="5"/>
      <c r="IN5" s="5"/>
      <c r="IO5" s="5"/>
      <c r="IP5" s="5"/>
      <c r="IQ5" s="5"/>
      <c r="IR5" s="5"/>
      <c r="IS5" s="5"/>
      <c r="IT5" s="1"/>
    </row>
    <row r="6" spans="1:254" x14ac:dyDescent="0.3">
      <c r="A6" s="5"/>
      <c r="B6" s="5"/>
      <c r="C6" s="5"/>
      <c r="D6" s="5"/>
      <c r="E6" s="5"/>
      <c r="F6" s="5"/>
      <c r="G6" s="5"/>
      <c r="H6" s="183" t="s">
        <v>133</v>
      </c>
      <c r="I6" s="183"/>
      <c r="J6" s="5"/>
      <c r="K6" s="5"/>
      <c r="L6" s="5"/>
      <c r="M6" s="5"/>
      <c r="N6" s="1"/>
      <c r="O6" s="5"/>
      <c r="P6" s="5"/>
      <c r="Q6" s="5"/>
      <c r="R6" s="5"/>
      <c r="S6" s="5"/>
      <c r="T6" s="5"/>
      <c r="U6" s="5"/>
      <c r="V6" s="1"/>
      <c r="W6" s="5"/>
      <c r="X6" s="5"/>
      <c r="Y6" s="5"/>
      <c r="Z6" s="5"/>
      <c r="AA6" s="5"/>
      <c r="AB6" s="5"/>
      <c r="AC6" s="5"/>
      <c r="AD6" s="1"/>
      <c r="AE6" s="5"/>
      <c r="AF6" s="5"/>
      <c r="AG6" s="5"/>
      <c r="AH6" s="5"/>
      <c r="AI6" s="5"/>
      <c r="AJ6" s="5"/>
      <c r="AK6" s="5"/>
      <c r="AL6" s="1"/>
      <c r="AM6" s="5"/>
      <c r="AN6" s="5"/>
      <c r="AO6" s="5"/>
      <c r="AP6" s="5"/>
      <c r="AQ6" s="5"/>
      <c r="AR6" s="5"/>
      <c r="AS6" s="5"/>
      <c r="AT6" s="1"/>
      <c r="AU6" s="5"/>
      <c r="AV6" s="5"/>
      <c r="AW6" s="5"/>
      <c r="AX6" s="5"/>
      <c r="AY6" s="5"/>
      <c r="AZ6" s="5"/>
      <c r="BA6" s="5"/>
      <c r="BB6" s="1"/>
      <c r="BC6" s="5"/>
      <c r="BD6" s="5"/>
      <c r="BE6" s="5"/>
      <c r="BF6" s="5"/>
      <c r="BG6" s="5"/>
      <c r="BH6" s="5"/>
      <c r="BI6" s="5"/>
      <c r="BJ6" s="1"/>
      <c r="BK6" s="5"/>
      <c r="BL6" s="5"/>
      <c r="BM6" s="5"/>
      <c r="BN6" s="5"/>
      <c r="BO6" s="5"/>
      <c r="BP6" s="5"/>
      <c r="BQ6" s="5"/>
      <c r="BR6" s="1"/>
      <c r="BS6" s="5"/>
      <c r="BT6" s="5"/>
      <c r="BU6" s="5"/>
      <c r="BV6" s="5"/>
      <c r="BW6" s="5"/>
      <c r="BX6" s="5"/>
      <c r="BY6" s="5"/>
      <c r="BZ6" s="1"/>
      <c r="CA6" s="5"/>
      <c r="CB6" s="5"/>
      <c r="CC6" s="5"/>
      <c r="CD6" s="5"/>
      <c r="CE6" s="5"/>
      <c r="CF6" s="5"/>
      <c r="CG6" s="5"/>
      <c r="CH6" s="1"/>
      <c r="CI6" s="5"/>
      <c r="CJ6" s="5"/>
      <c r="CK6" s="5"/>
      <c r="CL6" s="5"/>
      <c r="CM6" s="5"/>
      <c r="CN6" s="5"/>
      <c r="CO6" s="5"/>
      <c r="CP6" s="1"/>
      <c r="CQ6" s="5"/>
      <c r="CR6" s="5"/>
      <c r="CS6" s="5"/>
      <c r="CT6" s="5"/>
      <c r="CU6" s="5"/>
      <c r="CV6" s="5"/>
      <c r="CW6" s="5"/>
      <c r="CX6" s="1"/>
      <c r="CY6" s="5"/>
      <c r="CZ6" s="5"/>
      <c r="DA6" s="5"/>
      <c r="DB6" s="5"/>
      <c r="DC6" s="5"/>
      <c r="DD6" s="5"/>
      <c r="DE6" s="5"/>
      <c r="DF6" s="1"/>
      <c r="DG6" s="5"/>
      <c r="DH6" s="5"/>
      <c r="DI6" s="5"/>
      <c r="DJ6" s="5"/>
      <c r="DK6" s="5"/>
      <c r="DL6" s="5"/>
      <c r="DM6" s="5"/>
      <c r="DN6" s="1"/>
      <c r="DO6" s="5"/>
      <c r="DP6" s="5"/>
      <c r="DQ6" s="5"/>
      <c r="DR6" s="5"/>
      <c r="DS6" s="5"/>
      <c r="DT6" s="5"/>
      <c r="DU6" s="5"/>
      <c r="DV6" s="1"/>
      <c r="DW6" s="5"/>
      <c r="DX6" s="5"/>
      <c r="DY6" s="5"/>
      <c r="DZ6" s="5"/>
      <c r="EA6" s="5"/>
      <c r="EB6" s="5"/>
      <c r="EC6" s="5"/>
      <c r="ED6" s="1"/>
      <c r="EE6" s="5"/>
      <c r="EF6" s="5"/>
      <c r="EG6" s="5"/>
      <c r="EH6" s="5"/>
      <c r="EI6" s="5"/>
      <c r="EJ6" s="5"/>
      <c r="EK6" s="5"/>
      <c r="EL6" s="1"/>
      <c r="EM6" s="5"/>
      <c r="EN6" s="5"/>
      <c r="EO6" s="5"/>
      <c r="EP6" s="5"/>
      <c r="EQ6" s="5"/>
      <c r="ER6" s="5"/>
      <c r="ES6" s="5"/>
      <c r="ET6" s="1"/>
      <c r="EU6" s="5"/>
      <c r="EV6" s="5"/>
      <c r="EW6" s="5"/>
      <c r="EX6" s="5"/>
      <c r="EY6" s="5"/>
      <c r="EZ6" s="5"/>
      <c r="FA6" s="5"/>
      <c r="FB6" s="1"/>
      <c r="FC6" s="5"/>
      <c r="FD6" s="5"/>
      <c r="FE6" s="5"/>
      <c r="FF6" s="5"/>
      <c r="FG6" s="5"/>
      <c r="FH6" s="5"/>
      <c r="FI6" s="5"/>
      <c r="FJ6" s="1"/>
      <c r="FK6" s="5"/>
      <c r="FL6" s="5"/>
      <c r="FM6" s="5"/>
      <c r="FN6" s="5"/>
      <c r="FO6" s="5"/>
      <c r="FP6" s="5"/>
      <c r="FQ6" s="5"/>
      <c r="FR6" s="1"/>
      <c r="FS6" s="5"/>
      <c r="FT6" s="5"/>
      <c r="FU6" s="5"/>
      <c r="FV6" s="5"/>
      <c r="FW6" s="5"/>
      <c r="FX6" s="5"/>
      <c r="FY6" s="5"/>
      <c r="FZ6" s="1"/>
      <c r="GA6" s="5"/>
      <c r="GB6" s="5"/>
      <c r="GC6" s="5"/>
      <c r="GD6" s="5"/>
      <c r="GE6" s="5"/>
      <c r="GF6" s="5"/>
      <c r="GG6" s="5"/>
      <c r="GH6" s="1"/>
      <c r="GI6" s="5"/>
      <c r="GJ6" s="5"/>
      <c r="GK6" s="5"/>
      <c r="GL6" s="5"/>
      <c r="GM6" s="5"/>
      <c r="GN6" s="5"/>
      <c r="GO6" s="5"/>
      <c r="GP6" s="1"/>
      <c r="GQ6" s="5"/>
      <c r="GR6" s="5"/>
      <c r="GS6" s="5"/>
      <c r="GT6" s="5"/>
      <c r="GU6" s="5"/>
      <c r="GV6" s="5"/>
      <c r="GW6" s="5"/>
      <c r="GX6" s="1"/>
      <c r="GY6" s="5"/>
      <c r="GZ6" s="5"/>
      <c r="HA6" s="5"/>
      <c r="HB6" s="5"/>
      <c r="HC6" s="5"/>
      <c r="HD6" s="5"/>
      <c r="HE6" s="5"/>
      <c r="HF6" s="1"/>
      <c r="HG6" s="5"/>
      <c r="HH6" s="5"/>
      <c r="HI6" s="5"/>
      <c r="HJ6" s="5"/>
      <c r="HK6" s="5"/>
      <c r="HL6" s="5"/>
      <c r="HM6" s="5"/>
      <c r="HN6" s="1"/>
      <c r="HO6" s="5"/>
      <c r="HP6" s="5"/>
      <c r="HQ6" s="5"/>
      <c r="HR6" s="5"/>
      <c r="HS6" s="5"/>
      <c r="HT6" s="5"/>
      <c r="HU6" s="5"/>
      <c r="HV6" s="1"/>
      <c r="HW6" s="5"/>
      <c r="HX6" s="5"/>
      <c r="HY6" s="5"/>
      <c r="HZ6" s="5"/>
      <c r="IA6" s="5"/>
      <c r="IB6" s="5"/>
      <c r="IC6" s="5"/>
      <c r="ID6" s="1"/>
      <c r="IE6" s="5"/>
      <c r="IF6" s="5"/>
      <c r="IG6" s="5"/>
      <c r="IH6" s="5"/>
      <c r="II6" s="5"/>
      <c r="IJ6" s="5"/>
      <c r="IK6" s="5"/>
      <c r="IL6" s="1"/>
      <c r="IM6" s="5"/>
      <c r="IN6" s="5"/>
      <c r="IO6" s="5"/>
      <c r="IP6" s="5"/>
      <c r="IQ6" s="5"/>
      <c r="IR6" s="5"/>
      <c r="IS6" s="5"/>
      <c r="IT6" s="1"/>
    </row>
    <row r="7" spans="1:254" ht="69.75" customHeight="1" x14ac:dyDescent="0.3">
      <c r="A7" s="174" t="s">
        <v>12</v>
      </c>
      <c r="B7" s="187"/>
      <c r="C7" s="188"/>
      <c r="D7" s="174" t="s">
        <v>1</v>
      </c>
      <c r="E7" s="187"/>
      <c r="F7" s="189" t="s">
        <v>3</v>
      </c>
      <c r="G7" s="174" t="s">
        <v>21</v>
      </c>
      <c r="H7" s="175"/>
      <c r="I7" s="176"/>
    </row>
    <row r="8" spans="1:254" ht="33.75" customHeight="1" x14ac:dyDescent="0.3">
      <c r="A8" s="90" t="s">
        <v>13</v>
      </c>
      <c r="B8" s="90" t="s">
        <v>14</v>
      </c>
      <c r="C8" s="90" t="s">
        <v>15</v>
      </c>
      <c r="D8" s="90" t="s">
        <v>16</v>
      </c>
      <c r="E8" s="90" t="s">
        <v>17</v>
      </c>
      <c r="F8" s="173"/>
      <c r="G8" s="97" t="s">
        <v>20</v>
      </c>
      <c r="H8" s="97" t="s">
        <v>23</v>
      </c>
      <c r="I8" s="97" t="s">
        <v>0</v>
      </c>
    </row>
    <row r="9" spans="1:254" x14ac:dyDescent="0.3">
      <c r="A9" s="184" t="s">
        <v>4</v>
      </c>
      <c r="B9" s="185"/>
      <c r="C9" s="185"/>
      <c r="D9" s="185"/>
      <c r="E9" s="185"/>
      <c r="F9" s="186"/>
      <c r="G9" s="106">
        <f>'1'!C9</f>
        <v>327758.2</v>
      </c>
      <c r="H9" s="106">
        <f>'1'!D9</f>
        <v>327758.2</v>
      </c>
      <c r="I9" s="106">
        <v>0</v>
      </c>
    </row>
    <row r="10" spans="1:254" x14ac:dyDescent="0.3">
      <c r="A10" s="190" t="s">
        <v>18</v>
      </c>
      <c r="B10" s="181"/>
      <c r="C10" s="181"/>
      <c r="D10" s="181"/>
      <c r="E10" s="181"/>
      <c r="F10" s="98" t="s">
        <v>26</v>
      </c>
      <c r="G10" s="106">
        <f>G9</f>
        <v>327758.2</v>
      </c>
      <c r="H10" s="106">
        <f>H9</f>
        <v>327758.2</v>
      </c>
      <c r="I10" s="106">
        <v>0</v>
      </c>
    </row>
    <row r="11" spans="1:254" x14ac:dyDescent="0.3">
      <c r="A11" s="190"/>
      <c r="B11" s="181"/>
      <c r="C11" s="181"/>
      <c r="D11" s="181"/>
      <c r="E11" s="181"/>
      <c r="F11" s="98" t="s">
        <v>2</v>
      </c>
      <c r="G11" s="99"/>
      <c r="H11" s="99"/>
      <c r="I11" s="99"/>
    </row>
    <row r="12" spans="1:254" ht="34.5" x14ac:dyDescent="0.3">
      <c r="A12" s="190"/>
      <c r="B12" s="190" t="s">
        <v>25</v>
      </c>
      <c r="C12" s="181"/>
      <c r="D12" s="181"/>
      <c r="E12" s="181"/>
      <c r="F12" s="107" t="s">
        <v>27</v>
      </c>
      <c r="G12" s="99">
        <f>G9</f>
        <v>327758.2</v>
      </c>
      <c r="H12" s="99">
        <f>H9</f>
        <v>327758.2</v>
      </c>
      <c r="I12" s="99">
        <v>0</v>
      </c>
    </row>
    <row r="13" spans="1:254" x14ac:dyDescent="0.3">
      <c r="A13" s="190"/>
      <c r="B13" s="190"/>
      <c r="C13" s="181"/>
      <c r="D13" s="181"/>
      <c r="E13" s="181"/>
      <c r="F13" s="98" t="s">
        <v>2</v>
      </c>
      <c r="G13" s="99"/>
      <c r="H13" s="99"/>
      <c r="I13" s="99"/>
    </row>
    <row r="14" spans="1:254" ht="34.5" x14ac:dyDescent="0.3">
      <c r="A14" s="190"/>
      <c r="B14" s="190"/>
      <c r="C14" s="190" t="s">
        <v>18</v>
      </c>
      <c r="D14" s="181"/>
      <c r="E14" s="181"/>
      <c r="F14" s="107" t="s">
        <v>27</v>
      </c>
      <c r="G14" s="99">
        <f>G12</f>
        <v>327758.2</v>
      </c>
      <c r="H14" s="99">
        <f>H12</f>
        <v>327758.2</v>
      </c>
      <c r="I14" s="99">
        <v>0</v>
      </c>
    </row>
    <row r="15" spans="1:254" x14ac:dyDescent="0.3">
      <c r="A15" s="190"/>
      <c r="B15" s="190"/>
      <c r="C15" s="190"/>
      <c r="D15" s="181"/>
      <c r="E15" s="181"/>
      <c r="F15" s="100" t="s">
        <v>2</v>
      </c>
      <c r="G15" s="101"/>
      <c r="H15" s="101"/>
      <c r="I15" s="101"/>
    </row>
    <row r="16" spans="1:254" ht="34.5" x14ac:dyDescent="0.3">
      <c r="A16" s="190"/>
      <c r="B16" s="190"/>
      <c r="C16" s="190"/>
      <c r="D16" s="181"/>
      <c r="E16" s="181"/>
      <c r="F16" s="107" t="s">
        <v>22</v>
      </c>
      <c r="G16" s="99">
        <f>G14</f>
        <v>327758.2</v>
      </c>
      <c r="H16" s="99">
        <f>H14</f>
        <v>327758.2</v>
      </c>
      <c r="I16" s="99">
        <v>0</v>
      </c>
    </row>
    <row r="17" spans="1:9" x14ac:dyDescent="0.3">
      <c r="A17" s="190"/>
      <c r="B17" s="190"/>
      <c r="C17" s="190"/>
      <c r="D17" s="181"/>
      <c r="E17" s="181"/>
      <c r="F17" s="98" t="s">
        <v>2</v>
      </c>
      <c r="G17" s="101"/>
      <c r="H17" s="101"/>
      <c r="I17" s="101"/>
    </row>
    <row r="18" spans="1:9" x14ac:dyDescent="0.3">
      <c r="A18" s="190"/>
      <c r="B18" s="190"/>
      <c r="C18" s="190"/>
      <c r="D18" s="182">
        <v>1212</v>
      </c>
      <c r="E18" s="181"/>
      <c r="F18" s="102" t="s">
        <v>24</v>
      </c>
      <c r="G18" s="99">
        <f>G16</f>
        <v>327758.2</v>
      </c>
      <c r="H18" s="99">
        <f>H16</f>
        <v>327758.2</v>
      </c>
      <c r="I18" s="99">
        <v>0</v>
      </c>
    </row>
    <row r="19" spans="1:9" x14ac:dyDescent="0.3">
      <c r="A19" s="190"/>
      <c r="B19" s="190"/>
      <c r="C19" s="190"/>
      <c r="D19" s="182"/>
      <c r="E19" s="181"/>
      <c r="F19" s="102" t="s">
        <v>19</v>
      </c>
      <c r="G19" s="101"/>
      <c r="H19" s="101"/>
      <c r="I19" s="99"/>
    </row>
    <row r="20" spans="1:9" ht="34.5" x14ac:dyDescent="0.3">
      <c r="A20" s="190"/>
      <c r="B20" s="190"/>
      <c r="C20" s="190"/>
      <c r="D20" s="182"/>
      <c r="E20" s="182">
        <v>12007</v>
      </c>
      <c r="F20" s="107" t="s">
        <v>36</v>
      </c>
      <c r="G20" s="108">
        <f>'1'!C9</f>
        <v>327758.2</v>
      </c>
      <c r="H20" s="108">
        <f>'1'!D9</f>
        <v>327758.2</v>
      </c>
      <c r="I20" s="99">
        <v>0</v>
      </c>
    </row>
    <row r="21" spans="1:9" x14ac:dyDescent="0.3">
      <c r="A21" s="190"/>
      <c r="B21" s="190"/>
      <c r="C21" s="190"/>
      <c r="D21" s="182"/>
      <c r="E21" s="182"/>
      <c r="F21" s="102" t="s">
        <v>28</v>
      </c>
      <c r="G21" s="99"/>
      <c r="H21" s="99"/>
      <c r="I21" s="99"/>
    </row>
    <row r="22" spans="1:9" x14ac:dyDescent="0.3">
      <c r="A22" s="190"/>
      <c r="B22" s="190"/>
      <c r="C22" s="190"/>
      <c r="D22" s="182"/>
      <c r="E22" s="182"/>
      <c r="F22" s="103" t="s">
        <v>29</v>
      </c>
      <c r="G22" s="104">
        <f>+G24</f>
        <v>-500000</v>
      </c>
      <c r="H22" s="104">
        <f t="shared" ref="H22" si="0">+H24</f>
        <v>-500000</v>
      </c>
      <c r="I22" s="104">
        <f>-H20+H22</f>
        <v>-827758.2</v>
      </c>
    </row>
    <row r="23" spans="1:9" ht="34.5" x14ac:dyDescent="0.3">
      <c r="A23" s="190"/>
      <c r="B23" s="190"/>
      <c r="C23" s="190"/>
      <c r="D23" s="182"/>
      <c r="E23" s="182"/>
      <c r="F23" s="102" t="s">
        <v>30</v>
      </c>
      <c r="G23" s="104"/>
      <c r="H23" s="104"/>
      <c r="I23" s="104"/>
    </row>
    <row r="24" spans="1:9" x14ac:dyDescent="0.3">
      <c r="A24" s="190"/>
      <c r="B24" s="190"/>
      <c r="C24" s="190"/>
      <c r="D24" s="182"/>
      <c r="E24" s="182"/>
      <c r="F24" s="102" t="s">
        <v>31</v>
      </c>
      <c r="G24" s="104">
        <f>+G25</f>
        <v>-500000</v>
      </c>
      <c r="H24" s="104">
        <f t="shared" ref="H24:H27" si="1">+H25</f>
        <v>-500000</v>
      </c>
      <c r="I24" s="104">
        <f>I22</f>
        <v>-827758.2</v>
      </c>
    </row>
    <row r="25" spans="1:9" x14ac:dyDescent="0.3">
      <c r="A25" s="190"/>
      <c r="B25" s="190"/>
      <c r="C25" s="190"/>
      <c r="D25" s="182"/>
      <c r="E25" s="182"/>
      <c r="F25" s="102" t="s">
        <v>32</v>
      </c>
      <c r="G25" s="104">
        <f>+G26</f>
        <v>-500000</v>
      </c>
      <c r="H25" s="104">
        <f t="shared" si="1"/>
        <v>-500000</v>
      </c>
      <c r="I25" s="104">
        <f>I24</f>
        <v>-827758.2</v>
      </c>
    </row>
    <row r="26" spans="1:9" x14ac:dyDescent="0.3">
      <c r="A26" s="190"/>
      <c r="B26" s="190"/>
      <c r="C26" s="190"/>
      <c r="D26" s="182"/>
      <c r="E26" s="182"/>
      <c r="F26" s="102" t="s">
        <v>33</v>
      </c>
      <c r="G26" s="104">
        <f>+G27</f>
        <v>-500000</v>
      </c>
      <c r="H26" s="104">
        <f t="shared" si="1"/>
        <v>-500000</v>
      </c>
      <c r="I26" s="104">
        <f t="shared" ref="I26:I28" si="2">I24</f>
        <v>-827758.2</v>
      </c>
    </row>
    <row r="27" spans="1:9" ht="34.5" x14ac:dyDescent="0.3">
      <c r="A27" s="190"/>
      <c r="B27" s="190"/>
      <c r="C27" s="190"/>
      <c r="D27" s="182"/>
      <c r="E27" s="182"/>
      <c r="F27" s="109" t="s">
        <v>34</v>
      </c>
      <c r="G27" s="104">
        <f>+G28</f>
        <v>-500000</v>
      </c>
      <c r="H27" s="104">
        <f t="shared" si="1"/>
        <v>-500000</v>
      </c>
      <c r="I27" s="104">
        <f t="shared" si="2"/>
        <v>-827758.2</v>
      </c>
    </row>
    <row r="28" spans="1:9" x14ac:dyDescent="0.3">
      <c r="A28" s="190"/>
      <c r="B28" s="190"/>
      <c r="C28" s="190"/>
      <c r="D28" s="182"/>
      <c r="E28" s="182"/>
      <c r="F28" s="102" t="s">
        <v>35</v>
      </c>
      <c r="G28" s="104">
        <v>-500000</v>
      </c>
      <c r="H28" s="104">
        <v>-500000</v>
      </c>
      <c r="I28" s="104">
        <f t="shared" si="2"/>
        <v>-827758.2</v>
      </c>
    </row>
    <row r="29" spans="1:9" x14ac:dyDescent="0.3">
      <c r="A29" s="7"/>
      <c r="B29" s="7"/>
      <c r="C29" s="7"/>
      <c r="D29" s="7"/>
      <c r="E29" s="7"/>
      <c r="F29" s="103" t="s">
        <v>80</v>
      </c>
      <c r="G29" s="104">
        <f>+G31</f>
        <v>38099.5</v>
      </c>
      <c r="H29" s="104">
        <f>+H31</f>
        <v>38099.5</v>
      </c>
      <c r="I29" s="104">
        <f>+I31</f>
        <v>38099.5</v>
      </c>
    </row>
    <row r="30" spans="1:9" ht="34.5" x14ac:dyDescent="0.3">
      <c r="A30" s="7"/>
      <c r="B30" s="7"/>
      <c r="C30" s="7"/>
      <c r="D30" s="7"/>
      <c r="E30" s="7"/>
      <c r="F30" s="102" t="s">
        <v>30</v>
      </c>
      <c r="G30" s="104"/>
      <c r="H30" s="104"/>
      <c r="I30" s="104"/>
    </row>
    <row r="31" spans="1:9" x14ac:dyDescent="0.3">
      <c r="A31" s="7"/>
      <c r="B31" s="7"/>
      <c r="C31" s="7"/>
      <c r="D31" s="7"/>
      <c r="E31" s="7"/>
      <c r="F31" s="102" t="s">
        <v>31</v>
      </c>
      <c r="G31" s="104">
        <f>G33</f>
        <v>38099.5</v>
      </c>
      <c r="H31" s="104">
        <f>H33</f>
        <v>38099.5</v>
      </c>
      <c r="I31" s="104">
        <f>I33</f>
        <v>38099.5</v>
      </c>
    </row>
    <row r="32" spans="1:9" x14ac:dyDescent="0.3">
      <c r="A32" s="7"/>
      <c r="B32" s="7"/>
      <c r="C32" s="7"/>
      <c r="D32" s="7"/>
      <c r="E32" s="7"/>
      <c r="F32" s="102" t="s">
        <v>32</v>
      </c>
      <c r="G32" s="105">
        <f t="shared" ref="G32:I33" si="3">G33</f>
        <v>38099.5</v>
      </c>
      <c r="H32" s="104">
        <f t="shared" si="3"/>
        <v>38099.5</v>
      </c>
      <c r="I32" s="104">
        <f t="shared" si="3"/>
        <v>38099.5</v>
      </c>
    </row>
    <row r="33" spans="1:9" x14ac:dyDescent="0.3">
      <c r="A33" s="7"/>
      <c r="B33" s="7"/>
      <c r="C33" s="7"/>
      <c r="D33" s="7"/>
      <c r="E33" s="7"/>
      <c r="F33" s="102" t="s">
        <v>33</v>
      </c>
      <c r="G33" s="105">
        <f t="shared" si="3"/>
        <v>38099.5</v>
      </c>
      <c r="H33" s="104">
        <f t="shared" si="3"/>
        <v>38099.5</v>
      </c>
      <c r="I33" s="104">
        <f t="shared" si="3"/>
        <v>38099.5</v>
      </c>
    </row>
    <row r="34" spans="1:9" ht="34.5" x14ac:dyDescent="0.3">
      <c r="A34" s="7"/>
      <c r="B34" s="7"/>
      <c r="C34" s="7"/>
      <c r="D34" s="7"/>
      <c r="E34" s="7"/>
      <c r="F34" s="109" t="s">
        <v>34</v>
      </c>
      <c r="G34" s="104">
        <f>+G35</f>
        <v>38099.5</v>
      </c>
      <c r="H34" s="104">
        <f>+H35</f>
        <v>38099.5</v>
      </c>
      <c r="I34" s="104">
        <f>+I35</f>
        <v>38099.5</v>
      </c>
    </row>
    <row r="35" spans="1:9" x14ac:dyDescent="0.3">
      <c r="A35" s="7"/>
      <c r="B35" s="7"/>
      <c r="C35" s="7"/>
      <c r="D35" s="7"/>
      <c r="E35" s="7"/>
      <c r="F35" s="102" t="s">
        <v>35</v>
      </c>
      <c r="G35" s="104">
        <f>+'2'!D20</f>
        <v>38099.5</v>
      </c>
      <c r="H35" s="104">
        <f>+'2'!E20</f>
        <v>38099.5</v>
      </c>
      <c r="I35" s="104">
        <f>+'2'!F20</f>
        <v>38099.5</v>
      </c>
    </row>
    <row r="36" spans="1:9" x14ac:dyDescent="0.3">
      <c r="A36" s="7"/>
      <c r="B36" s="7"/>
      <c r="C36" s="7"/>
      <c r="D36" s="7"/>
      <c r="E36" s="7"/>
      <c r="F36" s="103" t="s">
        <v>81</v>
      </c>
      <c r="G36" s="104">
        <f>+G38</f>
        <v>80716</v>
      </c>
      <c r="H36" s="104">
        <f t="shared" ref="H36:I36" si="4">+H38</f>
        <v>80716</v>
      </c>
      <c r="I36" s="104">
        <f t="shared" si="4"/>
        <v>80716</v>
      </c>
    </row>
    <row r="37" spans="1:9" ht="34.5" x14ac:dyDescent="0.3">
      <c r="A37" s="7"/>
      <c r="B37" s="7"/>
      <c r="C37" s="7"/>
      <c r="D37" s="7"/>
      <c r="E37" s="7"/>
      <c r="F37" s="102" t="s">
        <v>30</v>
      </c>
      <c r="G37" s="104"/>
      <c r="H37" s="104"/>
      <c r="I37" s="104"/>
    </row>
    <row r="38" spans="1:9" x14ac:dyDescent="0.3">
      <c r="A38" s="7"/>
      <c r="B38" s="7"/>
      <c r="C38" s="7"/>
      <c r="D38" s="7"/>
      <c r="E38" s="7"/>
      <c r="F38" s="102" t="s">
        <v>31</v>
      </c>
      <c r="G38" s="104">
        <f>G40</f>
        <v>80716</v>
      </c>
      <c r="H38" s="104">
        <f t="shared" ref="H38:I38" si="5">H40</f>
        <v>80716</v>
      </c>
      <c r="I38" s="104">
        <f t="shared" si="5"/>
        <v>80716</v>
      </c>
    </row>
    <row r="39" spans="1:9" x14ac:dyDescent="0.3">
      <c r="A39" s="7"/>
      <c r="B39" s="7"/>
      <c r="C39" s="7"/>
      <c r="D39" s="7"/>
      <c r="E39" s="7"/>
      <c r="F39" s="102" t="s">
        <v>32</v>
      </c>
      <c r="G39" s="105">
        <f t="shared" ref="G39:I40" si="6">G40</f>
        <v>80716</v>
      </c>
      <c r="H39" s="104">
        <f t="shared" si="6"/>
        <v>80716</v>
      </c>
      <c r="I39" s="104">
        <f t="shared" si="6"/>
        <v>80716</v>
      </c>
    </row>
    <row r="40" spans="1:9" x14ac:dyDescent="0.3">
      <c r="A40" s="7"/>
      <c r="B40" s="7"/>
      <c r="C40" s="7"/>
      <c r="D40" s="7"/>
      <c r="E40" s="7"/>
      <c r="F40" s="102" t="s">
        <v>33</v>
      </c>
      <c r="G40" s="105">
        <f t="shared" si="6"/>
        <v>80716</v>
      </c>
      <c r="H40" s="104">
        <f t="shared" si="6"/>
        <v>80716</v>
      </c>
      <c r="I40" s="104">
        <f t="shared" si="6"/>
        <v>80716</v>
      </c>
    </row>
    <row r="41" spans="1:9" ht="34.5" x14ac:dyDescent="0.3">
      <c r="A41" s="7"/>
      <c r="B41" s="7"/>
      <c r="C41" s="7"/>
      <c r="D41" s="7"/>
      <c r="E41" s="7"/>
      <c r="F41" s="109" t="s">
        <v>34</v>
      </c>
      <c r="G41" s="104">
        <f>+G42</f>
        <v>80716</v>
      </c>
      <c r="H41" s="104">
        <f t="shared" ref="H41:I41" si="7">+H42</f>
        <v>80716</v>
      </c>
      <c r="I41" s="104">
        <f t="shared" si="7"/>
        <v>80716</v>
      </c>
    </row>
    <row r="42" spans="1:9" x14ac:dyDescent="0.3">
      <c r="A42" s="7"/>
      <c r="B42" s="7"/>
      <c r="C42" s="7"/>
      <c r="D42" s="7"/>
      <c r="E42" s="7"/>
      <c r="F42" s="102" t="s">
        <v>35</v>
      </c>
      <c r="G42" s="104">
        <f>+'2'!D27</f>
        <v>80716</v>
      </c>
      <c r="H42" s="104">
        <f>'2'!E27</f>
        <v>80716</v>
      </c>
      <c r="I42" s="104">
        <f>'2'!F27</f>
        <v>80716</v>
      </c>
    </row>
    <row r="43" spans="1:9" x14ac:dyDescent="0.3">
      <c r="A43" s="7"/>
      <c r="B43" s="7"/>
      <c r="C43" s="7"/>
      <c r="D43" s="7"/>
      <c r="E43" s="7"/>
      <c r="F43" s="103" t="s">
        <v>82</v>
      </c>
      <c r="G43" s="104">
        <f>+G45</f>
        <v>200474.7</v>
      </c>
      <c r="H43" s="104">
        <f>+H45</f>
        <v>200474.7</v>
      </c>
      <c r="I43" s="104">
        <f>+I45</f>
        <v>200474.7</v>
      </c>
    </row>
    <row r="44" spans="1:9" ht="34.5" x14ac:dyDescent="0.3">
      <c r="A44" s="7"/>
      <c r="B44" s="7"/>
      <c r="C44" s="7"/>
      <c r="D44" s="7"/>
      <c r="E44" s="7"/>
      <c r="F44" s="102" t="s">
        <v>30</v>
      </c>
      <c r="G44" s="104"/>
      <c r="H44" s="104"/>
      <c r="I44" s="104"/>
    </row>
    <row r="45" spans="1:9" x14ac:dyDescent="0.3">
      <c r="A45" s="7"/>
      <c r="B45" s="7"/>
      <c r="C45" s="7"/>
      <c r="D45" s="7"/>
      <c r="E45" s="7"/>
      <c r="F45" s="102" t="s">
        <v>31</v>
      </c>
      <c r="G45" s="104">
        <f>G47</f>
        <v>200474.7</v>
      </c>
      <c r="H45" s="104">
        <f>H47</f>
        <v>200474.7</v>
      </c>
      <c r="I45" s="104">
        <f>I47</f>
        <v>200474.7</v>
      </c>
    </row>
    <row r="46" spans="1:9" x14ac:dyDescent="0.3">
      <c r="A46" s="7"/>
      <c r="B46" s="7"/>
      <c r="C46" s="7"/>
      <c r="D46" s="7"/>
      <c r="E46" s="7"/>
      <c r="F46" s="102" t="s">
        <v>32</v>
      </c>
      <c r="G46" s="105">
        <f t="shared" ref="G46:I47" si="8">G47</f>
        <v>200474.7</v>
      </c>
      <c r="H46" s="104">
        <f t="shared" si="8"/>
        <v>200474.7</v>
      </c>
      <c r="I46" s="104">
        <f t="shared" si="8"/>
        <v>200474.7</v>
      </c>
    </row>
    <row r="47" spans="1:9" x14ac:dyDescent="0.3">
      <c r="A47" s="7"/>
      <c r="B47" s="7"/>
      <c r="C47" s="7"/>
      <c r="D47" s="7"/>
      <c r="E47" s="7"/>
      <c r="F47" s="102" t="s">
        <v>33</v>
      </c>
      <c r="G47" s="105">
        <f t="shared" si="8"/>
        <v>200474.7</v>
      </c>
      <c r="H47" s="104">
        <f t="shared" si="8"/>
        <v>200474.7</v>
      </c>
      <c r="I47" s="104">
        <f t="shared" si="8"/>
        <v>200474.7</v>
      </c>
    </row>
    <row r="48" spans="1:9" ht="34.5" x14ac:dyDescent="0.3">
      <c r="A48" s="7"/>
      <c r="B48" s="7"/>
      <c r="C48" s="7"/>
      <c r="D48" s="7"/>
      <c r="E48" s="7"/>
      <c r="F48" s="109" t="s">
        <v>34</v>
      </c>
      <c r="G48" s="104">
        <f>+G49</f>
        <v>200474.7</v>
      </c>
      <c r="H48" s="104">
        <f>+H49</f>
        <v>200474.7</v>
      </c>
      <c r="I48" s="104">
        <f>+I49</f>
        <v>200474.7</v>
      </c>
    </row>
    <row r="49" spans="1:9" x14ac:dyDescent="0.3">
      <c r="A49" s="7"/>
      <c r="B49" s="7"/>
      <c r="C49" s="7"/>
      <c r="D49" s="7"/>
      <c r="E49" s="7"/>
      <c r="F49" s="102" t="s">
        <v>35</v>
      </c>
      <c r="G49" s="104">
        <f>+'2'!D33</f>
        <v>200474.7</v>
      </c>
      <c r="H49" s="104">
        <f>+'2'!E33</f>
        <v>200474.7</v>
      </c>
      <c r="I49" s="104">
        <f>+'2'!F33</f>
        <v>200474.7</v>
      </c>
    </row>
    <row r="50" spans="1:9" x14ac:dyDescent="0.3">
      <c r="A50" s="7"/>
      <c r="B50" s="7"/>
      <c r="C50" s="7"/>
      <c r="D50" s="7"/>
      <c r="E50" s="7"/>
      <c r="F50" s="103" t="s">
        <v>83</v>
      </c>
      <c r="G50" s="104">
        <f>+G52</f>
        <v>232911.4</v>
      </c>
      <c r="H50" s="104">
        <f>+H52</f>
        <v>232911.4</v>
      </c>
      <c r="I50" s="104">
        <f>+I52</f>
        <v>232911.4</v>
      </c>
    </row>
    <row r="51" spans="1:9" ht="34.5" x14ac:dyDescent="0.3">
      <c r="A51" s="7"/>
      <c r="B51" s="7"/>
      <c r="C51" s="7"/>
      <c r="D51" s="7"/>
      <c r="E51" s="7"/>
      <c r="F51" s="102" t="s">
        <v>30</v>
      </c>
      <c r="G51" s="104"/>
      <c r="H51" s="104"/>
      <c r="I51" s="104"/>
    </row>
    <row r="52" spans="1:9" x14ac:dyDescent="0.3">
      <c r="A52" s="7"/>
      <c r="B52" s="7"/>
      <c r="C52" s="7"/>
      <c r="D52" s="7"/>
      <c r="E52" s="7"/>
      <c r="F52" s="102" t="s">
        <v>31</v>
      </c>
      <c r="G52" s="104">
        <f>G54</f>
        <v>232911.4</v>
      </c>
      <c r="H52" s="104">
        <f>H54</f>
        <v>232911.4</v>
      </c>
      <c r="I52" s="104">
        <f>I54</f>
        <v>232911.4</v>
      </c>
    </row>
    <row r="53" spans="1:9" x14ac:dyDescent="0.3">
      <c r="A53" s="7"/>
      <c r="B53" s="7"/>
      <c r="C53" s="7"/>
      <c r="D53" s="7"/>
      <c r="E53" s="7"/>
      <c r="F53" s="102" t="s">
        <v>32</v>
      </c>
      <c r="G53" s="105">
        <f t="shared" ref="G53:I54" si="9">G54</f>
        <v>232911.4</v>
      </c>
      <c r="H53" s="104">
        <f t="shared" si="9"/>
        <v>232911.4</v>
      </c>
      <c r="I53" s="104">
        <f t="shared" si="9"/>
        <v>232911.4</v>
      </c>
    </row>
    <row r="54" spans="1:9" x14ac:dyDescent="0.3">
      <c r="A54" s="7"/>
      <c r="B54" s="7"/>
      <c r="C54" s="7"/>
      <c r="D54" s="7"/>
      <c r="E54" s="7"/>
      <c r="F54" s="102" t="s">
        <v>33</v>
      </c>
      <c r="G54" s="105">
        <f t="shared" si="9"/>
        <v>232911.4</v>
      </c>
      <c r="H54" s="104">
        <f t="shared" si="9"/>
        <v>232911.4</v>
      </c>
      <c r="I54" s="104">
        <f t="shared" si="9"/>
        <v>232911.4</v>
      </c>
    </row>
    <row r="55" spans="1:9" ht="34.5" x14ac:dyDescent="0.3">
      <c r="A55" s="7"/>
      <c r="B55" s="7"/>
      <c r="C55" s="7"/>
      <c r="D55" s="7"/>
      <c r="E55" s="7"/>
      <c r="F55" s="109" t="s">
        <v>34</v>
      </c>
      <c r="G55" s="104">
        <f>+G56</f>
        <v>232911.4</v>
      </c>
      <c r="H55" s="104">
        <f>+H56</f>
        <v>232911.4</v>
      </c>
      <c r="I55" s="104">
        <f>+I56</f>
        <v>232911.4</v>
      </c>
    </row>
    <row r="56" spans="1:9" x14ac:dyDescent="0.3">
      <c r="A56" s="7"/>
      <c r="B56" s="7"/>
      <c r="C56" s="7"/>
      <c r="D56" s="7"/>
      <c r="E56" s="7"/>
      <c r="F56" s="102" t="s">
        <v>35</v>
      </c>
      <c r="G56" s="104">
        <f>+'2'!D38</f>
        <v>232911.4</v>
      </c>
      <c r="H56" s="104">
        <f>+'2'!E38</f>
        <v>232911.4</v>
      </c>
      <c r="I56" s="104">
        <f>+'2'!F38</f>
        <v>232911.4</v>
      </c>
    </row>
    <row r="57" spans="1:9" x14ac:dyDescent="0.3">
      <c r="A57" s="7"/>
      <c r="B57" s="7"/>
      <c r="C57" s="7"/>
      <c r="D57" s="7"/>
      <c r="E57" s="7"/>
      <c r="F57" s="103" t="s">
        <v>84</v>
      </c>
      <c r="G57" s="104">
        <f>+G59</f>
        <v>10284.5</v>
      </c>
      <c r="H57" s="104">
        <f>+H59</f>
        <v>10284.5</v>
      </c>
      <c r="I57" s="104">
        <f>+I59</f>
        <v>10284.5</v>
      </c>
    </row>
    <row r="58" spans="1:9" ht="34.5" x14ac:dyDescent="0.3">
      <c r="A58" s="7"/>
      <c r="B58" s="7"/>
      <c r="C58" s="7"/>
      <c r="D58" s="7"/>
      <c r="E58" s="7"/>
      <c r="F58" s="102" t="s">
        <v>30</v>
      </c>
      <c r="G58" s="104"/>
      <c r="H58" s="104"/>
      <c r="I58" s="104"/>
    </row>
    <row r="59" spans="1:9" x14ac:dyDescent="0.3">
      <c r="A59" s="7"/>
      <c r="B59" s="7"/>
      <c r="C59" s="7"/>
      <c r="D59" s="7"/>
      <c r="E59" s="7"/>
      <c r="F59" s="102" t="s">
        <v>31</v>
      </c>
      <c r="G59" s="104">
        <f>G61</f>
        <v>10284.5</v>
      </c>
      <c r="H59" s="104">
        <f>H61</f>
        <v>10284.5</v>
      </c>
      <c r="I59" s="104">
        <f>I61</f>
        <v>10284.5</v>
      </c>
    </row>
    <row r="60" spans="1:9" x14ac:dyDescent="0.3">
      <c r="A60" s="7"/>
      <c r="B60" s="7"/>
      <c r="C60" s="7"/>
      <c r="D60" s="7"/>
      <c r="E60" s="7"/>
      <c r="F60" s="102" t="s">
        <v>32</v>
      </c>
      <c r="G60" s="105">
        <f t="shared" ref="G60:I61" si="10">G61</f>
        <v>10284.5</v>
      </c>
      <c r="H60" s="104">
        <f t="shared" si="10"/>
        <v>10284.5</v>
      </c>
      <c r="I60" s="104">
        <f t="shared" si="10"/>
        <v>10284.5</v>
      </c>
    </row>
    <row r="61" spans="1:9" x14ac:dyDescent="0.3">
      <c r="A61" s="7"/>
      <c r="B61" s="7"/>
      <c r="C61" s="7"/>
      <c r="D61" s="7"/>
      <c r="E61" s="7"/>
      <c r="F61" s="102" t="s">
        <v>33</v>
      </c>
      <c r="G61" s="105">
        <f t="shared" si="10"/>
        <v>10284.5</v>
      </c>
      <c r="H61" s="104">
        <f t="shared" si="10"/>
        <v>10284.5</v>
      </c>
      <c r="I61" s="104">
        <f t="shared" si="10"/>
        <v>10284.5</v>
      </c>
    </row>
    <row r="62" spans="1:9" ht="34.5" x14ac:dyDescent="0.3">
      <c r="A62" s="7"/>
      <c r="B62" s="7"/>
      <c r="C62" s="7"/>
      <c r="D62" s="7"/>
      <c r="E62" s="7"/>
      <c r="F62" s="109" t="s">
        <v>34</v>
      </c>
      <c r="G62" s="104">
        <f>+G63</f>
        <v>10284.5</v>
      </c>
      <c r="H62" s="104">
        <f>+H63</f>
        <v>10284.5</v>
      </c>
      <c r="I62" s="104">
        <f>+I63</f>
        <v>10284.5</v>
      </c>
    </row>
    <row r="63" spans="1:9" x14ac:dyDescent="0.3">
      <c r="A63" s="7"/>
      <c r="B63" s="7"/>
      <c r="C63" s="7"/>
      <c r="D63" s="7"/>
      <c r="E63" s="7"/>
      <c r="F63" s="102" t="s">
        <v>35</v>
      </c>
      <c r="G63" s="104">
        <f>+'2'!D47</f>
        <v>10284.5</v>
      </c>
      <c r="H63" s="104">
        <f>+'2'!E47</f>
        <v>10284.5</v>
      </c>
      <c r="I63" s="104">
        <f>+'2'!F47</f>
        <v>10284.5</v>
      </c>
    </row>
    <row r="64" spans="1:9" x14ac:dyDescent="0.3">
      <c r="A64" s="7"/>
      <c r="B64" s="7"/>
      <c r="C64" s="7"/>
      <c r="D64" s="7"/>
      <c r="E64" s="8"/>
      <c r="F64" s="103" t="s">
        <v>108</v>
      </c>
      <c r="G64" s="104">
        <v>265272.09999999998</v>
      </c>
      <c r="H64" s="104">
        <v>265272.09999999998</v>
      </c>
      <c r="I64" s="104">
        <v>265272.09999999998</v>
      </c>
    </row>
    <row r="65" spans="1:9" ht="34.5" x14ac:dyDescent="0.3">
      <c r="A65" s="7"/>
      <c r="B65" s="7"/>
      <c r="C65" s="7"/>
      <c r="D65" s="7"/>
      <c r="E65" s="8"/>
      <c r="F65" s="102" t="s">
        <v>30</v>
      </c>
      <c r="G65" s="104"/>
      <c r="H65" s="104"/>
      <c r="I65" s="104"/>
    </row>
    <row r="66" spans="1:9" x14ac:dyDescent="0.3">
      <c r="A66" s="7"/>
      <c r="B66" s="7"/>
      <c r="C66" s="7"/>
      <c r="D66" s="7"/>
      <c r="E66" s="8"/>
      <c r="F66" s="102" t="s">
        <v>31</v>
      </c>
      <c r="G66" s="104">
        <v>265272.09999999998</v>
      </c>
      <c r="H66" s="104">
        <v>265272.09999999998</v>
      </c>
      <c r="I66" s="104">
        <v>265272.09999999998</v>
      </c>
    </row>
    <row r="67" spans="1:9" x14ac:dyDescent="0.3">
      <c r="A67" s="7"/>
      <c r="B67" s="7"/>
      <c r="C67" s="7"/>
      <c r="D67" s="7"/>
      <c r="E67" s="8"/>
      <c r="F67" s="102" t="s">
        <v>32</v>
      </c>
      <c r="G67" s="104">
        <v>265272.09999999998</v>
      </c>
      <c r="H67" s="104">
        <v>265272.09999999998</v>
      </c>
      <c r="I67" s="104">
        <v>265272.09999999998</v>
      </c>
    </row>
    <row r="68" spans="1:9" x14ac:dyDescent="0.3">
      <c r="A68" s="7"/>
      <c r="B68" s="7"/>
      <c r="C68" s="7"/>
      <c r="D68" s="7"/>
      <c r="E68" s="8"/>
      <c r="F68" s="102" t="s">
        <v>33</v>
      </c>
      <c r="G68" s="104">
        <v>265272.09999999998</v>
      </c>
      <c r="H68" s="104">
        <v>265272.09999999998</v>
      </c>
      <c r="I68" s="104">
        <v>265272.09999999998</v>
      </c>
    </row>
    <row r="69" spans="1:9" ht="34.5" x14ac:dyDescent="0.3">
      <c r="A69" s="7"/>
      <c r="B69" s="7"/>
      <c r="C69" s="7"/>
      <c r="D69" s="7"/>
      <c r="E69" s="8"/>
      <c r="F69" s="109" t="s">
        <v>34</v>
      </c>
      <c r="G69" s="104">
        <v>265272.09999999998</v>
      </c>
      <c r="H69" s="104">
        <v>265272.09999999998</v>
      </c>
      <c r="I69" s="104">
        <v>265272.09999999998</v>
      </c>
    </row>
    <row r="70" spans="1:9" x14ac:dyDescent="0.3">
      <c r="A70" s="7"/>
      <c r="B70" s="7"/>
      <c r="C70" s="7"/>
      <c r="D70" s="7"/>
      <c r="E70" s="8"/>
      <c r="F70" s="102" t="s">
        <v>35</v>
      </c>
      <c r="G70" s="104">
        <v>265272.09999999998</v>
      </c>
      <c r="H70" s="104">
        <v>265272.09999999998</v>
      </c>
      <c r="I70" s="104">
        <v>265272.09999999998</v>
      </c>
    </row>
  </sheetData>
  <mergeCells count="16">
    <mergeCell ref="D10:D17"/>
    <mergeCell ref="E10:E19"/>
    <mergeCell ref="D18:D28"/>
    <mergeCell ref="E20:E28"/>
    <mergeCell ref="A5:I5"/>
    <mergeCell ref="H6:I6"/>
    <mergeCell ref="A9:F9"/>
    <mergeCell ref="A7:C7"/>
    <mergeCell ref="F7:F8"/>
    <mergeCell ref="D7:E7"/>
    <mergeCell ref="G7:I7"/>
    <mergeCell ref="A10:A28"/>
    <mergeCell ref="B10:B11"/>
    <mergeCell ref="C10:C13"/>
    <mergeCell ref="B12:B28"/>
    <mergeCell ref="C14:C28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2"/>
  <sheetViews>
    <sheetView topLeftCell="A7" workbookViewId="0">
      <selection activeCell="C22" sqref="C22"/>
    </sheetView>
  </sheetViews>
  <sheetFormatPr defaultRowHeight="17.25" x14ac:dyDescent="0.3"/>
  <cols>
    <col min="1" max="1" width="41.140625" style="55" customWidth="1"/>
    <col min="2" max="2" width="59.7109375" style="55" customWidth="1"/>
    <col min="3" max="5" width="14.42578125" style="55" customWidth="1"/>
    <col min="6" max="7" width="9.140625" style="55"/>
    <col min="8" max="8" width="10.42578125" style="55" bestFit="1" customWidth="1"/>
    <col min="9" max="9" width="21.5703125" style="55" bestFit="1" customWidth="1"/>
    <col min="10" max="16384" width="9.140625" style="55"/>
  </cols>
  <sheetData>
    <row r="1" spans="1:93" s="2" customFormat="1" x14ac:dyDescent="0.3">
      <c r="E1" s="9" t="s">
        <v>134</v>
      </c>
    </row>
    <row r="2" spans="1:93" s="2" customFormat="1" x14ac:dyDescent="0.3">
      <c r="D2" s="10"/>
      <c r="E2" s="9" t="s">
        <v>69</v>
      </c>
    </row>
    <row r="3" spans="1:93" s="2" customFormat="1" x14ac:dyDescent="0.3">
      <c r="C3" s="3"/>
      <c r="D3" s="11"/>
      <c r="E3" s="12" t="s">
        <v>48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</row>
    <row r="4" spans="1:93" x14ac:dyDescent="0.3">
      <c r="F4" s="110"/>
      <c r="G4" s="110"/>
      <c r="H4" s="110"/>
      <c r="I4" s="110"/>
      <c r="J4" s="110"/>
    </row>
    <row r="5" spans="1:93" s="111" customFormat="1" ht="66.75" customHeight="1" x14ac:dyDescent="0.2">
      <c r="A5" s="191" t="s">
        <v>137</v>
      </c>
      <c r="B5" s="191"/>
      <c r="C5" s="191"/>
      <c r="D5" s="191"/>
      <c r="E5" s="191"/>
      <c r="F5" s="6"/>
      <c r="G5" s="6"/>
    </row>
    <row r="6" spans="1:93" s="111" customFormat="1" ht="20.25" customHeight="1" x14ac:dyDescent="0.2">
      <c r="A6" s="192" t="s">
        <v>22</v>
      </c>
      <c r="B6" s="192"/>
      <c r="C6" s="192"/>
      <c r="D6" s="192"/>
      <c r="E6" s="192"/>
    </row>
    <row r="7" spans="1:93" ht="17.25" customHeight="1" x14ac:dyDescent="0.3">
      <c r="A7" s="112"/>
      <c r="B7" s="112"/>
      <c r="C7" s="113"/>
      <c r="D7" s="113"/>
      <c r="E7" s="113"/>
    </row>
    <row r="8" spans="1:93" ht="17.25" customHeight="1" x14ac:dyDescent="0.3">
      <c r="A8" s="112"/>
      <c r="B8" s="112"/>
      <c r="C8" s="113"/>
      <c r="D8" s="113"/>
      <c r="E8" s="113"/>
    </row>
    <row r="9" spans="1:93" x14ac:dyDescent="0.3">
      <c r="A9" s="114" t="s">
        <v>37</v>
      </c>
      <c r="B9" s="115" t="s">
        <v>5</v>
      </c>
      <c r="C9" s="124"/>
      <c r="D9" s="124"/>
      <c r="E9" s="124"/>
    </row>
    <row r="10" spans="1:93" x14ac:dyDescent="0.3">
      <c r="A10" s="114" t="s">
        <v>38</v>
      </c>
      <c r="B10" s="115" t="s">
        <v>39</v>
      </c>
      <c r="C10" s="124"/>
      <c r="D10" s="124"/>
      <c r="E10" s="124"/>
    </row>
    <row r="11" spans="1:93" x14ac:dyDescent="0.3">
      <c r="A11" s="125"/>
      <c r="B11" s="125"/>
      <c r="C11" s="125"/>
      <c r="D11" s="125"/>
      <c r="E11" s="125"/>
    </row>
    <row r="12" spans="1:93" x14ac:dyDescent="0.3">
      <c r="A12" s="194" t="s">
        <v>6</v>
      </c>
      <c r="B12" s="194"/>
      <c r="C12" s="194"/>
      <c r="D12" s="194"/>
      <c r="E12" s="194"/>
    </row>
    <row r="13" spans="1:93" x14ac:dyDescent="0.3">
      <c r="A13" s="116"/>
      <c r="B13" s="116"/>
      <c r="C13" s="117"/>
      <c r="D13" s="117"/>
      <c r="E13" s="117"/>
    </row>
    <row r="14" spans="1:93" ht="54.75" customHeight="1" x14ac:dyDescent="0.3">
      <c r="A14" s="57" t="s">
        <v>7</v>
      </c>
      <c r="B14" s="57" t="s">
        <v>38</v>
      </c>
      <c r="C14" s="174" t="s">
        <v>86</v>
      </c>
      <c r="D14" s="175"/>
      <c r="E14" s="176"/>
    </row>
    <row r="15" spans="1:93" ht="30" customHeight="1" x14ac:dyDescent="0.3">
      <c r="A15" s="57" t="s">
        <v>8</v>
      </c>
      <c r="B15" s="57" t="s">
        <v>40</v>
      </c>
      <c r="C15" s="65" t="s">
        <v>20</v>
      </c>
      <c r="D15" s="65" t="s">
        <v>23</v>
      </c>
      <c r="E15" s="118" t="s">
        <v>0</v>
      </c>
    </row>
    <row r="16" spans="1:93" ht="34.5" x14ac:dyDescent="0.3">
      <c r="A16" s="119" t="s">
        <v>9</v>
      </c>
      <c r="B16" s="94" t="s">
        <v>46</v>
      </c>
      <c r="C16" s="165"/>
      <c r="D16" s="165"/>
      <c r="E16" s="195"/>
    </row>
    <row r="17" spans="1:5" ht="34.5" x14ac:dyDescent="0.3">
      <c r="A17" s="119" t="s">
        <v>10</v>
      </c>
      <c r="B17" s="114" t="s">
        <v>47</v>
      </c>
      <c r="C17" s="165"/>
      <c r="D17" s="165"/>
      <c r="E17" s="195"/>
    </row>
    <row r="18" spans="1:5" x14ac:dyDescent="0.3">
      <c r="A18" s="120" t="s">
        <v>41</v>
      </c>
      <c r="B18" s="120" t="s">
        <v>42</v>
      </c>
      <c r="C18" s="165"/>
      <c r="D18" s="165"/>
      <c r="E18" s="195"/>
    </row>
    <row r="19" spans="1:5" ht="34.5" x14ac:dyDescent="0.3">
      <c r="A19" s="120" t="s">
        <v>43</v>
      </c>
      <c r="B19" s="114" t="s">
        <v>44</v>
      </c>
      <c r="C19" s="165"/>
      <c r="D19" s="165"/>
      <c r="E19" s="195"/>
    </row>
    <row r="20" spans="1:5" x14ac:dyDescent="0.3">
      <c r="A20" s="177" t="s">
        <v>11</v>
      </c>
      <c r="B20" s="177"/>
      <c r="C20" s="65"/>
      <c r="D20" s="65"/>
      <c r="E20" s="121"/>
    </row>
    <row r="21" spans="1:5" x14ac:dyDescent="0.3">
      <c r="A21" s="122" t="s">
        <v>71</v>
      </c>
      <c r="B21" s="122"/>
      <c r="C21" s="65">
        <v>16</v>
      </c>
      <c r="D21" s="65">
        <v>16</v>
      </c>
      <c r="E21" s="65">
        <v>16</v>
      </c>
    </row>
    <row r="22" spans="1:5" x14ac:dyDescent="0.3">
      <c r="A22" s="193" t="s">
        <v>45</v>
      </c>
      <c r="B22" s="193"/>
      <c r="C22" s="123">
        <f>'1'!C9</f>
        <v>327758.2</v>
      </c>
      <c r="D22" s="123">
        <f>'1'!D9</f>
        <v>327758.2</v>
      </c>
      <c r="E22" s="123">
        <f>'1'!E9</f>
        <v>0</v>
      </c>
    </row>
  </sheetData>
  <mergeCells count="9">
    <mergeCell ref="A5:E5"/>
    <mergeCell ref="A6:E6"/>
    <mergeCell ref="A20:B20"/>
    <mergeCell ref="A22:B22"/>
    <mergeCell ref="A12:E12"/>
    <mergeCell ref="E16:E19"/>
    <mergeCell ref="D16:D19"/>
    <mergeCell ref="C16:C19"/>
    <mergeCell ref="C14:E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49"/>
  <sheetViews>
    <sheetView topLeftCell="A133" workbookViewId="0">
      <selection activeCell="E149" sqref="E149"/>
    </sheetView>
  </sheetViews>
  <sheetFormatPr defaultRowHeight="17.25" x14ac:dyDescent="0.3"/>
  <cols>
    <col min="1" max="1" width="28.7109375" style="55" customWidth="1"/>
    <col min="2" max="2" width="59.7109375" style="55" customWidth="1"/>
    <col min="3" max="3" width="18" style="55" customWidth="1"/>
    <col min="4" max="5" width="14.85546875" style="55" customWidth="1"/>
    <col min="6" max="6" width="9.140625" style="55"/>
    <col min="7" max="7" width="10.42578125" style="55" bestFit="1" customWidth="1"/>
    <col min="8" max="16384" width="9.140625" style="55"/>
  </cols>
  <sheetData>
    <row r="1" spans="1:87" s="2" customFormat="1" x14ac:dyDescent="0.3">
      <c r="D1" s="9" t="s">
        <v>135</v>
      </c>
    </row>
    <row r="2" spans="1:87" s="2" customFormat="1" x14ac:dyDescent="0.3">
      <c r="C2" s="10"/>
      <c r="D2" s="9" t="s">
        <v>69</v>
      </c>
    </row>
    <row r="3" spans="1:87" s="2" customFormat="1" x14ac:dyDescent="0.3">
      <c r="C3" s="11"/>
      <c r="D3" s="12" t="s">
        <v>48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</row>
    <row r="4" spans="1:87" x14ac:dyDescent="0.3">
      <c r="E4" s="110"/>
      <c r="F4" s="110"/>
      <c r="G4" s="110"/>
      <c r="H4" s="110"/>
    </row>
    <row r="5" spans="1:87" s="111" customFormat="1" ht="57.75" customHeight="1" x14ac:dyDescent="0.2">
      <c r="A5" s="196" t="s">
        <v>140</v>
      </c>
      <c r="B5" s="191"/>
      <c r="C5" s="191"/>
      <c r="D5" s="191"/>
      <c r="E5" s="6"/>
      <c r="F5" s="6"/>
    </row>
    <row r="6" spans="1:87" x14ac:dyDescent="0.3">
      <c r="A6" s="197" t="s">
        <v>73</v>
      </c>
      <c r="B6" s="197"/>
      <c r="C6" s="197"/>
      <c r="D6" s="197"/>
      <c r="E6" s="197"/>
    </row>
    <row r="7" spans="1:87" x14ac:dyDescent="0.3">
      <c r="A7" s="136"/>
      <c r="B7" s="136"/>
      <c r="C7" s="136"/>
      <c r="D7" s="136"/>
      <c r="E7" s="136"/>
    </row>
    <row r="8" spans="1:87" s="126" customFormat="1" ht="15.75" customHeight="1" x14ac:dyDescent="0.2">
      <c r="A8" s="198" t="s">
        <v>72</v>
      </c>
      <c r="B8" s="198"/>
      <c r="C8" s="198"/>
      <c r="D8" s="198"/>
      <c r="E8" s="198"/>
    </row>
    <row r="9" spans="1:87" s="126" customFormat="1" x14ac:dyDescent="0.2">
      <c r="A9" s="137"/>
      <c r="B9" s="137"/>
      <c r="C9" s="137"/>
      <c r="D9" s="137"/>
      <c r="E9" s="137"/>
    </row>
    <row r="10" spans="1:87" ht="18" customHeight="1" x14ac:dyDescent="0.3">
      <c r="A10" s="114" t="s">
        <v>37</v>
      </c>
      <c r="B10" s="115" t="s">
        <v>5</v>
      </c>
      <c r="C10" s="124"/>
      <c r="D10" s="124"/>
      <c r="E10" s="124"/>
    </row>
    <row r="11" spans="1:87" ht="19.5" customHeight="1" x14ac:dyDescent="0.3">
      <c r="A11" s="114" t="s">
        <v>38</v>
      </c>
      <c r="B11" s="115" t="s">
        <v>39</v>
      </c>
      <c r="C11" s="124"/>
      <c r="D11" s="124"/>
      <c r="E11" s="124"/>
    </row>
    <row r="12" spans="1:87" ht="7.5" customHeight="1" x14ac:dyDescent="0.3">
      <c r="A12" s="125"/>
      <c r="B12" s="125"/>
      <c r="C12" s="125"/>
      <c r="D12" s="125"/>
      <c r="E12" s="125"/>
    </row>
    <row r="13" spans="1:87" x14ac:dyDescent="0.3">
      <c r="A13" s="194" t="s">
        <v>6</v>
      </c>
      <c r="B13" s="194"/>
      <c r="C13" s="194"/>
      <c r="D13" s="194"/>
      <c r="E13" s="194"/>
    </row>
    <row r="14" spans="1:87" ht="2.25" customHeight="1" x14ac:dyDescent="0.3">
      <c r="A14" s="116"/>
      <c r="B14" s="116"/>
      <c r="C14" s="117"/>
      <c r="D14" s="117"/>
      <c r="E14" s="117"/>
    </row>
    <row r="15" spans="1:87" ht="54.75" customHeight="1" x14ac:dyDescent="0.3">
      <c r="A15" s="57" t="s">
        <v>7</v>
      </c>
      <c r="B15" s="57" t="s">
        <v>38</v>
      </c>
      <c r="C15" s="174" t="s">
        <v>86</v>
      </c>
      <c r="D15" s="175"/>
      <c r="E15" s="176"/>
    </row>
    <row r="16" spans="1:87" ht="30" customHeight="1" x14ac:dyDescent="0.3">
      <c r="A16" s="57" t="s">
        <v>8</v>
      </c>
      <c r="B16" s="57" t="s">
        <v>40</v>
      </c>
      <c r="C16" s="65" t="s">
        <v>20</v>
      </c>
      <c r="D16" s="65" t="s">
        <v>23</v>
      </c>
      <c r="E16" s="118" t="s">
        <v>0</v>
      </c>
    </row>
    <row r="17" spans="1:6" ht="34.5" x14ac:dyDescent="0.3">
      <c r="A17" s="119" t="s">
        <v>9</v>
      </c>
      <c r="B17" s="94" t="s">
        <v>46</v>
      </c>
      <c r="C17" s="127"/>
      <c r="D17" s="127"/>
      <c r="E17" s="127"/>
    </row>
    <row r="18" spans="1:6" ht="34.5" x14ac:dyDescent="0.3">
      <c r="A18" s="119" t="s">
        <v>10</v>
      </c>
      <c r="B18" s="114" t="s">
        <v>47</v>
      </c>
      <c r="C18" s="128"/>
      <c r="D18" s="128"/>
      <c r="E18" s="128"/>
    </row>
    <row r="19" spans="1:6" x14ac:dyDescent="0.3">
      <c r="A19" s="120" t="s">
        <v>41</v>
      </c>
      <c r="B19" s="120" t="s">
        <v>42</v>
      </c>
      <c r="C19" s="128"/>
      <c r="D19" s="128"/>
      <c r="E19" s="128"/>
    </row>
    <row r="20" spans="1:6" ht="51.75" x14ac:dyDescent="0.3">
      <c r="A20" s="120" t="s">
        <v>43</v>
      </c>
      <c r="B20" s="114" t="s">
        <v>44</v>
      </c>
      <c r="C20" s="129"/>
      <c r="D20" s="129"/>
      <c r="E20" s="129"/>
    </row>
    <row r="21" spans="1:6" x14ac:dyDescent="0.3">
      <c r="A21" s="177" t="s">
        <v>11</v>
      </c>
      <c r="B21" s="177"/>
      <c r="C21" s="65"/>
      <c r="D21" s="65"/>
      <c r="E21" s="65"/>
    </row>
    <row r="22" spans="1:6" ht="18" customHeight="1" x14ac:dyDescent="0.3">
      <c r="A22" s="141" t="s">
        <v>71</v>
      </c>
      <c r="B22" s="141"/>
      <c r="C22" s="65">
        <v>4</v>
      </c>
      <c r="D22" s="65">
        <v>4</v>
      </c>
      <c r="E22" s="65">
        <v>4</v>
      </c>
    </row>
    <row r="23" spans="1:6" x14ac:dyDescent="0.3">
      <c r="A23" s="193" t="s">
        <v>45</v>
      </c>
      <c r="B23" s="193"/>
      <c r="C23" s="123">
        <f>+'2'!D20</f>
        <v>38099.5</v>
      </c>
      <c r="D23" s="123">
        <f>+'2'!E20</f>
        <v>38099.5</v>
      </c>
      <c r="E23" s="123">
        <f>+'2'!F20</f>
        <v>38099.5</v>
      </c>
    </row>
    <row r="26" spans="1:6" s="111" customFormat="1" ht="57.75" customHeight="1" x14ac:dyDescent="0.2">
      <c r="A26" s="196" t="s">
        <v>89</v>
      </c>
      <c r="B26" s="191"/>
      <c r="C26" s="191"/>
      <c r="D26" s="191"/>
      <c r="E26" s="6"/>
      <c r="F26" s="6"/>
    </row>
    <row r="27" spans="1:6" x14ac:dyDescent="0.3">
      <c r="A27" s="197" t="s">
        <v>74</v>
      </c>
      <c r="B27" s="197"/>
      <c r="C27" s="197"/>
      <c r="D27" s="197"/>
      <c r="E27" s="197"/>
    </row>
    <row r="28" spans="1:6" x14ac:dyDescent="0.3">
      <c r="A28" s="136"/>
      <c r="B28" s="136"/>
      <c r="C28" s="136"/>
      <c r="D28" s="136"/>
      <c r="E28" s="136"/>
    </row>
    <row r="29" spans="1:6" s="126" customFormat="1" ht="15.75" customHeight="1" x14ac:dyDescent="0.2">
      <c r="A29" s="198" t="s">
        <v>72</v>
      </c>
      <c r="B29" s="198"/>
      <c r="C29" s="198"/>
      <c r="D29" s="198"/>
      <c r="E29" s="198"/>
    </row>
    <row r="30" spans="1:6" s="126" customFormat="1" x14ac:dyDescent="0.2">
      <c r="A30" s="137"/>
      <c r="B30" s="137"/>
      <c r="C30" s="137"/>
      <c r="D30" s="137"/>
      <c r="E30" s="137"/>
    </row>
    <row r="31" spans="1:6" ht="18" customHeight="1" x14ac:dyDescent="0.3">
      <c r="A31" s="114" t="s">
        <v>37</v>
      </c>
      <c r="B31" s="115" t="s">
        <v>5</v>
      </c>
      <c r="C31" s="124"/>
      <c r="D31" s="124"/>
      <c r="E31" s="124"/>
    </row>
    <row r="32" spans="1:6" ht="19.5" customHeight="1" x14ac:dyDescent="0.3">
      <c r="A32" s="114" t="s">
        <v>38</v>
      </c>
      <c r="B32" s="115" t="s">
        <v>39</v>
      </c>
      <c r="C32" s="124"/>
      <c r="D32" s="124"/>
      <c r="E32" s="124"/>
    </row>
    <row r="33" spans="1:6" ht="7.5" customHeight="1" x14ac:dyDescent="0.3">
      <c r="A33" s="125"/>
      <c r="B33" s="125"/>
      <c r="C33" s="125"/>
      <c r="D33" s="125"/>
      <c r="E33" s="125"/>
    </row>
    <row r="34" spans="1:6" x14ac:dyDescent="0.3">
      <c r="A34" s="194" t="s">
        <v>6</v>
      </c>
      <c r="B34" s="194"/>
      <c r="C34" s="194"/>
      <c r="D34" s="194"/>
      <c r="E34" s="194"/>
    </row>
    <row r="35" spans="1:6" ht="2.25" customHeight="1" x14ac:dyDescent="0.3">
      <c r="A35" s="116"/>
      <c r="B35" s="116"/>
      <c r="C35" s="117"/>
      <c r="D35" s="117"/>
      <c r="E35" s="117"/>
    </row>
    <row r="36" spans="1:6" ht="54.75" customHeight="1" x14ac:dyDescent="0.3">
      <c r="A36" s="57" t="s">
        <v>7</v>
      </c>
      <c r="B36" s="57" t="s">
        <v>38</v>
      </c>
      <c r="C36" s="174" t="s">
        <v>86</v>
      </c>
      <c r="D36" s="175"/>
      <c r="E36" s="176"/>
    </row>
    <row r="37" spans="1:6" ht="30" customHeight="1" x14ac:dyDescent="0.3">
      <c r="A37" s="57" t="s">
        <v>8</v>
      </c>
      <c r="B37" s="57" t="s">
        <v>40</v>
      </c>
      <c r="C37" s="65" t="s">
        <v>20</v>
      </c>
      <c r="D37" s="65" t="s">
        <v>23</v>
      </c>
      <c r="E37" s="118" t="s">
        <v>0</v>
      </c>
    </row>
    <row r="38" spans="1:6" ht="34.5" x14ac:dyDescent="0.3">
      <c r="A38" s="119" t="s">
        <v>9</v>
      </c>
      <c r="B38" s="94" t="s">
        <v>46</v>
      </c>
      <c r="C38" s="127"/>
      <c r="D38" s="127"/>
      <c r="E38" s="127"/>
    </row>
    <row r="39" spans="1:6" ht="34.5" x14ac:dyDescent="0.3">
      <c r="A39" s="119" t="s">
        <v>10</v>
      </c>
      <c r="B39" s="114" t="s">
        <v>47</v>
      </c>
      <c r="C39" s="128"/>
      <c r="D39" s="128"/>
      <c r="E39" s="128"/>
    </row>
    <row r="40" spans="1:6" x14ac:dyDescent="0.3">
      <c r="A40" s="120" t="s">
        <v>41</v>
      </c>
      <c r="B40" s="120" t="s">
        <v>42</v>
      </c>
      <c r="C40" s="128"/>
      <c r="D40" s="128"/>
      <c r="E40" s="128"/>
    </row>
    <row r="41" spans="1:6" ht="51.75" x14ac:dyDescent="0.3">
      <c r="A41" s="120" t="s">
        <v>43</v>
      </c>
      <c r="B41" s="114" t="s">
        <v>44</v>
      </c>
      <c r="C41" s="129"/>
      <c r="D41" s="129"/>
      <c r="E41" s="129"/>
    </row>
    <row r="42" spans="1:6" x14ac:dyDescent="0.3">
      <c r="A42" s="177" t="s">
        <v>11</v>
      </c>
      <c r="B42" s="177"/>
      <c r="C42" s="65"/>
      <c r="D42" s="65"/>
      <c r="E42" s="65"/>
    </row>
    <row r="43" spans="1:6" ht="18" customHeight="1" x14ac:dyDescent="0.3">
      <c r="A43" s="141" t="s">
        <v>71</v>
      </c>
      <c r="B43" s="141"/>
      <c r="C43" s="65">
        <v>3</v>
      </c>
      <c r="D43" s="65">
        <v>3</v>
      </c>
      <c r="E43" s="65">
        <v>3</v>
      </c>
    </row>
    <row r="44" spans="1:6" x14ac:dyDescent="0.3">
      <c r="A44" s="193" t="s">
        <v>45</v>
      </c>
      <c r="B44" s="193"/>
      <c r="C44" s="123">
        <f>+'2'!D27</f>
        <v>80716</v>
      </c>
      <c r="D44" s="123">
        <f>+'2'!E27</f>
        <v>80716</v>
      </c>
      <c r="E44" s="123">
        <f>+'2'!F27</f>
        <v>80716</v>
      </c>
    </row>
    <row r="47" spans="1:6" s="111" customFormat="1" ht="57.75" customHeight="1" x14ac:dyDescent="0.2">
      <c r="A47" s="196" t="s">
        <v>90</v>
      </c>
      <c r="B47" s="191"/>
      <c r="C47" s="191"/>
      <c r="D47" s="191"/>
      <c r="E47" s="6"/>
      <c r="F47" s="6"/>
    </row>
    <row r="48" spans="1:6" x14ac:dyDescent="0.3">
      <c r="A48" s="197" t="s">
        <v>75</v>
      </c>
      <c r="B48" s="197"/>
      <c r="C48" s="197"/>
      <c r="D48" s="197"/>
      <c r="E48" s="197"/>
    </row>
    <row r="49" spans="1:5" x14ac:dyDescent="0.3">
      <c r="A49" s="136"/>
      <c r="B49" s="136"/>
      <c r="C49" s="136"/>
      <c r="D49" s="136"/>
      <c r="E49" s="136"/>
    </row>
    <row r="50" spans="1:5" s="126" customFormat="1" ht="15.75" customHeight="1" x14ac:dyDescent="0.2">
      <c r="A50" s="198" t="s">
        <v>72</v>
      </c>
      <c r="B50" s="198"/>
      <c r="C50" s="198"/>
      <c r="D50" s="198"/>
      <c r="E50" s="198"/>
    </row>
    <row r="51" spans="1:5" s="126" customFormat="1" x14ac:dyDescent="0.2">
      <c r="A51" s="137"/>
      <c r="B51" s="137"/>
      <c r="C51" s="137"/>
      <c r="D51" s="137"/>
      <c r="E51" s="137"/>
    </row>
    <row r="52" spans="1:5" ht="18" customHeight="1" x14ac:dyDescent="0.3">
      <c r="A52" s="114" t="s">
        <v>37</v>
      </c>
      <c r="B52" s="115" t="s">
        <v>5</v>
      </c>
      <c r="C52" s="124"/>
      <c r="D52" s="124"/>
      <c r="E52" s="124"/>
    </row>
    <row r="53" spans="1:5" ht="19.5" customHeight="1" x14ac:dyDescent="0.3">
      <c r="A53" s="114" t="s">
        <v>38</v>
      </c>
      <c r="B53" s="115" t="s">
        <v>39</v>
      </c>
      <c r="C53" s="124"/>
      <c r="D53" s="124"/>
      <c r="E53" s="124"/>
    </row>
    <row r="54" spans="1:5" ht="7.5" customHeight="1" x14ac:dyDescent="0.3">
      <c r="A54" s="125"/>
      <c r="B54" s="125"/>
      <c r="C54" s="125"/>
      <c r="D54" s="125"/>
      <c r="E54" s="125"/>
    </row>
    <row r="55" spans="1:5" x14ac:dyDescent="0.3">
      <c r="A55" s="194" t="s">
        <v>6</v>
      </c>
      <c r="B55" s="194"/>
      <c r="C55" s="194"/>
      <c r="D55" s="194"/>
      <c r="E55" s="194"/>
    </row>
    <row r="56" spans="1:5" ht="2.25" customHeight="1" x14ac:dyDescent="0.3">
      <c r="A56" s="116"/>
      <c r="B56" s="116"/>
      <c r="C56" s="117"/>
      <c r="D56" s="117"/>
      <c r="E56" s="117"/>
    </row>
    <row r="57" spans="1:5" ht="54.75" customHeight="1" x14ac:dyDescent="0.3">
      <c r="A57" s="57" t="s">
        <v>7</v>
      </c>
      <c r="B57" s="57" t="s">
        <v>38</v>
      </c>
      <c r="C57" s="174" t="s">
        <v>86</v>
      </c>
      <c r="D57" s="175"/>
      <c r="E57" s="176"/>
    </row>
    <row r="58" spans="1:5" ht="30" customHeight="1" x14ac:dyDescent="0.3">
      <c r="A58" s="57" t="s">
        <v>8</v>
      </c>
      <c r="B58" s="57" t="s">
        <v>40</v>
      </c>
      <c r="C58" s="65" t="s">
        <v>20</v>
      </c>
      <c r="D58" s="65" t="s">
        <v>23</v>
      </c>
      <c r="E58" s="118" t="s">
        <v>0</v>
      </c>
    </row>
    <row r="59" spans="1:5" ht="34.5" x14ac:dyDescent="0.3">
      <c r="A59" s="119" t="s">
        <v>9</v>
      </c>
      <c r="B59" s="94" t="s">
        <v>46</v>
      </c>
      <c r="C59" s="127"/>
      <c r="D59" s="127"/>
      <c r="E59" s="127"/>
    </row>
    <row r="60" spans="1:5" ht="34.5" x14ac:dyDescent="0.3">
      <c r="A60" s="119" t="s">
        <v>10</v>
      </c>
      <c r="B60" s="114" t="s">
        <v>47</v>
      </c>
      <c r="C60" s="128"/>
      <c r="D60" s="128"/>
      <c r="E60" s="128"/>
    </row>
    <row r="61" spans="1:5" x14ac:dyDescent="0.3">
      <c r="A61" s="120" t="s">
        <v>41</v>
      </c>
      <c r="B61" s="120" t="s">
        <v>42</v>
      </c>
      <c r="C61" s="128"/>
      <c r="D61" s="128"/>
      <c r="E61" s="128"/>
    </row>
    <row r="62" spans="1:5" ht="51.75" x14ac:dyDescent="0.3">
      <c r="A62" s="120" t="s">
        <v>43</v>
      </c>
      <c r="B62" s="114" t="s">
        <v>44</v>
      </c>
      <c r="C62" s="129"/>
      <c r="D62" s="129"/>
      <c r="E62" s="129"/>
    </row>
    <row r="63" spans="1:5" x14ac:dyDescent="0.3">
      <c r="A63" s="177" t="s">
        <v>11</v>
      </c>
      <c r="B63" s="177"/>
      <c r="C63" s="65"/>
      <c r="D63" s="65"/>
      <c r="E63" s="65"/>
    </row>
    <row r="64" spans="1:5" ht="18" customHeight="1" x14ac:dyDescent="0.3">
      <c r="A64" s="141" t="s">
        <v>71</v>
      </c>
      <c r="B64" s="141"/>
      <c r="C64" s="65">
        <v>2</v>
      </c>
      <c r="D64" s="65">
        <v>2</v>
      </c>
      <c r="E64" s="65">
        <v>2</v>
      </c>
    </row>
    <row r="65" spans="1:6" x14ac:dyDescent="0.3">
      <c r="A65" s="193" t="s">
        <v>45</v>
      </c>
      <c r="B65" s="193"/>
      <c r="C65" s="123">
        <f>+'2'!D33</f>
        <v>200474.7</v>
      </c>
      <c r="D65" s="123">
        <f>+'2'!E33</f>
        <v>200474.7</v>
      </c>
      <c r="E65" s="123">
        <f>+'2'!F33</f>
        <v>200474.7</v>
      </c>
    </row>
    <row r="68" spans="1:6" s="111" customFormat="1" ht="57.75" customHeight="1" x14ac:dyDescent="0.2">
      <c r="A68" s="196" t="s">
        <v>91</v>
      </c>
      <c r="B68" s="191"/>
      <c r="C68" s="191"/>
      <c r="D68" s="191"/>
      <c r="E68" s="6"/>
      <c r="F68" s="6"/>
    </row>
    <row r="69" spans="1:6" x14ac:dyDescent="0.3">
      <c r="A69" s="197" t="s">
        <v>76</v>
      </c>
      <c r="B69" s="197"/>
      <c r="C69" s="197"/>
      <c r="D69" s="197"/>
      <c r="E69" s="197"/>
    </row>
    <row r="70" spans="1:6" x14ac:dyDescent="0.3">
      <c r="A70" s="136"/>
      <c r="B70" s="136"/>
      <c r="C70" s="136"/>
      <c r="D70" s="136"/>
      <c r="E70" s="136"/>
    </row>
    <row r="71" spans="1:6" s="126" customFormat="1" ht="15.75" customHeight="1" x14ac:dyDescent="0.2">
      <c r="A71" s="198" t="s">
        <v>72</v>
      </c>
      <c r="B71" s="198"/>
      <c r="C71" s="198"/>
      <c r="D71" s="198"/>
      <c r="E71" s="198"/>
    </row>
    <row r="72" spans="1:6" s="126" customFormat="1" x14ac:dyDescent="0.2">
      <c r="A72" s="137"/>
      <c r="B72" s="137"/>
      <c r="C72" s="137"/>
      <c r="D72" s="137"/>
      <c r="E72" s="137"/>
    </row>
    <row r="73" spans="1:6" ht="18" customHeight="1" x14ac:dyDescent="0.3">
      <c r="A73" s="114" t="s">
        <v>37</v>
      </c>
      <c r="B73" s="115" t="s">
        <v>5</v>
      </c>
      <c r="C73" s="124"/>
      <c r="D73" s="124"/>
      <c r="E73" s="124"/>
    </row>
    <row r="74" spans="1:6" ht="19.5" customHeight="1" x14ac:dyDescent="0.3">
      <c r="A74" s="114" t="s">
        <v>38</v>
      </c>
      <c r="B74" s="115" t="s">
        <v>39</v>
      </c>
      <c r="C74" s="124"/>
      <c r="D74" s="124"/>
      <c r="E74" s="124"/>
    </row>
    <row r="75" spans="1:6" ht="7.5" customHeight="1" x14ac:dyDescent="0.3">
      <c r="A75" s="125"/>
      <c r="B75" s="125"/>
      <c r="C75" s="125"/>
      <c r="D75" s="125"/>
      <c r="E75" s="125"/>
    </row>
    <row r="76" spans="1:6" x14ac:dyDescent="0.3">
      <c r="A76" s="194" t="s">
        <v>6</v>
      </c>
      <c r="B76" s="194"/>
      <c r="C76" s="194"/>
      <c r="D76" s="194"/>
      <c r="E76" s="194"/>
    </row>
    <row r="77" spans="1:6" ht="2.25" customHeight="1" x14ac:dyDescent="0.3">
      <c r="A77" s="116"/>
      <c r="B77" s="116"/>
      <c r="C77" s="117"/>
      <c r="D77" s="117"/>
      <c r="E77" s="117"/>
    </row>
    <row r="78" spans="1:6" ht="54.75" customHeight="1" x14ac:dyDescent="0.3">
      <c r="A78" s="57" t="s">
        <v>7</v>
      </c>
      <c r="B78" s="57" t="s">
        <v>38</v>
      </c>
      <c r="C78" s="174" t="s">
        <v>86</v>
      </c>
      <c r="D78" s="175"/>
      <c r="E78" s="176"/>
    </row>
    <row r="79" spans="1:6" ht="30" customHeight="1" x14ac:dyDescent="0.3">
      <c r="A79" s="57" t="s">
        <v>8</v>
      </c>
      <c r="B79" s="57" t="s">
        <v>40</v>
      </c>
      <c r="C79" s="65" t="s">
        <v>20</v>
      </c>
      <c r="D79" s="65" t="s">
        <v>23</v>
      </c>
      <c r="E79" s="118" t="s">
        <v>0</v>
      </c>
    </row>
    <row r="80" spans="1:6" ht="34.5" x14ac:dyDescent="0.3">
      <c r="A80" s="119" t="s">
        <v>9</v>
      </c>
      <c r="B80" s="94" t="s">
        <v>46</v>
      </c>
      <c r="C80" s="127"/>
      <c r="D80" s="127"/>
      <c r="E80" s="127"/>
    </row>
    <row r="81" spans="1:10" ht="34.5" x14ac:dyDescent="0.3">
      <c r="A81" s="119" t="s">
        <v>10</v>
      </c>
      <c r="B81" s="114" t="s">
        <v>47</v>
      </c>
      <c r="C81" s="128"/>
      <c r="D81" s="128"/>
      <c r="E81" s="128"/>
    </row>
    <row r="82" spans="1:10" x14ac:dyDescent="0.3">
      <c r="A82" s="120" t="s">
        <v>41</v>
      </c>
      <c r="B82" s="120" t="s">
        <v>42</v>
      </c>
      <c r="C82" s="128"/>
      <c r="D82" s="128"/>
      <c r="E82" s="128"/>
    </row>
    <row r="83" spans="1:10" ht="51.75" x14ac:dyDescent="0.3">
      <c r="A83" s="120" t="s">
        <v>43</v>
      </c>
      <c r="B83" s="114" t="s">
        <v>44</v>
      </c>
      <c r="C83" s="129"/>
      <c r="D83" s="129"/>
      <c r="E83" s="129"/>
    </row>
    <row r="84" spans="1:10" x14ac:dyDescent="0.3">
      <c r="A84" s="177" t="s">
        <v>11</v>
      </c>
      <c r="B84" s="177"/>
      <c r="C84" s="65"/>
      <c r="D84" s="65"/>
      <c r="E84" s="65"/>
    </row>
    <row r="85" spans="1:10" ht="18" customHeight="1" x14ac:dyDescent="0.3">
      <c r="A85" s="141" t="s">
        <v>71</v>
      </c>
      <c r="B85" s="141"/>
      <c r="C85" s="65">
        <v>5</v>
      </c>
      <c r="D85" s="65">
        <v>5</v>
      </c>
      <c r="E85" s="65">
        <v>5</v>
      </c>
    </row>
    <row r="86" spans="1:10" x14ac:dyDescent="0.3">
      <c r="A86" s="193" t="s">
        <v>45</v>
      </c>
      <c r="B86" s="193"/>
      <c r="C86" s="123">
        <f>+'2'!D38</f>
        <v>232911.4</v>
      </c>
      <c r="D86" s="123">
        <f>+'2'!E38</f>
        <v>232911.4</v>
      </c>
      <c r="E86" s="123">
        <f>+'2'!F38</f>
        <v>232911.4</v>
      </c>
    </row>
    <row r="88" spans="1:10" ht="45" customHeight="1" x14ac:dyDescent="0.3">
      <c r="A88" s="196" t="s">
        <v>109</v>
      </c>
      <c r="B88" s="191"/>
      <c r="C88" s="191"/>
      <c r="D88" s="191"/>
      <c r="E88" s="6"/>
      <c r="F88" s="196"/>
      <c r="G88" s="191"/>
      <c r="H88" s="191"/>
      <c r="I88" s="191"/>
      <c r="J88" s="6"/>
    </row>
    <row r="89" spans="1:10" x14ac:dyDescent="0.3">
      <c r="A89" s="197" t="s">
        <v>110</v>
      </c>
      <c r="B89" s="197"/>
      <c r="C89" s="197"/>
      <c r="D89" s="197"/>
      <c r="E89" s="197"/>
      <c r="F89" s="197"/>
      <c r="G89" s="197"/>
      <c r="H89" s="197"/>
      <c r="I89" s="197"/>
      <c r="J89" s="197"/>
    </row>
    <row r="90" spans="1:10" ht="15" customHeight="1" x14ac:dyDescent="0.3">
      <c r="A90" s="198"/>
      <c r="B90" s="198"/>
      <c r="C90" s="198"/>
      <c r="D90" s="198"/>
      <c r="E90" s="198"/>
      <c r="F90" s="198"/>
      <c r="G90" s="198"/>
      <c r="H90" s="198"/>
      <c r="I90" s="198"/>
      <c r="J90" s="6"/>
    </row>
    <row r="91" spans="1:10" ht="26.25" customHeight="1" x14ac:dyDescent="0.3">
      <c r="A91" s="140" t="s">
        <v>72</v>
      </c>
      <c r="B91" s="140"/>
      <c r="C91" s="137"/>
      <c r="D91" s="137"/>
      <c r="E91" s="137"/>
      <c r="F91" s="138"/>
      <c r="G91" s="138"/>
      <c r="H91" s="138"/>
      <c r="I91" s="138"/>
      <c r="J91" s="117"/>
    </row>
    <row r="92" spans="1:10" x14ac:dyDescent="0.3">
      <c r="A92" s="114"/>
      <c r="B92" s="115"/>
      <c r="C92" s="124"/>
      <c r="D92" s="124"/>
      <c r="E92" s="124"/>
      <c r="F92" s="125"/>
      <c r="G92" s="124"/>
      <c r="H92" s="124"/>
      <c r="I92" s="124"/>
      <c r="J92" s="117"/>
    </row>
    <row r="93" spans="1:10" ht="15.75" customHeight="1" x14ac:dyDescent="0.3">
      <c r="A93" s="114" t="s">
        <v>37</v>
      </c>
      <c r="B93" s="115" t="s">
        <v>5</v>
      </c>
      <c r="C93" s="124"/>
      <c r="D93" s="124"/>
      <c r="E93" s="124"/>
      <c r="F93" s="125"/>
      <c r="G93" s="124"/>
      <c r="H93" s="124"/>
      <c r="I93" s="124"/>
      <c r="J93" s="117"/>
    </row>
    <row r="94" spans="1:10" ht="18" customHeight="1" x14ac:dyDescent="0.3">
      <c r="A94" s="114" t="s">
        <v>38</v>
      </c>
      <c r="B94" s="114" t="s">
        <v>39</v>
      </c>
      <c r="C94" s="125"/>
      <c r="D94" s="125"/>
      <c r="E94" s="125"/>
      <c r="F94" s="125"/>
      <c r="G94" s="125"/>
      <c r="H94" s="125"/>
      <c r="I94" s="125"/>
      <c r="J94" s="117"/>
    </row>
    <row r="95" spans="1:10" x14ac:dyDescent="0.3">
      <c r="A95" s="194"/>
      <c r="B95" s="194"/>
      <c r="C95" s="194"/>
      <c r="D95" s="194"/>
      <c r="E95" s="194"/>
      <c r="F95" s="194"/>
      <c r="G95" s="194"/>
      <c r="H95" s="194"/>
      <c r="I95" s="194"/>
      <c r="J95" s="117"/>
    </row>
    <row r="96" spans="1:10" ht="30" x14ac:dyDescent="0.3">
      <c r="A96" s="116" t="s">
        <v>6</v>
      </c>
      <c r="B96" s="116"/>
      <c r="C96" s="117"/>
      <c r="D96" s="117"/>
      <c r="E96" s="117"/>
      <c r="F96" s="116"/>
      <c r="G96" s="116"/>
      <c r="H96" s="117"/>
      <c r="I96" s="117"/>
      <c r="J96" s="117"/>
    </row>
    <row r="97" spans="1:10" x14ac:dyDescent="0.3">
      <c r="A97" s="194"/>
      <c r="B97" s="194"/>
      <c r="C97" s="194"/>
      <c r="D97" s="194"/>
      <c r="E97" s="194"/>
      <c r="F97" s="194"/>
      <c r="G97" s="194"/>
      <c r="H97" s="194"/>
      <c r="I97" s="194"/>
      <c r="J97" s="117"/>
    </row>
    <row r="98" spans="1:10" ht="63.75" customHeight="1" x14ac:dyDescent="0.3">
      <c r="A98" s="57" t="s">
        <v>7</v>
      </c>
      <c r="B98" s="57" t="s">
        <v>38</v>
      </c>
      <c r="C98" s="174" t="s">
        <v>86</v>
      </c>
      <c r="D98" s="175"/>
      <c r="E98" s="176"/>
      <c r="F98" s="130"/>
      <c r="G98" s="130"/>
      <c r="H98" s="5"/>
      <c r="I98" s="5"/>
      <c r="J98" s="117"/>
    </row>
    <row r="99" spans="1:10" ht="34.5" x14ac:dyDescent="0.3">
      <c r="A99" s="119" t="s">
        <v>8</v>
      </c>
      <c r="B99" s="94" t="s">
        <v>40</v>
      </c>
      <c r="C99" s="131" t="s">
        <v>20</v>
      </c>
      <c r="D99" s="131" t="s">
        <v>23</v>
      </c>
      <c r="E99" s="131" t="s">
        <v>0</v>
      </c>
      <c r="F99" s="132"/>
      <c r="G99" s="139"/>
      <c r="H99" s="133"/>
      <c r="I99" s="133"/>
      <c r="J99" s="117"/>
    </row>
    <row r="100" spans="1:10" ht="34.5" x14ac:dyDescent="0.3">
      <c r="A100" s="119" t="s">
        <v>9</v>
      </c>
      <c r="B100" s="114" t="s">
        <v>46</v>
      </c>
      <c r="C100" s="127"/>
      <c r="D100" s="127"/>
      <c r="E100" s="127"/>
      <c r="F100" s="132"/>
      <c r="G100" s="125"/>
      <c r="H100" s="133"/>
      <c r="I100" s="133"/>
      <c r="J100" s="117"/>
    </row>
    <row r="101" spans="1:10" ht="34.5" x14ac:dyDescent="0.3">
      <c r="A101" s="120" t="s">
        <v>10</v>
      </c>
      <c r="B101" s="120" t="s">
        <v>47</v>
      </c>
      <c r="C101" s="128"/>
      <c r="D101" s="128"/>
      <c r="E101" s="128"/>
      <c r="F101" s="134"/>
      <c r="G101" s="134"/>
      <c r="H101" s="133"/>
      <c r="I101" s="133"/>
      <c r="J101" s="117"/>
    </row>
    <row r="102" spans="1:10" x14ac:dyDescent="0.3">
      <c r="A102" s="120" t="s">
        <v>41</v>
      </c>
      <c r="B102" s="114" t="s">
        <v>42</v>
      </c>
      <c r="C102" s="128"/>
      <c r="D102" s="128"/>
      <c r="E102" s="128"/>
      <c r="F102" s="134"/>
      <c r="G102" s="125"/>
      <c r="H102" s="133"/>
      <c r="I102" s="133"/>
      <c r="J102" s="117"/>
    </row>
    <row r="103" spans="1:10" ht="51.75" x14ac:dyDescent="0.3">
      <c r="A103" s="135" t="s">
        <v>43</v>
      </c>
      <c r="B103" s="135" t="s">
        <v>44</v>
      </c>
      <c r="C103" s="129"/>
      <c r="D103" s="129"/>
      <c r="E103" s="129"/>
      <c r="F103" s="203"/>
      <c r="G103" s="203"/>
      <c r="H103" s="5"/>
      <c r="I103" s="5"/>
      <c r="J103" s="117"/>
    </row>
    <row r="104" spans="1:10" x14ac:dyDescent="0.3">
      <c r="A104" s="177" t="s">
        <v>11</v>
      </c>
      <c r="B104" s="177"/>
      <c r="C104" s="65"/>
      <c r="D104" s="65"/>
      <c r="E104" s="65"/>
    </row>
    <row r="105" spans="1:10" ht="18" customHeight="1" x14ac:dyDescent="0.3">
      <c r="A105" s="141" t="s">
        <v>71</v>
      </c>
      <c r="B105" s="141"/>
      <c r="C105" s="65">
        <v>1</v>
      </c>
      <c r="D105" s="65">
        <v>1</v>
      </c>
      <c r="E105" s="65">
        <v>1</v>
      </c>
    </row>
    <row r="106" spans="1:10" ht="21" customHeight="1" x14ac:dyDescent="0.3">
      <c r="A106" s="193" t="s">
        <v>45</v>
      </c>
      <c r="B106" s="193"/>
      <c r="C106" s="123">
        <v>265272.09999999998</v>
      </c>
      <c r="D106" s="123">
        <v>265272.09999999998</v>
      </c>
      <c r="E106" s="123">
        <v>265272.09999999998</v>
      </c>
      <c r="F106" s="202"/>
      <c r="G106" s="202"/>
      <c r="H106" s="202"/>
      <c r="I106" s="202"/>
      <c r="J106" s="117"/>
    </row>
    <row r="107" spans="1:10" x14ac:dyDescent="0.3">
      <c r="A107" s="137"/>
      <c r="B107" s="137"/>
      <c r="C107" s="137"/>
      <c r="D107" s="137"/>
      <c r="E107" s="137"/>
      <c r="F107" s="138"/>
      <c r="G107" s="138"/>
      <c r="H107" s="138"/>
      <c r="I107" s="138"/>
      <c r="J107" s="117"/>
    </row>
    <row r="109" spans="1:10" s="111" customFormat="1" ht="57.75" customHeight="1" x14ac:dyDescent="0.2">
      <c r="A109" s="196" t="s">
        <v>92</v>
      </c>
      <c r="B109" s="191"/>
      <c r="C109" s="191"/>
      <c r="D109" s="191"/>
      <c r="E109" s="6"/>
      <c r="F109" s="6"/>
    </row>
    <row r="110" spans="1:10" x14ac:dyDescent="0.3">
      <c r="A110" s="197" t="s">
        <v>77</v>
      </c>
      <c r="B110" s="197"/>
      <c r="C110" s="197"/>
      <c r="D110" s="197"/>
      <c r="E110" s="197"/>
    </row>
    <row r="111" spans="1:10" x14ac:dyDescent="0.3">
      <c r="A111" s="136"/>
      <c r="B111" s="136"/>
      <c r="C111" s="136"/>
      <c r="D111" s="136"/>
      <c r="E111" s="136"/>
    </row>
    <row r="112" spans="1:10" s="126" customFormat="1" ht="15.75" customHeight="1" x14ac:dyDescent="0.2">
      <c r="A112" s="198" t="s">
        <v>72</v>
      </c>
      <c r="B112" s="198"/>
      <c r="C112" s="198"/>
      <c r="D112" s="198"/>
      <c r="E112" s="198"/>
    </row>
    <row r="113" spans="1:5" s="126" customFormat="1" x14ac:dyDescent="0.2">
      <c r="A113" s="137"/>
      <c r="B113" s="137"/>
      <c r="C113" s="137"/>
      <c r="D113" s="137"/>
      <c r="E113" s="137"/>
    </row>
    <row r="114" spans="1:5" ht="18" customHeight="1" x14ac:dyDescent="0.3">
      <c r="A114" s="114" t="s">
        <v>37</v>
      </c>
      <c r="B114" s="115" t="s">
        <v>5</v>
      </c>
      <c r="C114" s="124"/>
      <c r="D114" s="124"/>
      <c r="E114" s="124"/>
    </row>
    <row r="115" spans="1:5" ht="19.5" customHeight="1" x14ac:dyDescent="0.3">
      <c r="A115" s="114" t="s">
        <v>38</v>
      </c>
      <c r="B115" s="115" t="s">
        <v>39</v>
      </c>
      <c r="C115" s="124"/>
      <c r="D115" s="124"/>
      <c r="E115" s="124"/>
    </row>
    <row r="116" spans="1:5" ht="7.5" customHeight="1" x14ac:dyDescent="0.3">
      <c r="A116" s="125"/>
      <c r="B116" s="125"/>
      <c r="C116" s="125"/>
      <c r="D116" s="125"/>
      <c r="E116" s="125"/>
    </row>
    <row r="117" spans="1:5" x14ac:dyDescent="0.3">
      <c r="A117" s="194" t="s">
        <v>6</v>
      </c>
      <c r="B117" s="194"/>
      <c r="C117" s="194"/>
      <c r="D117" s="194"/>
      <c r="E117" s="194"/>
    </row>
    <row r="118" spans="1:5" ht="2.25" customHeight="1" x14ac:dyDescent="0.3">
      <c r="A118" s="116"/>
      <c r="B118" s="116"/>
      <c r="C118" s="117"/>
      <c r="D118" s="117"/>
      <c r="E118" s="117"/>
    </row>
    <row r="119" spans="1:5" ht="54.75" customHeight="1" x14ac:dyDescent="0.3">
      <c r="A119" s="57" t="s">
        <v>7</v>
      </c>
      <c r="B119" s="57" t="s">
        <v>38</v>
      </c>
      <c r="C119" s="174" t="s">
        <v>86</v>
      </c>
      <c r="D119" s="175"/>
      <c r="E119" s="176"/>
    </row>
    <row r="120" spans="1:5" ht="30" customHeight="1" x14ac:dyDescent="0.3">
      <c r="A120" s="57" t="s">
        <v>8</v>
      </c>
      <c r="B120" s="57" t="s">
        <v>40</v>
      </c>
      <c r="C120" s="65" t="s">
        <v>20</v>
      </c>
      <c r="D120" s="65" t="s">
        <v>23</v>
      </c>
      <c r="E120" s="118" t="s">
        <v>0</v>
      </c>
    </row>
    <row r="121" spans="1:5" ht="34.5" x14ac:dyDescent="0.3">
      <c r="A121" s="119" t="s">
        <v>9</v>
      </c>
      <c r="B121" s="94" t="s">
        <v>46</v>
      </c>
      <c r="C121" s="127"/>
      <c r="D121" s="127"/>
      <c r="E121" s="127"/>
    </row>
    <row r="122" spans="1:5" ht="34.5" x14ac:dyDescent="0.3">
      <c r="A122" s="119" t="s">
        <v>10</v>
      </c>
      <c r="B122" s="114" t="s">
        <v>47</v>
      </c>
      <c r="C122" s="128"/>
      <c r="D122" s="128"/>
      <c r="E122" s="128"/>
    </row>
    <row r="123" spans="1:5" x14ac:dyDescent="0.3">
      <c r="A123" s="120" t="s">
        <v>41</v>
      </c>
      <c r="B123" s="120" t="s">
        <v>42</v>
      </c>
      <c r="C123" s="128"/>
      <c r="D123" s="128"/>
      <c r="E123" s="128"/>
    </row>
    <row r="124" spans="1:5" ht="51.75" x14ac:dyDescent="0.3">
      <c r="A124" s="120" t="s">
        <v>43</v>
      </c>
      <c r="B124" s="114" t="s">
        <v>44</v>
      </c>
      <c r="C124" s="129"/>
      <c r="D124" s="129"/>
      <c r="E124" s="129"/>
    </row>
    <row r="125" spans="1:5" x14ac:dyDescent="0.3">
      <c r="A125" s="177" t="s">
        <v>11</v>
      </c>
      <c r="B125" s="177"/>
      <c r="C125" s="65"/>
      <c r="D125" s="65"/>
      <c r="E125" s="65"/>
    </row>
    <row r="126" spans="1:5" ht="18" customHeight="1" x14ac:dyDescent="0.3">
      <c r="A126" s="141" t="s">
        <v>71</v>
      </c>
      <c r="B126" s="141"/>
      <c r="C126" s="65">
        <v>1</v>
      </c>
      <c r="D126" s="65">
        <v>1</v>
      </c>
      <c r="E126" s="65">
        <v>1</v>
      </c>
    </row>
    <row r="127" spans="1:5" x14ac:dyDescent="0.3">
      <c r="A127" s="193" t="s">
        <v>45</v>
      </c>
      <c r="B127" s="193"/>
      <c r="C127" s="123">
        <f>+'2'!D47</f>
        <v>10284.5</v>
      </c>
      <c r="D127" s="123">
        <f>+'2'!E47</f>
        <v>10284.5</v>
      </c>
      <c r="E127" s="123">
        <f>+'2'!F47</f>
        <v>10284.5</v>
      </c>
    </row>
    <row r="131" spans="1:6" s="111" customFormat="1" ht="57.75" customHeight="1" x14ac:dyDescent="0.2">
      <c r="A131" s="196" t="s">
        <v>93</v>
      </c>
      <c r="B131" s="191"/>
      <c r="C131" s="191"/>
      <c r="D131" s="191"/>
      <c r="E131" s="6"/>
      <c r="F131" s="6"/>
    </row>
    <row r="132" spans="1:6" x14ac:dyDescent="0.3">
      <c r="A132" s="197" t="s">
        <v>29</v>
      </c>
      <c r="B132" s="197"/>
      <c r="C132" s="197"/>
      <c r="D132" s="197"/>
      <c r="E132" s="197"/>
    </row>
    <row r="133" spans="1:6" x14ac:dyDescent="0.3">
      <c r="A133" s="136"/>
      <c r="B133" s="136"/>
      <c r="C133" s="136"/>
      <c r="D133" s="136"/>
      <c r="E133" s="136"/>
    </row>
    <row r="134" spans="1:6" s="126" customFormat="1" ht="15.75" customHeight="1" x14ac:dyDescent="0.2">
      <c r="A134" s="198" t="s">
        <v>72</v>
      </c>
      <c r="B134" s="198"/>
      <c r="C134" s="198"/>
      <c r="D134" s="198"/>
      <c r="E134" s="198"/>
    </row>
    <row r="135" spans="1:6" s="126" customFormat="1" x14ac:dyDescent="0.2">
      <c r="A135" s="137"/>
      <c r="B135" s="137"/>
      <c r="C135" s="137"/>
      <c r="D135" s="137"/>
      <c r="E135" s="137"/>
    </row>
    <row r="136" spans="1:6" ht="18" customHeight="1" x14ac:dyDescent="0.3">
      <c r="A136" s="114" t="s">
        <v>37</v>
      </c>
      <c r="B136" s="115" t="s">
        <v>5</v>
      </c>
      <c r="C136" s="124"/>
      <c r="D136" s="124"/>
      <c r="E136" s="124"/>
    </row>
    <row r="137" spans="1:6" ht="19.5" customHeight="1" x14ac:dyDescent="0.3">
      <c r="A137" s="114" t="s">
        <v>38</v>
      </c>
      <c r="B137" s="115" t="s">
        <v>39</v>
      </c>
      <c r="C137" s="124"/>
      <c r="D137" s="124"/>
      <c r="E137" s="124"/>
    </row>
    <row r="138" spans="1:6" ht="7.5" customHeight="1" x14ac:dyDescent="0.3">
      <c r="A138" s="125"/>
      <c r="B138" s="125"/>
      <c r="C138" s="125"/>
      <c r="D138" s="125"/>
      <c r="E138" s="125"/>
    </row>
    <row r="139" spans="1:6" x14ac:dyDescent="0.3">
      <c r="A139" s="194" t="s">
        <v>6</v>
      </c>
      <c r="B139" s="194"/>
      <c r="C139" s="194"/>
      <c r="D139" s="194"/>
      <c r="E139" s="194"/>
    </row>
    <row r="140" spans="1:6" ht="2.25" customHeight="1" x14ac:dyDescent="0.3">
      <c r="A140" s="116"/>
      <c r="B140" s="116"/>
      <c r="C140" s="117"/>
      <c r="D140" s="117"/>
      <c r="E140" s="117"/>
    </row>
    <row r="141" spans="1:6" ht="54.75" customHeight="1" x14ac:dyDescent="0.3">
      <c r="A141" s="57" t="s">
        <v>7</v>
      </c>
      <c r="B141" s="57" t="s">
        <v>38</v>
      </c>
      <c r="C141" s="199" t="s">
        <v>51</v>
      </c>
      <c r="D141" s="200"/>
      <c r="E141" s="201"/>
    </row>
    <row r="142" spans="1:6" ht="32.25" customHeight="1" x14ac:dyDescent="0.3">
      <c r="A142" s="57" t="s">
        <v>8</v>
      </c>
      <c r="B142" s="57" t="s">
        <v>40</v>
      </c>
      <c r="C142" s="65" t="s">
        <v>20</v>
      </c>
      <c r="D142" s="65" t="s">
        <v>23</v>
      </c>
      <c r="E142" s="118" t="s">
        <v>0</v>
      </c>
    </row>
    <row r="143" spans="1:6" ht="39" customHeight="1" x14ac:dyDescent="0.3">
      <c r="A143" s="119" t="s">
        <v>9</v>
      </c>
      <c r="B143" s="94" t="s">
        <v>46</v>
      </c>
      <c r="C143" s="147"/>
      <c r="D143" s="147"/>
      <c r="E143" s="147"/>
    </row>
    <row r="144" spans="1:6" ht="36.75" customHeight="1" x14ac:dyDescent="0.3">
      <c r="A144" s="119" t="s">
        <v>10</v>
      </c>
      <c r="B144" s="114" t="s">
        <v>47</v>
      </c>
      <c r="C144" s="131"/>
      <c r="D144" s="131"/>
      <c r="E144" s="131"/>
    </row>
    <row r="145" spans="1:5" ht="20.25" customHeight="1" x14ac:dyDescent="0.3">
      <c r="A145" s="120" t="s">
        <v>41</v>
      </c>
      <c r="B145" s="120" t="s">
        <v>42</v>
      </c>
      <c r="C145" s="131"/>
      <c r="D145" s="131"/>
      <c r="E145" s="131"/>
    </row>
    <row r="146" spans="1:5" ht="51.75" x14ac:dyDescent="0.3">
      <c r="A146" s="120" t="s">
        <v>43</v>
      </c>
      <c r="B146" s="146" t="s">
        <v>44</v>
      </c>
      <c r="C146" s="129"/>
      <c r="D146" s="129"/>
      <c r="E146" s="129"/>
    </row>
    <row r="147" spans="1:5" x14ac:dyDescent="0.3">
      <c r="A147" s="177" t="s">
        <v>11</v>
      </c>
      <c r="B147" s="177"/>
      <c r="C147" s="65"/>
      <c r="D147" s="65"/>
      <c r="E147" s="65"/>
    </row>
    <row r="148" spans="1:5" ht="18" customHeight="1" x14ac:dyDescent="0.3">
      <c r="A148" s="141" t="s">
        <v>71</v>
      </c>
      <c r="B148" s="141"/>
      <c r="C148" s="65"/>
      <c r="D148" s="65"/>
      <c r="E148" s="65"/>
    </row>
    <row r="149" spans="1:5" ht="22.5" customHeight="1" x14ac:dyDescent="0.3">
      <c r="A149" s="193" t="s">
        <v>45</v>
      </c>
      <c r="B149" s="193"/>
      <c r="C149" s="123">
        <f>+'4'!G22</f>
        <v>-500000</v>
      </c>
      <c r="D149" s="123">
        <f>+'4'!H22</f>
        <v>-500000</v>
      </c>
      <c r="E149" s="123">
        <f>+'4'!I22</f>
        <v>-827758.2</v>
      </c>
    </row>
  </sheetData>
  <mergeCells count="57">
    <mergeCell ref="F106:I106"/>
    <mergeCell ref="A106:B106"/>
    <mergeCell ref="A95:E95"/>
    <mergeCell ref="F95:I95"/>
    <mergeCell ref="F103:G103"/>
    <mergeCell ref="C98:E98"/>
    <mergeCell ref="A97:E97"/>
    <mergeCell ref="F97:I97"/>
    <mergeCell ref="A104:B104"/>
    <mergeCell ref="A88:D88"/>
    <mergeCell ref="F88:I88"/>
    <mergeCell ref="A89:E89"/>
    <mergeCell ref="F89:J89"/>
    <mergeCell ref="F90:I90"/>
    <mergeCell ref="A90:E90"/>
    <mergeCell ref="A147:B147"/>
    <mergeCell ref="A149:B149"/>
    <mergeCell ref="A131:D131"/>
    <mergeCell ref="A132:E132"/>
    <mergeCell ref="A134:E134"/>
    <mergeCell ref="A139:E139"/>
    <mergeCell ref="C141:E141"/>
    <mergeCell ref="C119:E119"/>
    <mergeCell ref="A125:B125"/>
    <mergeCell ref="A127:B127"/>
    <mergeCell ref="A109:D109"/>
    <mergeCell ref="A110:E110"/>
    <mergeCell ref="A112:E112"/>
    <mergeCell ref="A117:E117"/>
    <mergeCell ref="A65:B65"/>
    <mergeCell ref="A84:B84"/>
    <mergeCell ref="A86:B86"/>
    <mergeCell ref="A68:D68"/>
    <mergeCell ref="A69:E69"/>
    <mergeCell ref="A71:E71"/>
    <mergeCell ref="A76:E76"/>
    <mergeCell ref="C78:E78"/>
    <mergeCell ref="A48:E48"/>
    <mergeCell ref="A50:E50"/>
    <mergeCell ref="A55:E55"/>
    <mergeCell ref="C57:E57"/>
    <mergeCell ref="A63:B63"/>
    <mergeCell ref="A34:E34"/>
    <mergeCell ref="C36:E36"/>
    <mergeCell ref="A42:B42"/>
    <mergeCell ref="A44:B44"/>
    <mergeCell ref="A47:D47"/>
    <mergeCell ref="A21:B21"/>
    <mergeCell ref="A23:B23"/>
    <mergeCell ref="A26:D26"/>
    <mergeCell ref="A27:E27"/>
    <mergeCell ref="A29:E29"/>
    <mergeCell ref="A5:D5"/>
    <mergeCell ref="A6:E6"/>
    <mergeCell ref="A8:E8"/>
    <mergeCell ref="A13:E13"/>
    <mergeCell ref="C15:E15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https:/mul2-mta.gov.am/tasks/892929/oneclick/40e8e41250c3a67ce0b144e19288af88d7168f40b4ea604cf3fc4c95ad1031da.xlsx?token=54cc5b6944e33789df858237875671e7</cp:keywords>
  <cp:lastModifiedBy>Anahit Grigoryan</cp:lastModifiedBy>
  <cp:lastPrinted>2020-06-19T08:37:57Z</cp:lastPrinted>
  <dcterms:created xsi:type="dcterms:W3CDTF">1996-10-14T23:33:28Z</dcterms:created>
  <dcterms:modified xsi:type="dcterms:W3CDTF">2021-05-12T06:07:08Z</dcterms:modified>
</cp:coreProperties>
</file>