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20640" windowHeight="11760" tabRatio="753" activeTab="4"/>
  </bookViews>
  <sheets>
    <sheet name="Havelvats 1" sheetId="27" r:id="rId1"/>
    <sheet name="Havelvats 2 " sheetId="32" r:id="rId2"/>
    <sheet name="Havelvats 3" sheetId="29" r:id="rId3"/>
    <sheet name="Havelvats 4" sheetId="41" r:id="rId4"/>
    <sheet name="Havelvats 5" sheetId="42" r:id="rId5"/>
  </sheets>
  <definedNames>
    <definedName name="AgencyCode" localSheetId="1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1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I150" i="42"/>
  <c r="I149" s="1"/>
  <c r="I148" s="1"/>
  <c r="I147" s="1"/>
  <c r="I145" s="1"/>
  <c r="I143" s="1"/>
  <c r="H150"/>
  <c r="G150"/>
  <c r="G149" s="1"/>
  <c r="G148" s="1"/>
  <c r="G147" s="1"/>
  <c r="G145" s="1"/>
  <c r="G143" s="1"/>
  <c r="H149"/>
  <c r="H148" s="1"/>
  <c r="H147" s="1"/>
  <c r="H145" s="1"/>
  <c r="H143" s="1"/>
  <c r="I141"/>
  <c r="I140" s="1"/>
  <c r="I139" s="1"/>
  <c r="I137" s="1"/>
  <c r="I135" s="1"/>
  <c r="H141"/>
  <c r="G141"/>
  <c r="G140" s="1"/>
  <c r="G139" s="1"/>
  <c r="G137" s="1"/>
  <c r="G135" s="1"/>
  <c r="H140"/>
  <c r="H139" s="1"/>
  <c r="H137" s="1"/>
  <c r="H135" s="1"/>
  <c r="H133"/>
  <c r="H131" s="1"/>
  <c r="H129"/>
  <c r="H127" s="1"/>
  <c r="H125" s="1"/>
  <c r="H124" s="1"/>
  <c r="I122"/>
  <c r="H122"/>
  <c r="H121" s="1"/>
  <c r="H120" s="1"/>
  <c r="H119" s="1"/>
  <c r="H117" s="1"/>
  <c r="G122"/>
  <c r="I121"/>
  <c r="I120" s="1"/>
  <c r="I119" s="1"/>
  <c r="I117" s="1"/>
  <c r="G121"/>
  <c r="G120" s="1"/>
  <c r="G119" s="1"/>
  <c r="G117" s="1"/>
  <c r="I115"/>
  <c r="I114" s="1"/>
  <c r="I113" s="1"/>
  <c r="I112" s="1"/>
  <c r="I110" s="1"/>
  <c r="H115"/>
  <c r="G115"/>
  <c r="G114" s="1"/>
  <c r="G113" s="1"/>
  <c r="G112" s="1"/>
  <c r="G110" s="1"/>
  <c r="H114"/>
  <c r="H113" s="1"/>
  <c r="H112" s="1"/>
  <c r="H110" s="1"/>
  <c r="I108"/>
  <c r="H108"/>
  <c r="H107" s="1"/>
  <c r="H106" s="1"/>
  <c r="H105" s="1"/>
  <c r="H103" s="1"/>
  <c r="G108"/>
  <c r="I107"/>
  <c r="I106" s="1"/>
  <c r="I105" s="1"/>
  <c r="I103" s="1"/>
  <c r="G107"/>
  <c r="G106" s="1"/>
  <c r="G105" s="1"/>
  <c r="G103" s="1"/>
  <c r="I101"/>
  <c r="I100" s="1"/>
  <c r="I99" s="1"/>
  <c r="I98" s="1"/>
  <c r="I96" s="1"/>
  <c r="H101"/>
  <c r="G101"/>
  <c r="G100" s="1"/>
  <c r="G99" s="1"/>
  <c r="G98" s="1"/>
  <c r="G96" s="1"/>
  <c r="H100"/>
  <c r="H99" s="1"/>
  <c r="H98" s="1"/>
  <c r="H96" s="1"/>
  <c r="I94"/>
  <c r="H94"/>
  <c r="H93" s="1"/>
  <c r="H92" s="1"/>
  <c r="H91" s="1"/>
  <c r="H89" s="1"/>
  <c r="G94"/>
  <c r="I93"/>
  <c r="I92" s="1"/>
  <c r="I91" s="1"/>
  <c r="I89" s="1"/>
  <c r="G93"/>
  <c r="G92" s="1"/>
  <c r="G91" s="1"/>
  <c r="G89" s="1"/>
  <c r="I87"/>
  <c r="I86" s="1"/>
  <c r="I85" s="1"/>
  <c r="I84" s="1"/>
  <c r="I82" s="1"/>
  <c r="H87"/>
  <c r="G87"/>
  <c r="G86" s="1"/>
  <c r="G85" s="1"/>
  <c r="G84" s="1"/>
  <c r="G82" s="1"/>
  <c r="H86"/>
  <c r="H85" s="1"/>
  <c r="H84" s="1"/>
  <c r="H82" s="1"/>
  <c r="I80"/>
  <c r="H80"/>
  <c r="H79" s="1"/>
  <c r="H78" s="1"/>
  <c r="H77" s="1"/>
  <c r="H75" s="1"/>
  <c r="G80"/>
  <c r="I79"/>
  <c r="I78" s="1"/>
  <c r="I77" s="1"/>
  <c r="I75" s="1"/>
  <c r="G79"/>
  <c r="G78" s="1"/>
  <c r="G77" s="1"/>
  <c r="G75" s="1"/>
  <c r="I73"/>
  <c r="I72" s="1"/>
  <c r="I71" s="1"/>
  <c r="I70" s="1"/>
  <c r="I68" s="1"/>
  <c r="H73"/>
  <c r="G73"/>
  <c r="G72" s="1"/>
  <c r="G71" s="1"/>
  <c r="G70" s="1"/>
  <c r="G68" s="1"/>
  <c r="H72"/>
  <c r="H71" s="1"/>
  <c r="H70" s="1"/>
  <c r="H68" s="1"/>
  <c r="I66"/>
  <c r="H66"/>
  <c r="H65" s="1"/>
  <c r="H64" s="1"/>
  <c r="H63" s="1"/>
  <c r="H61" s="1"/>
  <c r="H59" s="1"/>
  <c r="H57" s="1"/>
  <c r="G66"/>
  <c r="I65"/>
  <c r="I64" s="1"/>
  <c r="I63" s="1"/>
  <c r="I61" s="1"/>
  <c r="I59" s="1"/>
  <c r="I57" s="1"/>
  <c r="I55" s="1"/>
  <c r="I53" s="1"/>
  <c r="I51" s="1"/>
  <c r="I49" s="1"/>
  <c r="G65"/>
  <c r="G64" s="1"/>
  <c r="G63" s="1"/>
  <c r="G61" s="1"/>
  <c r="G59" s="1"/>
  <c r="G57" s="1"/>
  <c r="F59"/>
  <c r="G48"/>
  <c r="I47"/>
  <c r="I46" s="1"/>
  <c r="I45" s="1"/>
  <c r="I44" s="1"/>
  <c r="I42" s="1"/>
  <c r="I40" s="1"/>
  <c r="I38" s="1"/>
  <c r="I35" s="1"/>
  <c r="I33" s="1"/>
  <c r="I31" s="1"/>
  <c r="H47"/>
  <c r="G47"/>
  <c r="G46" s="1"/>
  <c r="G45" s="1"/>
  <c r="G44" s="1"/>
  <c r="G42" s="1"/>
  <c r="G40" s="1"/>
  <c r="G38" s="1"/>
  <c r="G35" s="1"/>
  <c r="G33" s="1"/>
  <c r="G31" s="1"/>
  <c r="H46"/>
  <c r="H45" s="1"/>
  <c r="H44" s="1"/>
  <c r="H42" s="1"/>
  <c r="H40" s="1"/>
  <c r="H38" s="1"/>
  <c r="H35" s="1"/>
  <c r="H33" s="1"/>
  <c r="H31" s="1"/>
  <c r="I30"/>
  <c r="I29" s="1"/>
  <c r="I28" s="1"/>
  <c r="I27" s="1"/>
  <c r="I26" s="1"/>
  <c r="I24" s="1"/>
  <c r="I22" s="1"/>
  <c r="I20" s="1"/>
  <c r="I17" s="1"/>
  <c r="I15" s="1"/>
  <c r="I13" s="1"/>
  <c r="I12" s="1"/>
  <c r="H30"/>
  <c r="G30"/>
  <c r="G29" s="1"/>
  <c r="G28" s="1"/>
  <c r="G27" s="1"/>
  <c r="G26" s="1"/>
  <c r="G24" s="1"/>
  <c r="G22" s="1"/>
  <c r="G20" s="1"/>
  <c r="G17" s="1"/>
  <c r="G15" s="1"/>
  <c r="G13" s="1"/>
  <c r="H29"/>
  <c r="H28" s="1"/>
  <c r="H27" s="1"/>
  <c r="H26" s="1"/>
  <c r="H24" s="1"/>
  <c r="H22" s="1"/>
  <c r="H20" s="1"/>
  <c r="H17" s="1"/>
  <c r="H15" s="1"/>
  <c r="H13" s="1"/>
  <c r="I30" i="32"/>
  <c r="I29" s="1"/>
  <c r="H30"/>
  <c r="G30"/>
  <c r="G150"/>
  <c r="H150"/>
  <c r="I150"/>
  <c r="G48"/>
  <c r="G29"/>
  <c r="D215" i="41"/>
  <c r="E215"/>
  <c r="F215"/>
  <c r="E34" i="27"/>
  <c r="E27" s="1"/>
  <c r="F34"/>
  <c r="F27" s="1"/>
  <c r="F60"/>
  <c r="D66"/>
  <c r="E66"/>
  <c r="F66"/>
  <c r="E60"/>
  <c r="H29" i="32"/>
  <c r="H47"/>
  <c r="I47"/>
  <c r="I46" s="1"/>
  <c r="I45" s="1"/>
  <c r="I44" s="1"/>
  <c r="I42" s="1"/>
  <c r="I40" s="1"/>
  <c r="I38" s="1"/>
  <c r="G47"/>
  <c r="G46" s="1"/>
  <c r="G45" s="1"/>
  <c r="G44" s="1"/>
  <c r="G42" s="1"/>
  <c r="G40" s="1"/>
  <c r="G38" s="1"/>
  <c r="C193" i="41"/>
  <c r="C192"/>
  <c r="C176"/>
  <c r="C175"/>
  <c r="C156"/>
  <c r="C155"/>
  <c r="C139"/>
  <c r="C138"/>
  <c r="C122"/>
  <c r="C121"/>
  <c r="C104"/>
  <c r="C103"/>
  <c r="C87"/>
  <c r="C86"/>
  <c r="C70"/>
  <c r="C69"/>
  <c r="C53"/>
  <c r="C52"/>
  <c r="C45" i="29"/>
  <c r="C44"/>
  <c r="F59" i="32"/>
  <c r="H46"/>
  <c r="H45" s="1"/>
  <c r="H44" s="1"/>
  <c r="H42" s="1"/>
  <c r="H40" s="1"/>
  <c r="H38" s="1"/>
  <c r="G55" i="42" l="1"/>
  <c r="G53" s="1"/>
  <c r="G51" s="1"/>
  <c r="G49"/>
  <c r="H12"/>
  <c r="H10" s="1"/>
  <c r="H49"/>
  <c r="H55"/>
  <c r="H53" s="1"/>
  <c r="H51" s="1"/>
  <c r="G12"/>
  <c r="G129"/>
  <c r="G127" s="1"/>
  <c r="G125" s="1"/>
  <c r="G124" s="1"/>
  <c r="I129"/>
  <c r="I127" s="1"/>
  <c r="I125" s="1"/>
  <c r="I124" s="1"/>
  <c r="I10" s="1"/>
  <c r="G133"/>
  <c r="G131" s="1"/>
  <c r="I133"/>
  <c r="I131" s="1"/>
  <c r="F39" i="41"/>
  <c r="F35" i="29"/>
  <c r="H35" i="32"/>
  <c r="H33" s="1"/>
  <c r="H31" s="1"/>
  <c r="E39" i="41"/>
  <c r="E35" i="29"/>
  <c r="D35"/>
  <c r="G35" i="32"/>
  <c r="G33" s="1"/>
  <c r="G31" s="1"/>
  <c r="D39" i="41"/>
  <c r="D34" i="27"/>
  <c r="D27" s="1"/>
  <c r="I35" i="32"/>
  <c r="I33" s="1"/>
  <c r="I31" s="1"/>
  <c r="G10" i="42" l="1"/>
  <c r="H28" i="32"/>
  <c r="H27" s="1"/>
  <c r="H26" s="1"/>
  <c r="H24" s="1"/>
  <c r="H22" s="1"/>
  <c r="H20" s="1"/>
  <c r="I28"/>
  <c r="I27" s="1"/>
  <c r="I26" s="1"/>
  <c r="I24" s="1"/>
  <c r="I22" s="1"/>
  <c r="I20" s="1"/>
  <c r="G28"/>
  <c r="G27" s="1"/>
  <c r="G26" s="1"/>
  <c r="G24" s="1"/>
  <c r="G22" s="1"/>
  <c r="G20" s="1"/>
  <c r="I101"/>
  <c r="I100" s="1"/>
  <c r="I99" s="1"/>
  <c r="I98" s="1"/>
  <c r="I96" s="1"/>
  <c r="H101"/>
  <c r="H100" s="1"/>
  <c r="H99" s="1"/>
  <c r="H98" s="1"/>
  <c r="H96" s="1"/>
  <c r="G101"/>
  <c r="G100" s="1"/>
  <c r="G99" s="1"/>
  <c r="G98" s="1"/>
  <c r="G96" s="1"/>
  <c r="I94"/>
  <c r="I93" s="1"/>
  <c r="I92" s="1"/>
  <c r="I91" s="1"/>
  <c r="I89" s="1"/>
  <c r="H94"/>
  <c r="H93" s="1"/>
  <c r="H92" s="1"/>
  <c r="H91" s="1"/>
  <c r="H89" s="1"/>
  <c r="G94"/>
  <c r="G93" s="1"/>
  <c r="G92" s="1"/>
  <c r="G91" s="1"/>
  <c r="G89" s="1"/>
  <c r="I87"/>
  <c r="I86" s="1"/>
  <c r="I85" s="1"/>
  <c r="I84" s="1"/>
  <c r="I82" s="1"/>
  <c r="H87"/>
  <c r="G87"/>
  <c r="G86" s="1"/>
  <c r="G85" s="1"/>
  <c r="G84" s="1"/>
  <c r="G82" s="1"/>
  <c r="H86"/>
  <c r="H85" s="1"/>
  <c r="H84" s="1"/>
  <c r="H82" s="1"/>
  <c r="I80"/>
  <c r="I79" s="1"/>
  <c r="I78" s="1"/>
  <c r="I77" s="1"/>
  <c r="I75" s="1"/>
  <c r="H80"/>
  <c r="H79" s="1"/>
  <c r="H78" s="1"/>
  <c r="H77" s="1"/>
  <c r="H75" s="1"/>
  <c r="G80"/>
  <c r="G79" s="1"/>
  <c r="G78" s="1"/>
  <c r="G77" s="1"/>
  <c r="G75" s="1"/>
  <c r="I73"/>
  <c r="I72" s="1"/>
  <c r="I71" s="1"/>
  <c r="I70" s="1"/>
  <c r="I68" s="1"/>
  <c r="H73"/>
  <c r="G73"/>
  <c r="G72" s="1"/>
  <c r="G71" s="1"/>
  <c r="G70" s="1"/>
  <c r="G68" s="1"/>
  <c r="H72"/>
  <c r="H71" s="1"/>
  <c r="H70" s="1"/>
  <c r="H68" s="1"/>
  <c r="I66"/>
  <c r="I65" s="1"/>
  <c r="I64" s="1"/>
  <c r="I63" s="1"/>
  <c r="I61" s="1"/>
  <c r="H66"/>
  <c r="H65" s="1"/>
  <c r="H64" s="1"/>
  <c r="H63" s="1"/>
  <c r="H61" s="1"/>
  <c r="G66"/>
  <c r="G65" s="1"/>
  <c r="G64" s="1"/>
  <c r="G63" s="1"/>
  <c r="G61" s="1"/>
  <c r="I108"/>
  <c r="I107" s="1"/>
  <c r="I106" s="1"/>
  <c r="I105" s="1"/>
  <c r="I103" s="1"/>
  <c r="H108"/>
  <c r="H107" s="1"/>
  <c r="H106" s="1"/>
  <c r="H105" s="1"/>
  <c r="H103" s="1"/>
  <c r="G108"/>
  <c r="G107" s="1"/>
  <c r="G106" s="1"/>
  <c r="G105" s="1"/>
  <c r="G103" s="1"/>
  <c r="I122"/>
  <c r="I121" s="1"/>
  <c r="I120" s="1"/>
  <c r="I119" s="1"/>
  <c r="I117" s="1"/>
  <c r="H122"/>
  <c r="H121" s="1"/>
  <c r="H120" s="1"/>
  <c r="H119" s="1"/>
  <c r="H117" s="1"/>
  <c r="G122"/>
  <c r="G121" s="1"/>
  <c r="G120" s="1"/>
  <c r="G119" s="1"/>
  <c r="G117" s="1"/>
  <c r="I115"/>
  <c r="I114" s="1"/>
  <c r="I113" s="1"/>
  <c r="I112" s="1"/>
  <c r="I110" s="1"/>
  <c r="H115"/>
  <c r="H114" s="1"/>
  <c r="H113" s="1"/>
  <c r="H112" s="1"/>
  <c r="H110" s="1"/>
  <c r="G115"/>
  <c r="G114" s="1"/>
  <c r="G113" s="1"/>
  <c r="G112" s="1"/>
  <c r="G110" s="1"/>
  <c r="I59" l="1"/>
  <c r="F48" i="29" s="1"/>
  <c r="G59" i="32"/>
  <c r="D48" i="29" s="1"/>
  <c r="H59" i="32"/>
  <c r="E48" i="29" s="1"/>
  <c r="D179" i="41"/>
  <c r="E179"/>
  <c r="F56"/>
  <c r="F90"/>
  <c r="E73"/>
  <c r="F125"/>
  <c r="F142"/>
  <c r="F179"/>
  <c r="F196"/>
  <c r="F159"/>
  <c r="E90"/>
  <c r="D73"/>
  <c r="F107"/>
  <c r="E142"/>
  <c r="D21" i="27"/>
  <c r="D14" s="1"/>
  <c r="D21" i="29"/>
  <c r="D21" i="41"/>
  <c r="E196"/>
  <c r="E159"/>
  <c r="D56"/>
  <c r="D90"/>
  <c r="F73"/>
  <c r="E107"/>
  <c r="D125"/>
  <c r="D142"/>
  <c r="F21" i="27"/>
  <c r="F14" s="1"/>
  <c r="F21" i="29"/>
  <c r="F21" i="41"/>
  <c r="D196"/>
  <c r="D159"/>
  <c r="E56"/>
  <c r="D107"/>
  <c r="E125"/>
  <c r="E21" i="29"/>
  <c r="E21" i="27"/>
  <c r="E14" s="1"/>
  <c r="E21" i="41"/>
  <c r="E54" i="27" l="1"/>
  <c r="E52" l="1"/>
  <c r="G141" i="32"/>
  <c r="G140" s="1"/>
  <c r="G139" s="1"/>
  <c r="G137" s="1"/>
  <c r="G135" s="1"/>
  <c r="D69" i="29" s="1"/>
  <c r="H141" i="32"/>
  <c r="H140" s="1"/>
  <c r="H139" s="1"/>
  <c r="H137" s="1"/>
  <c r="H135" s="1"/>
  <c r="E69" i="29" s="1"/>
  <c r="H133" i="32" l="1"/>
  <c r="H131" s="1"/>
  <c r="H129"/>
  <c r="H127" s="1"/>
  <c r="H125" s="1"/>
  <c r="H124" s="1"/>
  <c r="H149"/>
  <c r="H148" s="1"/>
  <c r="H147" s="1"/>
  <c r="H145" s="1"/>
  <c r="H143" s="1"/>
  <c r="E224" i="41" l="1"/>
  <c r="E78" i="29"/>
  <c r="G17" i="32"/>
  <c r="G15" s="1"/>
  <c r="G13" s="1"/>
  <c r="G57" l="1"/>
  <c r="I141"/>
  <c r="I140" s="1"/>
  <c r="I139" s="1"/>
  <c r="I137" s="1"/>
  <c r="I135" s="1"/>
  <c r="F69" i="29" s="1"/>
  <c r="G49" i="32" l="1"/>
  <c r="G12" s="1"/>
  <c r="D47" i="27"/>
  <c r="D40" s="1"/>
  <c r="D12" s="1"/>
  <c r="G55" i="32"/>
  <c r="G53" s="1"/>
  <c r="G51" s="1"/>
  <c r="I149"/>
  <c r="I148" s="1"/>
  <c r="I147" s="1"/>
  <c r="I145" s="1"/>
  <c r="I143" s="1"/>
  <c r="I133"/>
  <c r="I131" s="1"/>
  <c r="F54" i="27"/>
  <c r="I129" i="32"/>
  <c r="I127" s="1"/>
  <c r="I125" s="1"/>
  <c r="I124" s="1"/>
  <c r="F224" i="41" l="1"/>
  <c r="F78" i="29"/>
  <c r="D60" i="27"/>
  <c r="G129" i="32"/>
  <c r="G127" s="1"/>
  <c r="G125" s="1"/>
  <c r="G124" s="1"/>
  <c r="G10" s="1"/>
  <c r="G133"/>
  <c r="G131" s="1"/>
  <c r="G149"/>
  <c r="G148" s="1"/>
  <c r="G147" s="1"/>
  <c r="G145" s="1"/>
  <c r="G143" s="1"/>
  <c r="F52" i="27"/>
  <c r="H17" i="32"/>
  <c r="D224" i="41" l="1"/>
  <c r="D78" i="29"/>
  <c r="I17" i="32" l="1"/>
  <c r="I15" s="1"/>
  <c r="I13" s="1"/>
  <c r="I12" s="1"/>
  <c r="H15" l="1"/>
  <c r="H13" s="1"/>
  <c r="H12" s="1"/>
  <c r="I57" l="1"/>
  <c r="F47" i="27" s="1"/>
  <c r="F40" s="1"/>
  <c r="F12" s="1"/>
  <c r="F10" s="1"/>
  <c r="H57" i="32"/>
  <c r="E47" i="27" s="1"/>
  <c r="E40" s="1"/>
  <c r="E12" s="1"/>
  <c r="E10" s="1"/>
  <c r="I55" i="32" l="1"/>
  <c r="I53" s="1"/>
  <c r="I51" s="1"/>
  <c r="I49" s="1"/>
  <c r="I10" s="1"/>
  <c r="H55"/>
  <c r="H53" s="1"/>
  <c r="H51" s="1"/>
  <c r="H49" l="1"/>
  <c r="H10" s="1"/>
  <c r="D54" i="27" l="1"/>
  <c r="D52" l="1"/>
  <c r="D10" s="1"/>
</calcChain>
</file>

<file path=xl/sharedStrings.xml><?xml version="1.0" encoding="utf-8"?>
<sst xmlns="http://schemas.openxmlformats.org/spreadsheetml/2006/main" count="808" uniqueCount="192">
  <si>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</si>
  <si>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</si>
  <si>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</si>
  <si>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</si>
  <si>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</si>
  <si>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</si>
  <si>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</si>
  <si>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</si>
  <si>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</si>
  <si>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</si>
  <si>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</si>
  <si>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</si>
  <si>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</si>
  <si>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</si>
  <si>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</si>
  <si>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</si>
  <si>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</si>
  <si>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</si>
  <si>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</si>
  <si>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</si>
  <si>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</si>
  <si>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</si>
  <si>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</si>
  <si>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</si>
  <si>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</si>
  <si>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</si>
  <si>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</si>
  <si>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</si>
  <si>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</si>
  <si>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</si>
  <si>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</si>
  <si>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</si>
  <si>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</si>
  <si>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</si>
  <si>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</si>
  <si>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</si>
  <si>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</si>
  <si>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</si>
  <si>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Ծառայությունների մատուցում </t>
  </si>
  <si>
    <t xml:space="preserve">Միջոցառումն իրականացնողի անվանումը </t>
  </si>
  <si>
    <t>այդ թվում</t>
  </si>
  <si>
    <t>08</t>
  </si>
  <si>
    <t xml:space="preserve"> այդ թվում`ըստ կատարողների</t>
  </si>
  <si>
    <t xml:space="preserve"> այդ թվում`բյուջետային ծախսերի տնտեսագիտական դասակարգման հոդվածներ</t>
  </si>
  <si>
    <t xml:space="preserve">
1192</t>
  </si>
  <si>
    <t xml:space="preserve">
11010</t>
  </si>
  <si>
    <t xml:space="preserve"> Ծրագրի միջոցառումներ</t>
  </si>
  <si>
    <t xml:space="preserve">
1192</t>
  </si>
  <si>
    <t>Ինն ամիս</t>
  </si>
  <si>
    <t xml:space="preserve"> այդ թվում` ըստ կատարողների</t>
  </si>
  <si>
    <t>Հավելված N 1</t>
  </si>
  <si>
    <t>Հավելված N 2</t>
  </si>
  <si>
    <t>Առաջին կիսամյակ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</si>
  <si>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</si>
  <si>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</si>
  <si>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</si>
  <si>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</si>
  <si>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</si>
  <si>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</si>
  <si>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</si>
  <si>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</si>
  <si>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</si>
  <si>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</si>
  <si>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</si>
  <si>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</si>
  <si>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</si>
  <si>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</si>
  <si>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</si>
  <si>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 xml:space="preserve"> ԱՅԼ  ԾԱԽՍԵՐ</t>
  </si>
  <si>
    <t>Առաջին կիսամսյակ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</si>
  <si>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</si>
  <si>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</si>
  <si>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ՄԱՍ 1. ՊԵՏԱԿԱՆ ՄԱՐՄՆԻ ԳԾՈՎ ԱՐԴՅՈՒՆՔԱՅԻՆ (ԿԱՏԱՐՈՂԱԿԱՆ) ՑՈՒՑԱՆԻՇՆԵՐԸ</t>
  </si>
  <si>
    <t>Տարածքային զարգացում</t>
  </si>
  <si>
    <t>ՀՀ տարածքային կառավարման և ենթակառուցվածքների նախարարություն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</si>
  <si>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</si>
  <si>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</si>
  <si>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</si>
  <si>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</si>
  <si>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</si>
  <si>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</si>
  <si>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</si>
  <si>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</si>
  <si>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>Արագածոտնի մարզպետարան</t>
  </si>
  <si>
    <t>Արմավիրի մարզպետարան</t>
  </si>
  <si>
    <t>Արարատի մարզպետարան</t>
  </si>
  <si>
    <t>Գեղարքունիքի մարզպետարան</t>
  </si>
  <si>
    <t>Լոռու մարզպետարան</t>
  </si>
  <si>
    <t>Կոտայքի մարզպետարան</t>
  </si>
  <si>
    <t>Շիրակի մարզպետարան</t>
  </si>
  <si>
    <t>Վայոց ձորի մարզպետարան</t>
  </si>
  <si>
    <t>Տավուշի մարզպետարան</t>
  </si>
  <si>
    <t>ՀԱՅԱՍՏԱՆԻ ՀԱՆՐԱՊԵՏՈՒԹՅԱՆ ԿԱՌԱՎԱՐՈՒԹՅԱՆ 2019 ԹՎԱԿԱՆԻ ԴԵԿՏԵՄԲԵՐԻ 26-Ի N 1919-Ն ՈՐՈՇՄԱՆ N 9.1 ՀԱՎԵԼՎԱԾԻ  N 9.1.58 ԱՂՅՈՒՍԱԿՈՒՄ ԿԱՏԱՐՎՈՂ ՓՈՓՈԽՈՒԹՅՈՒՆՆԵՐԸ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</si>
  <si>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</si>
  <si>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</si>
  <si>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</si>
  <si>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</si>
  <si>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</si>
  <si>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</si>
  <si>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</si>
  <si>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Առաջին կիսամյակ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</si>
  <si>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</si>
  <si>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</si>
  <si>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</si>
  <si>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</si>
  <si>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Միջոցառման վրա կատարվող ծախսը (հազար դրամ) </t>
  </si>
  <si>
    <t xml:space="preserve"> ՀՀ Արագածոտնի  մարզպետարան </t>
  </si>
  <si>
    <t xml:space="preserve"> ՄԱՍ 1. ՊԵՏԱԿԱՆ ՄԱՐՄՆԻ ԳԾՈՎ ԱՐԴՅՈՒՆՔԱՅԻՆ (ԿԱՏԱՐՈՂԱԿԱՆ) ՑՈՒՑԱՆԻՇՆԵՐԸ </t>
  </si>
  <si>
    <t>ՀԱՅԱՍՏԱՆԻ ՀԱՆՐԱՊԵՏՈՒԹՅԱՆ ԿԱՌԱՎԱՐՈՒԹՅԱՆ 2019 ԹՎԱԿԱՆԻ ԴԵԿՏԵՄԲԵՐԻ 26-Ի N 1919-Ն ՈՐՈՇՄԱՆ N 9.1 ՀԱՎԵԼՎԱԾԻ  N 9.1.49 ԱՂՅՈՒՍԱԿՈՒՄ ԿԱՏԱՐՎՈՂ ՓՈՓՈԽՈՒԹՅՈՒՆՆԵՐԸ</t>
  </si>
  <si>
    <t xml:space="preserve"> ՀՀ Արարատի  մարզպետարան </t>
  </si>
  <si>
    <t>ՀԱՅԱՍՏԱՆԻ ՀԱՆՐԱՊԵՏՈՒԹՅԱՆ ԿԱՌԱՎԱՐՈՒԹՅԱՆ 2019 ԹՎԱԿԱՆԻ ԴԵԿՏԵՄԲԵՐԻ 26-Ի N 1919-Ն ՈՐՈՇՄԱՆ N 9.1 ՀԱՎԵԼՎԱԾԻ  N 9.1.50 ԱՂՅՈՒՍԱԿՈՒՄ ԿԱՏԱՐՎՈՂ ՓՈՓՈԽՈՒԹՅՈՒՆՆԵՐԸ</t>
  </si>
  <si>
    <t xml:space="preserve"> ՀՀ Արմավիրի  մարզպետարան </t>
  </si>
  <si>
    <t>ՀԱՅԱՍՏԱՆԻ ՀԱՆՐԱՊԵՏՈՒԹՅԱՆ ԿԱՌԱՎԱՐՈՒԹՅԱՆ 2019 ԹՎԱԿԱՆԻ ԴԵԿՏԵՄԲԵՐԻ 26-Ի N 1919-Ն ՈՐՈՇՄԱՆ N 9.1 ՀԱՎԵԼՎԱԾԻ  N 9.1.51 ԱՂՅՈՒՍԱԿՈՒՄ ԿԱՏԱՐՎՈՂ ՓՈՓՈԽՈՒԹՅՈՒՆՆԵՐԸ</t>
  </si>
  <si>
    <t xml:space="preserve"> ՀՀ Գեղարքունիքի  մարզպետարան </t>
  </si>
  <si>
    <t>ՀԱՅԱՍՏԱՆԻ ՀԱՆՐԱՊԵՏՈՒԹՅԱՆ ԿԱՌԱՎԱՐՈՒԹՅԱՆ 2019 ԹՎԱԿԱՆԻ ԴԵԿՏԵՄԲԵՐԻ 26-Ի N 1919-Ն ՈՐՈՇՄԱՆ N 9.1 ՀԱՎԵԼՎԱԾԻ  N 9.1.52 ԱՂՅՈՒՍԱԿՈՒՄ ԿԱՏԱՐՎՈՂ ՓՈՓՈԽՈՒԹՅՈՒՆՆԵՐԸ</t>
  </si>
  <si>
    <t xml:space="preserve"> ՀՀ Լոռու  մարզպետարան </t>
  </si>
  <si>
    <t>ՀԱՅԱՍՏԱՆԻ ՀԱՆՐԱՊԵՏՈՒԹՅԱՆ ԿԱՌԱՎԱՐՈՒԹՅԱՆ 2019 ԹՎԱԿԱՆԻ ԴԵԿՏԵՄԲԵՐԻ 26-Ի N 1919-Ն ՈՐՈՇՄԱՆ N 9.1 ՀԱՎԵԼՎԱԾԻ  N 9.1.53 ԱՂՅՈՒՍԱԿՈՒՄ ԿԱՏԱՐՎՈՂ ՓՈՓՈԽՈՒԹՅՈՒՆՆԵՐԸ</t>
  </si>
  <si>
    <t xml:space="preserve"> ՀՀ Կոտայքի  մարզպետարան </t>
  </si>
  <si>
    <t>ՀԱՅԱՍՏԱՆԻ ՀԱՆՐԱՊԵՏՈՒԹՅԱՆ ԿԱՌԱՎԱՐՈՒԹՅԱՆ 2019 ԹՎԱԿԱՆԻ ԴԵԿՏԵՄԲԵՐԻ 26-Ի N 1919-Ն ՈՐՈՇՄԱՆ N 9.1 ՀԱՎԵԼՎԱԾԻ  N 9.1.54 ԱՂՅՈՒՍԱԿՈՒՄ ԿԱՏԱՐՎՈՂ ՓՈՓՈԽՈՒԹՅՈՒՆՆԵՐԸ</t>
  </si>
  <si>
    <t xml:space="preserve"> ՀՀ Շիրակի  մարզպետարան </t>
  </si>
  <si>
    <t>ՀԱՅԱՍՏԱՆԻ ՀԱՆՐԱՊԵՏՈՒԹՅԱՆ ԿԱՌԱՎԱՐՈՒԹՅԱՆ 2019 ԹՎԱԿԱՆԻ ԴԵԿՏԵՄԲԵՐԻ 26-Ի N 1919-Ն ՈՐՈՇՄԱՆ N 9.1 ՀԱՎԵԼՎԱԾԻ  N 9.1.56 ԱՂՅՈՒՍԱԿՈՒՄ ԿԱՏԱՐՎՈՂ ՓՈՓՈԽՈՒԹՅՈՒՆՆԵՐԸ</t>
  </si>
  <si>
    <t xml:space="preserve"> ՀՀ Վայոց ձորի  մարզպետարան </t>
  </si>
  <si>
    <t>ՀԱՅԱՍՏԱՆԻ ՀԱՆՐԱՊԵՏՈՒԹՅԱՆ ԿԱՌԱՎԱՐՈՒԹՅԱՆ 2019 ԹՎԱԿԱՆԻ ԴԵԿՏԵՄԲԵՐԻ 26-Ի N 1919-Ն ՈՐՈՇՄԱՆ N 9.1 ՀԱՎԵԼՎԱԾԻ  N 9.1.57 ԱՂՅՈՒՍԱԿՈՒՄ ԿԱՏԱՐՎՈՂ ՓՈՓՈԽՈՒԹՅՈՒՆՆԵՐԸ</t>
  </si>
  <si>
    <t xml:space="preserve"> ՀՀ Տավուշի  մարզպետարան </t>
  </si>
  <si>
    <t>Ցուցանիշների փոփոխությունը
(ավելացումները նշված են դրական նշանով, իսկ նվազեցումները` փակագծերում)</t>
  </si>
  <si>
    <t xml:space="preserve"> ՏՆՏԵՍԱԿԱՆ ՀԱՐԱԲԵՐՈՒԹՅՈՒՆՆԵՐ</t>
  </si>
  <si>
    <t>04</t>
  </si>
  <si>
    <t>Հավելված 4</t>
  </si>
  <si>
    <t>Հավելված 3</t>
  </si>
  <si>
    <t>ՀԱՅԱՍՏԱՆԻ ՀԱՆՐԱՊԵՏՈՒԹՅԱՆ ԿԱՌԱՎԱՐՈՒԹՅԱՆ 2019 ԹՎԱԿԱՆԻ ԴԵԿՏԵՄԲԵՐԻ 26-Ի N 1919-Ն ՈՐՈՇՄԱՆ N 9.1 ՀԱՎԵԼՎԱԾԻ  N 9.1.48 ԱՂՅՈՒՍԱԿՈՒՄ ԿԱՏԱՐՎՈՂ ՓՈՓՈԽՈՒԹՅՈՒՆՆԵՐԸ</t>
  </si>
  <si>
    <t xml:space="preserve"> Աջակցություն փախստականների ինտեգրմանը</t>
  </si>
  <si>
    <t xml:space="preserve"> Փախստականների ինտեգրում հասարակություն</t>
  </si>
  <si>
    <t xml:space="preserve"> Փախստականներին մատուցվող ծառայությունների ընդգրկման և ծառայությունների շրջանակի ընդլայնում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</si>
  <si>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</si>
  <si>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</si>
  <si>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</si>
  <si>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</si>
  <si>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</si>
  <si>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Տարածքային համաչափ զարգացման խթանում</t>
  </si>
  <si>
    <t>Մարզերում առաջնահերթ լուծում պահանջող հիմնախնդիրների լուծում</t>
  </si>
  <si>
    <t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</si>
  <si>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 xml:space="preserve"> Բնակարանային ապահովում</t>
  </si>
  <si>
    <t>06</t>
  </si>
  <si>
    <t xml:space="preserve"> ՍՈՑԻԱԼԱԿԱՆ ՊԱՇՏՊԱՆՈՒԹՅՈՒՆ</t>
  </si>
  <si>
    <t>10</t>
  </si>
  <si>
    <t>Աջակցություն փախստականների ինտեգրմանը</t>
  </si>
  <si>
    <t xml:space="preserve"> ՀՀ  տարածքային կառավարման և ենթակառուցվածքների նախարարության միգրացիոն ծառայություն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</si>
  <si>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</si>
  <si>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</si>
  <si>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</si>
  <si>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ՀՀ կառավարության  2021 թվականի </t>
  </si>
  <si>
    <t xml:space="preserve"> Ոռոգում</t>
  </si>
  <si>
    <t xml:space="preserve"> Գյուղատնտեսություն, անտառային տնտեսություն, ձկնորսություն և որսորդություն</t>
  </si>
  <si>
    <t>02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</si>
  <si>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</si>
  <si>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</si>
  <si>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</si>
  <si>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ՀՀ կառավարության 2021 թվականի</t>
  </si>
  <si>
    <t>ՀԱՅԱՍՏԱՆԻ ՀԱՆՐԱՊԵՏՈՒԹՅԱՆ ԿԱՌԱՎԱՐՈՒԹՅԱՆ 2020 ԹՎԱԿԱՆԻ ԴԵԿՏԵՄԲԵՐԻ 30-Ի N 2215-Ն ՈՐՈՇՄԱՆ N 9 ՀԱՎԵԼՎԱԾԻ  N 9.8 ԱՂՅՈՒՍԱԿՈՒՄ ԿԱՏԱՐՎՈՂ ՓՈՓՈԽՈՒԹՅՈՒՆՆԵՐԸ</t>
  </si>
  <si>
    <t xml:space="preserve"> 1070 </t>
  </si>
  <si>
    <t xml:space="preserve">Աջակցություն փախստականների ինտեգրմանը </t>
  </si>
  <si>
    <t xml:space="preserve"> 12003 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</si>
  <si>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 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</si>
  <si>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 </t>
  </si>
  <si>
    <t xml:space="preserve"> Շահառուների ընտրության չափանիշներ </t>
  </si>
  <si>
    <t xml:space="preserve"> Ադրբեջանից բռնագաղթված, Հայաստանի Հանրապետությունում քաղաքացիություն ստացած բնակության վայր չունեցող ընտանիքներ </t>
  </si>
  <si>
    <t xml:space="preserve"> Արդյունքի չափորոշիչներ </t>
  </si>
  <si>
    <t xml:space="preserve">Ոռոգման համակարգի առողջացում </t>
  </si>
  <si>
    <t>ՀԱՅԱՍՏԱՆԻ ՀԱՆՐԱՊԵՏՈՒԹՅԱՆ ԿԱՌԱՎԱՐՈՒԹՅԱՆ 2020 ԹՎԱԿԱՆԻ ԴԵԿՏԵՄԲԵՐԻ 30-Ի N 2215-Ն ՈՐՈՇՄԱՆ N 9 ՀԱՎԵԼՎԱԾԻ  N 9.47 ԱՂՅՈՒՍԱԿՈՒՄ ԿԱՏԱՐՎՈՂ ՓՈՓՈԽՈՒԹՅՈՒՆՆԵՐԸ</t>
  </si>
  <si>
    <t xml:space="preserve">ՀՀ տարածքային կառավարման և ենթակառուցվածքների նախարարության  միգրացիոն ծառայություն </t>
  </si>
  <si>
    <t>ՀԱՅԱՍՏԱՆԻ ՀԱՆՐԱՊԵՏՈՒԹՅԱՆ ԿԱՌԱՎԱՐՈՒԹՅԱՆ 2020 ԹՎԱԿԱՆԻ ԴԵԿՏԵՄԲԵՐԻ 30-Ի N 2215-Ն ՈՐՈՇՄԱՆ N 9.1 ՀԱՎԵԼՎԱԾԻ  N 9.1.35 ԱՂՅՈՒՍԱԿՈՒՄ ԿԱՏԱՐՎՈՂ ՓՈՓՈԽՈՒԹՅՈՒՆՆԵՐԸ</t>
  </si>
  <si>
    <t>ՀԱՅԱՍՏԱՆԻ ՀԱՆՐԱՊԵՏՈՒԹՅԱՆ ԿԱՌԱՎԱՐՈՒԹՅԱՆ 2020 ԹՎԱԿԱՆԻ ԴԵԿՏԵՄԲԵՐԻ 30-Ի N 2215-Ն ՈՐՈՇՄԱՆ N 9.1 ՀԱՎԵԼՎԱԾԻ  N 9.1.26 ԱՂՅՈՒՍԱԿՈՒՄ ԿԱՏԱՐՎՈՂ ՓՈՓՈԽՈՒԹՅՈՒՆՆԵՐԸ</t>
  </si>
  <si>
    <t>ՀՀ տարածքային կառավարման և ենթակառուցվածքների նախարարության  ջրային կոմիտե</t>
  </si>
  <si>
    <t xml:space="preserve"> 1004 </t>
  </si>
  <si>
    <t xml:space="preserve"> 11002 </t>
  </si>
  <si>
    <t xml:space="preserve"> Ոռոգման ծառայություններ մատուցող ընկերություններին ֆինանսական աջակցության տրամադրում </t>
  </si>
  <si>
    <t xml:space="preserve"> Ոռոգման ոլորտի սուբսիդավորում ՋՕԸ-ների համար սահմանված ոռոգման ջրի սակագնի և նվազագույն շահավետ գնի տարբերության չափով </t>
  </si>
  <si>
    <t xml:space="preserve"> Միջոցառումն իրականացնողի անվանումը </t>
  </si>
  <si>
    <t xml:space="preserve"> Ջրօգտագործողների ընկերություններ </t>
  </si>
  <si>
    <t xml:space="preserve"> Ոռոգման ծառայություններ մատուցող ընկերություններին ֆինանսական աջակցության տրամադրում</t>
  </si>
  <si>
    <t xml:space="preserve"> Ոռոգման ոլորտի սուբսիդավորում ՋՕԸ-ների համար սահմանված ոռոգման ջրի սակագնի և նվազագույն շահավետ գնի տարբերության չափով</t>
  </si>
  <si>
    <t>Ոռոգման համակարգի առողջացում</t>
  </si>
  <si>
    <t xml:space="preserve"> ՀՀ  տարածքային կառավարման և ենթակառուցվածքների նախարարության ջրային կոմիտե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</si>
  <si>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</si>
  <si>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</si>
  <si>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</si>
  <si>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>Ցուցանիշների փոփոխությունը
( նվազեցումները նշված են  փակագծերում)</t>
  </si>
  <si>
    <t>Ցուցանիշների փոփոխությունը
(ավելացումները նշված են դրական նշանով)</t>
  </si>
  <si>
    <t>«ՀԱՅԱUՏԱՆԻ ՀԱՆՐԱՊԵՏՈՒԹՅԱՆ 2020 ԹՎԱԿԱՆԻ ՊԵՏԱԿԱՆ ԲՅՈՒՋԵԻ ՄԱUԻՆ» ՀՀ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</si>
  <si>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ՀԱՅԱՍՏԱՆԻ ՀԱՆՐԱՊԵՏՈՒԹՅԱՆ ԿԱՌԱՎԱՐՈՒԹՅԱՆ 2020 ԹՎԱԿԱՆԻ ԴԵԿՏԵՄԲԵՐԻ 30-Ի N 2215-Ն ՈՐՈՇՄԱՆ N 3 ԵՎ N 4 ՀԱՎԵԼՎԱԾՆԵՐՈՒՄ ԿԱՏԱՐՎՈՂ  ՓՈՓՈԽՈՒԹՅՈՒՆՆԵՐԸ ԵՎ ԼՐԱՑՈՒՄՆԵՐԸ</t>
  </si>
  <si>
    <t>Հավելված N 5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</si>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</sst>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</numFmts>
  <fonts count="8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sz val="12"/>
      <color theme="1"/>
      <name val="GHEA Grapalat"/>
      <family val="3"/>
    </font>
    <font>
      <sz val="12"/>
      <color theme="1"/>
      <name val="GHEA Grapalat"/>
      <family val="2"/>
    </font>
    <font>
      <i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1"/>
      <scheme val="minor"/>
    </font>
    <font>
      <b/>
      <sz val="12"/>
      <color theme="1"/>
      <name val="Calibri"/>
      <family val="2"/>
      <charset val="1"/>
      <scheme val="minor"/>
    </font>
    <font>
      <i/>
      <sz val="12"/>
      <color theme="1"/>
      <name val="GHEA Grapalat"/>
      <family val="3"/>
    </font>
    <font>
      <b/>
      <sz val="12"/>
      <name val="GHEA Grapalat"/>
      <family val="2"/>
    </font>
    <font>
      <i/>
      <sz val="12"/>
      <color indexed="8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7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3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3" fillId="0" borderId="0">
      <alignment horizontal="left" vertical="top" wrapText="1"/>
    </xf>
    <xf numFmtId="0" fontId="14" fillId="0" borderId="0"/>
    <xf numFmtId="164" fontId="14" fillId="0" borderId="0" applyFont="0" applyFill="0" applyBorder="0" applyAlignment="0" applyProtection="0"/>
    <xf numFmtId="0" fontId="16" fillId="0" borderId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12" applyNumberFormat="0" applyAlignment="0" applyProtection="0"/>
    <xf numFmtId="0" fontId="24" fillId="7" borderId="13" applyNumberFormat="0" applyAlignment="0" applyProtection="0"/>
    <xf numFmtId="0" fontId="25" fillId="7" borderId="12" applyNumberFormat="0" applyAlignment="0" applyProtection="0"/>
    <xf numFmtId="0" fontId="26" fillId="0" borderId="14" applyNumberFormat="0" applyFill="0" applyAlignment="0" applyProtection="0"/>
    <xf numFmtId="0" fontId="27" fillId="8" borderId="15" applyNumberFormat="0" applyAlignment="0" applyProtection="0"/>
    <xf numFmtId="0" fontId="28" fillId="0" borderId="0" applyNumberFormat="0" applyFill="0" applyBorder="0" applyAlignment="0" applyProtection="0"/>
    <xf numFmtId="0" fontId="11" fillId="9" borderId="16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14" borderId="0" applyNumberFormat="0" applyBorder="0" applyAlignment="0" applyProtection="0"/>
    <xf numFmtId="0" fontId="6" fillId="9" borderId="16" applyNumberFormat="0" applyFont="0" applyAlignment="0" applyProtection="0"/>
    <xf numFmtId="0" fontId="33" fillId="33" borderId="0" applyNumberFormat="0" applyBorder="0" applyAlignment="0" applyProtection="0"/>
    <xf numFmtId="0" fontId="33" fillId="21" borderId="0" applyNumberFormat="0" applyBorder="0" applyAlignment="0" applyProtection="0"/>
    <xf numFmtId="0" fontId="33" fillId="10" borderId="0" applyNumberFormat="0" applyBorder="0" applyAlignment="0" applyProtection="0"/>
    <xf numFmtId="0" fontId="33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3" fillId="17" borderId="0" applyNumberFormat="0" applyBorder="0" applyAlignment="0" applyProtection="0"/>
    <xf numFmtId="0" fontId="41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39" fillId="0" borderId="9" applyNumberFormat="0" applyFill="0" applyAlignment="0" applyProtection="0"/>
    <xf numFmtId="0" fontId="33" fillId="25" borderId="0" applyNumberFormat="0" applyBorder="0" applyAlignment="0" applyProtection="0"/>
    <xf numFmtId="0" fontId="41" fillId="0" borderId="11" applyNumberFormat="0" applyFill="0" applyAlignment="0" applyProtection="0"/>
    <xf numFmtId="0" fontId="48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3" fillId="0" borderId="14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3" fillId="29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22" borderId="0" applyNumberFormat="0" applyBorder="0" applyAlignment="0" applyProtection="0"/>
    <xf numFmtId="0" fontId="44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5" fillId="7" borderId="12" applyNumberFormat="0" applyAlignment="0" applyProtection="0"/>
    <xf numFmtId="0" fontId="38" fillId="3" borderId="0" applyNumberFormat="0" applyBorder="0" applyAlignment="0" applyProtection="0"/>
    <xf numFmtId="0" fontId="45" fillId="7" borderId="13" applyNumberFormat="0" applyAlignment="0" applyProtection="0"/>
    <xf numFmtId="0" fontId="42" fillId="6" borderId="12" applyNumberFormat="0" applyAlignment="0" applyProtection="0"/>
    <xf numFmtId="0" fontId="40" fillId="0" borderId="10" applyNumberFormat="0" applyFill="0" applyAlignment="0" applyProtection="0"/>
    <xf numFmtId="0" fontId="46" fillId="0" borderId="0" applyNumberFormat="0" applyFill="0" applyBorder="0" applyAlignment="0" applyProtection="0"/>
    <xf numFmtId="0" fontId="33" fillId="26" borderId="0" applyNumberFormat="0" applyBorder="0" applyAlignment="0" applyProtection="0"/>
    <xf numFmtId="0" fontId="36" fillId="8" borderId="15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7" fillId="0" borderId="17" applyNumberFormat="0" applyFill="0" applyAlignment="0" applyProtection="0"/>
    <xf numFmtId="0" fontId="33" fillId="18" borderId="0" applyNumberFormat="0" applyBorder="0" applyAlignment="0" applyProtection="0"/>
    <xf numFmtId="0" fontId="11" fillId="27" borderId="0" applyNumberFormat="0" applyBorder="0" applyAlignment="0" applyProtection="0"/>
    <xf numFmtId="0" fontId="34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0" fillId="0" borderId="0"/>
    <xf numFmtId="0" fontId="51" fillId="5" borderId="0" applyNumberFormat="0" applyBorder="0" applyAlignment="0" applyProtection="0"/>
    <xf numFmtId="0" fontId="16" fillId="0" borderId="0"/>
    <xf numFmtId="0" fontId="9" fillId="0" borderId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44" borderId="0" applyNumberFormat="0" applyBorder="0" applyAlignment="0" applyProtection="0"/>
    <xf numFmtId="0" fontId="49" fillId="38" borderId="0" applyNumberFormat="0" applyBorder="0" applyAlignment="0" applyProtection="0"/>
    <xf numFmtId="0" fontId="49" fillId="37" borderId="0" applyNumberFormat="0" applyBorder="0" applyAlignment="0" applyProtection="0"/>
    <xf numFmtId="0" fontId="49" fillId="43" borderId="0" applyNumberFormat="0" applyBorder="0" applyAlignment="0" applyProtection="0"/>
    <xf numFmtId="0" fontId="49" fillId="45" borderId="0" applyNumberFormat="0" applyBorder="0" applyAlignment="0" applyProtection="0"/>
    <xf numFmtId="0" fontId="52" fillId="46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0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50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51" borderId="0" applyNumberFormat="0" applyBorder="0" applyAlignment="0" applyProtection="0"/>
    <xf numFmtId="0" fontId="53" fillId="35" borderId="0" applyNumberFormat="0" applyBorder="0" applyAlignment="0" applyProtection="0"/>
    <xf numFmtId="0" fontId="54" fillId="52" borderId="18" applyNumberFormat="0" applyAlignment="0" applyProtection="0"/>
    <xf numFmtId="0" fontId="55" fillId="53" borderId="19" applyNumberFormat="0" applyAlignment="0" applyProtection="0"/>
    <xf numFmtId="164" fontId="14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6" borderId="0" applyNumberFormat="0" applyBorder="0" applyAlignment="0" applyProtection="0"/>
    <xf numFmtId="0" fontId="58" fillId="0" borderId="20" applyNumberFormat="0" applyFill="0" applyAlignment="0" applyProtection="0"/>
    <xf numFmtId="0" fontId="59" fillId="0" borderId="21" applyNumberFormat="0" applyFill="0" applyAlignment="0" applyProtection="0"/>
    <xf numFmtId="0" fontId="60" fillId="0" borderId="22" applyNumberFormat="0" applyFill="0" applyAlignment="0" applyProtection="0"/>
    <xf numFmtId="0" fontId="60" fillId="0" borderId="0" applyNumberFormat="0" applyFill="0" applyBorder="0" applyAlignment="0" applyProtection="0"/>
    <xf numFmtId="0" fontId="61" fillId="42" borderId="18" applyNumberFormat="0" applyAlignment="0" applyProtection="0"/>
    <xf numFmtId="0" fontId="62" fillId="0" borderId="23" applyNumberFormat="0" applyFill="0" applyAlignment="0" applyProtection="0"/>
    <xf numFmtId="0" fontId="63" fillId="54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5" fillId="0" borderId="0"/>
    <xf numFmtId="0" fontId="9" fillId="0" borderId="0"/>
    <xf numFmtId="0" fontId="9" fillId="0" borderId="0"/>
    <xf numFmtId="0" fontId="14" fillId="55" borderId="24" applyNumberFormat="0" applyFont="0" applyAlignment="0" applyProtection="0"/>
    <xf numFmtId="0" fontId="64" fillId="52" borderId="25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6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9" fillId="0" borderId="0"/>
    <xf numFmtId="0" fontId="5" fillId="0" borderId="0"/>
    <xf numFmtId="0" fontId="13" fillId="0" borderId="0">
      <alignment horizontal="left" vertical="top" wrapText="1"/>
    </xf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8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6" fillId="0" borderId="0"/>
    <xf numFmtId="43" fontId="16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50" fillId="0" borderId="0" applyFont="0" applyFill="0" applyBorder="0" applyAlignment="0" applyProtection="0"/>
  </cellStyleXfs>
  <cellXfs count="274">
    <xf numFmtId="0" fontId="0" fillId="0" borderId="0" xfId="0"/>
    <xf numFmtId="0" fontId="72" fillId="0" borderId="27" xfId="0" applyFont="1" applyBorder="1" applyAlignment="1">
      <alignment horizontal="left" vertical="top" wrapText="1"/>
    </xf>
    <xf numFmtId="0" fontId="73" fillId="0" borderId="27" xfId="0" applyFont="1" applyBorder="1" applyAlignment="1">
      <alignment horizontal="left" vertical="top" wrapText="1"/>
    </xf>
    <xf numFmtId="0" fontId="73" fillId="0" borderId="27" xfId="165" applyFont="1" applyBorder="1" applyAlignment="1">
      <alignment horizontal="center" vertical="top"/>
    </xf>
    <xf numFmtId="0" fontId="72" fillId="0" borderId="27" xfId="165" applyFont="1" applyBorder="1">
      <alignment horizontal="left" vertical="top" wrapText="1"/>
    </xf>
    <xf numFmtId="0" fontId="75" fillId="0" borderId="27" xfId="165" applyFont="1" applyFill="1" applyBorder="1" applyAlignment="1">
      <alignment horizontal="left" vertical="top" wrapText="1"/>
    </xf>
    <xf numFmtId="0" fontId="73" fillId="0" borderId="27" xfId="165" applyFont="1" applyBorder="1" applyAlignment="1">
      <alignment horizontal="left" vertical="top" wrapText="1"/>
    </xf>
    <xf numFmtId="0" fontId="76" fillId="0" borderId="3" xfId="0" applyFont="1" applyBorder="1" applyAlignment="1">
      <alignment horizontal="left" vertical="top" wrapText="1"/>
    </xf>
    <xf numFmtId="0" fontId="15" fillId="0" borderId="27" xfId="8" applyFont="1" applyBorder="1" applyAlignment="1">
      <alignment horizontal="left" vertical="top" wrapText="1"/>
    </xf>
    <xf numFmtId="0" fontId="77" fillId="0" borderId="27" xfId="8" applyFont="1" applyBorder="1" applyAlignment="1">
      <alignment horizontal="left" vertical="top" wrapText="1"/>
    </xf>
    <xf numFmtId="0" fontId="74" fillId="0" borderId="27" xfId="0" applyFont="1" applyBorder="1" applyAlignment="1">
      <alignment horizontal="left" vertical="top" wrapText="1"/>
    </xf>
    <xf numFmtId="0" fontId="77" fillId="0" borderId="28" xfId="8" applyFont="1" applyBorder="1" applyAlignment="1">
      <alignment horizontal="left" vertical="top" wrapText="1"/>
    </xf>
    <xf numFmtId="0" fontId="78" fillId="0" borderId="27" xfId="1" applyFont="1" applyFill="1" applyBorder="1" applyAlignment="1">
      <alignment horizontal="left" vertical="top"/>
    </xf>
    <xf numFmtId="0" fontId="72" fillId="0" borderId="27" xfId="1" applyFont="1" applyFill="1" applyBorder="1" applyAlignment="1">
      <alignment horizontal="left" vertical="top" wrapText="1"/>
    </xf>
    <xf numFmtId="0" fontId="72" fillId="0" borderId="29" xfId="1" applyFont="1" applyFill="1" applyBorder="1" applyAlignment="1">
      <alignment horizontal="left" vertical="top" wrapText="1"/>
    </xf>
    <xf numFmtId="0" fontId="76" fillId="0" borderId="27" xfId="0" applyFont="1" applyBorder="1" applyAlignment="1">
      <alignment horizontal="left" vertical="top" wrapText="1"/>
    </xf>
    <xf numFmtId="0" fontId="74" fillId="0" borderId="27" xfId="0" applyFont="1" applyFill="1" applyBorder="1" applyAlignment="1">
      <alignment horizontal="left" vertical="top" wrapText="1"/>
    </xf>
    <xf numFmtId="0" fontId="72" fillId="0" borderId="27" xfId="0" applyFont="1" applyFill="1" applyBorder="1" applyAlignment="1">
      <alignment horizontal="left" vertical="top" wrapText="1"/>
    </xf>
    <xf numFmtId="0" fontId="76" fillId="0" borderId="27" xfId="0" applyFont="1" applyFill="1" applyBorder="1" applyAlignment="1">
      <alignment horizontal="left" vertical="top" wrapText="1"/>
    </xf>
    <xf numFmtId="0" fontId="77" fillId="0" borderId="27" xfId="0" applyFont="1" applyBorder="1" applyAlignment="1">
      <alignment horizontal="left" vertical="top" wrapText="1"/>
    </xf>
    <xf numFmtId="0" fontId="15" fillId="0" borderId="27" xfId="0" applyFont="1" applyBorder="1" applyAlignment="1">
      <alignment horizontal="left" vertical="top" wrapText="1"/>
    </xf>
    <xf numFmtId="0" fontId="74" fillId="0" borderId="0" xfId="0" applyFont="1"/>
    <xf numFmtId="0" fontId="74" fillId="0" borderId="0" xfId="0" applyFont="1" applyAlignment="1">
      <alignment horizontal="center"/>
    </xf>
    <xf numFmtId="0" fontId="74" fillId="2" borderId="0" xfId="0" applyFont="1" applyFill="1"/>
    <xf numFmtId="0" fontId="79" fillId="0" borderId="0" xfId="0" applyFont="1" applyAlignment="1">
      <alignment horizontal="left" vertical="top" wrapText="1"/>
    </xf>
    <xf numFmtId="0" fontId="74" fillId="0" borderId="1" xfId="0" applyFont="1" applyBorder="1" applyAlignment="1">
      <alignment horizontal="center" vertical="top" wrapText="1"/>
    </xf>
    <xf numFmtId="0" fontId="74" fillId="0" borderId="4" xfId="0" applyFont="1" applyBorder="1" applyAlignment="1">
      <alignment horizontal="center" vertical="top" wrapText="1"/>
    </xf>
    <xf numFmtId="0" fontId="74" fillId="0" borderId="27" xfId="0" applyFont="1" applyBorder="1" applyAlignment="1">
      <alignment horizontal="center" vertical="center" wrapText="1"/>
    </xf>
    <xf numFmtId="0" fontId="74" fillId="0" borderId="8" xfId="0" applyFont="1" applyBorder="1" applyAlignment="1">
      <alignment horizontal="center" vertical="center" wrapText="1"/>
    </xf>
    <xf numFmtId="0" fontId="74" fillId="2" borderId="8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top" wrapText="1"/>
    </xf>
    <xf numFmtId="0" fontId="74" fillId="0" borderId="7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167" fontId="12" fillId="2" borderId="1" xfId="7" applyNumberFormat="1" applyFont="1" applyFill="1" applyBorder="1" applyAlignment="1">
      <alignment horizontal="center" vertical="center" wrapText="1"/>
    </xf>
    <xf numFmtId="0" fontId="80" fillId="0" borderId="4" xfId="0" applyFont="1" applyBorder="1" applyAlignment="1">
      <alignment vertical="top" wrapText="1"/>
    </xf>
    <xf numFmtId="0" fontId="77" fillId="0" borderId="1" xfId="0" applyFont="1" applyBorder="1" applyAlignment="1">
      <alignment horizontal="left" vertical="top" wrapText="1"/>
    </xf>
    <xf numFmtId="167" fontId="77" fillId="0" borderId="27" xfId="0" applyNumberFormat="1" applyFont="1" applyBorder="1" applyAlignment="1">
      <alignment horizontal="left" vertical="top" wrapText="1"/>
    </xf>
    <xf numFmtId="167" fontId="74" fillId="0" borderId="27" xfId="0" applyNumberFormat="1" applyFont="1" applyBorder="1" applyAlignment="1">
      <alignment horizontal="center" vertical="center" wrapText="1"/>
    </xf>
    <xf numFmtId="167" fontId="74" fillId="2" borderId="27" xfId="0" applyNumberFormat="1" applyFont="1" applyFill="1" applyBorder="1" applyAlignment="1">
      <alignment horizontal="center" vertical="center" wrapText="1"/>
    </xf>
    <xf numFmtId="0" fontId="80" fillId="0" borderId="6" xfId="0" applyFont="1" applyBorder="1" applyAlignment="1">
      <alignment vertical="top" wrapText="1"/>
    </xf>
    <xf numFmtId="0" fontId="76" fillId="2" borderId="27" xfId="0" applyFont="1" applyFill="1" applyBorder="1" applyAlignment="1">
      <alignment horizontal="left" vertical="top" wrapText="1"/>
    </xf>
    <xf numFmtId="165" fontId="15" fillId="2" borderId="27" xfId="0" applyNumberFormat="1" applyFont="1" applyFill="1" applyBorder="1" applyAlignment="1">
      <alignment horizontal="left" vertical="top" wrapText="1"/>
    </xf>
    <xf numFmtId="165" fontId="15" fillId="2" borderId="27" xfId="0" applyNumberFormat="1" applyFont="1" applyFill="1" applyBorder="1" applyAlignment="1">
      <alignment horizontal="center" vertical="top" wrapText="1"/>
    </xf>
    <xf numFmtId="165" fontId="79" fillId="0" borderId="0" xfId="0" applyNumberFormat="1" applyFont="1" applyAlignment="1">
      <alignment horizontal="left" vertical="top" wrapText="1"/>
    </xf>
    <xf numFmtId="0" fontId="72" fillId="2" borderId="27" xfId="165" applyFont="1" applyFill="1" applyBorder="1">
      <alignment horizontal="left" vertical="top" wrapText="1"/>
    </xf>
    <xf numFmtId="0" fontId="73" fillId="2" borderId="27" xfId="165" applyFont="1" applyFill="1" applyBorder="1" applyAlignment="1">
      <alignment horizontal="left" vertical="top" wrapText="1"/>
    </xf>
    <xf numFmtId="0" fontId="79" fillId="2" borderId="27" xfId="0" applyFont="1" applyFill="1" applyBorder="1" applyAlignment="1"/>
    <xf numFmtId="39" fontId="79" fillId="2" borderId="27" xfId="0" applyNumberFormat="1" applyFont="1" applyFill="1" applyBorder="1" applyAlignment="1"/>
    <xf numFmtId="0" fontId="73" fillId="2" borderId="27" xfId="165" applyFont="1" applyFill="1" applyBorder="1" applyAlignment="1">
      <alignment horizontal="center" vertical="top"/>
    </xf>
    <xf numFmtId="165" fontId="15" fillId="2" borderId="27" xfId="6" applyNumberFormat="1" applyFont="1" applyFill="1" applyBorder="1" applyAlignment="1">
      <alignment horizontal="right" vertical="top"/>
    </xf>
    <xf numFmtId="165" fontId="15" fillId="2" borderId="27" xfId="6" applyNumberFormat="1" applyFont="1" applyFill="1" applyBorder="1" applyAlignment="1">
      <alignment horizontal="center" vertical="center"/>
    </xf>
    <xf numFmtId="39" fontId="79" fillId="0" borderId="0" xfId="0" applyNumberFormat="1" applyFont="1" applyAlignment="1">
      <alignment horizontal="left" vertical="top" wrapText="1"/>
    </xf>
    <xf numFmtId="165" fontId="15" fillId="0" borderId="27" xfId="0" applyNumberFormat="1" applyFont="1" applyBorder="1" applyAlignment="1">
      <alignment horizontal="left" vertical="top" wrapText="1"/>
    </xf>
    <xf numFmtId="168" fontId="15" fillId="0" borderId="27" xfId="0" applyNumberFormat="1" applyFont="1" applyBorder="1" applyAlignment="1">
      <alignment horizontal="center" vertical="center" wrapText="1"/>
    </xf>
    <xf numFmtId="0" fontId="79" fillId="0" borderId="27" xfId="0" applyFont="1" applyBorder="1" applyAlignment="1"/>
    <xf numFmtId="0" fontId="80" fillId="0" borderId="2" xfId="0" applyFont="1" applyBorder="1" applyAlignment="1">
      <alignment vertical="top" wrapText="1"/>
    </xf>
    <xf numFmtId="165" fontId="15" fillId="0" borderId="27" xfId="6" applyNumberFormat="1" applyFont="1" applyBorder="1" applyAlignment="1">
      <alignment horizontal="right" vertical="top"/>
    </xf>
    <xf numFmtId="0" fontId="80" fillId="0" borderId="3" xfId="0" applyFont="1" applyBorder="1" applyAlignment="1">
      <alignment vertical="top" wrapText="1"/>
    </xf>
    <xf numFmtId="168" fontId="74" fillId="0" borderId="27" xfId="0" applyNumberFormat="1" applyFont="1" applyFill="1" applyBorder="1" applyAlignment="1">
      <alignment vertical="center"/>
    </xf>
    <xf numFmtId="0" fontId="74" fillId="0" borderId="27" xfId="0" applyFont="1" applyBorder="1"/>
    <xf numFmtId="0" fontId="74" fillId="2" borderId="27" xfId="0" applyFont="1" applyFill="1" applyBorder="1"/>
    <xf numFmtId="169" fontId="74" fillId="0" borderId="27" xfId="0" applyNumberFormat="1" applyFont="1" applyFill="1" applyBorder="1" applyAlignment="1">
      <alignment vertical="center"/>
    </xf>
    <xf numFmtId="169" fontId="12" fillId="0" borderId="27" xfId="0" applyNumberFormat="1" applyFont="1" applyFill="1" applyBorder="1" applyAlignment="1">
      <alignment vertical="center"/>
    </xf>
    <xf numFmtId="0" fontId="74" fillId="0" borderId="0" xfId="0" applyFont="1" applyAlignment="1">
      <alignment horizontal="left" vertical="top" wrapText="1"/>
    </xf>
    <xf numFmtId="0" fontId="74" fillId="2" borderId="2" xfId="0" applyFont="1" applyFill="1" applyBorder="1" applyAlignment="1">
      <alignment vertical="center" wrapText="1"/>
    </xf>
    <xf numFmtId="0" fontId="74" fillId="2" borderId="3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center" wrapText="1"/>
    </xf>
    <xf numFmtId="0" fontId="12" fillId="2" borderId="28" xfId="0" applyFont="1" applyFill="1" applyBorder="1" applyAlignment="1">
      <alignment vertical="center" wrapText="1"/>
    </xf>
    <xf numFmtId="0" fontId="80" fillId="0" borderId="27" xfId="0" applyFont="1" applyBorder="1" applyAlignment="1">
      <alignment vertical="top" wrapText="1"/>
    </xf>
    <xf numFmtId="167" fontId="74" fillId="0" borderId="27" xfId="0" applyNumberFormat="1" applyFont="1" applyFill="1" applyBorder="1" applyAlignment="1">
      <alignment vertical="center"/>
    </xf>
    <xf numFmtId="2" fontId="74" fillId="0" borderId="0" xfId="0" applyNumberFormat="1" applyFont="1"/>
    <xf numFmtId="0" fontId="74" fillId="0" borderId="27" xfId="0" applyFont="1" applyBorder="1" applyAlignment="1">
      <alignment horizontal="center" vertical="top" wrapText="1"/>
    </xf>
    <xf numFmtId="2" fontId="74" fillId="0" borderId="27" xfId="0" applyNumberFormat="1" applyFont="1" applyBorder="1" applyAlignment="1">
      <alignment horizontal="center" vertical="center" wrapText="1"/>
    </xf>
    <xf numFmtId="169" fontId="12" fillId="2" borderId="27" xfId="7" applyNumberFormat="1" applyFont="1" applyFill="1" applyBorder="1" applyAlignment="1">
      <alignment horizontal="center" vertical="center" wrapText="1"/>
    </xf>
    <xf numFmtId="2" fontId="77" fillId="0" borderId="27" xfId="0" applyNumberFormat="1" applyFont="1" applyBorder="1" applyAlignment="1">
      <alignment horizontal="left" vertical="top" wrapText="1"/>
    </xf>
    <xf numFmtId="0" fontId="74" fillId="2" borderId="27" xfId="0" applyNumberFormat="1" applyFont="1" applyFill="1" applyBorder="1" applyAlignment="1">
      <alignment vertical="top" wrapText="1"/>
    </xf>
    <xf numFmtId="0" fontId="74" fillId="2" borderId="27" xfId="0" applyFont="1" applyFill="1" applyBorder="1" applyAlignment="1">
      <alignment horizontal="left" vertical="top" wrapText="1"/>
    </xf>
    <xf numFmtId="166" fontId="74" fillId="2" borderId="27" xfId="7" applyNumberFormat="1" applyFont="1" applyFill="1" applyBorder="1" applyAlignment="1">
      <alignment horizontal="center" vertical="center" wrapText="1"/>
    </xf>
    <xf numFmtId="169" fontId="74" fillId="2" borderId="27" xfId="7" applyNumberFormat="1" applyFont="1" applyFill="1" applyBorder="1" applyAlignment="1">
      <alignment horizontal="center" vertical="center" wrapText="1"/>
    </xf>
    <xf numFmtId="0" fontId="74" fillId="0" borderId="0" xfId="0" applyFont="1" applyFill="1" applyBorder="1" applyAlignment="1">
      <alignment horizontal="left" vertical="top" wrapText="1"/>
    </xf>
    <xf numFmtId="0" fontId="74" fillId="0" borderId="0" xfId="0" applyFont="1" applyFill="1" applyAlignment="1">
      <alignment horizontal="left" vertical="top" wrapText="1"/>
    </xf>
    <xf numFmtId="2" fontId="74" fillId="2" borderId="27" xfId="0" applyNumberFormat="1" applyFont="1" applyFill="1" applyBorder="1" applyAlignment="1">
      <alignment horizontal="left" vertical="top" wrapText="1"/>
    </xf>
    <xf numFmtId="164" fontId="74" fillId="2" borderId="27" xfId="7" applyNumberFormat="1" applyFont="1" applyFill="1" applyBorder="1" applyAlignment="1">
      <alignment horizontal="center" vertical="center" wrapText="1"/>
    </xf>
    <xf numFmtId="0" fontId="77" fillId="2" borderId="27" xfId="0" applyFont="1" applyFill="1" applyBorder="1" applyAlignment="1">
      <alignment horizontal="left" vertical="center" wrapText="1"/>
    </xf>
    <xf numFmtId="2" fontId="77" fillId="2" borderId="27" xfId="0" applyNumberFormat="1" applyFont="1" applyFill="1" applyBorder="1" applyAlignment="1">
      <alignment horizontal="left" vertical="center" wrapText="1"/>
    </xf>
    <xf numFmtId="166" fontId="12" fillId="2" borderId="27" xfId="7" applyNumberFormat="1" applyFont="1" applyFill="1" applyBorder="1" applyAlignment="1">
      <alignment horizontal="center" vertical="center" wrapText="1"/>
    </xf>
    <xf numFmtId="166" fontId="15" fillId="2" borderId="27" xfId="7" applyNumberFormat="1" applyFont="1" applyFill="1" applyBorder="1" applyAlignment="1">
      <alignment horizontal="right" vertical="center" wrapText="1"/>
    </xf>
    <xf numFmtId="166" fontId="77" fillId="2" borderId="27" xfId="7" applyNumberFormat="1" applyFont="1" applyFill="1" applyBorder="1" applyAlignment="1">
      <alignment horizontal="center" vertical="center" wrapText="1"/>
    </xf>
    <xf numFmtId="166" fontId="76" fillId="2" borderId="27" xfId="7" applyNumberFormat="1" applyFont="1" applyFill="1" applyBorder="1" applyAlignment="1">
      <alignment horizontal="center" vertical="center" wrapText="1"/>
    </xf>
    <xf numFmtId="0" fontId="81" fillId="0" borderId="0" xfId="0" applyFont="1" applyAlignment="1">
      <alignment horizontal="left" vertical="top" wrapText="1"/>
    </xf>
    <xf numFmtId="164" fontId="74" fillId="0" borderId="0" xfId="7" applyFont="1" applyAlignment="1">
      <alignment horizontal="left" vertical="top" wrapText="1"/>
    </xf>
    <xf numFmtId="166" fontId="77" fillId="2" borderId="27" xfId="7" applyNumberFormat="1" applyFont="1" applyFill="1" applyBorder="1" applyAlignment="1">
      <alignment horizontal="right" vertical="center" wrapText="1"/>
    </xf>
    <xf numFmtId="49" fontId="77" fillId="0" borderId="27" xfId="0" applyNumberFormat="1" applyFont="1" applyBorder="1" applyAlignment="1">
      <alignment horizontal="left" vertical="top" wrapText="1"/>
    </xf>
    <xf numFmtId="167" fontId="74" fillId="0" borderId="0" xfId="0" applyNumberFormat="1" applyFont="1" applyAlignment="1">
      <alignment horizontal="left" vertical="top" wrapText="1"/>
    </xf>
    <xf numFmtId="0" fontId="12" fillId="2" borderId="27" xfId="0" applyFont="1" applyFill="1" applyBorder="1" applyAlignment="1">
      <alignment horizontal="center"/>
    </xf>
    <xf numFmtId="166" fontId="12" fillId="0" borderId="27" xfId="7" applyNumberFormat="1" applyFont="1" applyFill="1" applyBorder="1" applyAlignment="1">
      <alignment horizontal="center" vertical="center" wrapText="1"/>
    </xf>
    <xf numFmtId="2" fontId="74" fillId="0" borderId="27" xfId="0" applyNumberFormat="1" applyFont="1" applyFill="1" applyBorder="1" applyAlignment="1">
      <alignment horizontal="left" vertical="top" wrapText="1"/>
    </xf>
    <xf numFmtId="164" fontId="74" fillId="0" borderId="27" xfId="7" applyNumberFormat="1" applyFont="1" applyFill="1" applyBorder="1" applyAlignment="1">
      <alignment horizontal="center" vertical="center" wrapText="1"/>
    </xf>
    <xf numFmtId="166" fontId="15" fillId="0" borderId="27" xfId="7" applyNumberFormat="1" applyFont="1" applyFill="1" applyBorder="1" applyAlignment="1">
      <alignment horizontal="right" vertical="center" wrapText="1"/>
    </xf>
    <xf numFmtId="166" fontId="77" fillId="0" borderId="27" xfId="7" applyNumberFormat="1" applyFont="1" applyFill="1" applyBorder="1" applyAlignment="1">
      <alignment horizontal="center" vertical="center" wrapText="1"/>
    </xf>
    <xf numFmtId="166" fontId="76" fillId="0" borderId="27" xfId="7" applyNumberFormat="1" applyFont="1" applyFill="1" applyBorder="1" applyAlignment="1">
      <alignment horizontal="center" vertical="center" wrapText="1"/>
    </xf>
    <xf numFmtId="0" fontId="77" fillId="0" borderId="27" xfId="0" applyFont="1" applyFill="1" applyBorder="1" applyAlignment="1">
      <alignment horizontal="left" vertical="top" wrapText="1"/>
    </xf>
    <xf numFmtId="166" fontId="74" fillId="0" borderId="27" xfId="7" applyNumberFormat="1" applyFont="1" applyFill="1" applyBorder="1" applyAlignment="1">
      <alignment horizontal="center" vertical="center" wrapText="1"/>
    </xf>
    <xf numFmtId="166" fontId="77" fillId="0" borderId="27" xfId="7" applyNumberFormat="1" applyFont="1" applyFill="1" applyBorder="1" applyAlignment="1">
      <alignment horizontal="right" vertical="center" wrapText="1"/>
    </xf>
    <xf numFmtId="49" fontId="77" fillId="0" borderId="27" xfId="0" applyNumberFormat="1" applyFont="1" applyFill="1" applyBorder="1" applyAlignment="1">
      <alignment horizontal="left" vertical="top" wrapText="1"/>
    </xf>
    <xf numFmtId="0" fontId="12" fillId="0" borderId="27" xfId="0" applyFont="1" applyFill="1" applyBorder="1" applyAlignment="1">
      <alignment horizontal="center"/>
    </xf>
    <xf numFmtId="0" fontId="15" fillId="0" borderId="27" xfId="0" applyFont="1" applyBorder="1" applyAlignment="1">
      <alignment horizontal="left" vertical="center" wrapText="1"/>
    </xf>
    <xf numFmtId="166" fontId="12" fillId="0" borderId="27" xfId="7" applyNumberFormat="1" applyFont="1" applyBorder="1" applyAlignment="1">
      <alignment horizontal="center" vertical="center" wrapText="1"/>
    </xf>
    <xf numFmtId="166" fontId="74" fillId="0" borderId="27" xfId="7" applyNumberFormat="1" applyFont="1" applyBorder="1" applyAlignment="1">
      <alignment horizontal="center" vertical="center" wrapText="1"/>
    </xf>
    <xf numFmtId="166" fontId="12" fillId="0" borderId="27" xfId="0" applyNumberFormat="1" applyFont="1" applyBorder="1" applyAlignment="1">
      <alignment horizontal="center" vertical="top" wrapText="1"/>
    </xf>
    <xf numFmtId="0" fontId="15" fillId="0" borderId="27" xfId="165" applyFont="1" applyBorder="1" applyAlignment="1">
      <alignment horizontal="left" vertical="top" wrapText="1"/>
    </xf>
    <xf numFmtId="2" fontId="74" fillId="0" borderId="27" xfId="0" applyNumberFormat="1" applyFont="1" applyBorder="1" applyAlignment="1">
      <alignment horizontal="left" vertical="top" wrapText="1"/>
    </xf>
    <xf numFmtId="166" fontId="81" fillId="2" borderId="27" xfId="7" applyNumberFormat="1" applyFont="1" applyFill="1" applyBorder="1" applyAlignment="1">
      <alignment horizontal="center" vertical="center" wrapText="1"/>
    </xf>
    <xf numFmtId="165" fontId="77" fillId="0" borderId="27" xfId="6" applyNumberFormat="1" applyFont="1" applyBorder="1" applyAlignment="1">
      <alignment horizontal="right" vertical="center"/>
    </xf>
    <xf numFmtId="0" fontId="74" fillId="0" borderId="32" xfId="0" applyFont="1" applyBorder="1" applyAlignment="1">
      <alignment horizontal="left" wrapText="1"/>
    </xf>
    <xf numFmtId="0" fontId="74" fillId="0" borderId="2" xfId="0" applyFont="1" applyBorder="1" applyAlignment="1">
      <alignment horizontal="left" wrapText="1"/>
    </xf>
    <xf numFmtId="0" fontId="74" fillId="0" borderId="2" xfId="0" applyFont="1" applyBorder="1" applyAlignment="1">
      <alignment horizontal="center" wrapText="1"/>
    </xf>
    <xf numFmtId="0" fontId="74" fillId="0" borderId="28" xfId="0" applyFont="1" applyBorder="1" applyAlignment="1">
      <alignment horizontal="center" wrapText="1"/>
    </xf>
    <xf numFmtId="0" fontId="15" fillId="0" borderId="28" xfId="0" applyFont="1" applyBorder="1" applyAlignment="1">
      <alignment horizontal="left" wrapText="1"/>
    </xf>
    <xf numFmtId="169" fontId="12" fillId="2" borderId="28" xfId="7" applyNumberFormat="1" applyFont="1" applyFill="1" applyBorder="1" applyAlignment="1">
      <alignment horizontal="center" wrapText="1"/>
    </xf>
    <xf numFmtId="0" fontId="74" fillId="0" borderId="0" xfId="0" applyFont="1" applyAlignment="1">
      <alignment horizontal="left" wrapText="1"/>
    </xf>
    <xf numFmtId="168" fontId="12" fillId="0" borderId="27" xfId="0" applyNumberFormat="1" applyFont="1" applyFill="1" applyBorder="1" applyAlignment="1">
      <alignment horizontal="center" vertical="center"/>
    </xf>
    <xf numFmtId="165" fontId="15" fillId="0" borderId="27" xfId="8" applyNumberFormat="1" applyFont="1" applyFill="1" applyBorder="1" applyAlignment="1">
      <alignment horizontal="center" vertical="center" wrapText="1"/>
    </xf>
    <xf numFmtId="165" fontId="77" fillId="0" borderId="27" xfId="8" applyNumberFormat="1" applyFont="1" applyFill="1" applyBorder="1" applyAlignment="1">
      <alignment horizontal="center" vertical="center" wrapText="1"/>
    </xf>
    <xf numFmtId="168" fontId="74" fillId="0" borderId="27" xfId="0" applyNumberFormat="1" applyFont="1" applyFill="1" applyBorder="1" applyAlignment="1">
      <alignment horizontal="center" vertical="center"/>
    </xf>
    <xf numFmtId="0" fontId="12" fillId="0" borderId="27" xfId="0" applyFont="1" applyBorder="1" applyAlignment="1">
      <alignment wrapText="1"/>
    </xf>
    <xf numFmtId="165" fontId="77" fillId="0" borderId="27" xfId="6" applyNumberFormat="1" applyFont="1" applyFill="1" applyBorder="1" applyAlignment="1">
      <alignment horizontal="center" vertical="center"/>
    </xf>
    <xf numFmtId="0" fontId="12" fillId="0" borderId="27" xfId="0" applyFont="1" applyBorder="1" applyAlignment="1">
      <alignment horizontal="center" wrapText="1"/>
    </xf>
    <xf numFmtId="168" fontId="81" fillId="0" borderId="27" xfId="0" applyNumberFormat="1" applyFont="1" applyFill="1" applyBorder="1" applyAlignment="1">
      <alignment horizontal="center" vertical="center"/>
    </xf>
    <xf numFmtId="165" fontId="15" fillId="0" borderId="27" xfId="6" applyNumberFormat="1" applyFont="1" applyBorder="1" applyAlignment="1">
      <alignment horizontal="center" vertical="center"/>
    </xf>
    <xf numFmtId="165" fontId="77" fillId="0" borderId="27" xfId="6" applyNumberFormat="1" applyFont="1" applyBorder="1" applyAlignment="1">
      <alignment horizontal="center" vertical="center"/>
    </xf>
    <xf numFmtId="165" fontId="76" fillId="0" borderId="27" xfId="6" applyNumberFormat="1" applyFont="1" applyBorder="1" applyAlignment="1">
      <alignment horizontal="center" vertical="center"/>
    </xf>
    <xf numFmtId="0" fontId="78" fillId="0" borderId="0" xfId="1" applyFont="1" applyFill="1"/>
    <xf numFmtId="0" fontId="78" fillId="0" borderId="0" xfId="1" applyFont="1" applyFill="1" applyAlignment="1">
      <alignment horizontal="right"/>
    </xf>
    <xf numFmtId="0" fontId="15" fillId="0" borderId="0" xfId="1" applyFont="1" applyFill="1"/>
    <xf numFmtId="0" fontId="71" fillId="0" borderId="27" xfId="1" applyFont="1" applyFill="1" applyBorder="1" applyAlignment="1">
      <alignment vertical="top" wrapText="1"/>
    </xf>
    <xf numFmtId="0" fontId="79" fillId="0" borderId="0" xfId="1" applyFont="1" applyFill="1" applyAlignment="1">
      <alignment horizontal="left" vertical="top" wrapText="1"/>
    </xf>
    <xf numFmtId="0" fontId="82" fillId="0" borderId="0" xfId="1" applyFont="1" applyFill="1" applyAlignment="1">
      <alignment vertical="top"/>
    </xf>
    <xf numFmtId="0" fontId="82" fillId="0" borderId="0" xfId="1" applyFont="1" applyFill="1" applyAlignment="1">
      <alignment vertical="top" wrapText="1"/>
    </xf>
    <xf numFmtId="169" fontId="78" fillId="0" borderId="0" xfId="1" applyNumberFormat="1" applyFont="1" applyFill="1"/>
    <xf numFmtId="0" fontId="78" fillId="0" borderId="29" xfId="1" applyFont="1" applyFill="1" applyBorder="1" applyAlignment="1">
      <alignment horizontal="center" vertical="top" wrapText="1"/>
    </xf>
    <xf numFmtId="0" fontId="78" fillId="0" borderId="27" xfId="1" applyFont="1" applyFill="1" applyBorder="1" applyAlignment="1">
      <alignment horizontal="center" vertical="top" wrapText="1"/>
    </xf>
    <xf numFmtId="169" fontId="83" fillId="0" borderId="27" xfId="1" applyNumberFormat="1" applyFont="1" applyFill="1" applyBorder="1" applyAlignment="1">
      <alignment horizontal="center" vertical="center" wrapText="1"/>
    </xf>
    <xf numFmtId="0" fontId="78" fillId="0" borderId="0" xfId="1" applyFont="1" applyFill="1" applyBorder="1"/>
    <xf numFmtId="0" fontId="78" fillId="0" borderId="0" xfId="1" applyFont="1" applyFill="1" applyBorder="1" applyAlignment="1">
      <alignment horizontal="left" vertical="top"/>
    </xf>
    <xf numFmtId="169" fontId="83" fillId="0" borderId="0" xfId="1" applyNumberFormat="1" applyFont="1" applyFill="1" applyBorder="1" applyAlignment="1">
      <alignment horizontal="center" vertical="center" wrapText="1"/>
    </xf>
    <xf numFmtId="0" fontId="78" fillId="0" borderId="30" xfId="1" applyFont="1" applyFill="1" applyBorder="1" applyAlignment="1">
      <alignment horizontal="left" vertical="top"/>
    </xf>
    <xf numFmtId="0" fontId="78" fillId="0" borderId="29" xfId="1" applyFont="1" applyFill="1" applyBorder="1" applyAlignment="1">
      <alignment horizontal="left" vertical="top"/>
    </xf>
    <xf numFmtId="0" fontId="78" fillId="0" borderId="0" xfId="1" applyFont="1" applyFill="1" applyBorder="1" applyAlignment="1">
      <alignment wrapText="1"/>
    </xf>
    <xf numFmtId="0" fontId="76" fillId="0" borderId="0" xfId="0" applyFont="1" applyBorder="1" applyAlignment="1">
      <alignment horizontal="left" vertical="top" wrapText="1"/>
    </xf>
    <xf numFmtId="0" fontId="78" fillId="0" borderId="0" xfId="1" applyFont="1" applyFill="1" applyBorder="1" applyAlignment="1">
      <alignment horizontal="center" vertical="top" wrapText="1"/>
    </xf>
    <xf numFmtId="0" fontId="78" fillId="0" borderId="27" xfId="1" applyFont="1" applyFill="1" applyBorder="1" applyAlignment="1">
      <alignment vertical="top" wrapText="1"/>
    </xf>
    <xf numFmtId="0" fontId="78" fillId="0" borderId="27" xfId="1" applyFont="1" applyFill="1" applyBorder="1" applyAlignment="1">
      <alignment wrapText="1"/>
    </xf>
    <xf numFmtId="0" fontId="78" fillId="0" borderId="3" xfId="1" applyFont="1" applyFill="1" applyBorder="1" applyAlignment="1">
      <alignment horizontal="center" vertical="top" wrapText="1"/>
    </xf>
    <xf numFmtId="0" fontId="71" fillId="0" borderId="0" xfId="1" applyFont="1" applyFill="1" applyAlignment="1">
      <alignment horizontal="center" wrapText="1"/>
    </xf>
    <xf numFmtId="0" fontId="12" fillId="2" borderId="0" xfId="0" applyFont="1" applyFill="1" applyBorder="1" applyAlignment="1">
      <alignment horizontal="center" vertical="top" wrapText="1"/>
    </xf>
    <xf numFmtId="0" fontId="12" fillId="2" borderId="0" xfId="0" applyFont="1" applyFill="1" applyAlignment="1">
      <alignment horizontal="right"/>
    </xf>
    <xf numFmtId="0" fontId="77" fillId="2" borderId="0" xfId="0" applyFont="1" applyFill="1" applyBorder="1" applyAlignment="1"/>
    <xf numFmtId="0" fontId="15" fillId="2" borderId="0" xfId="0" applyFont="1" applyFill="1" applyBorder="1" applyAlignment="1"/>
    <xf numFmtId="0" fontId="77" fillId="0" borderId="0" xfId="0" applyFont="1" applyBorder="1"/>
    <xf numFmtId="167" fontId="74" fillId="0" borderId="0" xfId="0" applyNumberFormat="1" applyFont="1" applyBorder="1"/>
    <xf numFmtId="0" fontId="74" fillId="0" borderId="0" xfId="0" applyFont="1" applyBorder="1"/>
    <xf numFmtId="0" fontId="15" fillId="2" borderId="27" xfId="0" applyFont="1" applyFill="1" applyBorder="1" applyAlignment="1">
      <alignment vertical="top" wrapText="1"/>
    </xf>
    <xf numFmtId="0" fontId="74" fillId="0" borderId="27" xfId="0" applyFont="1" applyBorder="1" applyAlignment="1">
      <alignment vertical="top" wrapText="1"/>
    </xf>
    <xf numFmtId="0" fontId="12" fillId="0" borderId="0" xfId="0" applyFont="1" applyBorder="1" applyAlignment="1">
      <alignment vertical="top" wrapText="1"/>
    </xf>
    <xf numFmtId="0" fontId="77" fillId="0" borderId="0" xfId="0" applyFont="1" applyBorder="1" applyAlignment="1">
      <alignment horizontal="left" vertical="top" wrapText="1"/>
    </xf>
    <xf numFmtId="0" fontId="74" fillId="0" borderId="0" xfId="0" applyFont="1" applyBorder="1" applyAlignment="1">
      <alignment vertical="top" wrapText="1"/>
    </xf>
    <xf numFmtId="0" fontId="15" fillId="0" borderId="27" xfId="0" applyFont="1" applyFill="1" applyBorder="1" applyAlignment="1">
      <alignment vertical="top" wrapText="1"/>
    </xf>
    <xf numFmtId="0" fontId="77" fillId="0" borderId="27" xfId="0" applyFont="1" applyBorder="1"/>
    <xf numFmtId="0" fontId="77" fillId="0" borderId="27" xfId="0" applyFont="1" applyFill="1" applyBorder="1" applyAlignment="1">
      <alignment vertical="top" wrapText="1"/>
    </xf>
    <xf numFmtId="0" fontId="77" fillId="0" borderId="27" xfId="0" applyFont="1" applyFill="1" applyBorder="1" applyAlignment="1">
      <alignment vertical="center" wrapText="1"/>
    </xf>
    <xf numFmtId="0" fontId="76" fillId="0" borderId="27" xfId="0" applyFont="1" applyFill="1" applyBorder="1" applyAlignment="1">
      <alignment horizontal="left" vertical="center" wrapText="1"/>
    </xf>
    <xf numFmtId="0" fontId="77" fillId="0" borderId="27" xfId="8" applyFont="1" applyFill="1" applyBorder="1" applyAlignment="1">
      <alignment horizontal="center" vertical="top" wrapText="1"/>
    </xf>
    <xf numFmtId="0" fontId="77" fillId="0" borderId="27" xfId="0" applyFont="1" applyFill="1" applyBorder="1" applyAlignment="1">
      <alignment horizontal="left" vertical="center" wrapText="1"/>
    </xf>
    <xf numFmtId="0" fontId="77" fillId="0" borderId="30" xfId="0" applyFont="1" applyFill="1" applyBorder="1" applyAlignment="1">
      <alignment vertical="top" wrapText="1"/>
    </xf>
    <xf numFmtId="0" fontId="77" fillId="0" borderId="29" xfId="0" applyFont="1" applyFill="1" applyBorder="1" applyAlignment="1">
      <alignment vertical="top" wrapText="1"/>
    </xf>
    <xf numFmtId="169" fontId="77" fillId="0" borderId="27" xfId="0" applyNumberFormat="1" applyFont="1" applyFill="1" applyBorder="1" applyAlignment="1">
      <alignment vertical="center"/>
    </xf>
    <xf numFmtId="0" fontId="15" fillId="0" borderId="30" xfId="0" applyFont="1" applyFill="1" applyBorder="1" applyAlignment="1">
      <alignment vertical="top" wrapText="1"/>
    </xf>
    <xf numFmtId="0" fontId="15" fillId="0" borderId="31" xfId="0" applyFont="1" applyFill="1" applyBorder="1" applyAlignment="1">
      <alignment vertical="top" wrapText="1"/>
    </xf>
    <xf numFmtId="0" fontId="15" fillId="0" borderId="29" xfId="0" applyFont="1" applyFill="1" applyBorder="1" applyAlignment="1">
      <alignment vertical="top" wrapText="1"/>
    </xf>
    <xf numFmtId="0" fontId="77" fillId="0" borderId="0" xfId="8" applyFont="1" applyFill="1" applyBorder="1" applyAlignment="1">
      <alignment vertical="top" wrapText="1"/>
    </xf>
    <xf numFmtId="0" fontId="74" fillId="0" borderId="27" xfId="165" applyFont="1" applyFill="1" applyBorder="1" applyAlignment="1">
      <alignment horizontal="left" vertical="top" wrapText="1"/>
    </xf>
    <xf numFmtId="0" fontId="81" fillId="0" borderId="27" xfId="0" applyFont="1" applyBorder="1" applyAlignment="1">
      <alignment horizontal="left" vertical="top" wrapText="1"/>
    </xf>
    <xf numFmtId="0" fontId="74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left" vertical="top" wrapText="1"/>
    </xf>
    <xf numFmtId="2" fontId="74" fillId="0" borderId="27" xfId="0" applyNumberFormat="1" applyFont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/>
    </xf>
    <xf numFmtId="0" fontId="74" fillId="0" borderId="27" xfId="0" applyFont="1" applyBorder="1" applyAlignment="1">
      <alignment horizontal="center" vertical="top" wrapText="1"/>
    </xf>
    <xf numFmtId="0" fontId="12" fillId="0" borderId="27" xfId="0" applyFont="1" applyBorder="1" applyAlignment="1">
      <alignment horizontal="center" wrapText="1"/>
    </xf>
    <xf numFmtId="0" fontId="74" fillId="0" borderId="28" xfId="0" applyFont="1" applyBorder="1" applyAlignment="1">
      <alignment horizontal="center" wrapText="1"/>
    </xf>
    <xf numFmtId="0" fontId="74" fillId="0" borderId="2" xfId="0" applyFont="1" applyBorder="1" applyAlignment="1">
      <alignment horizontal="center" wrapText="1"/>
    </xf>
    <xf numFmtId="0" fontId="12" fillId="0" borderId="27" xfId="0" applyFont="1" applyFill="1" applyBorder="1" applyAlignment="1">
      <alignment horizontal="center"/>
    </xf>
    <xf numFmtId="0" fontId="74" fillId="0" borderId="27" xfId="0" applyFont="1" applyBorder="1" applyAlignment="1">
      <alignment horizontal="center" vertical="center" wrapText="1"/>
    </xf>
    <xf numFmtId="0" fontId="74" fillId="0" borderId="30" xfId="0" applyFont="1" applyBorder="1" applyAlignment="1">
      <alignment horizontal="center" vertical="center" wrapText="1"/>
    </xf>
    <xf numFmtId="0" fontId="74" fillId="0" borderId="31" xfId="0" applyFont="1" applyBorder="1" applyAlignment="1">
      <alignment horizontal="center" vertical="center" wrapText="1"/>
    </xf>
    <xf numFmtId="0" fontId="74" fillId="0" borderId="29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left" vertical="top" wrapText="1"/>
    </xf>
    <xf numFmtId="0" fontId="12" fillId="0" borderId="28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74" fillId="0" borderId="28" xfId="0" applyFont="1" applyFill="1" applyBorder="1" applyAlignment="1">
      <alignment horizontal="center" vertical="top" wrapText="1"/>
    </xf>
    <xf numFmtId="0" fontId="74" fillId="0" borderId="2" xfId="0" applyFont="1" applyFill="1" applyBorder="1" applyAlignment="1">
      <alignment horizontal="center" vertical="top" wrapText="1"/>
    </xf>
    <xf numFmtId="0" fontId="74" fillId="0" borderId="3" xfId="0" applyFont="1" applyFill="1" applyBorder="1" applyAlignment="1">
      <alignment horizontal="center" vertical="top" wrapText="1"/>
    </xf>
    <xf numFmtId="0" fontId="15" fillId="0" borderId="27" xfId="0" applyFont="1" applyBorder="1" applyAlignment="1">
      <alignment horizontal="left" vertical="top" wrapText="1"/>
    </xf>
    <xf numFmtId="0" fontId="79" fillId="0" borderId="27" xfId="0" applyFont="1" applyBorder="1" applyAlignment="1">
      <alignment wrapText="1"/>
    </xf>
    <xf numFmtId="0" fontId="15" fillId="2" borderId="27" xfId="0" applyFont="1" applyFill="1" applyBorder="1" applyAlignment="1">
      <alignment horizontal="left" vertical="top" wrapText="1"/>
    </xf>
    <xf numFmtId="0" fontId="79" fillId="2" borderId="27" xfId="0" applyFont="1" applyFill="1" applyBorder="1" applyAlignment="1">
      <alignment wrapText="1"/>
    </xf>
    <xf numFmtId="0" fontId="74" fillId="2" borderId="2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74" fillId="0" borderId="4" xfId="0" applyFont="1" applyBorder="1" applyAlignment="1">
      <alignment horizontal="center" vertical="center" wrapText="1"/>
    </xf>
    <xf numFmtId="0" fontId="74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74" fillId="0" borderId="8" xfId="0" applyFont="1" applyBorder="1" applyAlignment="1">
      <alignment horizontal="center" vertical="center" wrapText="1"/>
    </xf>
    <xf numFmtId="0" fontId="74" fillId="0" borderId="3" xfId="0" applyFont="1" applyBorder="1" applyAlignment="1">
      <alignment horizontal="center" vertical="center" wrapText="1"/>
    </xf>
    <xf numFmtId="49" fontId="15" fillId="2" borderId="27" xfId="0" applyNumberFormat="1" applyFont="1" applyFill="1" applyBorder="1" applyAlignment="1">
      <alignment horizontal="center" vertical="top" wrapText="1"/>
    </xf>
    <xf numFmtId="0" fontId="74" fillId="2" borderId="27" xfId="0" applyFont="1" applyFill="1" applyBorder="1" applyAlignment="1">
      <alignment horizontal="center" vertical="top" wrapText="1"/>
    </xf>
    <xf numFmtId="0" fontId="12" fillId="2" borderId="28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top" wrapText="1"/>
    </xf>
    <xf numFmtId="49" fontId="15" fillId="0" borderId="27" xfId="0" applyNumberFormat="1" applyFont="1" applyFill="1" applyBorder="1" applyAlignment="1">
      <alignment horizontal="left" vertical="top" wrapText="1"/>
    </xf>
    <xf numFmtId="0" fontId="74" fillId="0" borderId="27" xfId="0" applyFont="1" applyFill="1" applyBorder="1" applyAlignment="1">
      <alignment wrapText="1"/>
    </xf>
    <xf numFmtId="0" fontId="12" fillId="0" borderId="27" xfId="0" applyFont="1" applyFill="1" applyBorder="1" applyAlignment="1">
      <alignment horizontal="center"/>
    </xf>
    <xf numFmtId="0" fontId="74" fillId="0" borderId="27" xfId="0" applyFont="1" applyFill="1" applyBorder="1" applyAlignment="1">
      <alignment horizontal="center" vertical="top" wrapText="1"/>
    </xf>
    <xf numFmtId="0" fontId="15" fillId="0" borderId="27" xfId="8" applyFont="1" applyFill="1" applyBorder="1" applyAlignment="1">
      <alignment horizontal="center" vertical="top" wrapText="1"/>
    </xf>
    <xf numFmtId="0" fontId="12" fillId="0" borderId="27" xfId="0" applyFont="1" applyBorder="1" applyAlignment="1">
      <alignment horizontal="left" wrapText="1"/>
    </xf>
    <xf numFmtId="0" fontId="77" fillId="0" borderId="27" xfId="8" applyFont="1" applyFill="1" applyBorder="1" applyAlignment="1">
      <alignment horizontal="center" vertical="top" wrapText="1"/>
    </xf>
    <xf numFmtId="0" fontId="74" fillId="0" borderId="27" xfId="0" applyFont="1" applyBorder="1" applyAlignment="1">
      <alignment horizontal="center" vertical="top" wrapText="1"/>
    </xf>
    <xf numFmtId="0" fontId="12" fillId="0" borderId="27" xfId="0" applyFont="1" applyBorder="1" applyAlignment="1">
      <alignment horizont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74" fillId="0" borderId="28" xfId="0" applyFont="1" applyBorder="1" applyAlignment="1">
      <alignment horizontal="center" wrapText="1"/>
    </xf>
    <xf numFmtId="0" fontId="74" fillId="0" borderId="2" xfId="0" applyFont="1" applyBorder="1" applyAlignment="1">
      <alignment horizontal="center" wrapText="1"/>
    </xf>
    <xf numFmtId="0" fontId="74" fillId="0" borderId="3" xfId="0" applyFont="1" applyBorder="1" applyAlignment="1">
      <alignment horizontal="center" wrapText="1"/>
    </xf>
    <xf numFmtId="0" fontId="12" fillId="0" borderId="27" xfId="0" applyFont="1" applyBorder="1" applyAlignment="1">
      <alignment horizontal="center" vertical="top" wrapText="1"/>
    </xf>
    <xf numFmtId="0" fontId="12" fillId="2" borderId="27" xfId="0" applyFont="1" applyFill="1" applyBorder="1" applyAlignment="1">
      <alignment horizontal="center" vertical="top" wrapText="1"/>
    </xf>
    <xf numFmtId="49" fontId="15" fillId="2" borderId="27" xfId="0" applyNumberFormat="1" applyFont="1" applyFill="1" applyBorder="1" applyAlignment="1">
      <alignment horizontal="left" vertical="top" wrapText="1"/>
    </xf>
    <xf numFmtId="0" fontId="74" fillId="2" borderId="27" xfId="0" applyFont="1" applyFill="1" applyBorder="1" applyAlignment="1">
      <alignment wrapText="1"/>
    </xf>
    <xf numFmtId="0" fontId="12" fillId="2" borderId="27" xfId="0" applyFont="1" applyFill="1" applyBorder="1" applyAlignment="1">
      <alignment horizontal="center"/>
    </xf>
    <xf numFmtId="0" fontId="12" fillId="0" borderId="0" xfId="0" applyFont="1" applyAlignment="1">
      <alignment horizontal="center" wrapText="1"/>
    </xf>
    <xf numFmtId="2" fontId="74" fillId="0" borderId="27" xfId="0" applyNumberFormat="1" applyFont="1" applyBorder="1" applyAlignment="1">
      <alignment horizontal="center" vertical="center" wrapText="1"/>
    </xf>
    <xf numFmtId="0" fontId="78" fillId="0" borderId="28" xfId="1" applyFont="1" applyFill="1" applyBorder="1" applyAlignment="1">
      <alignment horizontal="center" vertical="top" wrapText="1"/>
    </xf>
    <xf numFmtId="0" fontId="78" fillId="0" borderId="2" xfId="1" applyFont="1" applyFill="1" applyBorder="1" applyAlignment="1">
      <alignment horizontal="center" vertical="top" wrapText="1"/>
    </xf>
    <xf numFmtId="0" fontId="78" fillId="0" borderId="3" xfId="1" applyFont="1" applyFill="1" applyBorder="1" applyAlignment="1">
      <alignment horizontal="center" vertical="top" wrapText="1"/>
    </xf>
    <xf numFmtId="0" fontId="74" fillId="0" borderId="30" xfId="0" applyFont="1" applyFill="1" applyBorder="1" applyAlignment="1">
      <alignment horizontal="center" vertical="top" wrapText="1"/>
    </xf>
    <xf numFmtId="0" fontId="74" fillId="0" borderId="31" xfId="0" applyFont="1" applyFill="1" applyBorder="1" applyAlignment="1">
      <alignment horizontal="center" vertical="top" wrapText="1"/>
    </xf>
    <xf numFmtId="0" fontId="74" fillId="0" borderId="29" xfId="0" applyFont="1" applyFill="1" applyBorder="1" applyAlignment="1">
      <alignment horizontal="center" vertical="top" wrapText="1"/>
    </xf>
    <xf numFmtId="0" fontId="78" fillId="0" borderId="30" xfId="1" applyFont="1" applyFill="1" applyBorder="1" applyAlignment="1">
      <alignment horizontal="center" wrapText="1"/>
    </xf>
    <xf numFmtId="0" fontId="78" fillId="0" borderId="29" xfId="1" applyFont="1" applyFill="1" applyBorder="1" applyAlignment="1">
      <alignment horizontal="center" wrapText="1"/>
    </xf>
    <xf numFmtId="0" fontId="77" fillId="0" borderId="30" xfId="0" applyFont="1" applyFill="1" applyBorder="1" applyAlignment="1">
      <alignment horizontal="center" vertical="top" wrapText="1"/>
    </xf>
    <xf numFmtId="0" fontId="77" fillId="0" borderId="31" xfId="0" applyFont="1" applyFill="1" applyBorder="1" applyAlignment="1">
      <alignment horizontal="center" vertical="top" wrapText="1"/>
    </xf>
    <xf numFmtId="0" fontId="77" fillId="0" borderId="29" xfId="0" applyFont="1" applyFill="1" applyBorder="1" applyAlignment="1">
      <alignment horizontal="center" vertical="top" wrapText="1"/>
    </xf>
    <xf numFmtId="0" fontId="71" fillId="0" borderId="0" xfId="1" applyFont="1" applyFill="1" applyAlignment="1">
      <alignment horizontal="center" wrapText="1"/>
    </xf>
    <xf numFmtId="2" fontId="71" fillId="0" borderId="0" xfId="1" applyNumberFormat="1" applyFont="1" applyFill="1" applyAlignment="1">
      <alignment horizontal="center" wrapText="1"/>
    </xf>
    <xf numFmtId="0" fontId="77" fillId="0" borderId="30" xfId="8" applyFont="1" applyFill="1" applyBorder="1" applyAlignment="1">
      <alignment horizontal="center" vertical="top" wrapText="1"/>
    </xf>
    <xf numFmtId="0" fontId="77" fillId="0" borderId="31" xfId="8" applyFont="1" applyFill="1" applyBorder="1" applyAlignment="1">
      <alignment horizontal="center" vertical="top" wrapText="1"/>
    </xf>
    <xf numFmtId="0" fontId="77" fillId="0" borderId="29" xfId="8" applyFont="1" applyFill="1" applyBorder="1" applyAlignment="1">
      <alignment horizontal="center" vertical="top" wrapText="1"/>
    </xf>
    <xf numFmtId="0" fontId="78" fillId="0" borderId="33" xfId="1" applyFont="1" applyFill="1" applyBorder="1" applyAlignment="1">
      <alignment horizontal="center" vertical="top" wrapText="1"/>
    </xf>
    <xf numFmtId="0" fontId="78" fillId="0" borderId="34" xfId="1" applyFont="1" applyFill="1" applyBorder="1" applyAlignment="1">
      <alignment horizontal="center" vertical="top" wrapText="1"/>
    </xf>
    <xf numFmtId="0" fontId="78" fillId="0" borderId="35" xfId="1" applyFont="1" applyFill="1" applyBorder="1" applyAlignment="1">
      <alignment horizontal="center" vertical="top" wrapText="1"/>
    </xf>
    <xf numFmtId="0" fontId="74" fillId="0" borderId="30" xfId="0" applyFont="1" applyBorder="1" applyAlignment="1">
      <alignment horizontal="center" vertical="top" wrapText="1"/>
    </xf>
    <xf numFmtId="0" fontId="74" fillId="0" borderId="31" xfId="0" applyFont="1" applyBorder="1" applyAlignment="1">
      <alignment horizontal="center" vertical="top" wrapText="1"/>
    </xf>
    <xf numFmtId="0" fontId="74" fillId="0" borderId="29" xfId="0" applyFont="1" applyBorder="1" applyAlignment="1">
      <alignment horizontal="center" vertical="top" wrapText="1"/>
    </xf>
    <xf numFmtId="0" fontId="77" fillId="0" borderId="27" xfId="0" applyFont="1" applyFill="1" applyBorder="1" applyAlignment="1">
      <alignment horizontal="left" vertical="center"/>
    </xf>
    <xf numFmtId="0" fontId="76" fillId="0" borderId="30" xfId="0" applyFont="1" applyBorder="1" applyAlignment="1">
      <alignment horizontal="left" vertical="top" wrapText="1"/>
    </xf>
    <xf numFmtId="0" fontId="79" fillId="0" borderId="31" xfId="0" applyFont="1" applyBorder="1" applyAlignment="1">
      <alignment vertical="top" wrapText="1"/>
    </xf>
    <xf numFmtId="0" fontId="79" fillId="0" borderId="29" xfId="0" applyFont="1" applyBorder="1" applyAlignment="1">
      <alignment vertical="top" wrapText="1"/>
    </xf>
    <xf numFmtId="0" fontId="77" fillId="0" borderId="28" xfId="0" applyFont="1" applyFill="1" applyBorder="1" applyAlignment="1">
      <alignment horizontal="center" vertical="top" wrapText="1"/>
    </xf>
    <xf numFmtId="0" fontId="77" fillId="0" borderId="2" xfId="0" applyFont="1" applyFill="1" applyBorder="1" applyAlignment="1">
      <alignment horizontal="center" vertical="top" wrapText="1"/>
    </xf>
    <xf numFmtId="0" fontId="77" fillId="0" borderId="3" xfId="0" applyFont="1" applyFill="1" applyBorder="1" applyAlignment="1">
      <alignment horizontal="center" vertical="top" wrapText="1"/>
    </xf>
    <xf numFmtId="0" fontId="71" fillId="0" borderId="0" xfId="1" applyFont="1" applyFill="1" applyAlignment="1">
      <alignment horizontal="center"/>
    </xf>
  </cellXfs>
  <cellStyles count="21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Обычный 2" xfId="11"/>
    <cellStyle name="Обычный 2 2" xfId="161"/>
    <cellStyle name="Обычный 2 3" xfId="160"/>
    <cellStyle name="Финансовый 2" xfId="214"/>
    <cellStyle name="Финансовый 2 2" xfId="215"/>
    <cellStyle name="Финансовый 3" xfId="2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0"/>
  <sheetViews>
    <sheetView topLeftCell="A73" zoomScaleNormal="100" zoomScaleSheetLayoutView="100" workbookViewId="0">
      <selection activeCell="B93" sqref="B93"/>
    </sheetView>
  </sheetViews>
  <sheetFormatPr defaultColWidth="9.140625" defaultRowHeight="17.25"/>
  <cols>
    <col min="1" max="1" width="13" style="21" customWidth="1"/>
    <col min="2" max="2" width="24.7109375" style="21" customWidth="1"/>
    <col min="3" max="3" width="68.140625" style="21" customWidth="1"/>
    <col min="4" max="4" width="17.140625" style="21" customWidth="1"/>
    <col min="5" max="5" width="17.42578125" style="21" customWidth="1"/>
    <col min="6" max="6" width="16.7109375" style="23" customWidth="1"/>
    <col min="7" max="7" width="15.85546875" style="21" customWidth="1"/>
    <col min="8" max="8" width="15.7109375" style="21" customWidth="1"/>
    <col min="9" max="9" width="13.85546875" style="21" customWidth="1"/>
    <col min="10" max="11" width="12.42578125" style="21" customWidth="1"/>
    <col min="12" max="16384" width="9.140625" style="21"/>
  </cols>
  <sheetData>
    <row r="1" spans="1:7">
      <c r="E1" s="22" t="s">
        <v>50</v>
      </c>
      <c r="F1" s="22"/>
      <c r="G1" s="22"/>
    </row>
    <row r="2" spans="1:7">
      <c r="E2" s="22" t="s">
        <v>150</v>
      </c>
      <c r="F2" s="22"/>
      <c r="G2" s="22"/>
    </row>
    <row r="3" spans="1:7">
      <c r="E3" s="22" t="s">
        <v>9</v>
      </c>
      <c r="F3" s="22"/>
      <c r="G3" s="22"/>
    </row>
    <row r="4" spans="1:7">
      <c r="F4" s="21"/>
    </row>
    <row r="5" spans="1:7" ht="75.75" customHeight="1">
      <c r="A5" s="209" t="s">
        <v>188</v>
      </c>
      <c r="B5" s="209"/>
      <c r="C5" s="209"/>
      <c r="D5" s="209"/>
      <c r="E5" s="209"/>
      <c r="F5" s="209"/>
    </row>
    <row r="7" spans="1:7">
      <c r="E7" s="21" t="s">
        <v>25</v>
      </c>
    </row>
    <row r="8" spans="1:7" s="24" customFormat="1" ht="73.5" customHeight="1">
      <c r="A8" s="210" t="s">
        <v>14</v>
      </c>
      <c r="B8" s="211"/>
      <c r="C8" s="214" t="s">
        <v>15</v>
      </c>
      <c r="D8" s="193" t="s">
        <v>124</v>
      </c>
      <c r="E8" s="194"/>
      <c r="F8" s="195"/>
    </row>
    <row r="9" spans="1:7" s="24" customFormat="1" ht="42" customHeight="1">
      <c r="A9" s="25" t="s">
        <v>18</v>
      </c>
      <c r="B9" s="26" t="s">
        <v>19</v>
      </c>
      <c r="C9" s="215"/>
      <c r="D9" s="27" t="s">
        <v>52</v>
      </c>
      <c r="E9" s="28" t="s">
        <v>16</v>
      </c>
      <c r="F9" s="29" t="s">
        <v>17</v>
      </c>
    </row>
    <row r="10" spans="1:7" s="24" customFormat="1" ht="17.25" customHeight="1">
      <c r="A10" s="30" t="s">
        <v>47</v>
      </c>
      <c r="B10" s="31"/>
      <c r="C10" s="32" t="s">
        <v>24</v>
      </c>
      <c r="D10" s="33">
        <f>+D12+D52</f>
        <v>0</v>
      </c>
      <c r="E10" s="33">
        <f>+E12+E52</f>
        <v>0</v>
      </c>
      <c r="F10" s="33">
        <f>+F12+F52</f>
        <v>0</v>
      </c>
    </row>
    <row r="11" spans="1:7" s="24" customFormat="1">
      <c r="A11" s="34"/>
      <c r="B11" s="31"/>
      <c r="C11" s="35" t="s">
        <v>40</v>
      </c>
      <c r="D11" s="36"/>
      <c r="E11" s="37"/>
      <c r="F11" s="38"/>
    </row>
    <row r="12" spans="1:7" s="24" customFormat="1">
      <c r="A12" s="39"/>
      <c r="B12" s="212" t="s">
        <v>82</v>
      </c>
      <c r="C12" s="213"/>
      <c r="D12" s="33">
        <f>+D14+D40+D27</f>
        <v>0</v>
      </c>
      <c r="E12" s="33">
        <f>+E14+E40+E27</f>
        <v>0</v>
      </c>
      <c r="F12" s="33">
        <f>+F14+F40+F27</f>
        <v>0</v>
      </c>
    </row>
    <row r="13" spans="1:7" s="24" customFormat="1">
      <c r="A13" s="67">
        <v>1070</v>
      </c>
      <c r="B13" s="206"/>
      <c r="C13" s="1" t="s">
        <v>31</v>
      </c>
      <c r="D13" s="40"/>
      <c r="E13" s="41"/>
      <c r="F13" s="41"/>
    </row>
    <row r="14" spans="1:7" s="24" customFormat="1">
      <c r="A14" s="66"/>
      <c r="B14" s="207"/>
      <c r="C14" s="20" t="s">
        <v>130</v>
      </c>
      <c r="D14" s="42">
        <f t="shared" ref="D14:E14" si="0">D21</f>
        <v>-700000</v>
      </c>
      <c r="E14" s="42">
        <f t="shared" si="0"/>
        <v>-1200000</v>
      </c>
      <c r="F14" s="42">
        <f>F21</f>
        <v>-1200000</v>
      </c>
      <c r="G14" s="43"/>
    </row>
    <row r="15" spans="1:7" s="24" customFormat="1">
      <c r="A15" s="66"/>
      <c r="B15" s="207"/>
      <c r="C15" s="1" t="s">
        <v>32</v>
      </c>
      <c r="D15" s="44"/>
      <c r="E15" s="41"/>
      <c r="F15" s="41"/>
    </row>
    <row r="16" spans="1:7" s="24" customFormat="1">
      <c r="A16" s="66"/>
      <c r="B16" s="207"/>
      <c r="C16" s="2" t="s">
        <v>131</v>
      </c>
      <c r="D16" s="45"/>
      <c r="E16" s="46"/>
      <c r="F16" s="46"/>
    </row>
    <row r="17" spans="1:7" s="24" customFormat="1">
      <c r="A17" s="66"/>
      <c r="B17" s="207"/>
      <c r="C17" s="1" t="s">
        <v>33</v>
      </c>
      <c r="D17" s="44"/>
      <c r="E17" s="46"/>
      <c r="F17" s="46"/>
    </row>
    <row r="18" spans="1:7" s="24" customFormat="1" ht="42" customHeight="1">
      <c r="A18" s="66"/>
      <c r="B18" s="207"/>
      <c r="C18" s="2" t="s">
        <v>132</v>
      </c>
      <c r="D18" s="45"/>
      <c r="E18" s="46"/>
      <c r="F18" s="47"/>
    </row>
    <row r="19" spans="1:7" s="24" customFormat="1">
      <c r="A19" s="66"/>
      <c r="B19" s="46"/>
      <c r="C19" s="48" t="s">
        <v>46</v>
      </c>
      <c r="D19" s="48"/>
      <c r="E19" s="48"/>
      <c r="F19" s="48"/>
    </row>
    <row r="20" spans="1:7" s="24" customFormat="1">
      <c r="A20" s="66"/>
      <c r="B20" s="208">
        <v>12003</v>
      </c>
      <c r="C20" s="1" t="s">
        <v>34</v>
      </c>
      <c r="D20" s="44"/>
      <c r="E20" s="49"/>
      <c r="F20" s="46"/>
    </row>
    <row r="21" spans="1:7" s="24" customFormat="1" ht="51.75">
      <c r="A21" s="66"/>
      <c r="B21" s="208"/>
      <c r="C21" s="20" t="s">
        <v>133</v>
      </c>
      <c r="D21" s="50">
        <f>'Havelvats 2 '!G20</f>
        <v>-700000</v>
      </c>
      <c r="E21" s="50">
        <f>'Havelvats 2 '!H20</f>
        <v>-1200000</v>
      </c>
      <c r="F21" s="50">
        <f>'Havelvats 2 '!I20</f>
        <v>-1200000</v>
      </c>
      <c r="G21" s="51"/>
    </row>
    <row r="22" spans="1:7" s="24" customFormat="1">
      <c r="A22" s="66"/>
      <c r="B22" s="208"/>
      <c r="C22" s="1" t="s">
        <v>35</v>
      </c>
      <c r="D22" s="44"/>
      <c r="E22" s="46"/>
      <c r="F22" s="46"/>
    </row>
    <row r="23" spans="1:7" s="24" customFormat="1" ht="69">
      <c r="A23" s="66"/>
      <c r="B23" s="208"/>
      <c r="C23" s="2" t="s">
        <v>134</v>
      </c>
      <c r="D23" s="45"/>
      <c r="E23" s="46"/>
      <c r="F23" s="46"/>
    </row>
    <row r="24" spans="1:7" s="24" customFormat="1" ht="18" customHeight="1">
      <c r="A24" s="66"/>
      <c r="B24" s="208"/>
      <c r="C24" s="1" t="s">
        <v>36</v>
      </c>
      <c r="D24" s="44"/>
      <c r="E24" s="46"/>
      <c r="F24" s="46"/>
    </row>
    <row r="25" spans="1:7" s="24" customFormat="1" ht="15" customHeight="1">
      <c r="A25" s="66"/>
      <c r="B25" s="208"/>
      <c r="C25" s="2" t="s">
        <v>81</v>
      </c>
      <c r="D25" s="45"/>
      <c r="E25" s="46"/>
      <c r="F25" s="46"/>
    </row>
    <row r="26" spans="1:7" s="24" customFormat="1">
      <c r="A26" s="67">
        <v>1004</v>
      </c>
      <c r="B26" s="206"/>
      <c r="C26" s="1" t="s">
        <v>31</v>
      </c>
      <c r="D26" s="40"/>
      <c r="E26" s="41"/>
      <c r="F26" s="41"/>
    </row>
    <row r="27" spans="1:7" s="24" customFormat="1">
      <c r="A27" s="64"/>
      <c r="B27" s="207"/>
      <c r="C27" s="20" t="s">
        <v>135</v>
      </c>
      <c r="D27" s="42">
        <f t="shared" ref="D27:E27" si="1">D34</f>
        <v>-500000</v>
      </c>
      <c r="E27" s="42">
        <f t="shared" si="1"/>
        <v>0</v>
      </c>
      <c r="F27" s="42">
        <f>F34</f>
        <v>0</v>
      </c>
      <c r="G27" s="43"/>
    </row>
    <row r="28" spans="1:7" s="24" customFormat="1">
      <c r="A28" s="64"/>
      <c r="B28" s="207"/>
      <c r="C28" s="1" t="s">
        <v>32</v>
      </c>
      <c r="D28" s="44"/>
      <c r="E28" s="41"/>
      <c r="F28" s="41"/>
    </row>
    <row r="29" spans="1:7" s="24" customFormat="1" ht="34.5">
      <c r="A29" s="66"/>
      <c r="B29" s="207"/>
      <c r="C29" s="2" t="s">
        <v>136</v>
      </c>
      <c r="D29" s="45"/>
      <c r="E29" s="46"/>
      <c r="F29" s="46"/>
    </row>
    <row r="30" spans="1:7" s="24" customFormat="1">
      <c r="A30" s="64"/>
      <c r="B30" s="207"/>
      <c r="C30" s="1" t="s">
        <v>33</v>
      </c>
      <c r="D30" s="44"/>
      <c r="E30" s="46"/>
      <c r="F30" s="46"/>
    </row>
    <row r="31" spans="1:7" s="24" customFormat="1" ht="42" customHeight="1">
      <c r="A31" s="64"/>
      <c r="B31" s="207"/>
      <c r="C31" s="2" t="s">
        <v>137</v>
      </c>
      <c r="D31" s="45"/>
      <c r="E31" s="46"/>
      <c r="F31" s="47"/>
    </row>
    <row r="32" spans="1:7" s="24" customFormat="1">
      <c r="A32" s="64"/>
      <c r="B32" s="46"/>
      <c r="C32" s="48" t="s">
        <v>46</v>
      </c>
      <c r="D32" s="48"/>
      <c r="E32" s="48"/>
      <c r="F32" s="48"/>
    </row>
    <row r="33" spans="1:7" s="24" customFormat="1">
      <c r="A33" s="64"/>
      <c r="B33" s="208">
        <v>11002</v>
      </c>
      <c r="C33" s="19" t="s">
        <v>34</v>
      </c>
      <c r="D33" s="44"/>
      <c r="E33" s="49"/>
      <c r="F33" s="46"/>
    </row>
    <row r="34" spans="1:7" s="24" customFormat="1" ht="34.5">
      <c r="A34" s="64"/>
      <c r="B34" s="208"/>
      <c r="C34" s="20" t="s">
        <v>179</v>
      </c>
      <c r="D34" s="50">
        <f>'Havelvats 2 '!G48</f>
        <v>-500000</v>
      </c>
      <c r="E34" s="50">
        <f>'Havelvats 2 '!H48</f>
        <v>0</v>
      </c>
      <c r="F34" s="50">
        <f>'Havelvats 2 '!I48</f>
        <v>0</v>
      </c>
      <c r="G34" s="51"/>
    </row>
    <row r="35" spans="1:7" s="24" customFormat="1">
      <c r="A35" s="64"/>
      <c r="B35" s="208"/>
      <c r="C35" s="19" t="s">
        <v>35</v>
      </c>
      <c r="D35" s="44"/>
      <c r="E35" s="46"/>
      <c r="F35" s="46"/>
    </row>
    <row r="36" spans="1:7" s="24" customFormat="1" ht="51.75">
      <c r="A36" s="64"/>
      <c r="B36" s="208"/>
      <c r="C36" s="19" t="s">
        <v>180</v>
      </c>
      <c r="D36" s="45"/>
      <c r="E36" s="46"/>
      <c r="F36" s="46"/>
    </row>
    <row r="37" spans="1:7" s="24" customFormat="1" ht="18" customHeight="1">
      <c r="A37" s="64"/>
      <c r="B37" s="208"/>
      <c r="C37" s="19" t="s">
        <v>36</v>
      </c>
      <c r="D37" s="44"/>
      <c r="E37" s="46"/>
      <c r="F37" s="46"/>
    </row>
    <row r="38" spans="1:7" s="24" customFormat="1" ht="23.25" customHeight="1">
      <c r="A38" s="65"/>
      <c r="B38" s="208"/>
      <c r="C38" s="19" t="s">
        <v>37</v>
      </c>
      <c r="D38" s="45"/>
      <c r="E38" s="46"/>
      <c r="F38" s="46"/>
    </row>
    <row r="39" spans="1:7" s="24" customFormat="1">
      <c r="A39" s="67">
        <v>1212</v>
      </c>
      <c r="B39" s="204"/>
      <c r="C39" s="1" t="s">
        <v>31</v>
      </c>
      <c r="D39" s="15"/>
      <c r="E39" s="52"/>
      <c r="F39" s="41"/>
    </row>
    <row r="40" spans="1:7" s="24" customFormat="1">
      <c r="A40" s="66"/>
      <c r="B40" s="205"/>
      <c r="C40" s="20" t="s">
        <v>79</v>
      </c>
      <c r="D40" s="53">
        <f>+D47</f>
        <v>1200000</v>
      </c>
      <c r="E40" s="53">
        <f>+E47</f>
        <v>1200000</v>
      </c>
      <c r="F40" s="53">
        <f>+F47</f>
        <v>1200000</v>
      </c>
      <c r="G40" s="43"/>
    </row>
    <row r="41" spans="1:7" s="24" customFormat="1">
      <c r="A41" s="66"/>
      <c r="B41" s="205"/>
      <c r="C41" s="1" t="s">
        <v>32</v>
      </c>
      <c r="D41" s="4"/>
      <c r="E41" s="52"/>
      <c r="F41" s="41"/>
    </row>
    <row r="42" spans="1:7" s="24" customFormat="1">
      <c r="A42" s="66"/>
      <c r="B42" s="205"/>
      <c r="C42" s="2" t="s">
        <v>138</v>
      </c>
      <c r="D42" s="6"/>
      <c r="E42" s="54"/>
      <c r="F42" s="46"/>
    </row>
    <row r="43" spans="1:7" s="24" customFormat="1" ht="18.75" customHeight="1">
      <c r="A43" s="66"/>
      <c r="B43" s="205"/>
      <c r="C43" s="1" t="s">
        <v>33</v>
      </c>
      <c r="D43" s="4"/>
      <c r="E43" s="54"/>
      <c r="F43" s="46"/>
    </row>
    <row r="44" spans="1:7" s="24" customFormat="1" ht="39.75" customHeight="1">
      <c r="A44" s="66"/>
      <c r="B44" s="205"/>
      <c r="C44" s="2" t="s">
        <v>80</v>
      </c>
      <c r="D44" s="6"/>
      <c r="E44" s="54"/>
      <c r="F44" s="46"/>
    </row>
    <row r="45" spans="1:7" s="24" customFormat="1">
      <c r="A45" s="68"/>
      <c r="B45" s="54"/>
      <c r="C45" s="3" t="s">
        <v>46</v>
      </c>
      <c r="D45" s="3"/>
      <c r="E45" s="3"/>
      <c r="F45" s="48"/>
    </row>
    <row r="46" spans="1:7" s="24" customFormat="1">
      <c r="A46" s="55"/>
      <c r="B46" s="192">
        <v>12025</v>
      </c>
      <c r="C46" s="4" t="s">
        <v>34</v>
      </c>
      <c r="D46" s="4"/>
      <c r="E46" s="56"/>
      <c r="F46" s="46"/>
    </row>
    <row r="47" spans="1:7" s="24" customFormat="1" ht="34.5">
      <c r="A47" s="55"/>
      <c r="B47" s="192"/>
      <c r="C47" s="181" t="s">
        <v>139</v>
      </c>
      <c r="D47" s="56">
        <f>'Havelvats 2 '!G57</f>
        <v>1200000</v>
      </c>
      <c r="E47" s="56">
        <f>'Havelvats 2 '!H57</f>
        <v>1200000</v>
      </c>
      <c r="F47" s="56">
        <f>'Havelvats 2 '!I57</f>
        <v>1200000</v>
      </c>
      <c r="G47" s="51"/>
    </row>
    <row r="48" spans="1:7" s="24" customFormat="1">
      <c r="A48" s="55"/>
      <c r="B48" s="192"/>
      <c r="C48" s="4" t="s">
        <v>35</v>
      </c>
      <c r="D48" s="4"/>
      <c r="E48" s="54"/>
      <c r="F48" s="46"/>
    </row>
    <row r="49" spans="1:6" s="24" customFormat="1" ht="76.5" customHeight="1">
      <c r="A49" s="55"/>
      <c r="B49" s="192"/>
      <c r="C49" s="5" t="s">
        <v>140</v>
      </c>
      <c r="D49" s="6"/>
      <c r="E49" s="54"/>
      <c r="F49" s="46"/>
    </row>
    <row r="50" spans="1:6" s="24" customFormat="1">
      <c r="A50" s="55"/>
      <c r="B50" s="192"/>
      <c r="C50" s="4" t="s">
        <v>36</v>
      </c>
      <c r="D50" s="4"/>
      <c r="E50" s="54"/>
      <c r="F50" s="46"/>
    </row>
    <row r="51" spans="1:6" s="24" customFormat="1">
      <c r="A51" s="57"/>
      <c r="B51" s="192"/>
      <c r="C51" s="6" t="s">
        <v>81</v>
      </c>
      <c r="D51" s="6"/>
      <c r="E51" s="54"/>
      <c r="F51" s="46"/>
    </row>
    <row r="52" spans="1:6" s="24" customFormat="1">
      <c r="A52" s="39"/>
      <c r="B52" s="196" t="s">
        <v>53</v>
      </c>
      <c r="C52" s="197" t="s">
        <v>53</v>
      </c>
      <c r="D52" s="33">
        <f>+D54</f>
        <v>0</v>
      </c>
      <c r="E52" s="33">
        <f t="shared" ref="E52:F52" si="2">+E54</f>
        <v>0</v>
      </c>
      <c r="F52" s="33">
        <f t="shared" si="2"/>
        <v>0</v>
      </c>
    </row>
    <row r="53" spans="1:6" ht="24.75" customHeight="1">
      <c r="A53" s="198">
        <v>1139</v>
      </c>
      <c r="B53" s="201"/>
      <c r="C53" s="7" t="s">
        <v>31</v>
      </c>
      <c r="D53" s="69"/>
      <c r="E53" s="69"/>
      <c r="F53" s="69"/>
    </row>
    <row r="54" spans="1:6" ht="21" customHeight="1">
      <c r="A54" s="199"/>
      <c r="B54" s="202"/>
      <c r="C54" s="8" t="s">
        <v>54</v>
      </c>
      <c r="D54" s="33">
        <f>+D60+D66</f>
        <v>0</v>
      </c>
      <c r="E54" s="33">
        <f t="shared" ref="E54:F54" si="3">+E60+E66</f>
        <v>0</v>
      </c>
      <c r="F54" s="33">
        <f t="shared" si="3"/>
        <v>0</v>
      </c>
    </row>
    <row r="55" spans="1:6" ht="24" customHeight="1">
      <c r="A55" s="199"/>
      <c r="B55" s="202"/>
      <c r="C55" s="15" t="s">
        <v>32</v>
      </c>
      <c r="D55" s="58"/>
      <c r="E55" s="58"/>
      <c r="F55" s="58"/>
    </row>
    <row r="56" spans="1:6" ht="57.75" customHeight="1">
      <c r="A56" s="199"/>
      <c r="B56" s="202"/>
      <c r="C56" s="9" t="s">
        <v>55</v>
      </c>
      <c r="D56" s="58"/>
      <c r="E56" s="58"/>
      <c r="F56" s="58"/>
    </row>
    <row r="57" spans="1:6" ht="23.25" customHeight="1">
      <c r="A57" s="199"/>
      <c r="B57" s="202"/>
      <c r="C57" s="10" t="s">
        <v>33</v>
      </c>
      <c r="D57" s="58"/>
      <c r="E57" s="58"/>
      <c r="F57" s="58"/>
    </row>
    <row r="58" spans="1:6" ht="42.75" customHeight="1">
      <c r="A58" s="199"/>
      <c r="B58" s="203"/>
      <c r="C58" s="11" t="s">
        <v>56</v>
      </c>
      <c r="D58" s="58"/>
      <c r="E58" s="58"/>
      <c r="F58" s="58"/>
    </row>
    <row r="59" spans="1:6">
      <c r="A59" s="199"/>
      <c r="B59" s="201" t="s">
        <v>57</v>
      </c>
      <c r="C59" s="15" t="s">
        <v>34</v>
      </c>
      <c r="D59" s="59"/>
      <c r="E59" s="59"/>
      <c r="F59" s="60"/>
    </row>
    <row r="60" spans="1:6">
      <c r="A60" s="199"/>
      <c r="B60" s="202"/>
      <c r="C60" s="8" t="s">
        <v>54</v>
      </c>
      <c r="D60" s="56">
        <f>'Havelvats 2 '!G150</f>
        <v>-1200000</v>
      </c>
      <c r="E60" s="56">
        <f>'Havelvats 2 '!H150</f>
        <v>-1200000</v>
      </c>
      <c r="F60" s="56">
        <f>'Havelvats 2 '!I150</f>
        <v>-1200000</v>
      </c>
    </row>
    <row r="61" spans="1:6">
      <c r="A61" s="199"/>
      <c r="B61" s="202"/>
      <c r="C61" s="15" t="s">
        <v>35</v>
      </c>
      <c r="D61" s="61"/>
      <c r="E61" s="61"/>
      <c r="F61" s="61"/>
    </row>
    <row r="62" spans="1:6" ht="69.75" customHeight="1">
      <c r="A62" s="199"/>
      <c r="B62" s="202"/>
      <c r="C62" s="9" t="s">
        <v>58</v>
      </c>
      <c r="D62" s="61"/>
      <c r="E62" s="61"/>
      <c r="F62" s="61"/>
    </row>
    <row r="63" spans="1:6">
      <c r="A63" s="199"/>
      <c r="B63" s="202"/>
      <c r="C63" s="15" t="s">
        <v>36</v>
      </c>
      <c r="D63" s="61"/>
      <c r="E63" s="61"/>
      <c r="F63" s="61"/>
    </row>
    <row r="64" spans="1:6">
      <c r="A64" s="199"/>
      <c r="B64" s="203"/>
      <c r="C64" s="9" t="s">
        <v>37</v>
      </c>
      <c r="D64" s="61"/>
      <c r="E64" s="61"/>
      <c r="F64" s="61"/>
    </row>
    <row r="65" spans="1:6">
      <c r="A65" s="199"/>
      <c r="B65" s="201" t="s">
        <v>57</v>
      </c>
      <c r="C65" s="15" t="s">
        <v>34</v>
      </c>
      <c r="D65" s="59"/>
      <c r="E65" s="59"/>
      <c r="F65" s="60"/>
    </row>
    <row r="66" spans="1:6">
      <c r="A66" s="199"/>
      <c r="B66" s="202"/>
      <c r="C66" s="8" t="s">
        <v>54</v>
      </c>
      <c r="D66" s="62">
        <f>'Havelvats 2 '!G142</f>
        <v>1200000</v>
      </c>
      <c r="E66" s="62">
        <f>'Havelvats 2 '!H142</f>
        <v>1200000</v>
      </c>
      <c r="F66" s="62">
        <f>'Havelvats 2 '!I142</f>
        <v>1200000</v>
      </c>
    </row>
    <row r="67" spans="1:6">
      <c r="A67" s="199"/>
      <c r="B67" s="202"/>
      <c r="C67" s="15" t="s">
        <v>35</v>
      </c>
      <c r="D67" s="61"/>
      <c r="E67" s="61"/>
      <c r="F67" s="61"/>
    </row>
    <row r="68" spans="1:6" ht="75" customHeight="1">
      <c r="A68" s="199"/>
      <c r="B68" s="202"/>
      <c r="C68" s="9" t="s">
        <v>58</v>
      </c>
      <c r="D68" s="61"/>
      <c r="E68" s="61"/>
      <c r="F68" s="61"/>
    </row>
    <row r="69" spans="1:6">
      <c r="A69" s="199"/>
      <c r="B69" s="202"/>
      <c r="C69" s="15" t="s">
        <v>36</v>
      </c>
      <c r="D69" s="61"/>
      <c r="E69" s="61"/>
      <c r="F69" s="61"/>
    </row>
    <row r="70" spans="1:6" ht="16.5" customHeight="1">
      <c r="A70" s="200"/>
      <c r="B70" s="203"/>
      <c r="C70" s="9" t="s">
        <v>37</v>
      </c>
      <c r="D70" s="61"/>
      <c r="E70" s="61"/>
      <c r="F70" s="61"/>
    </row>
  </sheetData>
  <mergeCells count="16">
    <mergeCell ref="A5:F5"/>
    <mergeCell ref="A8:B8"/>
    <mergeCell ref="B12:C12"/>
    <mergeCell ref="B13:B18"/>
    <mergeCell ref="B20:B25"/>
    <mergeCell ref="C8:C9"/>
    <mergeCell ref="B46:B51"/>
    <mergeCell ref="D8:F8"/>
    <mergeCell ref="B52:C52"/>
    <mergeCell ref="A53:A70"/>
    <mergeCell ref="B53:B58"/>
    <mergeCell ref="B59:B64"/>
    <mergeCell ref="B65:B70"/>
    <mergeCell ref="B39:B44"/>
    <mergeCell ref="B26:B31"/>
    <mergeCell ref="B33:B38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50"/>
  <sheetViews>
    <sheetView zoomScaleNormal="100" zoomScaleSheetLayoutView="100" workbookViewId="0">
      <selection activeCell="A7" sqref="A7:XFD150"/>
    </sheetView>
  </sheetViews>
  <sheetFormatPr defaultColWidth="9.140625" defaultRowHeight="17.25"/>
  <cols>
    <col min="1" max="1" width="8.5703125" style="21" customWidth="1"/>
    <col min="2" max="2" width="9" style="21" customWidth="1"/>
    <col min="3" max="3" width="7.140625" style="21" customWidth="1"/>
    <col min="4" max="4" width="10.42578125" style="21" customWidth="1"/>
    <col min="5" max="5" width="13.85546875" style="21" customWidth="1"/>
    <col min="6" max="6" width="55.140625" style="21" customWidth="1"/>
    <col min="7" max="7" width="18.140625" style="70" customWidth="1"/>
    <col min="8" max="8" width="18.42578125" style="21" customWidth="1"/>
    <col min="9" max="9" width="16.42578125" style="21" customWidth="1"/>
    <col min="10" max="10" width="18.140625" style="21" customWidth="1"/>
    <col min="11" max="11" width="49.85546875" style="21" customWidth="1"/>
    <col min="12" max="12" width="14.42578125" style="21" customWidth="1"/>
    <col min="13" max="16384" width="9.140625" style="21"/>
  </cols>
  <sheetData>
    <row r="1" spans="1:10" ht="21" customHeight="1">
      <c r="H1" s="22" t="s">
        <v>51</v>
      </c>
      <c r="I1" s="22"/>
      <c r="J1" s="22"/>
    </row>
    <row r="2" spans="1:10" ht="13.5" customHeight="1">
      <c r="H2" s="22" t="s">
        <v>150</v>
      </c>
      <c r="I2" s="22"/>
      <c r="J2" s="22"/>
    </row>
    <row r="3" spans="1:10" ht="13.5" customHeight="1">
      <c r="H3" s="22" t="s">
        <v>9</v>
      </c>
      <c r="I3" s="22"/>
      <c r="J3" s="22"/>
    </row>
    <row r="4" spans="1:10" ht="13.5" customHeight="1"/>
    <row r="5" spans="1:10" ht="39" customHeight="1">
      <c r="A5" s="242" t="s">
        <v>189</v>
      </c>
      <c r="B5" s="242"/>
      <c r="C5" s="242"/>
      <c r="D5" s="242"/>
      <c r="E5" s="242"/>
      <c r="F5" s="242"/>
      <c r="G5" s="242"/>
      <c r="H5" s="242"/>
      <c r="I5" s="242"/>
    </row>
    <row r="7" spans="1:10">
      <c r="H7" s="21" t="s">
        <v>25</v>
      </c>
    </row>
    <row r="8" spans="1:10" s="63" customFormat="1" ht="57" customHeight="1">
      <c r="A8" s="192" t="s">
        <v>26</v>
      </c>
      <c r="B8" s="192"/>
      <c r="C8" s="192"/>
      <c r="D8" s="192" t="s">
        <v>14</v>
      </c>
      <c r="E8" s="192"/>
      <c r="F8" s="192" t="s">
        <v>20</v>
      </c>
      <c r="G8" s="243" t="s">
        <v>124</v>
      </c>
      <c r="H8" s="243"/>
      <c r="I8" s="243"/>
    </row>
    <row r="9" spans="1:10" s="63" customFormat="1" ht="49.5" customHeight="1">
      <c r="A9" s="71" t="s">
        <v>27</v>
      </c>
      <c r="B9" s="71" t="s">
        <v>28</v>
      </c>
      <c r="C9" s="71" t="s">
        <v>29</v>
      </c>
      <c r="D9" s="71" t="s">
        <v>18</v>
      </c>
      <c r="E9" s="71" t="s">
        <v>19</v>
      </c>
      <c r="F9" s="192"/>
      <c r="G9" s="72" t="s">
        <v>52</v>
      </c>
      <c r="H9" s="27" t="s">
        <v>16</v>
      </c>
      <c r="I9" s="27" t="s">
        <v>17</v>
      </c>
    </row>
    <row r="10" spans="1:10" s="63" customFormat="1">
      <c r="A10" s="10"/>
      <c r="B10" s="10"/>
      <c r="C10" s="10"/>
      <c r="D10" s="27"/>
      <c r="E10" s="27"/>
      <c r="F10" s="20" t="s">
        <v>24</v>
      </c>
      <c r="G10" s="73">
        <f>G12+G124</f>
        <v>0</v>
      </c>
      <c r="H10" s="73">
        <f>H12+H124</f>
        <v>0</v>
      </c>
      <c r="I10" s="73">
        <f>I12+I124</f>
        <v>0</v>
      </c>
    </row>
    <row r="11" spans="1:10" s="63" customFormat="1">
      <c r="A11" s="10"/>
      <c r="B11" s="10"/>
      <c r="C11" s="10"/>
      <c r="D11" s="27"/>
      <c r="E11" s="27"/>
      <c r="F11" s="19" t="s">
        <v>40</v>
      </c>
      <c r="G11" s="74"/>
      <c r="H11" s="73"/>
      <c r="I11" s="73"/>
    </row>
    <row r="12" spans="1:10" s="63" customFormat="1" ht="45" customHeight="1">
      <c r="A12" s="10"/>
      <c r="B12" s="10"/>
      <c r="C12" s="10"/>
      <c r="D12" s="27"/>
      <c r="E12" s="27"/>
      <c r="F12" s="20" t="s">
        <v>82</v>
      </c>
      <c r="G12" s="73">
        <f>G13+G31+G49</f>
        <v>0</v>
      </c>
      <c r="H12" s="73">
        <f t="shared" ref="H12:I12" si="0">H13+H31+H49</f>
        <v>0</v>
      </c>
      <c r="I12" s="73">
        <f t="shared" si="0"/>
        <v>0</v>
      </c>
    </row>
    <row r="13" spans="1:10" s="63" customFormat="1" ht="18.75" customHeight="1">
      <c r="A13" s="216" t="s">
        <v>144</v>
      </c>
      <c r="B13" s="75"/>
      <c r="C13" s="217"/>
      <c r="D13" s="218" t="s">
        <v>44</v>
      </c>
      <c r="E13" s="217" t="s">
        <v>45</v>
      </c>
      <c r="F13" s="20" t="s">
        <v>143</v>
      </c>
      <c r="G13" s="73">
        <f t="shared" ref="G13:I13" si="1">G15</f>
        <v>-700000</v>
      </c>
      <c r="H13" s="73">
        <f t="shared" si="1"/>
        <v>-1200000</v>
      </c>
      <c r="I13" s="73">
        <f t="shared" si="1"/>
        <v>-1200000</v>
      </c>
    </row>
    <row r="14" spans="1:10" s="63" customFormat="1">
      <c r="A14" s="216"/>
      <c r="B14" s="216" t="s">
        <v>142</v>
      </c>
      <c r="C14" s="217"/>
      <c r="D14" s="219"/>
      <c r="E14" s="217"/>
      <c r="F14" s="76" t="s">
        <v>21</v>
      </c>
      <c r="G14" s="77"/>
      <c r="H14" s="77"/>
      <c r="I14" s="77"/>
    </row>
    <row r="15" spans="1:10" s="63" customFormat="1">
      <c r="A15" s="216"/>
      <c r="B15" s="216"/>
      <c r="C15" s="217"/>
      <c r="D15" s="219"/>
      <c r="E15" s="217"/>
      <c r="F15" s="20" t="s">
        <v>141</v>
      </c>
      <c r="G15" s="78">
        <f t="shared" ref="G15:H15" si="2">G17</f>
        <v>-700000</v>
      </c>
      <c r="H15" s="78">
        <f t="shared" si="2"/>
        <v>-1200000</v>
      </c>
      <c r="I15" s="78">
        <f>I17</f>
        <v>-1200000</v>
      </c>
    </row>
    <row r="16" spans="1:10" s="63" customFormat="1">
      <c r="A16" s="216"/>
      <c r="B16" s="216"/>
      <c r="C16" s="217"/>
      <c r="D16" s="220"/>
      <c r="E16" s="217"/>
      <c r="F16" s="76" t="s">
        <v>21</v>
      </c>
      <c r="G16" s="77"/>
      <c r="H16" s="77"/>
      <c r="I16" s="77"/>
    </row>
    <row r="17" spans="1:17" s="80" customFormat="1">
      <c r="A17" s="216"/>
      <c r="B17" s="216"/>
      <c r="C17" s="216" t="s">
        <v>76</v>
      </c>
      <c r="D17" s="218"/>
      <c r="E17" s="217"/>
      <c r="F17" s="20" t="s">
        <v>141</v>
      </c>
      <c r="G17" s="78">
        <f>+G20</f>
        <v>-700000</v>
      </c>
      <c r="H17" s="78">
        <f>+H20</f>
        <v>-1200000</v>
      </c>
      <c r="I17" s="78">
        <f>+I20</f>
        <v>-1200000</v>
      </c>
      <c r="J17" s="79"/>
      <c r="K17" s="79"/>
      <c r="L17" s="79"/>
      <c r="M17" s="79"/>
      <c r="N17" s="79"/>
      <c r="O17" s="79"/>
      <c r="P17" s="79"/>
      <c r="Q17" s="79"/>
    </row>
    <row r="18" spans="1:17" s="80" customFormat="1">
      <c r="A18" s="216"/>
      <c r="B18" s="216"/>
      <c r="C18" s="216"/>
      <c r="D18" s="219"/>
      <c r="E18" s="217"/>
      <c r="F18" s="76" t="s">
        <v>21</v>
      </c>
      <c r="G18" s="81"/>
      <c r="H18" s="82"/>
      <c r="I18" s="82"/>
      <c r="J18" s="79"/>
      <c r="K18" s="79"/>
      <c r="L18" s="79"/>
      <c r="M18" s="79"/>
      <c r="N18" s="79"/>
      <c r="O18" s="79"/>
      <c r="P18" s="79"/>
      <c r="Q18" s="79"/>
    </row>
    <row r="19" spans="1:17" s="80" customFormat="1" ht="33" customHeight="1">
      <c r="A19" s="216"/>
      <c r="B19" s="216"/>
      <c r="C19" s="216"/>
      <c r="D19" s="220"/>
      <c r="E19" s="217"/>
      <c r="F19" s="83" t="s">
        <v>74</v>
      </c>
      <c r="G19" s="84"/>
      <c r="H19" s="82"/>
      <c r="I19" s="82"/>
      <c r="J19" s="79"/>
      <c r="K19" s="79"/>
      <c r="L19" s="79"/>
      <c r="M19" s="79"/>
      <c r="N19" s="79"/>
      <c r="O19" s="79"/>
      <c r="P19" s="79"/>
      <c r="Q19" s="79"/>
    </row>
    <row r="20" spans="1:17" s="80" customFormat="1" ht="23.25" customHeight="1">
      <c r="A20" s="216"/>
      <c r="B20" s="216"/>
      <c r="C20" s="216"/>
      <c r="D20" s="238">
        <v>1070</v>
      </c>
      <c r="E20" s="239" t="s">
        <v>145</v>
      </c>
      <c r="F20" s="240"/>
      <c r="G20" s="85">
        <f t="shared" ref="G20:H20" si="3">+G22</f>
        <v>-700000</v>
      </c>
      <c r="H20" s="85">
        <f t="shared" si="3"/>
        <v>-1200000</v>
      </c>
      <c r="I20" s="85">
        <f>+I22</f>
        <v>-1200000</v>
      </c>
      <c r="J20" s="79"/>
      <c r="K20" s="79"/>
      <c r="L20" s="79"/>
      <c r="M20" s="79"/>
      <c r="N20" s="79"/>
      <c r="O20" s="79"/>
      <c r="P20" s="79"/>
      <c r="Q20" s="79"/>
    </row>
    <row r="21" spans="1:17" s="80" customFormat="1">
      <c r="A21" s="216"/>
      <c r="B21" s="216"/>
      <c r="C21" s="216"/>
      <c r="D21" s="238"/>
      <c r="E21" s="241"/>
      <c r="F21" s="76" t="s">
        <v>21</v>
      </c>
      <c r="G21" s="81"/>
      <c r="H21" s="82"/>
      <c r="I21" s="82"/>
      <c r="J21" s="79"/>
      <c r="K21" s="79"/>
      <c r="L21" s="79"/>
      <c r="M21" s="79"/>
      <c r="N21" s="79"/>
      <c r="O21" s="79"/>
      <c r="P21" s="79"/>
      <c r="Q21" s="79"/>
    </row>
    <row r="22" spans="1:17" s="80" customFormat="1" ht="90" customHeight="1">
      <c r="A22" s="216"/>
      <c r="B22" s="216"/>
      <c r="C22" s="216"/>
      <c r="D22" s="238"/>
      <c r="E22" s="241"/>
      <c r="F22" s="10" t="s">
        <v>133</v>
      </c>
      <c r="G22" s="86">
        <f>+G24</f>
        <v>-700000</v>
      </c>
      <c r="H22" s="86">
        <f t="shared" ref="H22:I22" si="4">+H24</f>
        <v>-1200000</v>
      </c>
      <c r="I22" s="86">
        <f t="shared" si="4"/>
        <v>-1200000</v>
      </c>
      <c r="J22" s="79"/>
      <c r="K22" s="79"/>
      <c r="L22" s="79"/>
      <c r="M22" s="79"/>
      <c r="N22" s="79"/>
      <c r="O22" s="79"/>
      <c r="P22" s="79"/>
      <c r="Q22" s="79"/>
    </row>
    <row r="23" spans="1:17" s="63" customFormat="1" ht="16.5" customHeight="1">
      <c r="A23" s="216"/>
      <c r="B23" s="216"/>
      <c r="C23" s="216"/>
      <c r="D23" s="238"/>
      <c r="E23" s="217">
        <v>12003</v>
      </c>
      <c r="F23" s="15" t="s">
        <v>49</v>
      </c>
      <c r="G23" s="87"/>
      <c r="H23" s="87"/>
      <c r="I23" s="87"/>
    </row>
    <row r="24" spans="1:17" s="89" customFormat="1" ht="53.25" customHeight="1">
      <c r="A24" s="216"/>
      <c r="B24" s="216"/>
      <c r="C24" s="216"/>
      <c r="D24" s="238"/>
      <c r="E24" s="217"/>
      <c r="F24" s="10" t="s">
        <v>146</v>
      </c>
      <c r="G24" s="88">
        <f>+G26</f>
        <v>-700000</v>
      </c>
      <c r="H24" s="88">
        <f t="shared" ref="H24:I24" si="5">H26</f>
        <v>-1200000</v>
      </c>
      <c r="I24" s="88">
        <f t="shared" si="5"/>
        <v>-1200000</v>
      </c>
    </row>
    <row r="25" spans="1:17" s="63" customFormat="1" ht="53.25" customHeight="1">
      <c r="A25" s="216"/>
      <c r="B25" s="216"/>
      <c r="C25" s="216"/>
      <c r="D25" s="238"/>
      <c r="E25" s="217"/>
      <c r="F25" s="19" t="s">
        <v>65</v>
      </c>
      <c r="G25" s="77"/>
      <c r="H25" s="77"/>
      <c r="I25" s="77"/>
    </row>
    <row r="26" spans="1:17" s="63" customFormat="1">
      <c r="A26" s="216"/>
      <c r="B26" s="216"/>
      <c r="C26" s="216"/>
      <c r="D26" s="238"/>
      <c r="E26" s="217"/>
      <c r="F26" s="19" t="s">
        <v>22</v>
      </c>
      <c r="G26" s="87">
        <f>+G27</f>
        <v>-700000</v>
      </c>
      <c r="H26" s="87">
        <f t="shared" ref="H26:I29" si="6">H27</f>
        <v>-1200000</v>
      </c>
      <c r="I26" s="87">
        <f t="shared" si="6"/>
        <v>-1200000</v>
      </c>
      <c r="J26" s="90"/>
    </row>
    <row r="27" spans="1:17" s="63" customFormat="1">
      <c r="A27" s="216"/>
      <c r="B27" s="216"/>
      <c r="C27" s="216"/>
      <c r="D27" s="238"/>
      <c r="E27" s="217"/>
      <c r="F27" s="19" t="s">
        <v>23</v>
      </c>
      <c r="G27" s="91">
        <f>+G28</f>
        <v>-700000</v>
      </c>
      <c r="H27" s="91">
        <f t="shared" si="6"/>
        <v>-1200000</v>
      </c>
      <c r="I27" s="91">
        <f t="shared" si="6"/>
        <v>-1200000</v>
      </c>
    </row>
    <row r="28" spans="1:17" s="63" customFormat="1">
      <c r="A28" s="216"/>
      <c r="B28" s="216"/>
      <c r="C28" s="216"/>
      <c r="D28" s="238"/>
      <c r="E28" s="217"/>
      <c r="F28" s="19" t="s">
        <v>147</v>
      </c>
      <c r="G28" s="91">
        <f>G29</f>
        <v>-700000</v>
      </c>
      <c r="H28" s="91">
        <f t="shared" si="6"/>
        <v>-1200000</v>
      </c>
      <c r="I28" s="91">
        <f t="shared" si="6"/>
        <v>-1200000</v>
      </c>
    </row>
    <row r="29" spans="1:17" s="63" customFormat="1" ht="34.5">
      <c r="A29" s="216"/>
      <c r="B29" s="216"/>
      <c r="C29" s="216"/>
      <c r="D29" s="238"/>
      <c r="E29" s="217"/>
      <c r="F29" s="92" t="s">
        <v>148</v>
      </c>
      <c r="G29" s="91">
        <f t="shared" ref="G29" si="7">G30</f>
        <v>-700000</v>
      </c>
      <c r="H29" s="91">
        <f t="shared" si="6"/>
        <v>-1200000</v>
      </c>
      <c r="I29" s="91">
        <f>I30</f>
        <v>-1200000</v>
      </c>
      <c r="J29" s="93"/>
    </row>
    <row r="30" spans="1:17" s="80" customFormat="1">
      <c r="A30" s="216"/>
      <c r="B30" s="216"/>
      <c r="C30" s="216"/>
      <c r="D30" s="238"/>
      <c r="E30" s="94"/>
      <c r="F30" s="10" t="s">
        <v>149</v>
      </c>
      <c r="G30" s="91">
        <f>-700000</f>
        <v>-700000</v>
      </c>
      <c r="H30" s="91">
        <f>-1200000</f>
        <v>-1200000</v>
      </c>
      <c r="I30" s="91">
        <f>-1200000</f>
        <v>-1200000</v>
      </c>
      <c r="J30" s="79"/>
      <c r="K30" s="79"/>
      <c r="L30" s="79"/>
      <c r="M30" s="79"/>
      <c r="N30" s="79"/>
      <c r="O30" s="79"/>
      <c r="P30" s="79"/>
      <c r="Q30" s="79"/>
    </row>
    <row r="31" spans="1:17" s="63" customFormat="1" ht="18.75" customHeight="1">
      <c r="A31" s="216" t="s">
        <v>126</v>
      </c>
      <c r="B31" s="75"/>
      <c r="C31" s="217"/>
      <c r="D31" s="218" t="s">
        <v>44</v>
      </c>
      <c r="E31" s="217" t="s">
        <v>45</v>
      </c>
      <c r="F31" s="20" t="s">
        <v>125</v>
      </c>
      <c r="G31" s="73">
        <f t="shared" ref="G31:I31" si="8">G33</f>
        <v>-500000</v>
      </c>
      <c r="H31" s="73">
        <f t="shared" si="8"/>
        <v>0</v>
      </c>
      <c r="I31" s="73">
        <f t="shared" si="8"/>
        <v>0</v>
      </c>
    </row>
    <row r="32" spans="1:17" s="63" customFormat="1">
      <c r="A32" s="216"/>
      <c r="B32" s="216" t="s">
        <v>153</v>
      </c>
      <c r="C32" s="217"/>
      <c r="D32" s="219"/>
      <c r="E32" s="217"/>
      <c r="F32" s="76" t="s">
        <v>21</v>
      </c>
      <c r="G32" s="77"/>
      <c r="H32" s="77"/>
      <c r="I32" s="77"/>
    </row>
    <row r="33" spans="1:17" s="63" customFormat="1" ht="34.5">
      <c r="A33" s="216"/>
      <c r="B33" s="216"/>
      <c r="C33" s="217"/>
      <c r="D33" s="219"/>
      <c r="E33" s="217"/>
      <c r="F33" s="20" t="s">
        <v>152</v>
      </c>
      <c r="G33" s="78">
        <f t="shared" ref="G33:H33" si="9">G35</f>
        <v>-500000</v>
      </c>
      <c r="H33" s="78">
        <f t="shared" si="9"/>
        <v>0</v>
      </c>
      <c r="I33" s="78">
        <f>I35</f>
        <v>0</v>
      </c>
    </row>
    <row r="34" spans="1:17" s="63" customFormat="1">
      <c r="A34" s="216"/>
      <c r="B34" s="216"/>
      <c r="C34" s="217"/>
      <c r="D34" s="220"/>
      <c r="E34" s="217"/>
      <c r="F34" s="76" t="s">
        <v>21</v>
      </c>
      <c r="G34" s="77"/>
      <c r="H34" s="77"/>
      <c r="I34" s="77"/>
    </row>
    <row r="35" spans="1:17" s="80" customFormat="1">
      <c r="A35" s="216"/>
      <c r="B35" s="216"/>
      <c r="C35" s="216" t="s">
        <v>126</v>
      </c>
      <c r="D35" s="218"/>
      <c r="E35" s="217"/>
      <c r="F35" s="20" t="s">
        <v>151</v>
      </c>
      <c r="G35" s="78">
        <f>+G38</f>
        <v>-500000</v>
      </c>
      <c r="H35" s="78">
        <f>+H38</f>
        <v>0</v>
      </c>
      <c r="I35" s="78">
        <f>+I38</f>
        <v>0</v>
      </c>
      <c r="J35" s="79"/>
      <c r="K35" s="79"/>
      <c r="L35" s="79"/>
      <c r="M35" s="79"/>
      <c r="N35" s="79"/>
      <c r="O35" s="79"/>
      <c r="P35" s="79"/>
      <c r="Q35" s="79"/>
    </row>
    <row r="36" spans="1:17" s="80" customFormat="1">
      <c r="A36" s="216"/>
      <c r="B36" s="216"/>
      <c r="C36" s="216"/>
      <c r="D36" s="219"/>
      <c r="E36" s="217"/>
      <c r="F36" s="76" t="s">
        <v>21</v>
      </c>
      <c r="G36" s="81"/>
      <c r="H36" s="82"/>
      <c r="I36" s="82"/>
      <c r="J36" s="79"/>
      <c r="K36" s="79"/>
      <c r="L36" s="79"/>
      <c r="M36" s="79"/>
      <c r="N36" s="79"/>
      <c r="O36" s="79"/>
      <c r="P36" s="79"/>
      <c r="Q36" s="79"/>
    </row>
    <row r="37" spans="1:17" s="80" customFormat="1" ht="33" customHeight="1">
      <c r="A37" s="216"/>
      <c r="B37" s="216"/>
      <c r="C37" s="216"/>
      <c r="D37" s="220"/>
      <c r="E37" s="217"/>
      <c r="F37" s="83" t="s">
        <v>74</v>
      </c>
      <c r="G37" s="84"/>
      <c r="H37" s="82"/>
      <c r="I37" s="82"/>
      <c r="J37" s="79"/>
      <c r="K37" s="79"/>
      <c r="L37" s="79"/>
      <c r="M37" s="79"/>
      <c r="N37" s="79"/>
      <c r="O37" s="79"/>
      <c r="P37" s="79"/>
      <c r="Q37" s="79"/>
    </row>
    <row r="38" spans="1:17" s="80" customFormat="1" ht="23.25" customHeight="1">
      <c r="A38" s="216"/>
      <c r="B38" s="216"/>
      <c r="C38" s="216"/>
      <c r="D38" s="221">
        <v>1004</v>
      </c>
      <c r="E38" s="222" t="s">
        <v>181</v>
      </c>
      <c r="F38" s="223"/>
      <c r="G38" s="95">
        <f t="shared" ref="G38:H38" si="10">+G40</f>
        <v>-500000</v>
      </c>
      <c r="H38" s="95">
        <f t="shared" si="10"/>
        <v>0</v>
      </c>
      <c r="I38" s="95">
        <f>+I40</f>
        <v>0</v>
      </c>
      <c r="J38" s="79"/>
      <c r="K38" s="79"/>
      <c r="L38" s="79"/>
      <c r="M38" s="79"/>
      <c r="N38" s="79"/>
      <c r="O38" s="79"/>
      <c r="P38" s="79"/>
      <c r="Q38" s="79"/>
    </row>
    <row r="39" spans="1:17" s="80" customFormat="1">
      <c r="A39" s="216"/>
      <c r="B39" s="216"/>
      <c r="C39" s="216"/>
      <c r="D39" s="221"/>
      <c r="E39" s="224"/>
      <c r="F39" s="16" t="s">
        <v>21</v>
      </c>
      <c r="G39" s="96"/>
      <c r="H39" s="97"/>
      <c r="I39" s="97"/>
      <c r="J39" s="79"/>
      <c r="K39" s="79"/>
      <c r="L39" s="79"/>
      <c r="M39" s="79"/>
      <c r="N39" s="79"/>
      <c r="O39" s="79"/>
      <c r="P39" s="79"/>
      <c r="Q39" s="79"/>
    </row>
    <row r="40" spans="1:17" s="80" customFormat="1" ht="51.75">
      <c r="A40" s="216"/>
      <c r="B40" s="216"/>
      <c r="C40" s="216"/>
      <c r="D40" s="221"/>
      <c r="E40" s="224"/>
      <c r="F40" s="16" t="s">
        <v>179</v>
      </c>
      <c r="G40" s="98">
        <f>+G42</f>
        <v>-500000</v>
      </c>
      <c r="H40" s="98">
        <f t="shared" ref="H40:I40" si="11">+H42</f>
        <v>0</v>
      </c>
      <c r="I40" s="98">
        <f t="shared" si="11"/>
        <v>0</v>
      </c>
      <c r="J40" s="79"/>
      <c r="K40" s="79"/>
      <c r="L40" s="79"/>
      <c r="M40" s="79"/>
      <c r="N40" s="79"/>
      <c r="O40" s="79"/>
      <c r="P40" s="79"/>
      <c r="Q40" s="79"/>
    </row>
    <row r="41" spans="1:17" s="63" customFormat="1" ht="16.5" customHeight="1">
      <c r="A41" s="216"/>
      <c r="B41" s="216"/>
      <c r="C41" s="216"/>
      <c r="D41" s="221"/>
      <c r="E41" s="225">
        <v>11002</v>
      </c>
      <c r="F41" s="18" t="s">
        <v>49</v>
      </c>
      <c r="G41" s="99"/>
      <c r="H41" s="99"/>
      <c r="I41" s="99"/>
    </row>
    <row r="42" spans="1:17" s="89" customFormat="1" ht="52.5" customHeight="1">
      <c r="A42" s="216"/>
      <c r="B42" s="216"/>
      <c r="C42" s="216"/>
      <c r="D42" s="221"/>
      <c r="E42" s="225"/>
      <c r="F42" s="16" t="s">
        <v>182</v>
      </c>
      <c r="G42" s="100">
        <f>+G44</f>
        <v>-500000</v>
      </c>
      <c r="H42" s="100">
        <f t="shared" ref="H42:I42" si="12">H44</f>
        <v>0</v>
      </c>
      <c r="I42" s="100">
        <f t="shared" si="12"/>
        <v>0</v>
      </c>
    </row>
    <row r="43" spans="1:17" s="63" customFormat="1" ht="37.5" customHeight="1">
      <c r="A43" s="216"/>
      <c r="B43" s="216"/>
      <c r="C43" s="216"/>
      <c r="D43" s="221"/>
      <c r="E43" s="225"/>
      <c r="F43" s="101" t="s">
        <v>65</v>
      </c>
      <c r="G43" s="102"/>
      <c r="H43" s="102"/>
      <c r="I43" s="102"/>
    </row>
    <row r="44" spans="1:17" s="63" customFormat="1">
      <c r="A44" s="216"/>
      <c r="B44" s="216"/>
      <c r="C44" s="216"/>
      <c r="D44" s="221"/>
      <c r="E44" s="225"/>
      <c r="F44" s="101" t="s">
        <v>22</v>
      </c>
      <c r="G44" s="99">
        <f>+G45</f>
        <v>-500000</v>
      </c>
      <c r="H44" s="99">
        <f t="shared" ref="H44:I47" si="13">H45</f>
        <v>0</v>
      </c>
      <c r="I44" s="99">
        <f t="shared" si="13"/>
        <v>0</v>
      </c>
      <c r="J44" s="90"/>
    </row>
    <row r="45" spans="1:17" s="63" customFormat="1">
      <c r="A45" s="216"/>
      <c r="B45" s="216"/>
      <c r="C45" s="216"/>
      <c r="D45" s="221"/>
      <c r="E45" s="225"/>
      <c r="F45" s="101" t="s">
        <v>23</v>
      </c>
      <c r="G45" s="103">
        <f>+G46</f>
        <v>-500000</v>
      </c>
      <c r="H45" s="103">
        <f t="shared" si="13"/>
        <v>0</v>
      </c>
      <c r="I45" s="103">
        <f t="shared" si="13"/>
        <v>0</v>
      </c>
    </row>
    <row r="46" spans="1:17" s="63" customFormat="1">
      <c r="A46" s="216"/>
      <c r="B46" s="216"/>
      <c r="C46" s="216"/>
      <c r="D46" s="221"/>
      <c r="E46" s="225"/>
      <c r="F46" s="101" t="s">
        <v>183</v>
      </c>
      <c r="G46" s="103">
        <f>G47</f>
        <v>-500000</v>
      </c>
      <c r="H46" s="103">
        <f t="shared" si="13"/>
        <v>0</v>
      </c>
      <c r="I46" s="103">
        <f t="shared" si="13"/>
        <v>0</v>
      </c>
    </row>
    <row r="47" spans="1:17" s="63" customFormat="1" ht="34.5">
      <c r="A47" s="216"/>
      <c r="B47" s="216"/>
      <c r="C47" s="216"/>
      <c r="D47" s="221"/>
      <c r="E47" s="225"/>
      <c r="F47" s="104" t="s">
        <v>184</v>
      </c>
      <c r="G47" s="103">
        <f t="shared" ref="G47" si="14">G48</f>
        <v>-500000</v>
      </c>
      <c r="H47" s="103">
        <f t="shared" si="13"/>
        <v>0</v>
      </c>
      <c r="I47" s="103">
        <f>I48</f>
        <v>0</v>
      </c>
      <c r="J47" s="93"/>
    </row>
    <row r="48" spans="1:17" s="80" customFormat="1" ht="34.5">
      <c r="A48" s="216"/>
      <c r="B48" s="216"/>
      <c r="C48" s="216"/>
      <c r="D48" s="221"/>
      <c r="E48" s="105"/>
      <c r="F48" s="16" t="s">
        <v>185</v>
      </c>
      <c r="G48" s="102">
        <f>-500000</f>
        <v>-500000</v>
      </c>
      <c r="H48" s="103"/>
      <c r="I48" s="103"/>
      <c r="J48" s="79"/>
      <c r="K48" s="79"/>
      <c r="L48" s="79"/>
      <c r="M48" s="79"/>
      <c r="N48" s="79"/>
      <c r="O48" s="79"/>
      <c r="P48" s="79"/>
      <c r="Q48" s="79"/>
    </row>
    <row r="49" spans="1:9" s="63" customFormat="1" ht="34.5">
      <c r="A49" s="216" t="s">
        <v>76</v>
      </c>
      <c r="B49" s="217"/>
      <c r="C49" s="217"/>
      <c r="D49" s="231"/>
      <c r="E49" s="229"/>
      <c r="F49" s="106" t="s">
        <v>75</v>
      </c>
      <c r="G49" s="85">
        <f>+G57</f>
        <v>1200000</v>
      </c>
      <c r="H49" s="85">
        <f>+H57</f>
        <v>1200000</v>
      </c>
      <c r="I49" s="85">
        <f t="shared" ref="I49" si="15">I51</f>
        <v>1200000</v>
      </c>
    </row>
    <row r="50" spans="1:9" s="63" customFormat="1">
      <c r="A50" s="216"/>
      <c r="B50" s="217"/>
      <c r="C50" s="217"/>
      <c r="D50" s="232"/>
      <c r="E50" s="229"/>
      <c r="F50" s="19" t="s">
        <v>21</v>
      </c>
      <c r="G50" s="107"/>
      <c r="H50" s="107"/>
      <c r="I50" s="107"/>
    </row>
    <row r="51" spans="1:9" s="63" customFormat="1" ht="59.25" customHeight="1">
      <c r="A51" s="216"/>
      <c r="B51" s="216" t="s">
        <v>41</v>
      </c>
      <c r="C51" s="217"/>
      <c r="D51" s="232"/>
      <c r="E51" s="229"/>
      <c r="F51" s="106" t="s">
        <v>77</v>
      </c>
      <c r="G51" s="85">
        <f t="shared" ref="G51" si="16">G53</f>
        <v>1200000</v>
      </c>
      <c r="H51" s="85">
        <f t="shared" ref="H51:I51" si="17">H53</f>
        <v>1200000</v>
      </c>
      <c r="I51" s="85">
        <f t="shared" si="17"/>
        <v>1200000</v>
      </c>
    </row>
    <row r="52" spans="1:9" s="63" customFormat="1">
      <c r="A52" s="216"/>
      <c r="B52" s="216"/>
      <c r="C52" s="217"/>
      <c r="D52" s="233"/>
      <c r="E52" s="229"/>
      <c r="F52" s="19" t="s">
        <v>21</v>
      </c>
      <c r="G52" s="107"/>
      <c r="H52" s="107"/>
      <c r="I52" s="107"/>
    </row>
    <row r="53" spans="1:9" s="63" customFormat="1" ht="51.75">
      <c r="A53" s="216"/>
      <c r="B53" s="216"/>
      <c r="C53" s="216" t="s">
        <v>76</v>
      </c>
      <c r="D53" s="234"/>
      <c r="E53" s="229"/>
      <c r="F53" s="20" t="s">
        <v>77</v>
      </c>
      <c r="G53" s="85">
        <f>+G55</f>
        <v>1200000</v>
      </c>
      <c r="H53" s="85">
        <f>+H55</f>
        <v>1200000</v>
      </c>
      <c r="I53" s="85">
        <f>+I55</f>
        <v>1200000</v>
      </c>
    </row>
    <row r="54" spans="1:9" s="63" customFormat="1">
      <c r="A54" s="216"/>
      <c r="B54" s="216"/>
      <c r="C54" s="216"/>
      <c r="D54" s="235"/>
      <c r="E54" s="229"/>
      <c r="F54" s="19" t="s">
        <v>21</v>
      </c>
      <c r="G54" s="108"/>
      <c r="H54" s="108"/>
      <c r="I54" s="108"/>
    </row>
    <row r="55" spans="1:9" s="63" customFormat="1" ht="39.75" customHeight="1">
      <c r="A55" s="216"/>
      <c r="B55" s="216"/>
      <c r="C55" s="216"/>
      <c r="D55" s="235"/>
      <c r="E55" s="229"/>
      <c r="F55" s="19" t="s">
        <v>78</v>
      </c>
      <c r="G55" s="108">
        <f>+G57</f>
        <v>1200000</v>
      </c>
      <c r="H55" s="108">
        <f>+H57</f>
        <v>1200000</v>
      </c>
      <c r="I55" s="108">
        <f>+I57</f>
        <v>1200000</v>
      </c>
    </row>
    <row r="56" spans="1:9" s="63" customFormat="1">
      <c r="A56" s="216"/>
      <c r="B56" s="216"/>
      <c r="C56" s="216"/>
      <c r="D56" s="236"/>
      <c r="E56" s="229"/>
      <c r="F56" s="19" t="s">
        <v>21</v>
      </c>
      <c r="G56" s="74"/>
      <c r="H56" s="85"/>
      <c r="I56" s="85"/>
    </row>
    <row r="57" spans="1:9" s="63" customFormat="1">
      <c r="A57" s="216"/>
      <c r="B57" s="216"/>
      <c r="C57" s="216"/>
      <c r="D57" s="237">
        <v>1212</v>
      </c>
      <c r="E57" s="227" t="s">
        <v>73</v>
      </c>
      <c r="F57" s="227"/>
      <c r="G57" s="109">
        <f>+G59</f>
        <v>1200000</v>
      </c>
      <c r="H57" s="109">
        <f>+H59</f>
        <v>1200000</v>
      </c>
      <c r="I57" s="109">
        <f>+I59</f>
        <v>1200000</v>
      </c>
    </row>
    <row r="58" spans="1:9" s="63" customFormat="1">
      <c r="A58" s="216"/>
      <c r="B58" s="216"/>
      <c r="C58" s="216"/>
      <c r="D58" s="237"/>
      <c r="E58" s="230">
        <v>12025</v>
      </c>
      <c r="F58" s="76" t="s">
        <v>21</v>
      </c>
      <c r="G58" s="81"/>
      <c r="H58" s="10"/>
      <c r="I58" s="10"/>
    </row>
    <row r="59" spans="1:9" s="63" customFormat="1" ht="35.25" customHeight="1">
      <c r="A59" s="216"/>
      <c r="B59" s="216"/>
      <c r="C59" s="216"/>
      <c r="D59" s="237"/>
      <c r="E59" s="230"/>
      <c r="F59" s="110" t="str">
        <f>'Havelvats 1'!C47</f>
        <v>Մարզերում առաջնահերթ լուծում պահանջող հիմնախնդիրների լուծում</v>
      </c>
      <c r="G59" s="85">
        <f t="shared" ref="G59:H59" si="18">G61+G68+G75+G82+G89+G96+G103+G110+G117</f>
        <v>1200000</v>
      </c>
      <c r="H59" s="85">
        <f t="shared" si="18"/>
        <v>1200000</v>
      </c>
      <c r="I59" s="85">
        <f>I61+I68+I75+I82+I89+I96+I103+I110+I117</f>
        <v>1200000</v>
      </c>
    </row>
    <row r="60" spans="1:9" ht="19.5" customHeight="1">
      <c r="A60" s="216"/>
      <c r="B60" s="216"/>
      <c r="C60" s="216"/>
      <c r="D60" s="237"/>
      <c r="E60" s="229"/>
      <c r="F60" s="10" t="s">
        <v>42</v>
      </c>
      <c r="G60" s="111"/>
      <c r="H60" s="77"/>
      <c r="I60" s="77"/>
    </row>
    <row r="61" spans="1:9" s="89" customFormat="1">
      <c r="A61" s="216"/>
      <c r="B61" s="216"/>
      <c r="C61" s="216"/>
      <c r="D61" s="237"/>
      <c r="E61" s="229"/>
      <c r="F61" s="15" t="s">
        <v>83</v>
      </c>
      <c r="G61" s="112">
        <f t="shared" ref="G61:I61" si="19">G63</f>
        <v>120000</v>
      </c>
      <c r="H61" s="112">
        <f t="shared" si="19"/>
        <v>120000</v>
      </c>
      <c r="I61" s="112">
        <f t="shared" si="19"/>
        <v>120000</v>
      </c>
    </row>
    <row r="62" spans="1:9" ht="43.5" customHeight="1">
      <c r="A62" s="216"/>
      <c r="B62" s="216"/>
      <c r="C62" s="216"/>
      <c r="D62" s="237"/>
      <c r="E62" s="229"/>
      <c r="F62" s="10" t="s">
        <v>65</v>
      </c>
      <c r="G62" s="111"/>
      <c r="H62" s="77"/>
      <c r="I62" s="77"/>
    </row>
    <row r="63" spans="1:9">
      <c r="A63" s="216"/>
      <c r="B63" s="216"/>
      <c r="C63" s="216"/>
      <c r="D63" s="237"/>
      <c r="E63" s="229"/>
      <c r="F63" s="19" t="s">
        <v>22</v>
      </c>
      <c r="G63" s="77">
        <f>+G64</f>
        <v>120000</v>
      </c>
      <c r="H63" s="77">
        <f>+H64</f>
        <v>120000</v>
      </c>
      <c r="I63" s="77">
        <f>+I64</f>
        <v>120000</v>
      </c>
    </row>
    <row r="64" spans="1:9">
      <c r="A64" s="216"/>
      <c r="B64" s="216"/>
      <c r="C64" s="216"/>
      <c r="D64" s="237"/>
      <c r="E64" s="229"/>
      <c r="F64" s="19" t="s">
        <v>23</v>
      </c>
      <c r="G64" s="77">
        <f t="shared" ref="G64:I66" si="20">G65</f>
        <v>120000</v>
      </c>
      <c r="H64" s="77">
        <f t="shared" si="20"/>
        <v>120000</v>
      </c>
      <c r="I64" s="77">
        <f t="shared" si="20"/>
        <v>120000</v>
      </c>
    </row>
    <row r="65" spans="1:9" ht="34.5">
      <c r="A65" s="216"/>
      <c r="B65" s="216"/>
      <c r="C65" s="216"/>
      <c r="D65" s="237"/>
      <c r="E65" s="229"/>
      <c r="F65" s="10" t="s">
        <v>154</v>
      </c>
      <c r="G65" s="77">
        <f t="shared" si="20"/>
        <v>120000</v>
      </c>
      <c r="H65" s="77">
        <f t="shared" si="20"/>
        <v>120000</v>
      </c>
      <c r="I65" s="77">
        <f t="shared" si="20"/>
        <v>120000</v>
      </c>
    </row>
    <row r="66" spans="1:9" ht="34.5">
      <c r="A66" s="216"/>
      <c r="B66" s="216"/>
      <c r="C66" s="216"/>
      <c r="D66" s="237"/>
      <c r="E66" s="229"/>
      <c r="F66" s="10" t="s">
        <v>155</v>
      </c>
      <c r="G66" s="77">
        <f t="shared" si="20"/>
        <v>120000</v>
      </c>
      <c r="H66" s="77">
        <f t="shared" si="20"/>
        <v>120000</v>
      </c>
      <c r="I66" s="77">
        <f t="shared" si="20"/>
        <v>120000</v>
      </c>
    </row>
    <row r="67" spans="1:9">
      <c r="A67" s="216"/>
      <c r="B67" s="216"/>
      <c r="C67" s="216"/>
      <c r="D67" s="237"/>
      <c r="E67" s="229"/>
      <c r="F67" s="10" t="s">
        <v>156</v>
      </c>
      <c r="G67" s="113">
        <v>120000</v>
      </c>
      <c r="H67" s="113">
        <v>120000</v>
      </c>
      <c r="I67" s="113">
        <v>120000</v>
      </c>
    </row>
    <row r="68" spans="1:9" s="89" customFormat="1">
      <c r="A68" s="216"/>
      <c r="B68" s="216"/>
      <c r="C68" s="216"/>
      <c r="D68" s="237"/>
      <c r="E68" s="229"/>
      <c r="F68" s="15" t="s">
        <v>84</v>
      </c>
      <c r="G68" s="112">
        <f t="shared" ref="G68:I68" si="21">G70</f>
        <v>144000</v>
      </c>
      <c r="H68" s="112">
        <f t="shared" si="21"/>
        <v>144000</v>
      </c>
      <c r="I68" s="112">
        <f t="shared" si="21"/>
        <v>144000</v>
      </c>
    </row>
    <row r="69" spans="1:9" ht="39" customHeight="1">
      <c r="A69" s="216"/>
      <c r="B69" s="216"/>
      <c r="C69" s="216"/>
      <c r="D69" s="237"/>
      <c r="E69" s="229"/>
      <c r="F69" s="10" t="s">
        <v>65</v>
      </c>
      <c r="G69" s="111"/>
      <c r="H69" s="77"/>
      <c r="I69" s="77"/>
    </row>
    <row r="70" spans="1:9">
      <c r="A70" s="216"/>
      <c r="B70" s="216"/>
      <c r="C70" s="216"/>
      <c r="D70" s="237"/>
      <c r="E70" s="229"/>
      <c r="F70" s="19" t="s">
        <v>22</v>
      </c>
      <c r="G70" s="77">
        <f>+G71</f>
        <v>144000</v>
      </c>
      <c r="H70" s="77">
        <f>+H71</f>
        <v>144000</v>
      </c>
      <c r="I70" s="77">
        <f>+I71</f>
        <v>144000</v>
      </c>
    </row>
    <row r="71" spans="1:9">
      <c r="A71" s="216"/>
      <c r="B71" s="216"/>
      <c r="C71" s="216"/>
      <c r="D71" s="237"/>
      <c r="E71" s="229"/>
      <c r="F71" s="19" t="s">
        <v>23</v>
      </c>
      <c r="G71" s="77">
        <f t="shared" ref="G71:I73" si="22">G72</f>
        <v>144000</v>
      </c>
      <c r="H71" s="77">
        <f t="shared" si="22"/>
        <v>144000</v>
      </c>
      <c r="I71" s="77">
        <f t="shared" si="22"/>
        <v>144000</v>
      </c>
    </row>
    <row r="72" spans="1:9" ht="34.5">
      <c r="A72" s="216"/>
      <c r="B72" s="216"/>
      <c r="C72" s="216"/>
      <c r="D72" s="237"/>
      <c r="E72" s="229"/>
      <c r="F72" s="10" t="s">
        <v>154</v>
      </c>
      <c r="G72" s="77">
        <f t="shared" si="22"/>
        <v>144000</v>
      </c>
      <c r="H72" s="77">
        <f t="shared" si="22"/>
        <v>144000</v>
      </c>
      <c r="I72" s="77">
        <f t="shared" si="22"/>
        <v>144000</v>
      </c>
    </row>
    <row r="73" spans="1:9" ht="34.5">
      <c r="A73" s="216"/>
      <c r="B73" s="216"/>
      <c r="C73" s="216"/>
      <c r="D73" s="237"/>
      <c r="E73" s="229"/>
      <c r="F73" s="10" t="s">
        <v>155</v>
      </c>
      <c r="G73" s="77">
        <f t="shared" si="22"/>
        <v>144000</v>
      </c>
      <c r="H73" s="77">
        <f t="shared" si="22"/>
        <v>144000</v>
      </c>
      <c r="I73" s="77">
        <f t="shared" si="22"/>
        <v>144000</v>
      </c>
    </row>
    <row r="74" spans="1:9">
      <c r="A74" s="216"/>
      <c r="B74" s="216"/>
      <c r="C74" s="216"/>
      <c r="D74" s="237"/>
      <c r="E74" s="229"/>
      <c r="F74" s="10" t="s">
        <v>156</v>
      </c>
      <c r="G74" s="113">
        <v>144000</v>
      </c>
      <c r="H74" s="113">
        <v>144000</v>
      </c>
      <c r="I74" s="113">
        <v>144000</v>
      </c>
    </row>
    <row r="75" spans="1:9" s="89" customFormat="1">
      <c r="A75" s="216"/>
      <c r="B75" s="216"/>
      <c r="C75" s="216"/>
      <c r="D75" s="237"/>
      <c r="E75" s="229"/>
      <c r="F75" s="15" t="s">
        <v>85</v>
      </c>
      <c r="G75" s="112">
        <f t="shared" ref="G75:H75" si="23">G77</f>
        <v>144000</v>
      </c>
      <c r="H75" s="112">
        <f t="shared" si="23"/>
        <v>144000</v>
      </c>
      <c r="I75" s="112">
        <f>I77</f>
        <v>144000</v>
      </c>
    </row>
    <row r="76" spans="1:9" ht="39" customHeight="1">
      <c r="A76" s="216"/>
      <c r="B76" s="216"/>
      <c r="C76" s="216"/>
      <c r="D76" s="237"/>
      <c r="E76" s="229"/>
      <c r="F76" s="10" t="s">
        <v>65</v>
      </c>
      <c r="G76" s="111"/>
      <c r="H76" s="77"/>
      <c r="I76" s="77"/>
    </row>
    <row r="77" spans="1:9">
      <c r="A77" s="216"/>
      <c r="B77" s="216"/>
      <c r="C77" s="216"/>
      <c r="D77" s="237"/>
      <c r="E77" s="229"/>
      <c r="F77" s="19" t="s">
        <v>22</v>
      </c>
      <c r="G77" s="77">
        <f>+G78</f>
        <v>144000</v>
      </c>
      <c r="H77" s="77">
        <f>+H78</f>
        <v>144000</v>
      </c>
      <c r="I77" s="77">
        <f>+I78</f>
        <v>144000</v>
      </c>
    </row>
    <row r="78" spans="1:9">
      <c r="A78" s="216"/>
      <c r="B78" s="216"/>
      <c r="C78" s="216"/>
      <c r="D78" s="237"/>
      <c r="E78" s="229"/>
      <c r="F78" s="19" t="s">
        <v>23</v>
      </c>
      <c r="G78" s="77">
        <f t="shared" ref="G78:I80" si="24">G79</f>
        <v>144000</v>
      </c>
      <c r="H78" s="77">
        <f t="shared" si="24"/>
        <v>144000</v>
      </c>
      <c r="I78" s="77">
        <f t="shared" si="24"/>
        <v>144000</v>
      </c>
    </row>
    <row r="79" spans="1:9" ht="34.5">
      <c r="A79" s="216"/>
      <c r="B79" s="216"/>
      <c r="C79" s="216"/>
      <c r="D79" s="237"/>
      <c r="E79" s="229"/>
      <c r="F79" s="10" t="s">
        <v>154</v>
      </c>
      <c r="G79" s="77">
        <f t="shared" si="24"/>
        <v>144000</v>
      </c>
      <c r="H79" s="77">
        <f t="shared" si="24"/>
        <v>144000</v>
      </c>
      <c r="I79" s="77">
        <f t="shared" si="24"/>
        <v>144000</v>
      </c>
    </row>
    <row r="80" spans="1:9" ht="34.5">
      <c r="A80" s="216"/>
      <c r="B80" s="216"/>
      <c r="C80" s="216"/>
      <c r="D80" s="237"/>
      <c r="E80" s="229"/>
      <c r="F80" s="10" t="s">
        <v>155</v>
      </c>
      <c r="G80" s="77">
        <f t="shared" si="24"/>
        <v>144000</v>
      </c>
      <c r="H80" s="77">
        <f t="shared" si="24"/>
        <v>144000</v>
      </c>
      <c r="I80" s="77">
        <f t="shared" si="24"/>
        <v>144000</v>
      </c>
    </row>
    <row r="81" spans="1:9">
      <c r="A81" s="216"/>
      <c r="B81" s="216"/>
      <c r="C81" s="216"/>
      <c r="D81" s="237"/>
      <c r="E81" s="229"/>
      <c r="F81" s="10" t="s">
        <v>156</v>
      </c>
      <c r="G81" s="113">
        <v>144000</v>
      </c>
      <c r="H81" s="113">
        <v>144000</v>
      </c>
      <c r="I81" s="113">
        <v>144000</v>
      </c>
    </row>
    <row r="82" spans="1:9" s="89" customFormat="1">
      <c r="A82" s="216"/>
      <c r="B82" s="216"/>
      <c r="C82" s="216"/>
      <c r="D82" s="237"/>
      <c r="E82" s="229"/>
      <c r="F82" s="15" t="s">
        <v>86</v>
      </c>
      <c r="G82" s="112">
        <f t="shared" ref="G82:I82" si="25">G84</f>
        <v>144000</v>
      </c>
      <c r="H82" s="112">
        <f t="shared" si="25"/>
        <v>144000</v>
      </c>
      <c r="I82" s="112">
        <f t="shared" si="25"/>
        <v>144000</v>
      </c>
    </row>
    <row r="83" spans="1:9" ht="43.5" customHeight="1">
      <c r="A83" s="216"/>
      <c r="B83" s="216"/>
      <c r="C83" s="216"/>
      <c r="D83" s="237"/>
      <c r="E83" s="229"/>
      <c r="F83" s="10" t="s">
        <v>65</v>
      </c>
      <c r="G83" s="111"/>
      <c r="H83" s="77"/>
      <c r="I83" s="77"/>
    </row>
    <row r="84" spans="1:9">
      <c r="A84" s="216"/>
      <c r="B84" s="216"/>
      <c r="C84" s="216"/>
      <c r="D84" s="237"/>
      <c r="E84" s="229"/>
      <c r="F84" s="19" t="s">
        <v>22</v>
      </c>
      <c r="G84" s="77">
        <f>+G85</f>
        <v>144000</v>
      </c>
      <c r="H84" s="77">
        <f>+H85</f>
        <v>144000</v>
      </c>
      <c r="I84" s="77">
        <f>+I85</f>
        <v>144000</v>
      </c>
    </row>
    <row r="85" spans="1:9">
      <c r="A85" s="216"/>
      <c r="B85" s="216"/>
      <c r="C85" s="216"/>
      <c r="D85" s="237"/>
      <c r="E85" s="229"/>
      <c r="F85" s="19" t="s">
        <v>23</v>
      </c>
      <c r="G85" s="77">
        <f t="shared" ref="G85:I87" si="26">G86</f>
        <v>144000</v>
      </c>
      <c r="H85" s="77">
        <f t="shared" si="26"/>
        <v>144000</v>
      </c>
      <c r="I85" s="77">
        <f t="shared" si="26"/>
        <v>144000</v>
      </c>
    </row>
    <row r="86" spans="1:9" ht="34.5">
      <c r="A86" s="216"/>
      <c r="B86" s="216"/>
      <c r="C86" s="216"/>
      <c r="D86" s="237"/>
      <c r="E86" s="229"/>
      <c r="F86" s="10" t="s">
        <v>154</v>
      </c>
      <c r="G86" s="77">
        <f t="shared" si="26"/>
        <v>144000</v>
      </c>
      <c r="H86" s="77">
        <f t="shared" si="26"/>
        <v>144000</v>
      </c>
      <c r="I86" s="77">
        <f t="shared" si="26"/>
        <v>144000</v>
      </c>
    </row>
    <row r="87" spans="1:9" ht="34.5">
      <c r="A87" s="216"/>
      <c r="B87" s="216"/>
      <c r="C87" s="216"/>
      <c r="D87" s="237"/>
      <c r="E87" s="229"/>
      <c r="F87" s="10" t="s">
        <v>155</v>
      </c>
      <c r="G87" s="77">
        <f t="shared" si="26"/>
        <v>144000</v>
      </c>
      <c r="H87" s="77">
        <f t="shared" si="26"/>
        <v>144000</v>
      </c>
      <c r="I87" s="77">
        <f t="shared" si="26"/>
        <v>144000</v>
      </c>
    </row>
    <row r="88" spans="1:9">
      <c r="A88" s="216"/>
      <c r="B88" s="216"/>
      <c r="C88" s="216"/>
      <c r="D88" s="237"/>
      <c r="E88" s="229"/>
      <c r="F88" s="10" t="s">
        <v>156</v>
      </c>
      <c r="G88" s="113">
        <v>144000</v>
      </c>
      <c r="H88" s="113">
        <v>144000</v>
      </c>
      <c r="I88" s="113">
        <v>144000</v>
      </c>
    </row>
    <row r="89" spans="1:9" s="89" customFormat="1">
      <c r="A89" s="216"/>
      <c r="B89" s="216"/>
      <c r="C89" s="216"/>
      <c r="D89" s="237"/>
      <c r="E89" s="229"/>
      <c r="F89" s="15" t="s">
        <v>87</v>
      </c>
      <c r="G89" s="112">
        <f t="shared" ref="G89:I89" si="27">G91</f>
        <v>144000</v>
      </c>
      <c r="H89" s="112">
        <f t="shared" si="27"/>
        <v>144000</v>
      </c>
      <c r="I89" s="112">
        <f t="shared" si="27"/>
        <v>144000</v>
      </c>
    </row>
    <row r="90" spans="1:9" ht="39.75" customHeight="1">
      <c r="A90" s="216"/>
      <c r="B90" s="216"/>
      <c r="C90" s="216"/>
      <c r="D90" s="237"/>
      <c r="E90" s="229"/>
      <c r="F90" s="10" t="s">
        <v>65</v>
      </c>
      <c r="G90" s="111"/>
      <c r="H90" s="77"/>
      <c r="I90" s="77"/>
    </row>
    <row r="91" spans="1:9">
      <c r="A91" s="216"/>
      <c r="B91" s="216"/>
      <c r="C91" s="216"/>
      <c r="D91" s="237"/>
      <c r="E91" s="229"/>
      <c r="F91" s="19" t="s">
        <v>22</v>
      </c>
      <c r="G91" s="77">
        <f>+G92</f>
        <v>144000</v>
      </c>
      <c r="H91" s="77">
        <f>+H92</f>
        <v>144000</v>
      </c>
      <c r="I91" s="77">
        <f>+I92</f>
        <v>144000</v>
      </c>
    </row>
    <row r="92" spans="1:9">
      <c r="A92" s="216"/>
      <c r="B92" s="216"/>
      <c r="C92" s="216"/>
      <c r="D92" s="237"/>
      <c r="E92" s="229"/>
      <c r="F92" s="19" t="s">
        <v>23</v>
      </c>
      <c r="G92" s="77">
        <f t="shared" ref="G92:I94" si="28">G93</f>
        <v>144000</v>
      </c>
      <c r="H92" s="77">
        <f t="shared" si="28"/>
        <v>144000</v>
      </c>
      <c r="I92" s="77">
        <f t="shared" si="28"/>
        <v>144000</v>
      </c>
    </row>
    <row r="93" spans="1:9" ht="34.5">
      <c r="A93" s="216"/>
      <c r="B93" s="216"/>
      <c r="C93" s="216"/>
      <c r="D93" s="237"/>
      <c r="E93" s="229"/>
      <c r="F93" s="10" t="s">
        <v>154</v>
      </c>
      <c r="G93" s="77">
        <f t="shared" si="28"/>
        <v>144000</v>
      </c>
      <c r="H93" s="77">
        <f t="shared" si="28"/>
        <v>144000</v>
      </c>
      <c r="I93" s="77">
        <f t="shared" si="28"/>
        <v>144000</v>
      </c>
    </row>
    <row r="94" spans="1:9" ht="34.5">
      <c r="A94" s="216"/>
      <c r="B94" s="216"/>
      <c r="C94" s="216"/>
      <c r="D94" s="237"/>
      <c r="E94" s="229"/>
      <c r="F94" s="10" t="s">
        <v>155</v>
      </c>
      <c r="G94" s="77">
        <f t="shared" si="28"/>
        <v>144000</v>
      </c>
      <c r="H94" s="77">
        <f t="shared" si="28"/>
        <v>144000</v>
      </c>
      <c r="I94" s="77">
        <f t="shared" si="28"/>
        <v>144000</v>
      </c>
    </row>
    <row r="95" spans="1:9">
      <c r="A95" s="216"/>
      <c r="B95" s="216"/>
      <c r="C95" s="216"/>
      <c r="D95" s="237"/>
      <c r="E95" s="229"/>
      <c r="F95" s="10" t="s">
        <v>156</v>
      </c>
      <c r="G95" s="113">
        <v>144000</v>
      </c>
      <c r="H95" s="113">
        <v>144000</v>
      </c>
      <c r="I95" s="113">
        <v>144000</v>
      </c>
    </row>
    <row r="96" spans="1:9" s="89" customFormat="1">
      <c r="A96" s="216"/>
      <c r="B96" s="216"/>
      <c r="C96" s="216"/>
      <c r="D96" s="237"/>
      <c r="E96" s="229"/>
      <c r="F96" s="15" t="s">
        <v>88</v>
      </c>
      <c r="G96" s="112">
        <f t="shared" ref="G96:I96" si="29">G98</f>
        <v>120000</v>
      </c>
      <c r="H96" s="112">
        <f t="shared" si="29"/>
        <v>120000</v>
      </c>
      <c r="I96" s="112">
        <f t="shared" si="29"/>
        <v>120000</v>
      </c>
    </row>
    <row r="97" spans="1:9" ht="40.5" customHeight="1">
      <c r="A97" s="216"/>
      <c r="B97" s="216"/>
      <c r="C97" s="216"/>
      <c r="D97" s="237"/>
      <c r="E97" s="229"/>
      <c r="F97" s="10" t="s">
        <v>65</v>
      </c>
      <c r="G97" s="111"/>
      <c r="H97" s="77"/>
      <c r="I97" s="77"/>
    </row>
    <row r="98" spans="1:9">
      <c r="A98" s="216"/>
      <c r="B98" s="216"/>
      <c r="C98" s="216"/>
      <c r="D98" s="237"/>
      <c r="E98" s="229"/>
      <c r="F98" s="19" t="s">
        <v>22</v>
      </c>
      <c r="G98" s="77">
        <f>+G99</f>
        <v>120000</v>
      </c>
      <c r="H98" s="77">
        <f>+H99</f>
        <v>120000</v>
      </c>
      <c r="I98" s="77">
        <f>+I99</f>
        <v>120000</v>
      </c>
    </row>
    <row r="99" spans="1:9">
      <c r="A99" s="216"/>
      <c r="B99" s="216"/>
      <c r="C99" s="216"/>
      <c r="D99" s="237"/>
      <c r="E99" s="229"/>
      <c r="F99" s="19" t="s">
        <v>23</v>
      </c>
      <c r="G99" s="77">
        <f t="shared" ref="G99:I101" si="30">G100</f>
        <v>120000</v>
      </c>
      <c r="H99" s="77">
        <f t="shared" si="30"/>
        <v>120000</v>
      </c>
      <c r="I99" s="77">
        <f t="shared" si="30"/>
        <v>120000</v>
      </c>
    </row>
    <row r="100" spans="1:9" ht="34.5">
      <c r="A100" s="216"/>
      <c r="B100" s="216"/>
      <c r="C100" s="216"/>
      <c r="D100" s="237"/>
      <c r="E100" s="229"/>
      <c r="F100" s="10" t="s">
        <v>154</v>
      </c>
      <c r="G100" s="77">
        <f t="shared" si="30"/>
        <v>120000</v>
      </c>
      <c r="H100" s="77">
        <f t="shared" si="30"/>
        <v>120000</v>
      </c>
      <c r="I100" s="77">
        <f t="shared" si="30"/>
        <v>120000</v>
      </c>
    </row>
    <row r="101" spans="1:9" ht="34.5">
      <c r="A101" s="216"/>
      <c r="B101" s="216"/>
      <c r="C101" s="216"/>
      <c r="D101" s="237"/>
      <c r="E101" s="229"/>
      <c r="F101" s="10" t="s">
        <v>155</v>
      </c>
      <c r="G101" s="77">
        <f t="shared" si="30"/>
        <v>120000</v>
      </c>
      <c r="H101" s="77">
        <f t="shared" si="30"/>
        <v>120000</v>
      </c>
      <c r="I101" s="77">
        <f t="shared" si="30"/>
        <v>120000</v>
      </c>
    </row>
    <row r="102" spans="1:9">
      <c r="A102" s="216"/>
      <c r="B102" s="216"/>
      <c r="C102" s="216"/>
      <c r="D102" s="237"/>
      <c r="E102" s="229"/>
      <c r="F102" s="10" t="s">
        <v>156</v>
      </c>
      <c r="G102" s="113">
        <v>120000</v>
      </c>
      <c r="H102" s="113">
        <v>120000</v>
      </c>
      <c r="I102" s="113">
        <v>120000</v>
      </c>
    </row>
    <row r="103" spans="1:9" s="89" customFormat="1">
      <c r="A103" s="216"/>
      <c r="B103" s="216"/>
      <c r="C103" s="216"/>
      <c r="D103" s="237"/>
      <c r="E103" s="229"/>
      <c r="F103" s="15" t="s">
        <v>89</v>
      </c>
      <c r="G103" s="112">
        <f t="shared" ref="G103:I103" si="31">G105</f>
        <v>144000</v>
      </c>
      <c r="H103" s="112">
        <f t="shared" si="31"/>
        <v>144000</v>
      </c>
      <c r="I103" s="112">
        <f t="shared" si="31"/>
        <v>144000</v>
      </c>
    </row>
    <row r="104" spans="1:9" ht="42.75" customHeight="1">
      <c r="A104" s="216"/>
      <c r="B104" s="216"/>
      <c r="C104" s="216"/>
      <c r="D104" s="237"/>
      <c r="E104" s="229"/>
      <c r="F104" s="10" t="s">
        <v>65</v>
      </c>
      <c r="G104" s="111"/>
      <c r="H104" s="77"/>
      <c r="I104" s="77"/>
    </row>
    <row r="105" spans="1:9">
      <c r="A105" s="216"/>
      <c r="B105" s="216"/>
      <c r="C105" s="216"/>
      <c r="D105" s="237"/>
      <c r="E105" s="229"/>
      <c r="F105" s="19" t="s">
        <v>22</v>
      </c>
      <c r="G105" s="77">
        <f>+G106</f>
        <v>144000</v>
      </c>
      <c r="H105" s="77">
        <f>+H106</f>
        <v>144000</v>
      </c>
      <c r="I105" s="77">
        <f>+I106</f>
        <v>144000</v>
      </c>
    </row>
    <row r="106" spans="1:9">
      <c r="A106" s="216"/>
      <c r="B106" s="216"/>
      <c r="C106" s="216"/>
      <c r="D106" s="237"/>
      <c r="E106" s="229"/>
      <c r="F106" s="19" t="s">
        <v>23</v>
      </c>
      <c r="G106" s="77">
        <f t="shared" ref="G106:I108" si="32">G107</f>
        <v>144000</v>
      </c>
      <c r="H106" s="77">
        <f t="shared" si="32"/>
        <v>144000</v>
      </c>
      <c r="I106" s="77">
        <f t="shared" si="32"/>
        <v>144000</v>
      </c>
    </row>
    <row r="107" spans="1:9" ht="34.5">
      <c r="A107" s="216"/>
      <c r="B107" s="216"/>
      <c r="C107" s="216"/>
      <c r="D107" s="237"/>
      <c r="E107" s="229"/>
      <c r="F107" s="10" t="s">
        <v>154</v>
      </c>
      <c r="G107" s="77">
        <f t="shared" si="32"/>
        <v>144000</v>
      </c>
      <c r="H107" s="77">
        <f t="shared" si="32"/>
        <v>144000</v>
      </c>
      <c r="I107" s="77">
        <f t="shared" si="32"/>
        <v>144000</v>
      </c>
    </row>
    <row r="108" spans="1:9" ht="34.5">
      <c r="A108" s="216"/>
      <c r="B108" s="216"/>
      <c r="C108" s="216"/>
      <c r="D108" s="237"/>
      <c r="E108" s="229"/>
      <c r="F108" s="10" t="s">
        <v>155</v>
      </c>
      <c r="G108" s="77">
        <f t="shared" si="32"/>
        <v>144000</v>
      </c>
      <c r="H108" s="77">
        <f t="shared" si="32"/>
        <v>144000</v>
      </c>
      <c r="I108" s="77">
        <f t="shared" si="32"/>
        <v>144000</v>
      </c>
    </row>
    <row r="109" spans="1:9">
      <c r="A109" s="216"/>
      <c r="B109" s="216"/>
      <c r="C109" s="216"/>
      <c r="D109" s="237"/>
      <c r="E109" s="229"/>
      <c r="F109" s="10" t="s">
        <v>156</v>
      </c>
      <c r="G109" s="113">
        <v>144000</v>
      </c>
      <c r="H109" s="113">
        <v>144000</v>
      </c>
      <c r="I109" s="113">
        <v>144000</v>
      </c>
    </row>
    <row r="110" spans="1:9" s="89" customFormat="1">
      <c r="A110" s="216"/>
      <c r="B110" s="216"/>
      <c r="C110" s="216"/>
      <c r="D110" s="237"/>
      <c r="E110" s="229"/>
      <c r="F110" s="15" t="s">
        <v>90</v>
      </c>
      <c r="G110" s="112">
        <f t="shared" ref="G110:I110" si="33">G112</f>
        <v>120000</v>
      </c>
      <c r="H110" s="112">
        <f t="shared" si="33"/>
        <v>120000</v>
      </c>
      <c r="I110" s="112">
        <f t="shared" si="33"/>
        <v>120000</v>
      </c>
    </row>
    <row r="111" spans="1:9" ht="34.5">
      <c r="A111" s="216"/>
      <c r="B111" s="216"/>
      <c r="C111" s="216"/>
      <c r="D111" s="237"/>
      <c r="E111" s="229"/>
      <c r="F111" s="10" t="s">
        <v>43</v>
      </c>
      <c r="G111" s="111"/>
      <c r="H111" s="77"/>
      <c r="I111" s="77"/>
    </row>
    <row r="112" spans="1:9">
      <c r="A112" s="216"/>
      <c r="B112" s="216"/>
      <c r="C112" s="216"/>
      <c r="D112" s="237"/>
      <c r="E112" s="229"/>
      <c r="F112" s="19" t="s">
        <v>22</v>
      </c>
      <c r="G112" s="77">
        <f>+G113</f>
        <v>120000</v>
      </c>
      <c r="H112" s="77">
        <f>+H113</f>
        <v>120000</v>
      </c>
      <c r="I112" s="77">
        <f>+I113</f>
        <v>120000</v>
      </c>
    </row>
    <row r="113" spans="1:9">
      <c r="A113" s="216"/>
      <c r="B113" s="216"/>
      <c r="C113" s="216"/>
      <c r="D113" s="237"/>
      <c r="E113" s="229"/>
      <c r="F113" s="19" t="s">
        <v>23</v>
      </c>
      <c r="G113" s="77">
        <f t="shared" ref="G113:I115" si="34">G114</f>
        <v>120000</v>
      </c>
      <c r="H113" s="77">
        <f t="shared" si="34"/>
        <v>120000</v>
      </c>
      <c r="I113" s="77">
        <f t="shared" si="34"/>
        <v>120000</v>
      </c>
    </row>
    <row r="114" spans="1:9" ht="34.5">
      <c r="A114" s="216"/>
      <c r="B114" s="216"/>
      <c r="C114" s="216"/>
      <c r="D114" s="237"/>
      <c r="E114" s="229"/>
      <c r="F114" s="10" t="s">
        <v>154</v>
      </c>
      <c r="G114" s="77">
        <f t="shared" si="34"/>
        <v>120000</v>
      </c>
      <c r="H114" s="77">
        <f t="shared" si="34"/>
        <v>120000</v>
      </c>
      <c r="I114" s="77">
        <f t="shared" si="34"/>
        <v>120000</v>
      </c>
    </row>
    <row r="115" spans="1:9" ht="34.5">
      <c r="A115" s="216"/>
      <c r="B115" s="216"/>
      <c r="C115" s="216"/>
      <c r="D115" s="237"/>
      <c r="E115" s="229"/>
      <c r="F115" s="10" t="s">
        <v>155</v>
      </c>
      <c r="G115" s="77">
        <f t="shared" si="34"/>
        <v>120000</v>
      </c>
      <c r="H115" s="77">
        <f t="shared" si="34"/>
        <v>120000</v>
      </c>
      <c r="I115" s="77">
        <f t="shared" si="34"/>
        <v>120000</v>
      </c>
    </row>
    <row r="116" spans="1:9">
      <c r="A116" s="216"/>
      <c r="B116" s="216"/>
      <c r="C116" s="216"/>
      <c r="D116" s="237"/>
      <c r="E116" s="229"/>
      <c r="F116" s="10" t="s">
        <v>156</v>
      </c>
      <c r="G116" s="113">
        <v>120000</v>
      </c>
      <c r="H116" s="113">
        <v>120000</v>
      </c>
      <c r="I116" s="113">
        <v>120000</v>
      </c>
    </row>
    <row r="117" spans="1:9" s="89" customFormat="1">
      <c r="A117" s="216"/>
      <c r="B117" s="216"/>
      <c r="C117" s="216"/>
      <c r="D117" s="237"/>
      <c r="E117" s="229"/>
      <c r="F117" s="15" t="s">
        <v>91</v>
      </c>
      <c r="G117" s="112">
        <f t="shared" ref="G117:I117" si="35">G119</f>
        <v>120000</v>
      </c>
      <c r="H117" s="112">
        <f t="shared" si="35"/>
        <v>120000</v>
      </c>
      <c r="I117" s="112">
        <f t="shared" si="35"/>
        <v>120000</v>
      </c>
    </row>
    <row r="118" spans="1:9" ht="34.5">
      <c r="A118" s="216"/>
      <c r="B118" s="216"/>
      <c r="C118" s="216"/>
      <c r="D118" s="237"/>
      <c r="E118" s="229"/>
      <c r="F118" s="10" t="s">
        <v>43</v>
      </c>
      <c r="G118" s="111"/>
      <c r="H118" s="77"/>
      <c r="I118" s="77"/>
    </row>
    <row r="119" spans="1:9">
      <c r="A119" s="216"/>
      <c r="B119" s="216"/>
      <c r="C119" s="216"/>
      <c r="D119" s="237"/>
      <c r="E119" s="229"/>
      <c r="F119" s="19" t="s">
        <v>22</v>
      </c>
      <c r="G119" s="77">
        <f>+G120</f>
        <v>120000</v>
      </c>
      <c r="H119" s="77">
        <f>+H120</f>
        <v>120000</v>
      </c>
      <c r="I119" s="77">
        <f>+I120</f>
        <v>120000</v>
      </c>
    </row>
    <row r="120" spans="1:9">
      <c r="A120" s="216"/>
      <c r="B120" s="216"/>
      <c r="C120" s="216"/>
      <c r="D120" s="237"/>
      <c r="E120" s="229"/>
      <c r="F120" s="19" t="s">
        <v>23</v>
      </c>
      <c r="G120" s="77">
        <f t="shared" ref="G120:I122" si="36">G121</f>
        <v>120000</v>
      </c>
      <c r="H120" s="77">
        <f t="shared" si="36"/>
        <v>120000</v>
      </c>
      <c r="I120" s="77">
        <f t="shared" si="36"/>
        <v>120000</v>
      </c>
    </row>
    <row r="121" spans="1:9" ht="34.5">
      <c r="A121" s="216"/>
      <c r="B121" s="216"/>
      <c r="C121" s="216"/>
      <c r="D121" s="237"/>
      <c r="E121" s="229"/>
      <c r="F121" s="10" t="s">
        <v>154</v>
      </c>
      <c r="G121" s="77">
        <f t="shared" si="36"/>
        <v>120000</v>
      </c>
      <c r="H121" s="77">
        <f t="shared" si="36"/>
        <v>120000</v>
      </c>
      <c r="I121" s="77">
        <f t="shared" si="36"/>
        <v>120000</v>
      </c>
    </row>
    <row r="122" spans="1:9" ht="34.5">
      <c r="A122" s="216"/>
      <c r="B122" s="216"/>
      <c r="C122" s="216"/>
      <c r="D122" s="237"/>
      <c r="E122" s="229"/>
      <c r="F122" s="10" t="s">
        <v>155</v>
      </c>
      <c r="G122" s="77">
        <f t="shared" si="36"/>
        <v>120000</v>
      </c>
      <c r="H122" s="77">
        <f t="shared" si="36"/>
        <v>120000</v>
      </c>
      <c r="I122" s="77">
        <f t="shared" si="36"/>
        <v>120000</v>
      </c>
    </row>
    <row r="123" spans="1:9">
      <c r="A123" s="216"/>
      <c r="B123" s="216"/>
      <c r="C123" s="216"/>
      <c r="D123" s="237"/>
      <c r="E123" s="229"/>
      <c r="F123" s="10" t="s">
        <v>156</v>
      </c>
      <c r="G123" s="113">
        <v>120000</v>
      </c>
      <c r="H123" s="113">
        <v>120000</v>
      </c>
      <c r="I123" s="113">
        <v>120000</v>
      </c>
    </row>
    <row r="124" spans="1:9" s="120" customFormat="1">
      <c r="A124" s="114"/>
      <c r="B124" s="115"/>
      <c r="C124" s="115"/>
      <c r="D124" s="116"/>
      <c r="E124" s="117"/>
      <c r="F124" s="118" t="s">
        <v>53</v>
      </c>
      <c r="G124" s="119">
        <f>+G125</f>
        <v>0</v>
      </c>
      <c r="H124" s="119">
        <f t="shared" ref="H124:I124" si="37">+H125</f>
        <v>0</v>
      </c>
      <c r="I124" s="119">
        <f t="shared" si="37"/>
        <v>0</v>
      </c>
    </row>
    <row r="125" spans="1:9" ht="34.5">
      <c r="A125" s="226" t="s">
        <v>59</v>
      </c>
      <c r="B125" s="226"/>
      <c r="C125" s="226"/>
      <c r="D125" s="226"/>
      <c r="E125" s="226"/>
      <c r="F125" s="106" t="s">
        <v>60</v>
      </c>
      <c r="G125" s="121">
        <f t="shared" ref="G125:I125" si="38">+G127</f>
        <v>0</v>
      </c>
      <c r="H125" s="121">
        <f t="shared" si="38"/>
        <v>0</v>
      </c>
      <c r="I125" s="121">
        <f t="shared" si="38"/>
        <v>0</v>
      </c>
    </row>
    <row r="126" spans="1:9">
      <c r="A126" s="226"/>
      <c r="B126" s="226"/>
      <c r="C126" s="226"/>
      <c r="D126" s="226"/>
      <c r="E126" s="226"/>
      <c r="F126" s="19" t="s">
        <v>21</v>
      </c>
      <c r="G126" s="122"/>
      <c r="H126" s="122"/>
      <c r="I126" s="122"/>
    </row>
    <row r="127" spans="1:9" ht="36" customHeight="1">
      <c r="A127" s="226"/>
      <c r="B127" s="226" t="s">
        <v>30</v>
      </c>
      <c r="C127" s="226"/>
      <c r="D127" s="226"/>
      <c r="E127" s="226"/>
      <c r="F127" s="106" t="s">
        <v>61</v>
      </c>
      <c r="G127" s="121">
        <f t="shared" ref="G127:I127" si="39">+G129</f>
        <v>0</v>
      </c>
      <c r="H127" s="121">
        <f t="shared" si="39"/>
        <v>0</v>
      </c>
      <c r="I127" s="121">
        <f t="shared" si="39"/>
        <v>0</v>
      </c>
    </row>
    <row r="128" spans="1:9">
      <c r="A128" s="226"/>
      <c r="B128" s="226"/>
      <c r="C128" s="226"/>
      <c r="D128" s="226"/>
      <c r="E128" s="226"/>
      <c r="F128" s="19" t="s">
        <v>21</v>
      </c>
      <c r="G128" s="122"/>
      <c r="H128" s="122"/>
      <c r="I128" s="122"/>
    </row>
    <row r="129" spans="1:9">
      <c r="A129" s="226"/>
      <c r="B129" s="226"/>
      <c r="C129" s="226" t="s">
        <v>30</v>
      </c>
      <c r="D129" s="226"/>
      <c r="E129" s="226"/>
      <c r="F129" s="20" t="s">
        <v>54</v>
      </c>
      <c r="G129" s="121">
        <f>+G142+G150</f>
        <v>0</v>
      </c>
      <c r="H129" s="121">
        <f>+H142+H150</f>
        <v>0</v>
      </c>
      <c r="I129" s="121">
        <f>+I142+I150</f>
        <v>0</v>
      </c>
    </row>
    <row r="130" spans="1:9" ht="14.25" customHeight="1">
      <c r="A130" s="226"/>
      <c r="B130" s="226"/>
      <c r="C130" s="226"/>
      <c r="D130" s="226"/>
      <c r="E130" s="226"/>
      <c r="F130" s="19" t="s">
        <v>21</v>
      </c>
      <c r="G130" s="123"/>
      <c r="H130" s="123"/>
      <c r="I130" s="123"/>
    </row>
    <row r="131" spans="1:9">
      <c r="A131" s="226"/>
      <c r="B131" s="226"/>
      <c r="C131" s="226"/>
      <c r="D131" s="226"/>
      <c r="E131" s="226"/>
      <c r="F131" s="19" t="s">
        <v>62</v>
      </c>
      <c r="G131" s="124">
        <f t="shared" ref="G131:I131" si="40">+G133</f>
        <v>0</v>
      </c>
      <c r="H131" s="124">
        <f t="shared" si="40"/>
        <v>0</v>
      </c>
      <c r="I131" s="124">
        <f t="shared" si="40"/>
        <v>0</v>
      </c>
    </row>
    <row r="132" spans="1:9">
      <c r="A132" s="226"/>
      <c r="B132" s="226"/>
      <c r="C132" s="226"/>
      <c r="D132" s="226"/>
      <c r="E132" s="226"/>
      <c r="F132" s="19" t="s">
        <v>21</v>
      </c>
      <c r="G132" s="121"/>
      <c r="H132" s="121"/>
      <c r="I132" s="121"/>
    </row>
    <row r="133" spans="1:9">
      <c r="A133" s="226"/>
      <c r="B133" s="226"/>
      <c r="C133" s="226"/>
      <c r="D133" s="226" t="s">
        <v>63</v>
      </c>
      <c r="E133" s="227" t="s">
        <v>64</v>
      </c>
      <c r="F133" s="227" t="s">
        <v>54</v>
      </c>
      <c r="G133" s="121">
        <f>+G142+G150</f>
        <v>0</v>
      </c>
      <c r="H133" s="121">
        <f>+H142+H150</f>
        <v>0</v>
      </c>
      <c r="I133" s="121">
        <f>+I142+I150</f>
        <v>0</v>
      </c>
    </row>
    <row r="134" spans="1:9" ht="15" customHeight="1">
      <c r="A134" s="226"/>
      <c r="B134" s="226"/>
      <c r="C134" s="226"/>
      <c r="D134" s="226"/>
      <c r="E134" s="125"/>
      <c r="F134" s="76" t="s">
        <v>21</v>
      </c>
      <c r="G134" s="126"/>
      <c r="H134" s="126"/>
      <c r="I134" s="126"/>
    </row>
    <row r="135" spans="1:9" ht="22.5" customHeight="1">
      <c r="A135" s="226"/>
      <c r="B135" s="226"/>
      <c r="C135" s="226"/>
      <c r="D135" s="226"/>
      <c r="E135" s="127">
        <v>11001</v>
      </c>
      <c r="F135" s="20" t="s">
        <v>54</v>
      </c>
      <c r="G135" s="121">
        <f>+G137</f>
        <v>1200000</v>
      </c>
      <c r="H135" s="121">
        <f t="shared" ref="H135:I135" si="41">+H137</f>
        <v>1200000</v>
      </c>
      <c r="I135" s="121">
        <f t="shared" si="41"/>
        <v>1200000</v>
      </c>
    </row>
    <row r="136" spans="1:9" ht="34.5" customHeight="1">
      <c r="A136" s="226"/>
      <c r="B136" s="226"/>
      <c r="C136" s="226"/>
      <c r="D136" s="226"/>
      <c r="E136" s="228"/>
      <c r="F136" s="10" t="s">
        <v>49</v>
      </c>
      <c r="G136" s="124"/>
      <c r="H136" s="124"/>
      <c r="I136" s="124"/>
    </row>
    <row r="137" spans="1:9" ht="24.75" customHeight="1">
      <c r="A137" s="226"/>
      <c r="B137" s="226"/>
      <c r="C137" s="226"/>
      <c r="D137" s="226"/>
      <c r="E137" s="228"/>
      <c r="F137" s="15" t="s">
        <v>62</v>
      </c>
      <c r="G137" s="128">
        <f t="shared" ref="G137:I137" si="42">+G139</f>
        <v>1200000</v>
      </c>
      <c r="H137" s="128">
        <f t="shared" si="42"/>
        <v>1200000</v>
      </c>
      <c r="I137" s="128">
        <f t="shared" si="42"/>
        <v>1200000</v>
      </c>
    </row>
    <row r="138" spans="1:9" ht="34.5">
      <c r="A138" s="226"/>
      <c r="B138" s="226"/>
      <c r="C138" s="226"/>
      <c r="D138" s="226"/>
      <c r="E138" s="228"/>
      <c r="F138" s="10" t="s">
        <v>65</v>
      </c>
      <c r="G138" s="124"/>
      <c r="H138" s="124"/>
      <c r="I138" s="124"/>
    </row>
    <row r="139" spans="1:9" ht="22.5" customHeight="1">
      <c r="A139" s="226"/>
      <c r="B139" s="226"/>
      <c r="C139" s="226"/>
      <c r="D139" s="226"/>
      <c r="E139" s="228"/>
      <c r="F139" s="10" t="s">
        <v>22</v>
      </c>
      <c r="G139" s="124">
        <f t="shared" ref="G139:I141" si="43">+G140</f>
        <v>1200000</v>
      </c>
      <c r="H139" s="124">
        <f t="shared" si="43"/>
        <v>1200000</v>
      </c>
      <c r="I139" s="124">
        <f t="shared" si="43"/>
        <v>1200000</v>
      </c>
    </row>
    <row r="140" spans="1:9" ht="19.5" customHeight="1">
      <c r="A140" s="226"/>
      <c r="B140" s="226"/>
      <c r="C140" s="226"/>
      <c r="D140" s="226"/>
      <c r="E140" s="228"/>
      <c r="F140" s="10" t="s">
        <v>23</v>
      </c>
      <c r="G140" s="124">
        <f t="shared" si="43"/>
        <v>1200000</v>
      </c>
      <c r="H140" s="124">
        <f t="shared" si="43"/>
        <v>1200000</v>
      </c>
      <c r="I140" s="124">
        <f t="shared" si="43"/>
        <v>1200000</v>
      </c>
    </row>
    <row r="141" spans="1:9" ht="18" customHeight="1">
      <c r="A141" s="226"/>
      <c r="B141" s="226"/>
      <c r="C141" s="226"/>
      <c r="D141" s="226"/>
      <c r="E141" s="228"/>
      <c r="F141" s="10" t="s">
        <v>66</v>
      </c>
      <c r="G141" s="124">
        <f>+G142</f>
        <v>1200000</v>
      </c>
      <c r="H141" s="124">
        <f t="shared" si="43"/>
        <v>1200000</v>
      </c>
      <c r="I141" s="124">
        <f t="shared" si="43"/>
        <v>1200000</v>
      </c>
    </row>
    <row r="142" spans="1:9" ht="20.25" customHeight="1">
      <c r="A142" s="226"/>
      <c r="B142" s="226"/>
      <c r="C142" s="226"/>
      <c r="D142" s="226"/>
      <c r="E142" s="228"/>
      <c r="F142" s="19" t="s">
        <v>67</v>
      </c>
      <c r="G142" s="124">
        <v>1200000</v>
      </c>
      <c r="H142" s="124">
        <v>1200000</v>
      </c>
      <c r="I142" s="124">
        <v>1200000</v>
      </c>
    </row>
    <row r="143" spans="1:9" ht="21" customHeight="1">
      <c r="A143" s="226"/>
      <c r="B143" s="226"/>
      <c r="C143" s="226"/>
      <c r="D143" s="226"/>
      <c r="E143" s="127" t="s">
        <v>57</v>
      </c>
      <c r="F143" s="20" t="s">
        <v>54</v>
      </c>
      <c r="G143" s="129">
        <f t="shared" ref="G143:I143" si="44">+G145</f>
        <v>-1200000</v>
      </c>
      <c r="H143" s="129">
        <f t="shared" si="44"/>
        <v>-1200000</v>
      </c>
      <c r="I143" s="129">
        <f t="shared" si="44"/>
        <v>-1200000</v>
      </c>
    </row>
    <row r="144" spans="1:9" ht="22.5" customHeight="1">
      <c r="A144" s="226"/>
      <c r="B144" s="226"/>
      <c r="C144" s="226"/>
      <c r="D144" s="226"/>
      <c r="E144" s="228"/>
      <c r="F144" s="10" t="s">
        <v>49</v>
      </c>
      <c r="G144" s="130"/>
      <c r="H144" s="130"/>
      <c r="I144" s="130"/>
    </row>
    <row r="145" spans="1:9" ht="19.5" customHeight="1">
      <c r="A145" s="226"/>
      <c r="B145" s="226"/>
      <c r="C145" s="226"/>
      <c r="D145" s="226"/>
      <c r="E145" s="228"/>
      <c r="F145" s="15" t="s">
        <v>62</v>
      </c>
      <c r="G145" s="131">
        <f t="shared" ref="G145:I145" si="45">+G147</f>
        <v>-1200000</v>
      </c>
      <c r="H145" s="131">
        <f t="shared" si="45"/>
        <v>-1200000</v>
      </c>
      <c r="I145" s="131">
        <f t="shared" si="45"/>
        <v>-1200000</v>
      </c>
    </row>
    <row r="146" spans="1:9" ht="34.5">
      <c r="A146" s="226"/>
      <c r="B146" s="226"/>
      <c r="C146" s="226"/>
      <c r="D146" s="226"/>
      <c r="E146" s="228"/>
      <c r="F146" s="10" t="s">
        <v>65</v>
      </c>
      <c r="G146" s="130"/>
      <c r="H146" s="130"/>
      <c r="I146" s="130"/>
    </row>
    <row r="147" spans="1:9" ht="18.75" customHeight="1">
      <c r="A147" s="226"/>
      <c r="B147" s="226"/>
      <c r="C147" s="226"/>
      <c r="D147" s="226"/>
      <c r="E147" s="228"/>
      <c r="F147" s="10" t="s">
        <v>22</v>
      </c>
      <c r="G147" s="130">
        <f t="shared" ref="G147:I149" si="46">+G148</f>
        <v>-1200000</v>
      </c>
      <c r="H147" s="130">
        <f t="shared" si="46"/>
        <v>-1200000</v>
      </c>
      <c r="I147" s="130">
        <f t="shared" si="46"/>
        <v>-1200000</v>
      </c>
    </row>
    <row r="148" spans="1:9" ht="18" customHeight="1">
      <c r="A148" s="226"/>
      <c r="B148" s="226"/>
      <c r="C148" s="226"/>
      <c r="D148" s="226"/>
      <c r="E148" s="228"/>
      <c r="F148" s="10" t="s">
        <v>23</v>
      </c>
      <c r="G148" s="130">
        <f t="shared" si="46"/>
        <v>-1200000</v>
      </c>
      <c r="H148" s="130">
        <f t="shared" si="46"/>
        <v>-1200000</v>
      </c>
      <c r="I148" s="130">
        <f t="shared" si="46"/>
        <v>-1200000</v>
      </c>
    </row>
    <row r="149" spans="1:9" ht="18" customHeight="1">
      <c r="A149" s="226"/>
      <c r="B149" s="226"/>
      <c r="C149" s="226"/>
      <c r="D149" s="226"/>
      <c r="E149" s="228"/>
      <c r="F149" s="10" t="s">
        <v>68</v>
      </c>
      <c r="G149" s="130">
        <f t="shared" si="46"/>
        <v>-1200000</v>
      </c>
      <c r="H149" s="130">
        <f t="shared" si="46"/>
        <v>-1200000</v>
      </c>
      <c r="I149" s="130">
        <f t="shared" si="46"/>
        <v>-1200000</v>
      </c>
    </row>
    <row r="150" spans="1:9" ht="21.75" customHeight="1">
      <c r="A150" s="226"/>
      <c r="B150" s="226"/>
      <c r="C150" s="226"/>
      <c r="D150" s="226"/>
      <c r="E150" s="228"/>
      <c r="F150" s="19" t="s">
        <v>67</v>
      </c>
      <c r="G150" s="130">
        <f t="shared" ref="G150:H150" si="47">-1200000</f>
        <v>-1200000</v>
      </c>
      <c r="H150" s="130">
        <f t="shared" si="47"/>
        <v>-1200000</v>
      </c>
      <c r="I150" s="130">
        <f>-1200000</f>
        <v>-1200000</v>
      </c>
    </row>
  </sheetData>
  <mergeCells count="50">
    <mergeCell ref="A5:I5"/>
    <mergeCell ref="A8:C8"/>
    <mergeCell ref="C13:C16"/>
    <mergeCell ref="D8:E8"/>
    <mergeCell ref="F8:F9"/>
    <mergeCell ref="G8:I8"/>
    <mergeCell ref="D20:D30"/>
    <mergeCell ref="E20:F20"/>
    <mergeCell ref="E21:E22"/>
    <mergeCell ref="B14:B30"/>
    <mergeCell ref="A13:A30"/>
    <mergeCell ref="C17:C30"/>
    <mergeCell ref="E13:E19"/>
    <mergeCell ref="E23:E29"/>
    <mergeCell ref="D13:D16"/>
    <mergeCell ref="D17:D19"/>
    <mergeCell ref="E49:E56"/>
    <mergeCell ref="E57:F57"/>
    <mergeCell ref="E58:E59"/>
    <mergeCell ref="D49:D52"/>
    <mergeCell ref="D53:D56"/>
    <mergeCell ref="D57:D123"/>
    <mergeCell ref="E60:E123"/>
    <mergeCell ref="E125:E132"/>
    <mergeCell ref="B127:B150"/>
    <mergeCell ref="C129:C150"/>
    <mergeCell ref="D133:D150"/>
    <mergeCell ref="E133:F133"/>
    <mergeCell ref="E136:E142"/>
    <mergeCell ref="E144:E150"/>
    <mergeCell ref="A49:A123"/>
    <mergeCell ref="A125:A150"/>
    <mergeCell ref="B125:B126"/>
    <mergeCell ref="C125:C128"/>
    <mergeCell ref="D125:D132"/>
    <mergeCell ref="B49:B50"/>
    <mergeCell ref="C49:C52"/>
    <mergeCell ref="C53:C123"/>
    <mergeCell ref="B51:B123"/>
    <mergeCell ref="A31:A48"/>
    <mergeCell ref="C31:C34"/>
    <mergeCell ref="D31:D34"/>
    <mergeCell ref="E31:E37"/>
    <mergeCell ref="B32:B48"/>
    <mergeCell ref="C35:C48"/>
    <mergeCell ref="D35:D37"/>
    <mergeCell ref="D38:D48"/>
    <mergeCell ref="E38:F38"/>
    <mergeCell ref="E39:E40"/>
    <mergeCell ref="E41:E47"/>
  </mergeCells>
  <pageMargins left="0.11811023622047245" right="0.11811023622047245" top="0" bottom="0" header="0.31496062992125984" footer="0.31496062992125984"/>
  <pageSetup paperSize="9" scale="91" orientation="landscape" r:id="rId1"/>
  <rowBreaks count="1" manualBreakCount="1">
    <brk id="23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G78"/>
  <sheetViews>
    <sheetView topLeftCell="A73" zoomScaleNormal="100" zoomScaleSheetLayoutView="100" workbookViewId="0">
      <selection activeCell="F39" sqref="F39"/>
    </sheetView>
  </sheetViews>
  <sheetFormatPr defaultRowHeight="17.25"/>
  <cols>
    <col min="1" max="1" width="4.7109375" style="132" customWidth="1"/>
    <col min="2" max="2" width="26.140625" style="132" customWidth="1"/>
    <col min="3" max="3" width="59.7109375" style="132" customWidth="1"/>
    <col min="4" max="4" width="16.85546875" style="132" customWidth="1"/>
    <col min="5" max="5" width="17.140625" style="132" customWidth="1"/>
    <col min="6" max="6" width="17.7109375" style="132" customWidth="1"/>
    <col min="7" max="12" width="9" style="132" customWidth="1"/>
    <col min="13" max="256" width="9.140625" style="132"/>
    <col min="257" max="257" width="4.7109375" style="132" customWidth="1"/>
    <col min="258" max="258" width="19.85546875" style="132" customWidth="1"/>
    <col min="259" max="259" width="72.140625" style="132" customWidth="1"/>
    <col min="260" max="260" width="0" style="132" hidden="1" customWidth="1"/>
    <col min="261" max="261" width="18.28515625" style="132" customWidth="1"/>
    <col min="262" max="262" width="17.5703125" style="132" customWidth="1"/>
    <col min="263" max="268" width="9" style="132" customWidth="1"/>
    <col min="269" max="512" width="9.140625" style="132"/>
    <col min="513" max="513" width="4.7109375" style="132" customWidth="1"/>
    <col min="514" max="514" width="19.85546875" style="132" customWidth="1"/>
    <col min="515" max="515" width="72.140625" style="132" customWidth="1"/>
    <col min="516" max="516" width="0" style="132" hidden="1" customWidth="1"/>
    <col min="517" max="517" width="18.28515625" style="132" customWidth="1"/>
    <col min="518" max="518" width="17.5703125" style="132" customWidth="1"/>
    <col min="519" max="524" width="9" style="132" customWidth="1"/>
    <col min="525" max="768" width="9.140625" style="132"/>
    <col min="769" max="769" width="4.7109375" style="132" customWidth="1"/>
    <col min="770" max="770" width="19.85546875" style="132" customWidth="1"/>
    <col min="771" max="771" width="72.140625" style="132" customWidth="1"/>
    <col min="772" max="772" width="0" style="132" hidden="1" customWidth="1"/>
    <col min="773" max="773" width="18.28515625" style="132" customWidth="1"/>
    <col min="774" max="774" width="17.5703125" style="132" customWidth="1"/>
    <col min="775" max="780" width="9" style="132" customWidth="1"/>
    <col min="781" max="1024" width="9.140625" style="132"/>
    <col min="1025" max="1025" width="4.7109375" style="132" customWidth="1"/>
    <col min="1026" max="1026" width="19.85546875" style="132" customWidth="1"/>
    <col min="1027" max="1027" width="72.140625" style="132" customWidth="1"/>
    <col min="1028" max="1028" width="0" style="132" hidden="1" customWidth="1"/>
    <col min="1029" max="1029" width="18.28515625" style="132" customWidth="1"/>
    <col min="1030" max="1030" width="17.5703125" style="132" customWidth="1"/>
    <col min="1031" max="1036" width="9" style="132" customWidth="1"/>
    <col min="1037" max="1280" width="9.140625" style="132"/>
    <col min="1281" max="1281" width="4.7109375" style="132" customWidth="1"/>
    <col min="1282" max="1282" width="19.85546875" style="132" customWidth="1"/>
    <col min="1283" max="1283" width="72.140625" style="132" customWidth="1"/>
    <col min="1284" max="1284" width="0" style="132" hidden="1" customWidth="1"/>
    <col min="1285" max="1285" width="18.28515625" style="132" customWidth="1"/>
    <col min="1286" max="1286" width="17.5703125" style="132" customWidth="1"/>
    <col min="1287" max="1292" width="9" style="132" customWidth="1"/>
    <col min="1293" max="1536" width="9.140625" style="132"/>
    <col min="1537" max="1537" width="4.7109375" style="132" customWidth="1"/>
    <col min="1538" max="1538" width="19.85546875" style="132" customWidth="1"/>
    <col min="1539" max="1539" width="72.140625" style="132" customWidth="1"/>
    <col min="1540" max="1540" width="0" style="132" hidden="1" customWidth="1"/>
    <col min="1541" max="1541" width="18.28515625" style="132" customWidth="1"/>
    <col min="1542" max="1542" width="17.5703125" style="132" customWidth="1"/>
    <col min="1543" max="1548" width="9" style="132" customWidth="1"/>
    <col min="1549" max="1792" width="9.140625" style="132"/>
    <col min="1793" max="1793" width="4.7109375" style="132" customWidth="1"/>
    <col min="1794" max="1794" width="19.85546875" style="132" customWidth="1"/>
    <col min="1795" max="1795" width="72.140625" style="132" customWidth="1"/>
    <col min="1796" max="1796" width="0" style="132" hidden="1" customWidth="1"/>
    <col min="1797" max="1797" width="18.28515625" style="132" customWidth="1"/>
    <col min="1798" max="1798" width="17.5703125" style="132" customWidth="1"/>
    <col min="1799" max="1804" width="9" style="132" customWidth="1"/>
    <col min="1805" max="2048" width="9.140625" style="132"/>
    <col min="2049" max="2049" width="4.7109375" style="132" customWidth="1"/>
    <col min="2050" max="2050" width="19.85546875" style="132" customWidth="1"/>
    <col min="2051" max="2051" width="72.140625" style="132" customWidth="1"/>
    <col min="2052" max="2052" width="0" style="132" hidden="1" customWidth="1"/>
    <col min="2053" max="2053" width="18.28515625" style="132" customWidth="1"/>
    <col min="2054" max="2054" width="17.5703125" style="132" customWidth="1"/>
    <col min="2055" max="2060" width="9" style="132" customWidth="1"/>
    <col min="2061" max="2304" width="9.140625" style="132"/>
    <col min="2305" max="2305" width="4.7109375" style="132" customWidth="1"/>
    <col min="2306" max="2306" width="19.85546875" style="132" customWidth="1"/>
    <col min="2307" max="2307" width="72.140625" style="132" customWidth="1"/>
    <col min="2308" max="2308" width="0" style="132" hidden="1" customWidth="1"/>
    <col min="2309" max="2309" width="18.28515625" style="132" customWidth="1"/>
    <col min="2310" max="2310" width="17.5703125" style="132" customWidth="1"/>
    <col min="2311" max="2316" width="9" style="132" customWidth="1"/>
    <col min="2317" max="2560" width="9.140625" style="132"/>
    <col min="2561" max="2561" width="4.7109375" style="132" customWidth="1"/>
    <col min="2562" max="2562" width="19.85546875" style="132" customWidth="1"/>
    <col min="2563" max="2563" width="72.140625" style="132" customWidth="1"/>
    <col min="2564" max="2564" width="0" style="132" hidden="1" customWidth="1"/>
    <col min="2565" max="2565" width="18.28515625" style="132" customWidth="1"/>
    <col min="2566" max="2566" width="17.5703125" style="132" customWidth="1"/>
    <col min="2567" max="2572" width="9" style="132" customWidth="1"/>
    <col min="2573" max="2816" width="9.140625" style="132"/>
    <col min="2817" max="2817" width="4.7109375" style="132" customWidth="1"/>
    <col min="2818" max="2818" width="19.85546875" style="132" customWidth="1"/>
    <col min="2819" max="2819" width="72.140625" style="132" customWidth="1"/>
    <col min="2820" max="2820" width="0" style="132" hidden="1" customWidth="1"/>
    <col min="2821" max="2821" width="18.28515625" style="132" customWidth="1"/>
    <col min="2822" max="2822" width="17.5703125" style="132" customWidth="1"/>
    <col min="2823" max="2828" width="9" style="132" customWidth="1"/>
    <col min="2829" max="3072" width="9.140625" style="132"/>
    <col min="3073" max="3073" width="4.7109375" style="132" customWidth="1"/>
    <col min="3074" max="3074" width="19.85546875" style="132" customWidth="1"/>
    <col min="3075" max="3075" width="72.140625" style="132" customWidth="1"/>
    <col min="3076" max="3076" width="0" style="132" hidden="1" customWidth="1"/>
    <col min="3077" max="3077" width="18.28515625" style="132" customWidth="1"/>
    <col min="3078" max="3078" width="17.5703125" style="132" customWidth="1"/>
    <col min="3079" max="3084" width="9" style="132" customWidth="1"/>
    <col min="3085" max="3328" width="9.140625" style="132"/>
    <col min="3329" max="3329" width="4.7109375" style="132" customWidth="1"/>
    <col min="3330" max="3330" width="19.85546875" style="132" customWidth="1"/>
    <col min="3331" max="3331" width="72.140625" style="132" customWidth="1"/>
    <col min="3332" max="3332" width="0" style="132" hidden="1" customWidth="1"/>
    <col min="3333" max="3333" width="18.28515625" style="132" customWidth="1"/>
    <col min="3334" max="3334" width="17.5703125" style="132" customWidth="1"/>
    <col min="3335" max="3340" width="9" style="132" customWidth="1"/>
    <col min="3341" max="3584" width="9.140625" style="132"/>
    <col min="3585" max="3585" width="4.7109375" style="132" customWidth="1"/>
    <col min="3586" max="3586" width="19.85546875" style="132" customWidth="1"/>
    <col min="3587" max="3587" width="72.140625" style="132" customWidth="1"/>
    <col min="3588" max="3588" width="0" style="132" hidden="1" customWidth="1"/>
    <col min="3589" max="3589" width="18.28515625" style="132" customWidth="1"/>
    <col min="3590" max="3590" width="17.5703125" style="132" customWidth="1"/>
    <col min="3591" max="3596" width="9" style="132" customWidth="1"/>
    <col min="3597" max="3840" width="9.140625" style="132"/>
    <col min="3841" max="3841" width="4.7109375" style="132" customWidth="1"/>
    <col min="3842" max="3842" width="19.85546875" style="132" customWidth="1"/>
    <col min="3843" max="3843" width="72.140625" style="132" customWidth="1"/>
    <col min="3844" max="3844" width="0" style="132" hidden="1" customWidth="1"/>
    <col min="3845" max="3845" width="18.28515625" style="132" customWidth="1"/>
    <col min="3846" max="3846" width="17.5703125" style="132" customWidth="1"/>
    <col min="3847" max="3852" width="9" style="132" customWidth="1"/>
    <col min="3853" max="4096" width="9.140625" style="132"/>
    <col min="4097" max="4097" width="4.7109375" style="132" customWidth="1"/>
    <col min="4098" max="4098" width="19.85546875" style="132" customWidth="1"/>
    <col min="4099" max="4099" width="72.140625" style="132" customWidth="1"/>
    <col min="4100" max="4100" width="0" style="132" hidden="1" customWidth="1"/>
    <col min="4101" max="4101" width="18.28515625" style="132" customWidth="1"/>
    <col min="4102" max="4102" width="17.5703125" style="132" customWidth="1"/>
    <col min="4103" max="4108" width="9" style="132" customWidth="1"/>
    <col min="4109" max="4352" width="9.140625" style="132"/>
    <col min="4353" max="4353" width="4.7109375" style="132" customWidth="1"/>
    <col min="4354" max="4354" width="19.85546875" style="132" customWidth="1"/>
    <col min="4355" max="4355" width="72.140625" style="132" customWidth="1"/>
    <col min="4356" max="4356" width="0" style="132" hidden="1" customWidth="1"/>
    <col min="4357" max="4357" width="18.28515625" style="132" customWidth="1"/>
    <col min="4358" max="4358" width="17.5703125" style="132" customWidth="1"/>
    <col min="4359" max="4364" width="9" style="132" customWidth="1"/>
    <col min="4365" max="4608" width="9.140625" style="132"/>
    <col min="4609" max="4609" width="4.7109375" style="132" customWidth="1"/>
    <col min="4610" max="4610" width="19.85546875" style="132" customWidth="1"/>
    <col min="4611" max="4611" width="72.140625" style="132" customWidth="1"/>
    <col min="4612" max="4612" width="0" style="132" hidden="1" customWidth="1"/>
    <col min="4613" max="4613" width="18.28515625" style="132" customWidth="1"/>
    <col min="4614" max="4614" width="17.5703125" style="132" customWidth="1"/>
    <col min="4615" max="4620" width="9" style="132" customWidth="1"/>
    <col min="4621" max="4864" width="9.140625" style="132"/>
    <col min="4865" max="4865" width="4.7109375" style="132" customWidth="1"/>
    <col min="4866" max="4866" width="19.85546875" style="132" customWidth="1"/>
    <col min="4867" max="4867" width="72.140625" style="132" customWidth="1"/>
    <col min="4868" max="4868" width="0" style="132" hidden="1" customWidth="1"/>
    <col min="4869" max="4869" width="18.28515625" style="132" customWidth="1"/>
    <col min="4870" max="4870" width="17.5703125" style="132" customWidth="1"/>
    <col min="4871" max="4876" width="9" style="132" customWidth="1"/>
    <col min="4877" max="5120" width="9.140625" style="132"/>
    <col min="5121" max="5121" width="4.7109375" style="132" customWidth="1"/>
    <col min="5122" max="5122" width="19.85546875" style="132" customWidth="1"/>
    <col min="5123" max="5123" width="72.140625" style="132" customWidth="1"/>
    <col min="5124" max="5124" width="0" style="132" hidden="1" customWidth="1"/>
    <col min="5125" max="5125" width="18.28515625" style="132" customWidth="1"/>
    <col min="5126" max="5126" width="17.5703125" style="132" customWidth="1"/>
    <col min="5127" max="5132" width="9" style="132" customWidth="1"/>
    <col min="5133" max="5376" width="9.140625" style="132"/>
    <col min="5377" max="5377" width="4.7109375" style="132" customWidth="1"/>
    <col min="5378" max="5378" width="19.85546875" style="132" customWidth="1"/>
    <col min="5379" max="5379" width="72.140625" style="132" customWidth="1"/>
    <col min="5380" max="5380" width="0" style="132" hidden="1" customWidth="1"/>
    <col min="5381" max="5381" width="18.28515625" style="132" customWidth="1"/>
    <col min="5382" max="5382" width="17.5703125" style="132" customWidth="1"/>
    <col min="5383" max="5388" width="9" style="132" customWidth="1"/>
    <col min="5389" max="5632" width="9.140625" style="132"/>
    <col min="5633" max="5633" width="4.7109375" style="132" customWidth="1"/>
    <col min="5634" max="5634" width="19.85546875" style="132" customWidth="1"/>
    <col min="5635" max="5635" width="72.140625" style="132" customWidth="1"/>
    <col min="5636" max="5636" width="0" style="132" hidden="1" customWidth="1"/>
    <col min="5637" max="5637" width="18.28515625" style="132" customWidth="1"/>
    <col min="5638" max="5638" width="17.5703125" style="132" customWidth="1"/>
    <col min="5639" max="5644" width="9" style="132" customWidth="1"/>
    <col min="5645" max="5888" width="9.140625" style="132"/>
    <col min="5889" max="5889" width="4.7109375" style="132" customWidth="1"/>
    <col min="5890" max="5890" width="19.85546875" style="132" customWidth="1"/>
    <col min="5891" max="5891" width="72.140625" style="132" customWidth="1"/>
    <col min="5892" max="5892" width="0" style="132" hidden="1" customWidth="1"/>
    <col min="5893" max="5893" width="18.28515625" style="132" customWidth="1"/>
    <col min="5894" max="5894" width="17.5703125" style="132" customWidth="1"/>
    <col min="5895" max="5900" width="9" style="132" customWidth="1"/>
    <col min="5901" max="6144" width="9.140625" style="132"/>
    <col min="6145" max="6145" width="4.7109375" style="132" customWidth="1"/>
    <col min="6146" max="6146" width="19.85546875" style="132" customWidth="1"/>
    <col min="6147" max="6147" width="72.140625" style="132" customWidth="1"/>
    <col min="6148" max="6148" width="0" style="132" hidden="1" customWidth="1"/>
    <col min="6149" max="6149" width="18.28515625" style="132" customWidth="1"/>
    <col min="6150" max="6150" width="17.5703125" style="132" customWidth="1"/>
    <col min="6151" max="6156" width="9" style="132" customWidth="1"/>
    <col min="6157" max="6400" width="9.140625" style="132"/>
    <col min="6401" max="6401" width="4.7109375" style="132" customWidth="1"/>
    <col min="6402" max="6402" width="19.85546875" style="132" customWidth="1"/>
    <col min="6403" max="6403" width="72.140625" style="132" customWidth="1"/>
    <col min="6404" max="6404" width="0" style="132" hidden="1" customWidth="1"/>
    <col min="6405" max="6405" width="18.28515625" style="132" customWidth="1"/>
    <col min="6406" max="6406" width="17.5703125" style="132" customWidth="1"/>
    <col min="6407" max="6412" width="9" style="132" customWidth="1"/>
    <col min="6413" max="6656" width="9.140625" style="132"/>
    <col min="6657" max="6657" width="4.7109375" style="132" customWidth="1"/>
    <col min="6658" max="6658" width="19.85546875" style="132" customWidth="1"/>
    <col min="6659" max="6659" width="72.140625" style="132" customWidth="1"/>
    <col min="6660" max="6660" width="0" style="132" hidden="1" customWidth="1"/>
    <col min="6661" max="6661" width="18.28515625" style="132" customWidth="1"/>
    <col min="6662" max="6662" width="17.5703125" style="132" customWidth="1"/>
    <col min="6663" max="6668" width="9" style="132" customWidth="1"/>
    <col min="6669" max="6912" width="9.140625" style="132"/>
    <col min="6913" max="6913" width="4.7109375" style="132" customWidth="1"/>
    <col min="6914" max="6914" width="19.85546875" style="132" customWidth="1"/>
    <col min="6915" max="6915" width="72.140625" style="132" customWidth="1"/>
    <col min="6916" max="6916" width="0" style="132" hidden="1" customWidth="1"/>
    <col min="6917" max="6917" width="18.28515625" style="132" customWidth="1"/>
    <col min="6918" max="6918" width="17.5703125" style="132" customWidth="1"/>
    <col min="6919" max="6924" width="9" style="132" customWidth="1"/>
    <col min="6925" max="7168" width="9.140625" style="132"/>
    <col min="7169" max="7169" width="4.7109375" style="132" customWidth="1"/>
    <col min="7170" max="7170" width="19.85546875" style="132" customWidth="1"/>
    <col min="7171" max="7171" width="72.140625" style="132" customWidth="1"/>
    <col min="7172" max="7172" width="0" style="132" hidden="1" customWidth="1"/>
    <col min="7173" max="7173" width="18.28515625" style="132" customWidth="1"/>
    <col min="7174" max="7174" width="17.5703125" style="132" customWidth="1"/>
    <col min="7175" max="7180" width="9" style="132" customWidth="1"/>
    <col min="7181" max="7424" width="9.140625" style="132"/>
    <col min="7425" max="7425" width="4.7109375" style="132" customWidth="1"/>
    <col min="7426" max="7426" width="19.85546875" style="132" customWidth="1"/>
    <col min="7427" max="7427" width="72.140625" style="132" customWidth="1"/>
    <col min="7428" max="7428" width="0" style="132" hidden="1" customWidth="1"/>
    <col min="7429" max="7429" width="18.28515625" style="132" customWidth="1"/>
    <col min="7430" max="7430" width="17.5703125" style="132" customWidth="1"/>
    <col min="7431" max="7436" width="9" style="132" customWidth="1"/>
    <col min="7437" max="7680" width="9.140625" style="132"/>
    <col min="7681" max="7681" width="4.7109375" style="132" customWidth="1"/>
    <col min="7682" max="7682" width="19.85546875" style="132" customWidth="1"/>
    <col min="7683" max="7683" width="72.140625" style="132" customWidth="1"/>
    <col min="7684" max="7684" width="0" style="132" hidden="1" customWidth="1"/>
    <col min="7685" max="7685" width="18.28515625" style="132" customWidth="1"/>
    <col min="7686" max="7686" width="17.5703125" style="132" customWidth="1"/>
    <col min="7687" max="7692" width="9" style="132" customWidth="1"/>
    <col min="7693" max="7936" width="9.140625" style="132"/>
    <col min="7937" max="7937" width="4.7109375" style="132" customWidth="1"/>
    <col min="7938" max="7938" width="19.85546875" style="132" customWidth="1"/>
    <col min="7939" max="7939" width="72.140625" style="132" customWidth="1"/>
    <col min="7940" max="7940" width="0" style="132" hidden="1" customWidth="1"/>
    <col min="7941" max="7941" width="18.28515625" style="132" customWidth="1"/>
    <col min="7942" max="7942" width="17.5703125" style="132" customWidth="1"/>
    <col min="7943" max="7948" width="9" style="132" customWidth="1"/>
    <col min="7949" max="8192" width="9.140625" style="132"/>
    <col min="8193" max="8193" width="4.7109375" style="132" customWidth="1"/>
    <col min="8194" max="8194" width="19.85546875" style="132" customWidth="1"/>
    <col min="8195" max="8195" width="72.140625" style="132" customWidth="1"/>
    <col min="8196" max="8196" width="0" style="132" hidden="1" customWidth="1"/>
    <col min="8197" max="8197" width="18.28515625" style="132" customWidth="1"/>
    <col min="8198" max="8198" width="17.5703125" style="132" customWidth="1"/>
    <col min="8199" max="8204" width="9" style="132" customWidth="1"/>
    <col min="8205" max="8448" width="9.140625" style="132"/>
    <col min="8449" max="8449" width="4.7109375" style="132" customWidth="1"/>
    <col min="8450" max="8450" width="19.85546875" style="132" customWidth="1"/>
    <col min="8451" max="8451" width="72.140625" style="132" customWidth="1"/>
    <col min="8452" max="8452" width="0" style="132" hidden="1" customWidth="1"/>
    <col min="8453" max="8453" width="18.28515625" style="132" customWidth="1"/>
    <col min="8454" max="8454" width="17.5703125" style="132" customWidth="1"/>
    <col min="8455" max="8460" width="9" style="132" customWidth="1"/>
    <col min="8461" max="8704" width="9.140625" style="132"/>
    <col min="8705" max="8705" width="4.7109375" style="132" customWidth="1"/>
    <col min="8706" max="8706" width="19.85546875" style="132" customWidth="1"/>
    <col min="8707" max="8707" width="72.140625" style="132" customWidth="1"/>
    <col min="8708" max="8708" width="0" style="132" hidden="1" customWidth="1"/>
    <col min="8709" max="8709" width="18.28515625" style="132" customWidth="1"/>
    <col min="8710" max="8710" width="17.5703125" style="132" customWidth="1"/>
    <col min="8711" max="8716" width="9" style="132" customWidth="1"/>
    <col min="8717" max="8960" width="9.140625" style="132"/>
    <col min="8961" max="8961" width="4.7109375" style="132" customWidth="1"/>
    <col min="8962" max="8962" width="19.85546875" style="132" customWidth="1"/>
    <col min="8963" max="8963" width="72.140625" style="132" customWidth="1"/>
    <col min="8964" max="8964" width="0" style="132" hidden="1" customWidth="1"/>
    <col min="8965" max="8965" width="18.28515625" style="132" customWidth="1"/>
    <col min="8966" max="8966" width="17.5703125" style="132" customWidth="1"/>
    <col min="8967" max="8972" width="9" style="132" customWidth="1"/>
    <col min="8973" max="9216" width="9.140625" style="132"/>
    <col min="9217" max="9217" width="4.7109375" style="132" customWidth="1"/>
    <col min="9218" max="9218" width="19.85546875" style="132" customWidth="1"/>
    <col min="9219" max="9219" width="72.140625" style="132" customWidth="1"/>
    <col min="9220" max="9220" width="0" style="132" hidden="1" customWidth="1"/>
    <col min="9221" max="9221" width="18.28515625" style="132" customWidth="1"/>
    <col min="9222" max="9222" width="17.5703125" style="132" customWidth="1"/>
    <col min="9223" max="9228" width="9" style="132" customWidth="1"/>
    <col min="9229" max="9472" width="9.140625" style="132"/>
    <col min="9473" max="9473" width="4.7109375" style="132" customWidth="1"/>
    <col min="9474" max="9474" width="19.85546875" style="132" customWidth="1"/>
    <col min="9475" max="9475" width="72.140625" style="132" customWidth="1"/>
    <col min="9476" max="9476" width="0" style="132" hidden="1" customWidth="1"/>
    <col min="9477" max="9477" width="18.28515625" style="132" customWidth="1"/>
    <col min="9478" max="9478" width="17.5703125" style="132" customWidth="1"/>
    <col min="9479" max="9484" width="9" style="132" customWidth="1"/>
    <col min="9485" max="9728" width="9.140625" style="132"/>
    <col min="9729" max="9729" width="4.7109375" style="132" customWidth="1"/>
    <col min="9730" max="9730" width="19.85546875" style="132" customWidth="1"/>
    <col min="9731" max="9731" width="72.140625" style="132" customWidth="1"/>
    <col min="9732" max="9732" width="0" style="132" hidden="1" customWidth="1"/>
    <col min="9733" max="9733" width="18.28515625" style="132" customWidth="1"/>
    <col min="9734" max="9734" width="17.5703125" style="132" customWidth="1"/>
    <col min="9735" max="9740" width="9" style="132" customWidth="1"/>
    <col min="9741" max="9984" width="9.140625" style="132"/>
    <col min="9985" max="9985" width="4.7109375" style="132" customWidth="1"/>
    <col min="9986" max="9986" width="19.85546875" style="132" customWidth="1"/>
    <col min="9987" max="9987" width="72.140625" style="132" customWidth="1"/>
    <col min="9988" max="9988" width="0" style="132" hidden="1" customWidth="1"/>
    <col min="9989" max="9989" width="18.28515625" style="132" customWidth="1"/>
    <col min="9990" max="9990" width="17.5703125" style="132" customWidth="1"/>
    <col min="9991" max="9996" width="9" style="132" customWidth="1"/>
    <col min="9997" max="10240" width="9.140625" style="132"/>
    <col min="10241" max="10241" width="4.7109375" style="132" customWidth="1"/>
    <col min="10242" max="10242" width="19.85546875" style="132" customWidth="1"/>
    <col min="10243" max="10243" width="72.140625" style="132" customWidth="1"/>
    <col min="10244" max="10244" width="0" style="132" hidden="1" customWidth="1"/>
    <col min="10245" max="10245" width="18.28515625" style="132" customWidth="1"/>
    <col min="10246" max="10246" width="17.5703125" style="132" customWidth="1"/>
    <col min="10247" max="10252" width="9" style="132" customWidth="1"/>
    <col min="10253" max="10496" width="9.140625" style="132"/>
    <col min="10497" max="10497" width="4.7109375" style="132" customWidth="1"/>
    <col min="10498" max="10498" width="19.85546875" style="132" customWidth="1"/>
    <col min="10499" max="10499" width="72.140625" style="132" customWidth="1"/>
    <col min="10500" max="10500" width="0" style="132" hidden="1" customWidth="1"/>
    <col min="10501" max="10501" width="18.28515625" style="132" customWidth="1"/>
    <col min="10502" max="10502" width="17.5703125" style="132" customWidth="1"/>
    <col min="10503" max="10508" width="9" style="132" customWidth="1"/>
    <col min="10509" max="10752" width="9.140625" style="132"/>
    <col min="10753" max="10753" width="4.7109375" style="132" customWidth="1"/>
    <col min="10754" max="10754" width="19.85546875" style="132" customWidth="1"/>
    <col min="10755" max="10755" width="72.140625" style="132" customWidth="1"/>
    <col min="10756" max="10756" width="0" style="132" hidden="1" customWidth="1"/>
    <col min="10757" max="10757" width="18.28515625" style="132" customWidth="1"/>
    <col min="10758" max="10758" width="17.5703125" style="132" customWidth="1"/>
    <col min="10759" max="10764" width="9" style="132" customWidth="1"/>
    <col min="10765" max="11008" width="9.140625" style="132"/>
    <col min="11009" max="11009" width="4.7109375" style="132" customWidth="1"/>
    <col min="11010" max="11010" width="19.85546875" style="132" customWidth="1"/>
    <col min="11011" max="11011" width="72.140625" style="132" customWidth="1"/>
    <col min="11012" max="11012" width="0" style="132" hidden="1" customWidth="1"/>
    <col min="11013" max="11013" width="18.28515625" style="132" customWidth="1"/>
    <col min="11014" max="11014" width="17.5703125" style="132" customWidth="1"/>
    <col min="11015" max="11020" width="9" style="132" customWidth="1"/>
    <col min="11021" max="11264" width="9.140625" style="132"/>
    <col min="11265" max="11265" width="4.7109375" style="132" customWidth="1"/>
    <col min="11266" max="11266" width="19.85546875" style="132" customWidth="1"/>
    <col min="11267" max="11267" width="72.140625" style="132" customWidth="1"/>
    <col min="11268" max="11268" width="0" style="132" hidden="1" customWidth="1"/>
    <col min="11269" max="11269" width="18.28515625" style="132" customWidth="1"/>
    <col min="11270" max="11270" width="17.5703125" style="132" customWidth="1"/>
    <col min="11271" max="11276" width="9" style="132" customWidth="1"/>
    <col min="11277" max="11520" width="9.140625" style="132"/>
    <col min="11521" max="11521" width="4.7109375" style="132" customWidth="1"/>
    <col min="11522" max="11522" width="19.85546875" style="132" customWidth="1"/>
    <col min="11523" max="11523" width="72.140625" style="132" customWidth="1"/>
    <col min="11524" max="11524" width="0" style="132" hidden="1" customWidth="1"/>
    <col min="11525" max="11525" width="18.28515625" style="132" customWidth="1"/>
    <col min="11526" max="11526" width="17.5703125" style="132" customWidth="1"/>
    <col min="11527" max="11532" width="9" style="132" customWidth="1"/>
    <col min="11533" max="11776" width="9.140625" style="132"/>
    <col min="11777" max="11777" width="4.7109375" style="132" customWidth="1"/>
    <col min="11778" max="11778" width="19.85546875" style="132" customWidth="1"/>
    <col min="11779" max="11779" width="72.140625" style="132" customWidth="1"/>
    <col min="11780" max="11780" width="0" style="132" hidden="1" customWidth="1"/>
    <col min="11781" max="11781" width="18.28515625" style="132" customWidth="1"/>
    <col min="11782" max="11782" width="17.5703125" style="132" customWidth="1"/>
    <col min="11783" max="11788" width="9" style="132" customWidth="1"/>
    <col min="11789" max="12032" width="9.140625" style="132"/>
    <col min="12033" max="12033" width="4.7109375" style="132" customWidth="1"/>
    <col min="12034" max="12034" width="19.85546875" style="132" customWidth="1"/>
    <col min="12035" max="12035" width="72.140625" style="132" customWidth="1"/>
    <col min="12036" max="12036" width="0" style="132" hidden="1" customWidth="1"/>
    <col min="12037" max="12037" width="18.28515625" style="132" customWidth="1"/>
    <col min="12038" max="12038" width="17.5703125" style="132" customWidth="1"/>
    <col min="12039" max="12044" width="9" style="132" customWidth="1"/>
    <col min="12045" max="12288" width="9.140625" style="132"/>
    <col min="12289" max="12289" width="4.7109375" style="132" customWidth="1"/>
    <col min="12290" max="12290" width="19.85546875" style="132" customWidth="1"/>
    <col min="12291" max="12291" width="72.140625" style="132" customWidth="1"/>
    <col min="12292" max="12292" width="0" style="132" hidden="1" customWidth="1"/>
    <col min="12293" max="12293" width="18.28515625" style="132" customWidth="1"/>
    <col min="12294" max="12294" width="17.5703125" style="132" customWidth="1"/>
    <col min="12295" max="12300" width="9" style="132" customWidth="1"/>
    <col min="12301" max="12544" width="9.140625" style="132"/>
    <col min="12545" max="12545" width="4.7109375" style="132" customWidth="1"/>
    <col min="12546" max="12546" width="19.85546875" style="132" customWidth="1"/>
    <col min="12547" max="12547" width="72.140625" style="132" customWidth="1"/>
    <col min="12548" max="12548" width="0" style="132" hidden="1" customWidth="1"/>
    <col min="12549" max="12549" width="18.28515625" style="132" customWidth="1"/>
    <col min="12550" max="12550" width="17.5703125" style="132" customWidth="1"/>
    <col min="12551" max="12556" width="9" style="132" customWidth="1"/>
    <col min="12557" max="12800" width="9.140625" style="132"/>
    <col min="12801" max="12801" width="4.7109375" style="132" customWidth="1"/>
    <col min="12802" max="12802" width="19.85546875" style="132" customWidth="1"/>
    <col min="12803" max="12803" width="72.140625" style="132" customWidth="1"/>
    <col min="12804" max="12804" width="0" style="132" hidden="1" customWidth="1"/>
    <col min="12805" max="12805" width="18.28515625" style="132" customWidth="1"/>
    <col min="12806" max="12806" width="17.5703125" style="132" customWidth="1"/>
    <col min="12807" max="12812" width="9" style="132" customWidth="1"/>
    <col min="12813" max="13056" width="9.140625" style="132"/>
    <col min="13057" max="13057" width="4.7109375" style="132" customWidth="1"/>
    <col min="13058" max="13058" width="19.85546875" style="132" customWidth="1"/>
    <col min="13059" max="13059" width="72.140625" style="132" customWidth="1"/>
    <col min="13060" max="13060" width="0" style="132" hidden="1" customWidth="1"/>
    <col min="13061" max="13061" width="18.28515625" style="132" customWidth="1"/>
    <col min="13062" max="13062" width="17.5703125" style="132" customWidth="1"/>
    <col min="13063" max="13068" width="9" style="132" customWidth="1"/>
    <col min="13069" max="13312" width="9.140625" style="132"/>
    <col min="13313" max="13313" width="4.7109375" style="132" customWidth="1"/>
    <col min="13314" max="13314" width="19.85546875" style="132" customWidth="1"/>
    <col min="13315" max="13315" width="72.140625" style="132" customWidth="1"/>
    <col min="13316" max="13316" width="0" style="132" hidden="1" customWidth="1"/>
    <col min="13317" max="13317" width="18.28515625" style="132" customWidth="1"/>
    <col min="13318" max="13318" width="17.5703125" style="132" customWidth="1"/>
    <col min="13319" max="13324" width="9" style="132" customWidth="1"/>
    <col min="13325" max="13568" width="9.140625" style="132"/>
    <col min="13569" max="13569" width="4.7109375" style="132" customWidth="1"/>
    <col min="13570" max="13570" width="19.85546875" style="132" customWidth="1"/>
    <col min="13571" max="13571" width="72.140625" style="132" customWidth="1"/>
    <col min="13572" max="13572" width="0" style="132" hidden="1" customWidth="1"/>
    <col min="13573" max="13573" width="18.28515625" style="132" customWidth="1"/>
    <col min="13574" max="13574" width="17.5703125" style="132" customWidth="1"/>
    <col min="13575" max="13580" width="9" style="132" customWidth="1"/>
    <col min="13581" max="13824" width="9.140625" style="132"/>
    <col min="13825" max="13825" width="4.7109375" style="132" customWidth="1"/>
    <col min="13826" max="13826" width="19.85546875" style="132" customWidth="1"/>
    <col min="13827" max="13827" width="72.140625" style="132" customWidth="1"/>
    <col min="13828" max="13828" width="0" style="132" hidden="1" customWidth="1"/>
    <col min="13829" max="13829" width="18.28515625" style="132" customWidth="1"/>
    <col min="13830" max="13830" width="17.5703125" style="132" customWidth="1"/>
    <col min="13831" max="13836" width="9" style="132" customWidth="1"/>
    <col min="13837" max="14080" width="9.140625" style="132"/>
    <col min="14081" max="14081" width="4.7109375" style="132" customWidth="1"/>
    <col min="14082" max="14082" width="19.85546875" style="132" customWidth="1"/>
    <col min="14083" max="14083" width="72.140625" style="132" customWidth="1"/>
    <col min="14084" max="14084" width="0" style="132" hidden="1" customWidth="1"/>
    <col min="14085" max="14085" width="18.28515625" style="132" customWidth="1"/>
    <col min="14086" max="14086" width="17.5703125" style="132" customWidth="1"/>
    <col min="14087" max="14092" width="9" style="132" customWidth="1"/>
    <col min="14093" max="14336" width="9.140625" style="132"/>
    <col min="14337" max="14337" width="4.7109375" style="132" customWidth="1"/>
    <col min="14338" max="14338" width="19.85546875" style="132" customWidth="1"/>
    <col min="14339" max="14339" width="72.140625" style="132" customWidth="1"/>
    <col min="14340" max="14340" width="0" style="132" hidden="1" customWidth="1"/>
    <col min="14341" max="14341" width="18.28515625" style="132" customWidth="1"/>
    <col min="14342" max="14342" width="17.5703125" style="132" customWidth="1"/>
    <col min="14343" max="14348" width="9" style="132" customWidth="1"/>
    <col min="14349" max="14592" width="9.140625" style="132"/>
    <col min="14593" max="14593" width="4.7109375" style="132" customWidth="1"/>
    <col min="14594" max="14594" width="19.85546875" style="132" customWidth="1"/>
    <col min="14595" max="14595" width="72.140625" style="132" customWidth="1"/>
    <col min="14596" max="14596" width="0" style="132" hidden="1" customWidth="1"/>
    <col min="14597" max="14597" width="18.28515625" style="132" customWidth="1"/>
    <col min="14598" max="14598" width="17.5703125" style="132" customWidth="1"/>
    <col min="14599" max="14604" width="9" style="132" customWidth="1"/>
    <col min="14605" max="14848" width="9.140625" style="132"/>
    <col min="14849" max="14849" width="4.7109375" style="132" customWidth="1"/>
    <col min="14850" max="14850" width="19.85546875" style="132" customWidth="1"/>
    <col min="14851" max="14851" width="72.140625" style="132" customWidth="1"/>
    <col min="14852" max="14852" width="0" style="132" hidden="1" customWidth="1"/>
    <col min="14853" max="14853" width="18.28515625" style="132" customWidth="1"/>
    <col min="14854" max="14854" width="17.5703125" style="132" customWidth="1"/>
    <col min="14855" max="14860" width="9" style="132" customWidth="1"/>
    <col min="14861" max="15104" width="9.140625" style="132"/>
    <col min="15105" max="15105" width="4.7109375" style="132" customWidth="1"/>
    <col min="15106" max="15106" width="19.85546875" style="132" customWidth="1"/>
    <col min="15107" max="15107" width="72.140625" style="132" customWidth="1"/>
    <col min="15108" max="15108" width="0" style="132" hidden="1" customWidth="1"/>
    <col min="15109" max="15109" width="18.28515625" style="132" customWidth="1"/>
    <col min="15110" max="15110" width="17.5703125" style="132" customWidth="1"/>
    <col min="15111" max="15116" width="9" style="132" customWidth="1"/>
    <col min="15117" max="15360" width="9.140625" style="132"/>
    <col min="15361" max="15361" width="4.7109375" style="132" customWidth="1"/>
    <col min="15362" max="15362" width="19.85546875" style="132" customWidth="1"/>
    <col min="15363" max="15363" width="72.140625" style="132" customWidth="1"/>
    <col min="15364" max="15364" width="0" style="132" hidden="1" customWidth="1"/>
    <col min="15365" max="15365" width="18.28515625" style="132" customWidth="1"/>
    <col min="15366" max="15366" width="17.5703125" style="132" customWidth="1"/>
    <col min="15367" max="15372" width="9" style="132" customWidth="1"/>
    <col min="15373" max="15616" width="9.140625" style="132"/>
    <col min="15617" max="15617" width="4.7109375" style="132" customWidth="1"/>
    <col min="15618" max="15618" width="19.85546875" style="132" customWidth="1"/>
    <col min="15619" max="15619" width="72.140625" style="132" customWidth="1"/>
    <col min="15620" max="15620" width="0" style="132" hidden="1" customWidth="1"/>
    <col min="15621" max="15621" width="18.28515625" style="132" customWidth="1"/>
    <col min="15622" max="15622" width="17.5703125" style="132" customWidth="1"/>
    <col min="15623" max="15628" width="9" style="132" customWidth="1"/>
    <col min="15629" max="15872" width="9.140625" style="132"/>
    <col min="15873" max="15873" width="4.7109375" style="132" customWidth="1"/>
    <col min="15874" max="15874" width="19.85546875" style="132" customWidth="1"/>
    <col min="15875" max="15875" width="72.140625" style="132" customWidth="1"/>
    <col min="15876" max="15876" width="0" style="132" hidden="1" customWidth="1"/>
    <col min="15877" max="15877" width="18.28515625" style="132" customWidth="1"/>
    <col min="15878" max="15878" width="17.5703125" style="132" customWidth="1"/>
    <col min="15879" max="15884" width="9" style="132" customWidth="1"/>
    <col min="15885" max="16128" width="9.140625" style="132"/>
    <col min="16129" max="16129" width="4.7109375" style="132" customWidth="1"/>
    <col min="16130" max="16130" width="19.85546875" style="132" customWidth="1"/>
    <col min="16131" max="16131" width="72.140625" style="132" customWidth="1"/>
    <col min="16132" max="16132" width="0" style="132" hidden="1" customWidth="1"/>
    <col min="16133" max="16133" width="18.28515625" style="132" customWidth="1"/>
    <col min="16134" max="16134" width="17.5703125" style="132" customWidth="1"/>
    <col min="16135" max="16140" width="9" style="132" customWidth="1"/>
    <col min="16141" max="16384" width="9.140625" style="132"/>
  </cols>
  <sheetData>
    <row r="1" spans="2:7" ht="15.75" customHeight="1">
      <c r="E1" s="133"/>
      <c r="F1" s="133" t="s">
        <v>128</v>
      </c>
    </row>
    <row r="2" spans="2:7">
      <c r="F2" s="133" t="s">
        <v>157</v>
      </c>
    </row>
    <row r="3" spans="2:7">
      <c r="F3" s="133" t="s">
        <v>9</v>
      </c>
    </row>
    <row r="5" spans="2:7" ht="38.25" customHeight="1">
      <c r="B5" s="255" t="s">
        <v>158</v>
      </c>
      <c r="C5" s="255"/>
      <c r="D5" s="255"/>
      <c r="E5" s="255"/>
      <c r="F5" s="255"/>
    </row>
    <row r="6" spans="2:7" ht="23.25" customHeight="1"/>
    <row r="7" spans="2:7">
      <c r="B7" s="256" t="s">
        <v>74</v>
      </c>
      <c r="C7" s="256"/>
      <c r="D7" s="256"/>
      <c r="E7" s="256"/>
      <c r="F7" s="256"/>
    </row>
    <row r="8" spans="2:7">
      <c r="B8" s="134" t="s">
        <v>11</v>
      </c>
    </row>
    <row r="10" spans="2:7">
      <c r="B10" s="135" t="s">
        <v>93</v>
      </c>
      <c r="C10" s="135" t="s">
        <v>94</v>
      </c>
    </row>
    <row r="11" spans="2:7" ht="29.25" customHeight="1">
      <c r="B11" s="13">
        <v>1070</v>
      </c>
      <c r="C11" s="14" t="s">
        <v>160</v>
      </c>
    </row>
    <row r="12" spans="2:7">
      <c r="B12" s="136"/>
      <c r="C12" s="136"/>
    </row>
    <row r="13" spans="2:7" ht="16.5" customHeight="1">
      <c r="B13" s="137" t="s">
        <v>96</v>
      </c>
      <c r="C13" s="138"/>
    </row>
    <row r="14" spans="2:7" ht="51" customHeight="1">
      <c r="B14" s="10" t="s">
        <v>97</v>
      </c>
      <c r="C14" s="15" t="s">
        <v>159</v>
      </c>
      <c r="D14" s="257" t="s">
        <v>186</v>
      </c>
      <c r="E14" s="258"/>
      <c r="F14" s="259"/>
      <c r="G14" s="139"/>
    </row>
    <row r="15" spans="2:7" ht="35.25" customHeight="1">
      <c r="B15" s="10" t="s">
        <v>99</v>
      </c>
      <c r="C15" s="15" t="s">
        <v>161</v>
      </c>
      <c r="D15" s="140" t="s">
        <v>100</v>
      </c>
      <c r="E15" s="141" t="s">
        <v>12</v>
      </c>
      <c r="F15" s="141" t="s">
        <v>13</v>
      </c>
      <c r="G15" s="139"/>
    </row>
    <row r="16" spans="2:7" ht="69.75" customHeight="1">
      <c r="B16" s="10" t="s">
        <v>101</v>
      </c>
      <c r="C16" s="15" t="s">
        <v>162</v>
      </c>
      <c r="D16" s="260"/>
      <c r="E16" s="244"/>
      <c r="F16" s="244"/>
    </row>
    <row r="17" spans="1:7" ht="93.75" customHeight="1">
      <c r="B17" s="10" t="s">
        <v>102</v>
      </c>
      <c r="C17" s="15" t="s">
        <v>163</v>
      </c>
      <c r="D17" s="261"/>
      <c r="E17" s="245"/>
      <c r="F17" s="245"/>
    </row>
    <row r="18" spans="1:7" ht="34.5">
      <c r="B18" s="10" t="s">
        <v>103</v>
      </c>
      <c r="C18" s="15" t="s">
        <v>104</v>
      </c>
      <c r="D18" s="261"/>
      <c r="E18" s="245"/>
      <c r="F18" s="245"/>
    </row>
    <row r="19" spans="1:7" ht="66" customHeight="1">
      <c r="B19" s="10" t="s">
        <v>164</v>
      </c>
      <c r="C19" s="15" t="s">
        <v>165</v>
      </c>
      <c r="D19" s="262"/>
      <c r="E19" s="246"/>
      <c r="F19" s="246"/>
    </row>
    <row r="20" spans="1:7" ht="17.25" customHeight="1">
      <c r="B20" s="263" t="s">
        <v>166</v>
      </c>
      <c r="C20" s="264"/>
      <c r="D20" s="264"/>
      <c r="E20" s="264"/>
      <c r="F20" s="265"/>
    </row>
    <row r="21" spans="1:7">
      <c r="B21" s="12" t="s">
        <v>105</v>
      </c>
      <c r="C21" s="12"/>
      <c r="D21" s="142">
        <f>'Havelvats 2 '!G20</f>
        <v>-700000</v>
      </c>
      <c r="E21" s="142">
        <f>'Havelvats 2 '!H20</f>
        <v>-1200000</v>
      </c>
      <c r="F21" s="142">
        <f>'Havelvats 2 '!I20</f>
        <v>-1200000</v>
      </c>
    </row>
    <row r="22" spans="1:7">
      <c r="A22" s="143"/>
      <c r="B22" s="144"/>
      <c r="C22" s="144"/>
      <c r="D22" s="145"/>
      <c r="E22" s="145"/>
      <c r="F22" s="145"/>
    </row>
    <row r="23" spans="1:7">
      <c r="A23" s="143"/>
      <c r="B23" s="144"/>
      <c r="C23" s="144"/>
      <c r="D23" s="145"/>
      <c r="E23" s="145"/>
      <c r="F23" s="145"/>
    </row>
    <row r="24" spans="1:7">
      <c r="B24" s="135" t="s">
        <v>93</v>
      </c>
      <c r="C24" s="135" t="s">
        <v>94</v>
      </c>
    </row>
    <row r="25" spans="1:7" ht="29.25" customHeight="1">
      <c r="B25" s="13">
        <v>1004</v>
      </c>
      <c r="C25" s="14" t="s">
        <v>167</v>
      </c>
    </row>
    <row r="26" spans="1:7">
      <c r="B26" s="136"/>
      <c r="C26" s="136"/>
    </row>
    <row r="27" spans="1:7" ht="16.5" customHeight="1">
      <c r="B27" s="137" t="s">
        <v>96</v>
      </c>
      <c r="C27" s="138"/>
    </row>
    <row r="28" spans="1:7" ht="45" customHeight="1">
      <c r="B28" s="16" t="s">
        <v>97</v>
      </c>
      <c r="C28" s="17" t="s">
        <v>173</v>
      </c>
      <c r="D28" s="257" t="s">
        <v>186</v>
      </c>
      <c r="E28" s="258"/>
      <c r="F28" s="259"/>
      <c r="G28" s="139"/>
    </row>
    <row r="29" spans="1:7" ht="36" customHeight="1">
      <c r="B29" s="16" t="s">
        <v>99</v>
      </c>
      <c r="C29" s="17" t="s">
        <v>174</v>
      </c>
      <c r="D29" s="140" t="s">
        <v>100</v>
      </c>
      <c r="E29" s="141" t="s">
        <v>12</v>
      </c>
      <c r="F29" s="141" t="s">
        <v>13</v>
      </c>
      <c r="G29" s="139"/>
    </row>
    <row r="30" spans="1:7" ht="54" customHeight="1">
      <c r="B30" s="16" t="s">
        <v>101</v>
      </c>
      <c r="C30" s="17" t="s">
        <v>175</v>
      </c>
      <c r="D30" s="260"/>
      <c r="E30" s="244"/>
      <c r="F30" s="244"/>
    </row>
    <row r="31" spans="1:7" ht="61.5" customHeight="1">
      <c r="B31" s="16" t="s">
        <v>102</v>
      </c>
      <c r="C31" s="17" t="s">
        <v>176</v>
      </c>
      <c r="D31" s="261"/>
      <c r="E31" s="245"/>
      <c r="F31" s="245"/>
    </row>
    <row r="32" spans="1:7" ht="34.5">
      <c r="B32" s="16" t="s">
        <v>103</v>
      </c>
      <c r="C32" s="17" t="s">
        <v>38</v>
      </c>
      <c r="D32" s="261"/>
      <c r="E32" s="245"/>
      <c r="F32" s="245"/>
    </row>
    <row r="33" spans="2:7" ht="54" customHeight="1">
      <c r="B33" s="16" t="s">
        <v>177</v>
      </c>
      <c r="C33" s="17" t="s">
        <v>178</v>
      </c>
      <c r="D33" s="262"/>
      <c r="E33" s="246"/>
      <c r="F33" s="246"/>
    </row>
    <row r="34" spans="2:7">
      <c r="B34" s="247" t="s">
        <v>166</v>
      </c>
      <c r="C34" s="248"/>
      <c r="D34" s="248"/>
      <c r="E34" s="248"/>
      <c r="F34" s="249"/>
    </row>
    <row r="35" spans="2:7">
      <c r="B35" s="146" t="s">
        <v>105</v>
      </c>
      <c r="C35" s="147"/>
      <c r="D35" s="142">
        <f>'Havelvats 2 '!G38</f>
        <v>-500000</v>
      </c>
      <c r="E35" s="142">
        <f>'Havelvats 2 '!H38</f>
        <v>0</v>
      </c>
      <c r="F35" s="142">
        <f>'Havelvats 2 '!I38</f>
        <v>0</v>
      </c>
    </row>
    <row r="38" spans="2:7">
      <c r="B38" s="135" t="s">
        <v>93</v>
      </c>
      <c r="C38" s="135" t="s">
        <v>94</v>
      </c>
    </row>
    <row r="39" spans="2:7">
      <c r="B39" s="13">
        <v>1212</v>
      </c>
      <c r="C39" s="14" t="s">
        <v>95</v>
      </c>
    </row>
    <row r="40" spans="2:7">
      <c r="B40" s="136"/>
      <c r="C40" s="136"/>
    </row>
    <row r="41" spans="2:7">
      <c r="B41" s="137" t="s">
        <v>96</v>
      </c>
      <c r="C41" s="138"/>
    </row>
    <row r="42" spans="2:7" ht="43.5" customHeight="1">
      <c r="B42" s="151" t="s">
        <v>97</v>
      </c>
      <c r="C42" s="182" t="s">
        <v>98</v>
      </c>
      <c r="D42" s="252" t="s">
        <v>187</v>
      </c>
      <c r="E42" s="253"/>
      <c r="F42" s="254"/>
      <c r="G42" s="139"/>
    </row>
    <row r="43" spans="2:7" ht="36" customHeight="1">
      <c r="B43" s="151" t="s">
        <v>99</v>
      </c>
      <c r="C43" s="15">
        <v>12025</v>
      </c>
      <c r="D43" s="141" t="s">
        <v>100</v>
      </c>
      <c r="E43" s="141" t="s">
        <v>12</v>
      </c>
      <c r="F43" s="141" t="s">
        <v>13</v>
      </c>
      <c r="G43" s="139"/>
    </row>
    <row r="44" spans="2:7" ht="45.75" customHeight="1">
      <c r="B44" s="151" t="s">
        <v>101</v>
      </c>
      <c r="C44" s="15" t="str">
        <f>'Havelvats 1'!C47</f>
        <v>Մարզերում առաջնահերթ լուծում պահանջող հիմնախնդիրների լուծում</v>
      </c>
      <c r="D44" s="244"/>
      <c r="E44" s="244"/>
      <c r="F44" s="244"/>
    </row>
    <row r="45" spans="2:7" ht="70.5" customHeight="1">
      <c r="B45" s="152" t="s">
        <v>102</v>
      </c>
      <c r="C45" s="15" t="str">
        <f>'Havelvats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45" s="245"/>
      <c r="E45" s="245"/>
      <c r="F45" s="245"/>
    </row>
    <row r="46" spans="2:7" ht="34.5">
      <c r="B46" s="152" t="s">
        <v>103</v>
      </c>
      <c r="C46" s="15" t="s">
        <v>104</v>
      </c>
      <c r="D46" s="245"/>
      <c r="E46" s="245"/>
      <c r="F46" s="245"/>
    </row>
    <row r="47" spans="2:7">
      <c r="B47" s="250" t="s">
        <v>0</v>
      </c>
      <c r="C47" s="251"/>
      <c r="D47" s="153"/>
      <c r="E47" s="153"/>
      <c r="F47" s="153"/>
    </row>
    <row r="48" spans="2:7">
      <c r="B48" s="146" t="s">
        <v>105</v>
      </c>
      <c r="C48" s="147"/>
      <c r="D48" s="142">
        <f>'Havelvats 2 '!G59</f>
        <v>1200000</v>
      </c>
      <c r="E48" s="142">
        <f>'Havelvats 2 '!H59</f>
        <v>1200000</v>
      </c>
      <c r="F48" s="142">
        <f>'Havelvats 2 '!I59</f>
        <v>1200000</v>
      </c>
    </row>
    <row r="49" spans="1:6" ht="18" customHeight="1"/>
    <row r="52" spans="1:6" ht="33.75" customHeight="1">
      <c r="B52" s="255" t="s">
        <v>168</v>
      </c>
      <c r="C52" s="255"/>
      <c r="D52" s="255"/>
      <c r="E52" s="255"/>
      <c r="F52" s="255"/>
    </row>
    <row r="53" spans="1:6">
      <c r="B53" s="154"/>
      <c r="C53" s="154"/>
      <c r="D53" s="154"/>
      <c r="E53" s="154"/>
      <c r="F53" s="154"/>
    </row>
    <row r="54" spans="1:6">
      <c r="A54" s="21"/>
      <c r="B54" s="23"/>
      <c r="C54" s="155" t="s">
        <v>53</v>
      </c>
      <c r="D54" s="23"/>
      <c r="E54" s="23"/>
      <c r="F54" s="156"/>
    </row>
    <row r="55" spans="1:6">
      <c r="A55" s="21"/>
      <c r="B55" s="157" t="s">
        <v>11</v>
      </c>
      <c r="C55" s="158"/>
      <c r="D55" s="158"/>
      <c r="E55" s="158"/>
      <c r="F55" s="158"/>
    </row>
    <row r="56" spans="1:6">
      <c r="A56" s="21"/>
      <c r="B56" s="159"/>
      <c r="C56" s="159"/>
      <c r="D56" s="160"/>
      <c r="E56" s="160"/>
      <c r="F56" s="160"/>
    </row>
    <row r="57" spans="1:6">
      <c r="A57" s="21"/>
      <c r="B57" s="159"/>
      <c r="C57" s="159"/>
      <c r="D57" s="161"/>
      <c r="E57" s="161"/>
      <c r="F57" s="161"/>
    </row>
    <row r="58" spans="1:6">
      <c r="A58" s="21"/>
      <c r="B58" s="162" t="s">
        <v>1</v>
      </c>
      <c r="C58" s="162" t="s">
        <v>2</v>
      </c>
      <c r="D58" s="161"/>
      <c r="E58" s="161"/>
      <c r="F58" s="161"/>
    </row>
    <row r="59" spans="1:6">
      <c r="A59" s="21"/>
      <c r="B59" s="19">
        <v>1139</v>
      </c>
      <c r="C59" s="163" t="s">
        <v>64</v>
      </c>
      <c r="D59" s="164"/>
      <c r="E59" s="164"/>
      <c r="F59" s="164"/>
    </row>
    <row r="60" spans="1:6">
      <c r="A60" s="21"/>
      <c r="B60" s="165"/>
      <c r="C60" s="166"/>
      <c r="D60" s="164"/>
      <c r="E60" s="164"/>
      <c r="F60" s="164"/>
    </row>
    <row r="61" spans="1:6" ht="34.5">
      <c r="A61" s="21"/>
      <c r="B61" s="167" t="s">
        <v>3</v>
      </c>
      <c r="C61" s="168"/>
      <c r="D61" s="59"/>
      <c r="E61" s="59"/>
      <c r="F61" s="59"/>
    </row>
    <row r="62" spans="1:6" ht="40.5" customHeight="1">
      <c r="A62" s="21"/>
      <c r="B62" s="169" t="s">
        <v>4</v>
      </c>
      <c r="C62" s="101">
        <v>1139</v>
      </c>
      <c r="D62" s="252" t="s">
        <v>187</v>
      </c>
      <c r="E62" s="253"/>
      <c r="F62" s="254"/>
    </row>
    <row r="63" spans="1:6" ht="34.5">
      <c r="A63" s="21"/>
      <c r="B63" s="170" t="s">
        <v>5</v>
      </c>
      <c r="C63" s="171">
        <v>11001</v>
      </c>
      <c r="D63" s="172" t="s">
        <v>69</v>
      </c>
      <c r="E63" s="172" t="s">
        <v>48</v>
      </c>
      <c r="F63" s="172" t="s">
        <v>17</v>
      </c>
    </row>
    <row r="64" spans="1:6" ht="34.5">
      <c r="A64" s="21"/>
      <c r="B64" s="170" t="s">
        <v>6</v>
      </c>
      <c r="C64" s="1" t="s">
        <v>64</v>
      </c>
      <c r="D64" s="270"/>
      <c r="E64" s="270"/>
      <c r="F64" s="270"/>
    </row>
    <row r="65" spans="1:6" ht="72" customHeight="1">
      <c r="A65" s="21"/>
      <c r="B65" s="170" t="s">
        <v>10</v>
      </c>
      <c r="C65" s="1" t="s">
        <v>70</v>
      </c>
      <c r="D65" s="271"/>
      <c r="E65" s="271"/>
      <c r="F65" s="271"/>
    </row>
    <row r="66" spans="1:6" ht="34.5">
      <c r="A66" s="21"/>
      <c r="B66" s="170" t="s">
        <v>7</v>
      </c>
      <c r="C66" s="1" t="s">
        <v>71</v>
      </c>
      <c r="D66" s="271"/>
      <c r="E66" s="271"/>
      <c r="F66" s="271"/>
    </row>
    <row r="67" spans="1:6" ht="51.75">
      <c r="A67" s="21"/>
      <c r="B67" s="173" t="s">
        <v>39</v>
      </c>
      <c r="C67" s="1" t="s">
        <v>53</v>
      </c>
      <c r="D67" s="271"/>
      <c r="E67" s="271"/>
      <c r="F67" s="271"/>
    </row>
    <row r="68" spans="1:6">
      <c r="A68" s="21"/>
      <c r="B68" s="174"/>
      <c r="C68" s="175" t="s">
        <v>0</v>
      </c>
      <c r="D68" s="272"/>
      <c r="E68" s="272"/>
      <c r="F68" s="272"/>
    </row>
    <row r="69" spans="1:6">
      <c r="A69" s="21"/>
      <c r="B69" s="266" t="s">
        <v>8</v>
      </c>
      <c r="C69" s="266"/>
      <c r="D69" s="126">
        <f>'Havelvats 2 '!G135</f>
        <v>1200000</v>
      </c>
      <c r="E69" s="126">
        <f>'Havelvats 2 '!H135</f>
        <v>1200000</v>
      </c>
      <c r="F69" s="126">
        <f>'Havelvats 2 '!I135</f>
        <v>1200000</v>
      </c>
    </row>
    <row r="70" spans="1:6">
      <c r="A70" s="21"/>
      <c r="B70" s="267"/>
      <c r="C70" s="268"/>
      <c r="D70" s="268"/>
      <c r="E70" s="268"/>
      <c r="F70" s="269"/>
    </row>
    <row r="71" spans="1:6" ht="51" customHeight="1">
      <c r="A71" s="21"/>
      <c r="B71" s="169" t="s">
        <v>4</v>
      </c>
      <c r="C71" s="101">
        <v>1139</v>
      </c>
      <c r="D71" s="257" t="s">
        <v>186</v>
      </c>
      <c r="E71" s="258"/>
      <c r="F71" s="259"/>
    </row>
    <row r="72" spans="1:6" ht="34.5">
      <c r="A72" s="21"/>
      <c r="B72" s="170" t="s">
        <v>5</v>
      </c>
      <c r="C72" s="171">
        <v>11001</v>
      </c>
      <c r="D72" s="172" t="s">
        <v>69</v>
      </c>
      <c r="E72" s="172" t="s">
        <v>48</v>
      </c>
      <c r="F72" s="172" t="s">
        <v>17</v>
      </c>
    </row>
    <row r="73" spans="1:6" ht="34.5">
      <c r="A73" s="21"/>
      <c r="B73" s="170" t="s">
        <v>6</v>
      </c>
      <c r="C73" s="1" t="s">
        <v>64</v>
      </c>
      <c r="D73" s="270"/>
      <c r="E73" s="270"/>
      <c r="F73" s="270"/>
    </row>
    <row r="74" spans="1:6" ht="56.25" customHeight="1">
      <c r="A74" s="21"/>
      <c r="B74" s="170" t="s">
        <v>10</v>
      </c>
      <c r="C74" s="1" t="s">
        <v>70</v>
      </c>
      <c r="D74" s="271"/>
      <c r="E74" s="271"/>
      <c r="F74" s="271"/>
    </row>
    <row r="75" spans="1:6" ht="34.5">
      <c r="A75" s="21"/>
      <c r="B75" s="170" t="s">
        <v>7</v>
      </c>
      <c r="C75" s="1" t="s">
        <v>71</v>
      </c>
      <c r="D75" s="271"/>
      <c r="E75" s="271"/>
      <c r="F75" s="271"/>
    </row>
    <row r="76" spans="1:6" ht="51.75">
      <c r="A76" s="21"/>
      <c r="B76" s="173" t="s">
        <v>39</v>
      </c>
      <c r="C76" s="1" t="s">
        <v>53</v>
      </c>
      <c r="D76" s="271"/>
      <c r="E76" s="271"/>
      <c r="F76" s="271"/>
    </row>
    <row r="77" spans="1:6">
      <c r="A77" s="21"/>
      <c r="B77" s="174"/>
      <c r="C77" s="175" t="s">
        <v>0</v>
      </c>
      <c r="D77" s="272"/>
      <c r="E77" s="272"/>
      <c r="F77" s="272"/>
    </row>
    <row r="78" spans="1:6">
      <c r="A78" s="21"/>
      <c r="B78" s="266" t="s">
        <v>8</v>
      </c>
      <c r="C78" s="266"/>
      <c r="D78" s="176">
        <f>'Havelvats 2 '!G143</f>
        <v>-1200000</v>
      </c>
      <c r="E78" s="176">
        <f>'Havelvats 2 '!H143</f>
        <v>-1200000</v>
      </c>
      <c r="F78" s="176">
        <f>'Havelvats 2 '!I143</f>
        <v>-1200000</v>
      </c>
    </row>
  </sheetData>
  <mergeCells count="29">
    <mergeCell ref="B20:F20"/>
    <mergeCell ref="D28:F28"/>
    <mergeCell ref="D71:F71"/>
    <mergeCell ref="B78:C78"/>
    <mergeCell ref="B69:C69"/>
    <mergeCell ref="B70:F70"/>
    <mergeCell ref="D73:D77"/>
    <mergeCell ref="E73:E77"/>
    <mergeCell ref="F73:F77"/>
    <mergeCell ref="B52:F52"/>
    <mergeCell ref="D62:F62"/>
    <mergeCell ref="D64:D68"/>
    <mergeCell ref="E64:E68"/>
    <mergeCell ref="F64:F68"/>
    <mergeCell ref="D30:D33"/>
    <mergeCell ref="E30:E33"/>
    <mergeCell ref="B5:F5"/>
    <mergeCell ref="B7:F7"/>
    <mergeCell ref="D14:F14"/>
    <mergeCell ref="D16:D19"/>
    <mergeCell ref="E16:E19"/>
    <mergeCell ref="F16:F19"/>
    <mergeCell ref="F30:F33"/>
    <mergeCell ref="B34:F34"/>
    <mergeCell ref="B47:C47"/>
    <mergeCell ref="D42:F42"/>
    <mergeCell ref="D44:D46"/>
    <mergeCell ref="E44:E46"/>
    <mergeCell ref="F44:F46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24"/>
  <sheetViews>
    <sheetView topLeftCell="A226" zoomScaleNormal="100" workbookViewId="0">
      <selection activeCell="B23" sqref="B23:F23"/>
    </sheetView>
  </sheetViews>
  <sheetFormatPr defaultRowHeight="17.25"/>
  <cols>
    <col min="1" max="1" width="4.7109375" style="132" customWidth="1"/>
    <col min="2" max="2" width="26.140625" style="132" customWidth="1"/>
    <col min="3" max="3" width="65.42578125" style="132" customWidth="1"/>
    <col min="4" max="4" width="17" style="132" customWidth="1"/>
    <col min="5" max="5" width="17.5703125" style="132" customWidth="1"/>
    <col min="6" max="6" width="16.42578125" style="132" customWidth="1"/>
    <col min="7" max="12" width="9" style="132" customWidth="1"/>
    <col min="13" max="256" width="9.140625" style="132"/>
    <col min="257" max="257" width="4.7109375" style="132" customWidth="1"/>
    <col min="258" max="258" width="19.85546875" style="132" customWidth="1"/>
    <col min="259" max="259" width="72.140625" style="132" customWidth="1"/>
    <col min="260" max="260" width="0" style="132" hidden="1" customWidth="1"/>
    <col min="261" max="261" width="18.28515625" style="132" customWidth="1"/>
    <col min="262" max="262" width="17.5703125" style="132" customWidth="1"/>
    <col min="263" max="268" width="9" style="132" customWidth="1"/>
    <col min="269" max="512" width="9.140625" style="132"/>
    <col min="513" max="513" width="4.7109375" style="132" customWidth="1"/>
    <col min="514" max="514" width="19.85546875" style="132" customWidth="1"/>
    <col min="515" max="515" width="72.140625" style="132" customWidth="1"/>
    <col min="516" max="516" width="0" style="132" hidden="1" customWidth="1"/>
    <col min="517" max="517" width="18.28515625" style="132" customWidth="1"/>
    <col min="518" max="518" width="17.5703125" style="132" customWidth="1"/>
    <col min="519" max="524" width="9" style="132" customWidth="1"/>
    <col min="525" max="768" width="9.140625" style="132"/>
    <col min="769" max="769" width="4.7109375" style="132" customWidth="1"/>
    <col min="770" max="770" width="19.85546875" style="132" customWidth="1"/>
    <col min="771" max="771" width="72.140625" style="132" customWidth="1"/>
    <col min="772" max="772" width="0" style="132" hidden="1" customWidth="1"/>
    <col min="773" max="773" width="18.28515625" style="132" customWidth="1"/>
    <col min="774" max="774" width="17.5703125" style="132" customWidth="1"/>
    <col min="775" max="780" width="9" style="132" customWidth="1"/>
    <col min="781" max="1024" width="9.140625" style="132"/>
    <col min="1025" max="1025" width="4.7109375" style="132" customWidth="1"/>
    <col min="1026" max="1026" width="19.85546875" style="132" customWidth="1"/>
    <col min="1027" max="1027" width="72.140625" style="132" customWidth="1"/>
    <col min="1028" max="1028" width="0" style="132" hidden="1" customWidth="1"/>
    <col min="1029" max="1029" width="18.28515625" style="132" customWidth="1"/>
    <col min="1030" max="1030" width="17.5703125" style="132" customWidth="1"/>
    <col min="1031" max="1036" width="9" style="132" customWidth="1"/>
    <col min="1037" max="1280" width="9.140625" style="132"/>
    <col min="1281" max="1281" width="4.7109375" style="132" customWidth="1"/>
    <col min="1282" max="1282" width="19.85546875" style="132" customWidth="1"/>
    <col min="1283" max="1283" width="72.140625" style="132" customWidth="1"/>
    <col min="1284" max="1284" width="0" style="132" hidden="1" customWidth="1"/>
    <col min="1285" max="1285" width="18.28515625" style="132" customWidth="1"/>
    <col min="1286" max="1286" width="17.5703125" style="132" customWidth="1"/>
    <col min="1287" max="1292" width="9" style="132" customWidth="1"/>
    <col min="1293" max="1536" width="9.140625" style="132"/>
    <col min="1537" max="1537" width="4.7109375" style="132" customWidth="1"/>
    <col min="1538" max="1538" width="19.85546875" style="132" customWidth="1"/>
    <col min="1539" max="1539" width="72.140625" style="132" customWidth="1"/>
    <col min="1540" max="1540" width="0" style="132" hidden="1" customWidth="1"/>
    <col min="1541" max="1541" width="18.28515625" style="132" customWidth="1"/>
    <col min="1542" max="1542" width="17.5703125" style="132" customWidth="1"/>
    <col min="1543" max="1548" width="9" style="132" customWidth="1"/>
    <col min="1549" max="1792" width="9.140625" style="132"/>
    <col min="1793" max="1793" width="4.7109375" style="132" customWidth="1"/>
    <col min="1794" max="1794" width="19.85546875" style="132" customWidth="1"/>
    <col min="1795" max="1795" width="72.140625" style="132" customWidth="1"/>
    <col min="1796" max="1796" width="0" style="132" hidden="1" customWidth="1"/>
    <col min="1797" max="1797" width="18.28515625" style="132" customWidth="1"/>
    <col min="1798" max="1798" width="17.5703125" style="132" customWidth="1"/>
    <col min="1799" max="1804" width="9" style="132" customWidth="1"/>
    <col min="1805" max="2048" width="9.140625" style="132"/>
    <col min="2049" max="2049" width="4.7109375" style="132" customWidth="1"/>
    <col min="2050" max="2050" width="19.85546875" style="132" customWidth="1"/>
    <col min="2051" max="2051" width="72.140625" style="132" customWidth="1"/>
    <col min="2052" max="2052" width="0" style="132" hidden="1" customWidth="1"/>
    <col min="2053" max="2053" width="18.28515625" style="132" customWidth="1"/>
    <col min="2054" max="2054" width="17.5703125" style="132" customWidth="1"/>
    <col min="2055" max="2060" width="9" style="132" customWidth="1"/>
    <col min="2061" max="2304" width="9.140625" style="132"/>
    <col min="2305" max="2305" width="4.7109375" style="132" customWidth="1"/>
    <col min="2306" max="2306" width="19.85546875" style="132" customWidth="1"/>
    <col min="2307" max="2307" width="72.140625" style="132" customWidth="1"/>
    <col min="2308" max="2308" width="0" style="132" hidden="1" customWidth="1"/>
    <col min="2309" max="2309" width="18.28515625" style="132" customWidth="1"/>
    <col min="2310" max="2310" width="17.5703125" style="132" customWidth="1"/>
    <col min="2311" max="2316" width="9" style="132" customWidth="1"/>
    <col min="2317" max="2560" width="9.140625" style="132"/>
    <col min="2561" max="2561" width="4.7109375" style="132" customWidth="1"/>
    <col min="2562" max="2562" width="19.85546875" style="132" customWidth="1"/>
    <col min="2563" max="2563" width="72.140625" style="132" customWidth="1"/>
    <col min="2564" max="2564" width="0" style="132" hidden="1" customWidth="1"/>
    <col min="2565" max="2565" width="18.28515625" style="132" customWidth="1"/>
    <col min="2566" max="2566" width="17.5703125" style="132" customWidth="1"/>
    <col min="2567" max="2572" width="9" style="132" customWidth="1"/>
    <col min="2573" max="2816" width="9.140625" style="132"/>
    <col min="2817" max="2817" width="4.7109375" style="132" customWidth="1"/>
    <col min="2818" max="2818" width="19.85546875" style="132" customWidth="1"/>
    <col min="2819" max="2819" width="72.140625" style="132" customWidth="1"/>
    <col min="2820" max="2820" width="0" style="132" hidden="1" customWidth="1"/>
    <col min="2821" max="2821" width="18.28515625" style="132" customWidth="1"/>
    <col min="2822" max="2822" width="17.5703125" style="132" customWidth="1"/>
    <col min="2823" max="2828" width="9" style="132" customWidth="1"/>
    <col min="2829" max="3072" width="9.140625" style="132"/>
    <col min="3073" max="3073" width="4.7109375" style="132" customWidth="1"/>
    <col min="3074" max="3074" width="19.85546875" style="132" customWidth="1"/>
    <col min="3075" max="3075" width="72.140625" style="132" customWidth="1"/>
    <col min="3076" max="3076" width="0" style="132" hidden="1" customWidth="1"/>
    <col min="3077" max="3077" width="18.28515625" style="132" customWidth="1"/>
    <col min="3078" max="3078" width="17.5703125" style="132" customWidth="1"/>
    <col min="3079" max="3084" width="9" style="132" customWidth="1"/>
    <col min="3085" max="3328" width="9.140625" style="132"/>
    <col min="3329" max="3329" width="4.7109375" style="132" customWidth="1"/>
    <col min="3330" max="3330" width="19.85546875" style="132" customWidth="1"/>
    <col min="3331" max="3331" width="72.140625" style="132" customWidth="1"/>
    <col min="3332" max="3332" width="0" style="132" hidden="1" customWidth="1"/>
    <col min="3333" max="3333" width="18.28515625" style="132" customWidth="1"/>
    <col min="3334" max="3334" width="17.5703125" style="132" customWidth="1"/>
    <col min="3335" max="3340" width="9" style="132" customWidth="1"/>
    <col min="3341" max="3584" width="9.140625" style="132"/>
    <col min="3585" max="3585" width="4.7109375" style="132" customWidth="1"/>
    <col min="3586" max="3586" width="19.85546875" style="132" customWidth="1"/>
    <col min="3587" max="3587" width="72.140625" style="132" customWidth="1"/>
    <col min="3588" max="3588" width="0" style="132" hidden="1" customWidth="1"/>
    <col min="3589" max="3589" width="18.28515625" style="132" customWidth="1"/>
    <col min="3590" max="3590" width="17.5703125" style="132" customWidth="1"/>
    <col min="3591" max="3596" width="9" style="132" customWidth="1"/>
    <col min="3597" max="3840" width="9.140625" style="132"/>
    <col min="3841" max="3841" width="4.7109375" style="132" customWidth="1"/>
    <col min="3842" max="3842" width="19.85546875" style="132" customWidth="1"/>
    <col min="3843" max="3843" width="72.140625" style="132" customWidth="1"/>
    <col min="3844" max="3844" width="0" style="132" hidden="1" customWidth="1"/>
    <col min="3845" max="3845" width="18.28515625" style="132" customWidth="1"/>
    <col min="3846" max="3846" width="17.5703125" style="132" customWidth="1"/>
    <col min="3847" max="3852" width="9" style="132" customWidth="1"/>
    <col min="3853" max="4096" width="9.140625" style="132"/>
    <col min="4097" max="4097" width="4.7109375" style="132" customWidth="1"/>
    <col min="4098" max="4098" width="19.85546875" style="132" customWidth="1"/>
    <col min="4099" max="4099" width="72.140625" style="132" customWidth="1"/>
    <col min="4100" max="4100" width="0" style="132" hidden="1" customWidth="1"/>
    <col min="4101" max="4101" width="18.28515625" style="132" customWidth="1"/>
    <col min="4102" max="4102" width="17.5703125" style="132" customWidth="1"/>
    <col min="4103" max="4108" width="9" style="132" customWidth="1"/>
    <col min="4109" max="4352" width="9.140625" style="132"/>
    <col min="4353" max="4353" width="4.7109375" style="132" customWidth="1"/>
    <col min="4354" max="4354" width="19.85546875" style="132" customWidth="1"/>
    <col min="4355" max="4355" width="72.140625" style="132" customWidth="1"/>
    <col min="4356" max="4356" width="0" style="132" hidden="1" customWidth="1"/>
    <col min="4357" max="4357" width="18.28515625" style="132" customWidth="1"/>
    <col min="4358" max="4358" width="17.5703125" style="132" customWidth="1"/>
    <col min="4359" max="4364" width="9" style="132" customWidth="1"/>
    <col min="4365" max="4608" width="9.140625" style="132"/>
    <col min="4609" max="4609" width="4.7109375" style="132" customWidth="1"/>
    <col min="4610" max="4610" width="19.85546875" style="132" customWidth="1"/>
    <col min="4611" max="4611" width="72.140625" style="132" customWidth="1"/>
    <col min="4612" max="4612" width="0" style="132" hidden="1" customWidth="1"/>
    <col min="4613" max="4613" width="18.28515625" style="132" customWidth="1"/>
    <col min="4614" max="4614" width="17.5703125" style="132" customWidth="1"/>
    <col min="4615" max="4620" width="9" style="132" customWidth="1"/>
    <col min="4621" max="4864" width="9.140625" style="132"/>
    <col min="4865" max="4865" width="4.7109375" style="132" customWidth="1"/>
    <col min="4866" max="4866" width="19.85546875" style="132" customWidth="1"/>
    <col min="4867" max="4867" width="72.140625" style="132" customWidth="1"/>
    <col min="4868" max="4868" width="0" style="132" hidden="1" customWidth="1"/>
    <col min="4869" max="4869" width="18.28515625" style="132" customWidth="1"/>
    <col min="4870" max="4870" width="17.5703125" style="132" customWidth="1"/>
    <col min="4871" max="4876" width="9" style="132" customWidth="1"/>
    <col min="4877" max="5120" width="9.140625" style="132"/>
    <col min="5121" max="5121" width="4.7109375" style="132" customWidth="1"/>
    <col min="5122" max="5122" width="19.85546875" style="132" customWidth="1"/>
    <col min="5123" max="5123" width="72.140625" style="132" customWidth="1"/>
    <col min="5124" max="5124" width="0" style="132" hidden="1" customWidth="1"/>
    <col min="5125" max="5125" width="18.28515625" style="132" customWidth="1"/>
    <col min="5126" max="5126" width="17.5703125" style="132" customWidth="1"/>
    <col min="5127" max="5132" width="9" style="132" customWidth="1"/>
    <col min="5133" max="5376" width="9.140625" style="132"/>
    <col min="5377" max="5377" width="4.7109375" style="132" customWidth="1"/>
    <col min="5378" max="5378" width="19.85546875" style="132" customWidth="1"/>
    <col min="5379" max="5379" width="72.140625" style="132" customWidth="1"/>
    <col min="5380" max="5380" width="0" style="132" hidden="1" customWidth="1"/>
    <col min="5381" max="5381" width="18.28515625" style="132" customWidth="1"/>
    <col min="5382" max="5382" width="17.5703125" style="132" customWidth="1"/>
    <col min="5383" max="5388" width="9" style="132" customWidth="1"/>
    <col min="5389" max="5632" width="9.140625" style="132"/>
    <col min="5633" max="5633" width="4.7109375" style="132" customWidth="1"/>
    <col min="5634" max="5634" width="19.85546875" style="132" customWidth="1"/>
    <col min="5635" max="5635" width="72.140625" style="132" customWidth="1"/>
    <col min="5636" max="5636" width="0" style="132" hidden="1" customWidth="1"/>
    <col min="5637" max="5637" width="18.28515625" style="132" customWidth="1"/>
    <col min="5638" max="5638" width="17.5703125" style="132" customWidth="1"/>
    <col min="5639" max="5644" width="9" style="132" customWidth="1"/>
    <col min="5645" max="5888" width="9.140625" style="132"/>
    <col min="5889" max="5889" width="4.7109375" style="132" customWidth="1"/>
    <col min="5890" max="5890" width="19.85546875" style="132" customWidth="1"/>
    <col min="5891" max="5891" width="72.140625" style="132" customWidth="1"/>
    <col min="5892" max="5892" width="0" style="132" hidden="1" customWidth="1"/>
    <col min="5893" max="5893" width="18.28515625" style="132" customWidth="1"/>
    <col min="5894" max="5894" width="17.5703125" style="132" customWidth="1"/>
    <col min="5895" max="5900" width="9" style="132" customWidth="1"/>
    <col min="5901" max="6144" width="9.140625" style="132"/>
    <col min="6145" max="6145" width="4.7109375" style="132" customWidth="1"/>
    <col min="6146" max="6146" width="19.85546875" style="132" customWidth="1"/>
    <col min="6147" max="6147" width="72.140625" style="132" customWidth="1"/>
    <col min="6148" max="6148" width="0" style="132" hidden="1" customWidth="1"/>
    <col min="6149" max="6149" width="18.28515625" style="132" customWidth="1"/>
    <col min="6150" max="6150" width="17.5703125" style="132" customWidth="1"/>
    <col min="6151" max="6156" width="9" style="132" customWidth="1"/>
    <col min="6157" max="6400" width="9.140625" style="132"/>
    <col min="6401" max="6401" width="4.7109375" style="132" customWidth="1"/>
    <col min="6402" max="6402" width="19.85546875" style="132" customWidth="1"/>
    <col min="6403" max="6403" width="72.140625" style="132" customWidth="1"/>
    <col min="6404" max="6404" width="0" style="132" hidden="1" customWidth="1"/>
    <col min="6405" max="6405" width="18.28515625" style="132" customWidth="1"/>
    <col min="6406" max="6406" width="17.5703125" style="132" customWidth="1"/>
    <col min="6407" max="6412" width="9" style="132" customWidth="1"/>
    <col min="6413" max="6656" width="9.140625" style="132"/>
    <col min="6657" max="6657" width="4.7109375" style="132" customWidth="1"/>
    <col min="6658" max="6658" width="19.85546875" style="132" customWidth="1"/>
    <col min="6659" max="6659" width="72.140625" style="132" customWidth="1"/>
    <col min="6660" max="6660" width="0" style="132" hidden="1" customWidth="1"/>
    <col min="6661" max="6661" width="18.28515625" style="132" customWidth="1"/>
    <col min="6662" max="6662" width="17.5703125" style="132" customWidth="1"/>
    <col min="6663" max="6668" width="9" style="132" customWidth="1"/>
    <col min="6669" max="6912" width="9.140625" style="132"/>
    <col min="6913" max="6913" width="4.7109375" style="132" customWidth="1"/>
    <col min="6914" max="6914" width="19.85546875" style="132" customWidth="1"/>
    <col min="6915" max="6915" width="72.140625" style="132" customWidth="1"/>
    <col min="6916" max="6916" width="0" style="132" hidden="1" customWidth="1"/>
    <col min="6917" max="6917" width="18.28515625" style="132" customWidth="1"/>
    <col min="6918" max="6918" width="17.5703125" style="132" customWidth="1"/>
    <col min="6919" max="6924" width="9" style="132" customWidth="1"/>
    <col min="6925" max="7168" width="9.140625" style="132"/>
    <col min="7169" max="7169" width="4.7109375" style="132" customWidth="1"/>
    <col min="7170" max="7170" width="19.85546875" style="132" customWidth="1"/>
    <col min="7171" max="7171" width="72.140625" style="132" customWidth="1"/>
    <col min="7172" max="7172" width="0" style="132" hidden="1" customWidth="1"/>
    <col min="7173" max="7173" width="18.28515625" style="132" customWidth="1"/>
    <col min="7174" max="7174" width="17.5703125" style="132" customWidth="1"/>
    <col min="7175" max="7180" width="9" style="132" customWidth="1"/>
    <col min="7181" max="7424" width="9.140625" style="132"/>
    <col min="7425" max="7425" width="4.7109375" style="132" customWidth="1"/>
    <col min="7426" max="7426" width="19.85546875" style="132" customWidth="1"/>
    <col min="7427" max="7427" width="72.140625" style="132" customWidth="1"/>
    <col min="7428" max="7428" width="0" style="132" hidden="1" customWidth="1"/>
    <col min="7429" max="7429" width="18.28515625" style="132" customWidth="1"/>
    <col min="7430" max="7430" width="17.5703125" style="132" customWidth="1"/>
    <col min="7431" max="7436" width="9" style="132" customWidth="1"/>
    <col min="7437" max="7680" width="9.140625" style="132"/>
    <col min="7681" max="7681" width="4.7109375" style="132" customWidth="1"/>
    <col min="7682" max="7682" width="19.85546875" style="132" customWidth="1"/>
    <col min="7683" max="7683" width="72.140625" style="132" customWidth="1"/>
    <col min="7684" max="7684" width="0" style="132" hidden="1" customWidth="1"/>
    <col min="7685" max="7685" width="18.28515625" style="132" customWidth="1"/>
    <col min="7686" max="7686" width="17.5703125" style="132" customWidth="1"/>
    <col min="7687" max="7692" width="9" style="132" customWidth="1"/>
    <col min="7693" max="7936" width="9.140625" style="132"/>
    <col min="7937" max="7937" width="4.7109375" style="132" customWidth="1"/>
    <col min="7938" max="7938" width="19.85546875" style="132" customWidth="1"/>
    <col min="7939" max="7939" width="72.140625" style="132" customWidth="1"/>
    <col min="7940" max="7940" width="0" style="132" hidden="1" customWidth="1"/>
    <col min="7941" max="7941" width="18.28515625" style="132" customWidth="1"/>
    <col min="7942" max="7942" width="17.5703125" style="132" customWidth="1"/>
    <col min="7943" max="7948" width="9" style="132" customWidth="1"/>
    <col min="7949" max="8192" width="9.140625" style="132"/>
    <col min="8193" max="8193" width="4.7109375" style="132" customWidth="1"/>
    <col min="8194" max="8194" width="19.85546875" style="132" customWidth="1"/>
    <col min="8195" max="8195" width="72.140625" style="132" customWidth="1"/>
    <col min="8196" max="8196" width="0" style="132" hidden="1" customWidth="1"/>
    <col min="8197" max="8197" width="18.28515625" style="132" customWidth="1"/>
    <col min="8198" max="8198" width="17.5703125" style="132" customWidth="1"/>
    <col min="8199" max="8204" width="9" style="132" customWidth="1"/>
    <col min="8205" max="8448" width="9.140625" style="132"/>
    <col min="8449" max="8449" width="4.7109375" style="132" customWidth="1"/>
    <col min="8450" max="8450" width="19.85546875" style="132" customWidth="1"/>
    <col min="8451" max="8451" width="72.140625" style="132" customWidth="1"/>
    <col min="8452" max="8452" width="0" style="132" hidden="1" customWidth="1"/>
    <col min="8453" max="8453" width="18.28515625" style="132" customWidth="1"/>
    <col min="8454" max="8454" width="17.5703125" style="132" customWidth="1"/>
    <col min="8455" max="8460" width="9" style="132" customWidth="1"/>
    <col min="8461" max="8704" width="9.140625" style="132"/>
    <col min="8705" max="8705" width="4.7109375" style="132" customWidth="1"/>
    <col min="8706" max="8706" width="19.85546875" style="132" customWidth="1"/>
    <col min="8707" max="8707" width="72.140625" style="132" customWidth="1"/>
    <col min="8708" max="8708" width="0" style="132" hidden="1" customWidth="1"/>
    <col min="8709" max="8709" width="18.28515625" style="132" customWidth="1"/>
    <col min="8710" max="8710" width="17.5703125" style="132" customWidth="1"/>
    <col min="8711" max="8716" width="9" style="132" customWidth="1"/>
    <col min="8717" max="8960" width="9.140625" style="132"/>
    <col min="8961" max="8961" width="4.7109375" style="132" customWidth="1"/>
    <col min="8962" max="8962" width="19.85546875" style="132" customWidth="1"/>
    <col min="8963" max="8963" width="72.140625" style="132" customWidth="1"/>
    <col min="8964" max="8964" width="0" style="132" hidden="1" customWidth="1"/>
    <col min="8965" max="8965" width="18.28515625" style="132" customWidth="1"/>
    <col min="8966" max="8966" width="17.5703125" style="132" customWidth="1"/>
    <col min="8967" max="8972" width="9" style="132" customWidth="1"/>
    <col min="8973" max="9216" width="9.140625" style="132"/>
    <col min="9217" max="9217" width="4.7109375" style="132" customWidth="1"/>
    <col min="9218" max="9218" width="19.85546875" style="132" customWidth="1"/>
    <col min="9219" max="9219" width="72.140625" style="132" customWidth="1"/>
    <col min="9220" max="9220" width="0" style="132" hidden="1" customWidth="1"/>
    <col min="9221" max="9221" width="18.28515625" style="132" customWidth="1"/>
    <col min="9222" max="9222" width="17.5703125" style="132" customWidth="1"/>
    <col min="9223" max="9228" width="9" style="132" customWidth="1"/>
    <col min="9229" max="9472" width="9.140625" style="132"/>
    <col min="9473" max="9473" width="4.7109375" style="132" customWidth="1"/>
    <col min="9474" max="9474" width="19.85546875" style="132" customWidth="1"/>
    <col min="9475" max="9475" width="72.140625" style="132" customWidth="1"/>
    <col min="9476" max="9476" width="0" style="132" hidden="1" customWidth="1"/>
    <col min="9477" max="9477" width="18.28515625" style="132" customWidth="1"/>
    <col min="9478" max="9478" width="17.5703125" style="132" customWidth="1"/>
    <col min="9479" max="9484" width="9" style="132" customWidth="1"/>
    <col min="9485" max="9728" width="9.140625" style="132"/>
    <col min="9729" max="9729" width="4.7109375" style="132" customWidth="1"/>
    <col min="9730" max="9730" width="19.85546875" style="132" customWidth="1"/>
    <col min="9731" max="9731" width="72.140625" style="132" customWidth="1"/>
    <col min="9732" max="9732" width="0" style="132" hidden="1" customWidth="1"/>
    <col min="9733" max="9733" width="18.28515625" style="132" customWidth="1"/>
    <col min="9734" max="9734" width="17.5703125" style="132" customWidth="1"/>
    <col min="9735" max="9740" width="9" style="132" customWidth="1"/>
    <col min="9741" max="9984" width="9.140625" style="132"/>
    <col min="9985" max="9985" width="4.7109375" style="132" customWidth="1"/>
    <col min="9986" max="9986" width="19.85546875" style="132" customWidth="1"/>
    <col min="9987" max="9987" width="72.140625" style="132" customWidth="1"/>
    <col min="9988" max="9988" width="0" style="132" hidden="1" customWidth="1"/>
    <col min="9989" max="9989" width="18.28515625" style="132" customWidth="1"/>
    <col min="9990" max="9990" width="17.5703125" style="132" customWidth="1"/>
    <col min="9991" max="9996" width="9" style="132" customWidth="1"/>
    <col min="9997" max="10240" width="9.140625" style="132"/>
    <col min="10241" max="10241" width="4.7109375" style="132" customWidth="1"/>
    <col min="10242" max="10242" width="19.85546875" style="132" customWidth="1"/>
    <col min="10243" max="10243" width="72.140625" style="132" customWidth="1"/>
    <col min="10244" max="10244" width="0" style="132" hidden="1" customWidth="1"/>
    <col min="10245" max="10245" width="18.28515625" style="132" customWidth="1"/>
    <col min="10246" max="10246" width="17.5703125" style="132" customWidth="1"/>
    <col min="10247" max="10252" width="9" style="132" customWidth="1"/>
    <col min="10253" max="10496" width="9.140625" style="132"/>
    <col min="10497" max="10497" width="4.7109375" style="132" customWidth="1"/>
    <col min="10498" max="10498" width="19.85546875" style="132" customWidth="1"/>
    <col min="10499" max="10499" width="72.140625" style="132" customWidth="1"/>
    <col min="10500" max="10500" width="0" style="132" hidden="1" customWidth="1"/>
    <col min="10501" max="10501" width="18.28515625" style="132" customWidth="1"/>
    <col min="10502" max="10502" width="17.5703125" style="132" customWidth="1"/>
    <col min="10503" max="10508" width="9" style="132" customWidth="1"/>
    <col min="10509" max="10752" width="9.140625" style="132"/>
    <col min="10753" max="10753" width="4.7109375" style="132" customWidth="1"/>
    <col min="10754" max="10754" width="19.85546875" style="132" customWidth="1"/>
    <col min="10755" max="10755" width="72.140625" style="132" customWidth="1"/>
    <col min="10756" max="10756" width="0" style="132" hidden="1" customWidth="1"/>
    <col min="10757" max="10757" width="18.28515625" style="132" customWidth="1"/>
    <col min="10758" max="10758" width="17.5703125" style="132" customWidth="1"/>
    <col min="10759" max="10764" width="9" style="132" customWidth="1"/>
    <col min="10765" max="11008" width="9.140625" style="132"/>
    <col min="11009" max="11009" width="4.7109375" style="132" customWidth="1"/>
    <col min="11010" max="11010" width="19.85546875" style="132" customWidth="1"/>
    <col min="11011" max="11011" width="72.140625" style="132" customWidth="1"/>
    <col min="11012" max="11012" width="0" style="132" hidden="1" customWidth="1"/>
    <col min="11013" max="11013" width="18.28515625" style="132" customWidth="1"/>
    <col min="11014" max="11014" width="17.5703125" style="132" customWidth="1"/>
    <col min="11015" max="11020" width="9" style="132" customWidth="1"/>
    <col min="11021" max="11264" width="9.140625" style="132"/>
    <col min="11265" max="11265" width="4.7109375" style="132" customWidth="1"/>
    <col min="11266" max="11266" width="19.85546875" style="132" customWidth="1"/>
    <col min="11267" max="11267" width="72.140625" style="132" customWidth="1"/>
    <col min="11268" max="11268" width="0" style="132" hidden="1" customWidth="1"/>
    <col min="11269" max="11269" width="18.28515625" style="132" customWidth="1"/>
    <col min="11270" max="11270" width="17.5703125" style="132" customWidth="1"/>
    <col min="11271" max="11276" width="9" style="132" customWidth="1"/>
    <col min="11277" max="11520" width="9.140625" style="132"/>
    <col min="11521" max="11521" width="4.7109375" style="132" customWidth="1"/>
    <col min="11522" max="11522" width="19.85546875" style="132" customWidth="1"/>
    <col min="11523" max="11523" width="72.140625" style="132" customWidth="1"/>
    <col min="11524" max="11524" width="0" style="132" hidden="1" customWidth="1"/>
    <col min="11525" max="11525" width="18.28515625" style="132" customWidth="1"/>
    <col min="11526" max="11526" width="17.5703125" style="132" customWidth="1"/>
    <col min="11527" max="11532" width="9" style="132" customWidth="1"/>
    <col min="11533" max="11776" width="9.140625" style="132"/>
    <col min="11777" max="11777" width="4.7109375" style="132" customWidth="1"/>
    <col min="11778" max="11778" width="19.85546875" style="132" customWidth="1"/>
    <col min="11779" max="11779" width="72.140625" style="132" customWidth="1"/>
    <col min="11780" max="11780" width="0" style="132" hidden="1" customWidth="1"/>
    <col min="11781" max="11781" width="18.28515625" style="132" customWidth="1"/>
    <col min="11782" max="11782" width="17.5703125" style="132" customWidth="1"/>
    <col min="11783" max="11788" width="9" style="132" customWidth="1"/>
    <col min="11789" max="12032" width="9.140625" style="132"/>
    <col min="12033" max="12033" width="4.7109375" style="132" customWidth="1"/>
    <col min="12034" max="12034" width="19.85546875" style="132" customWidth="1"/>
    <col min="12035" max="12035" width="72.140625" style="132" customWidth="1"/>
    <col min="12036" max="12036" width="0" style="132" hidden="1" customWidth="1"/>
    <col min="12037" max="12037" width="18.28515625" style="132" customWidth="1"/>
    <col min="12038" max="12038" width="17.5703125" style="132" customWidth="1"/>
    <col min="12039" max="12044" width="9" style="132" customWidth="1"/>
    <col min="12045" max="12288" width="9.140625" style="132"/>
    <col min="12289" max="12289" width="4.7109375" style="132" customWidth="1"/>
    <col min="12290" max="12290" width="19.85546875" style="132" customWidth="1"/>
    <col min="12291" max="12291" width="72.140625" style="132" customWidth="1"/>
    <col min="12292" max="12292" width="0" style="132" hidden="1" customWidth="1"/>
    <col min="12293" max="12293" width="18.28515625" style="132" customWidth="1"/>
    <col min="12294" max="12294" width="17.5703125" style="132" customWidth="1"/>
    <col min="12295" max="12300" width="9" style="132" customWidth="1"/>
    <col min="12301" max="12544" width="9.140625" style="132"/>
    <col min="12545" max="12545" width="4.7109375" style="132" customWidth="1"/>
    <col min="12546" max="12546" width="19.85546875" style="132" customWidth="1"/>
    <col min="12547" max="12547" width="72.140625" style="132" customWidth="1"/>
    <col min="12548" max="12548" width="0" style="132" hidden="1" customWidth="1"/>
    <col min="12549" max="12549" width="18.28515625" style="132" customWidth="1"/>
    <col min="12550" max="12550" width="17.5703125" style="132" customWidth="1"/>
    <col min="12551" max="12556" width="9" style="132" customWidth="1"/>
    <col min="12557" max="12800" width="9.140625" style="132"/>
    <col min="12801" max="12801" width="4.7109375" style="132" customWidth="1"/>
    <col min="12802" max="12802" width="19.85546875" style="132" customWidth="1"/>
    <col min="12803" max="12803" width="72.140625" style="132" customWidth="1"/>
    <col min="12804" max="12804" width="0" style="132" hidden="1" customWidth="1"/>
    <col min="12805" max="12805" width="18.28515625" style="132" customWidth="1"/>
    <col min="12806" max="12806" width="17.5703125" style="132" customWidth="1"/>
    <col min="12807" max="12812" width="9" style="132" customWidth="1"/>
    <col min="12813" max="13056" width="9.140625" style="132"/>
    <col min="13057" max="13057" width="4.7109375" style="132" customWidth="1"/>
    <col min="13058" max="13058" width="19.85546875" style="132" customWidth="1"/>
    <col min="13059" max="13059" width="72.140625" style="132" customWidth="1"/>
    <col min="13060" max="13060" width="0" style="132" hidden="1" customWidth="1"/>
    <col min="13061" max="13061" width="18.28515625" style="132" customWidth="1"/>
    <col min="13062" max="13062" width="17.5703125" style="132" customWidth="1"/>
    <col min="13063" max="13068" width="9" style="132" customWidth="1"/>
    <col min="13069" max="13312" width="9.140625" style="132"/>
    <col min="13313" max="13313" width="4.7109375" style="132" customWidth="1"/>
    <col min="13314" max="13314" width="19.85546875" style="132" customWidth="1"/>
    <col min="13315" max="13315" width="72.140625" style="132" customWidth="1"/>
    <col min="13316" max="13316" width="0" style="132" hidden="1" customWidth="1"/>
    <col min="13317" max="13317" width="18.28515625" style="132" customWidth="1"/>
    <col min="13318" max="13318" width="17.5703125" style="132" customWidth="1"/>
    <col min="13319" max="13324" width="9" style="132" customWidth="1"/>
    <col min="13325" max="13568" width="9.140625" style="132"/>
    <col min="13569" max="13569" width="4.7109375" style="132" customWidth="1"/>
    <col min="13570" max="13570" width="19.85546875" style="132" customWidth="1"/>
    <col min="13571" max="13571" width="72.140625" style="132" customWidth="1"/>
    <col min="13572" max="13572" width="0" style="132" hidden="1" customWidth="1"/>
    <col min="13573" max="13573" width="18.28515625" style="132" customWidth="1"/>
    <col min="13574" max="13574" width="17.5703125" style="132" customWidth="1"/>
    <col min="13575" max="13580" width="9" style="132" customWidth="1"/>
    <col min="13581" max="13824" width="9.140625" style="132"/>
    <col min="13825" max="13825" width="4.7109375" style="132" customWidth="1"/>
    <col min="13826" max="13826" width="19.85546875" style="132" customWidth="1"/>
    <col min="13827" max="13827" width="72.140625" style="132" customWidth="1"/>
    <col min="13828" max="13828" width="0" style="132" hidden="1" customWidth="1"/>
    <col min="13829" max="13829" width="18.28515625" style="132" customWidth="1"/>
    <col min="13830" max="13830" width="17.5703125" style="132" customWidth="1"/>
    <col min="13831" max="13836" width="9" style="132" customWidth="1"/>
    <col min="13837" max="14080" width="9.140625" style="132"/>
    <col min="14081" max="14081" width="4.7109375" style="132" customWidth="1"/>
    <col min="14082" max="14082" width="19.85546875" style="132" customWidth="1"/>
    <col min="14083" max="14083" width="72.140625" style="132" customWidth="1"/>
    <col min="14084" max="14084" width="0" style="132" hidden="1" customWidth="1"/>
    <col min="14085" max="14085" width="18.28515625" style="132" customWidth="1"/>
    <col min="14086" max="14086" width="17.5703125" style="132" customWidth="1"/>
    <col min="14087" max="14092" width="9" style="132" customWidth="1"/>
    <col min="14093" max="14336" width="9.140625" style="132"/>
    <col min="14337" max="14337" width="4.7109375" style="132" customWidth="1"/>
    <col min="14338" max="14338" width="19.85546875" style="132" customWidth="1"/>
    <col min="14339" max="14339" width="72.140625" style="132" customWidth="1"/>
    <col min="14340" max="14340" width="0" style="132" hidden="1" customWidth="1"/>
    <col min="14341" max="14341" width="18.28515625" style="132" customWidth="1"/>
    <col min="14342" max="14342" width="17.5703125" style="132" customWidth="1"/>
    <col min="14343" max="14348" width="9" style="132" customWidth="1"/>
    <col min="14349" max="14592" width="9.140625" style="132"/>
    <col min="14593" max="14593" width="4.7109375" style="132" customWidth="1"/>
    <col min="14594" max="14594" width="19.85546875" style="132" customWidth="1"/>
    <col min="14595" max="14595" width="72.140625" style="132" customWidth="1"/>
    <col min="14596" max="14596" width="0" style="132" hidden="1" customWidth="1"/>
    <col min="14597" max="14597" width="18.28515625" style="132" customWidth="1"/>
    <col min="14598" max="14598" width="17.5703125" style="132" customWidth="1"/>
    <col min="14599" max="14604" width="9" style="132" customWidth="1"/>
    <col min="14605" max="14848" width="9.140625" style="132"/>
    <col min="14849" max="14849" width="4.7109375" style="132" customWidth="1"/>
    <col min="14850" max="14850" width="19.85546875" style="132" customWidth="1"/>
    <col min="14851" max="14851" width="72.140625" style="132" customWidth="1"/>
    <col min="14852" max="14852" width="0" style="132" hidden="1" customWidth="1"/>
    <col min="14853" max="14853" width="18.28515625" style="132" customWidth="1"/>
    <col min="14854" max="14854" width="17.5703125" style="132" customWidth="1"/>
    <col min="14855" max="14860" width="9" style="132" customWidth="1"/>
    <col min="14861" max="15104" width="9.140625" style="132"/>
    <col min="15105" max="15105" width="4.7109375" style="132" customWidth="1"/>
    <col min="15106" max="15106" width="19.85546875" style="132" customWidth="1"/>
    <col min="15107" max="15107" width="72.140625" style="132" customWidth="1"/>
    <col min="15108" max="15108" width="0" style="132" hidden="1" customWidth="1"/>
    <col min="15109" max="15109" width="18.28515625" style="132" customWidth="1"/>
    <col min="15110" max="15110" width="17.5703125" style="132" customWidth="1"/>
    <col min="15111" max="15116" width="9" style="132" customWidth="1"/>
    <col min="15117" max="15360" width="9.140625" style="132"/>
    <col min="15361" max="15361" width="4.7109375" style="132" customWidth="1"/>
    <col min="15362" max="15362" width="19.85546875" style="132" customWidth="1"/>
    <col min="15363" max="15363" width="72.140625" style="132" customWidth="1"/>
    <col min="15364" max="15364" width="0" style="132" hidden="1" customWidth="1"/>
    <col min="15365" max="15365" width="18.28515625" style="132" customWidth="1"/>
    <col min="15366" max="15366" width="17.5703125" style="132" customWidth="1"/>
    <col min="15367" max="15372" width="9" style="132" customWidth="1"/>
    <col min="15373" max="15616" width="9.140625" style="132"/>
    <col min="15617" max="15617" width="4.7109375" style="132" customWidth="1"/>
    <col min="15618" max="15618" width="19.85546875" style="132" customWidth="1"/>
    <col min="15619" max="15619" width="72.140625" style="132" customWidth="1"/>
    <col min="15620" max="15620" width="0" style="132" hidden="1" customWidth="1"/>
    <col min="15621" max="15621" width="18.28515625" style="132" customWidth="1"/>
    <col min="15622" max="15622" width="17.5703125" style="132" customWidth="1"/>
    <col min="15623" max="15628" width="9" style="132" customWidth="1"/>
    <col min="15629" max="15872" width="9.140625" style="132"/>
    <col min="15873" max="15873" width="4.7109375" style="132" customWidth="1"/>
    <col min="15874" max="15874" width="19.85546875" style="132" customWidth="1"/>
    <col min="15875" max="15875" width="72.140625" style="132" customWidth="1"/>
    <col min="15876" max="15876" width="0" style="132" hidden="1" customWidth="1"/>
    <col min="15877" max="15877" width="18.28515625" style="132" customWidth="1"/>
    <col min="15878" max="15878" width="17.5703125" style="132" customWidth="1"/>
    <col min="15879" max="15884" width="9" style="132" customWidth="1"/>
    <col min="15885" max="16128" width="9.140625" style="132"/>
    <col min="16129" max="16129" width="4.7109375" style="132" customWidth="1"/>
    <col min="16130" max="16130" width="19.85546875" style="132" customWidth="1"/>
    <col min="16131" max="16131" width="72.140625" style="132" customWidth="1"/>
    <col min="16132" max="16132" width="0" style="132" hidden="1" customWidth="1"/>
    <col min="16133" max="16133" width="18.28515625" style="132" customWidth="1"/>
    <col min="16134" max="16134" width="17.5703125" style="132" customWidth="1"/>
    <col min="16135" max="16140" width="9" style="132" customWidth="1"/>
    <col min="16141" max="16384" width="9.140625" style="132"/>
  </cols>
  <sheetData>
    <row r="1" spans="2:7">
      <c r="E1" s="133"/>
      <c r="F1" s="133" t="s">
        <v>127</v>
      </c>
    </row>
    <row r="2" spans="2:7" ht="13.5" customHeight="1">
      <c r="F2" s="133" t="s">
        <v>157</v>
      </c>
    </row>
    <row r="3" spans="2:7" ht="13.5" customHeight="1">
      <c r="F3" s="133" t="s">
        <v>9</v>
      </c>
    </row>
    <row r="4" spans="2:7" ht="13.5" customHeight="1"/>
    <row r="5" spans="2:7" ht="42.75" customHeight="1">
      <c r="B5" s="255" t="s">
        <v>170</v>
      </c>
      <c r="C5" s="255"/>
      <c r="D5" s="255"/>
      <c r="E5" s="255"/>
      <c r="F5" s="255"/>
    </row>
    <row r="6" spans="2:7" ht="15.75" customHeight="1"/>
    <row r="7" spans="2:7">
      <c r="B7" s="256" t="s">
        <v>169</v>
      </c>
      <c r="C7" s="256"/>
      <c r="D7" s="256"/>
      <c r="E7" s="256"/>
      <c r="F7" s="256"/>
    </row>
    <row r="8" spans="2:7" ht="17.25" customHeight="1">
      <c r="B8" s="134" t="s">
        <v>72</v>
      </c>
    </row>
    <row r="10" spans="2:7">
      <c r="B10" s="135" t="s">
        <v>93</v>
      </c>
      <c r="C10" s="135" t="s">
        <v>94</v>
      </c>
    </row>
    <row r="11" spans="2:7" ht="36" customHeight="1">
      <c r="B11" s="13">
        <v>1070</v>
      </c>
      <c r="C11" s="14" t="s">
        <v>160</v>
      </c>
    </row>
    <row r="12" spans="2:7">
      <c r="B12" s="136"/>
      <c r="C12" s="136"/>
    </row>
    <row r="13" spans="2:7">
      <c r="B13" s="137" t="s">
        <v>96</v>
      </c>
      <c r="C13" s="138"/>
    </row>
    <row r="14" spans="2:7" ht="54.75" customHeight="1">
      <c r="B14" s="10" t="s">
        <v>97</v>
      </c>
      <c r="C14" s="15" t="s">
        <v>159</v>
      </c>
      <c r="D14" s="257" t="s">
        <v>186</v>
      </c>
      <c r="E14" s="258"/>
      <c r="F14" s="259"/>
      <c r="G14" s="139"/>
    </row>
    <row r="15" spans="2:7" ht="39.75" customHeight="1">
      <c r="B15" s="10" t="s">
        <v>99</v>
      </c>
      <c r="C15" s="15" t="s">
        <v>161</v>
      </c>
      <c r="D15" s="140" t="s">
        <v>100</v>
      </c>
      <c r="E15" s="141" t="s">
        <v>12</v>
      </c>
      <c r="F15" s="141" t="s">
        <v>13</v>
      </c>
      <c r="G15" s="139"/>
    </row>
    <row r="16" spans="2:7" ht="52.5" customHeight="1">
      <c r="B16" s="10" t="s">
        <v>101</v>
      </c>
      <c r="C16" s="15" t="s">
        <v>162</v>
      </c>
      <c r="D16" s="260"/>
      <c r="E16" s="244"/>
      <c r="F16" s="244"/>
    </row>
    <row r="17" spans="2:7" ht="76.5" customHeight="1">
      <c r="B17" s="10" t="s">
        <v>102</v>
      </c>
      <c r="C17" s="15" t="s">
        <v>163</v>
      </c>
      <c r="D17" s="261"/>
      <c r="E17" s="245"/>
      <c r="F17" s="245"/>
    </row>
    <row r="18" spans="2:7" ht="15" customHeight="1">
      <c r="B18" s="10" t="s">
        <v>103</v>
      </c>
      <c r="C18" s="15" t="s">
        <v>104</v>
      </c>
      <c r="D18" s="261"/>
      <c r="E18" s="245"/>
      <c r="F18" s="245"/>
    </row>
    <row r="19" spans="2:7" ht="51.75">
      <c r="B19" s="10" t="s">
        <v>164</v>
      </c>
      <c r="C19" s="15" t="s">
        <v>165</v>
      </c>
      <c r="D19" s="262"/>
      <c r="E19" s="246"/>
      <c r="F19" s="246"/>
    </row>
    <row r="20" spans="2:7" ht="17.25" customHeight="1">
      <c r="B20" s="263" t="s">
        <v>166</v>
      </c>
      <c r="C20" s="264"/>
      <c r="D20" s="264"/>
      <c r="E20" s="264"/>
      <c r="F20" s="265"/>
    </row>
    <row r="21" spans="2:7" ht="18.75" customHeight="1">
      <c r="B21" s="146" t="s">
        <v>105</v>
      </c>
      <c r="C21" s="147"/>
      <c r="D21" s="142">
        <f>'Havelvats 2 '!G20</f>
        <v>-700000</v>
      </c>
      <c r="E21" s="142">
        <f>'Havelvats 2 '!H20</f>
        <v>-1200000</v>
      </c>
      <c r="F21" s="142">
        <f>'Havelvats 2 '!I20</f>
        <v>-1200000</v>
      </c>
    </row>
    <row r="22" spans="2:7" s="143" customFormat="1" ht="18.75" customHeight="1">
      <c r="B22" s="148"/>
      <c r="C22" s="149"/>
      <c r="D22" s="150"/>
      <c r="E22" s="150"/>
      <c r="F22" s="150"/>
    </row>
    <row r="23" spans="2:7" ht="18.75" customHeight="1">
      <c r="B23" s="255" t="s">
        <v>171</v>
      </c>
      <c r="C23" s="255"/>
      <c r="D23" s="255"/>
      <c r="E23" s="255"/>
      <c r="F23" s="255"/>
    </row>
    <row r="24" spans="2:7" ht="15.75" customHeight="1"/>
    <row r="25" spans="2:7">
      <c r="B25" s="256" t="s">
        <v>172</v>
      </c>
      <c r="C25" s="256"/>
      <c r="D25" s="256"/>
      <c r="E25" s="256"/>
      <c r="F25" s="256"/>
    </row>
    <row r="26" spans="2:7" ht="17.25" customHeight="1">
      <c r="B26" s="134" t="s">
        <v>72</v>
      </c>
    </row>
    <row r="28" spans="2:7">
      <c r="B28" s="135" t="s">
        <v>93</v>
      </c>
      <c r="C28" s="135" t="s">
        <v>94</v>
      </c>
    </row>
    <row r="29" spans="2:7" ht="22.5" customHeight="1">
      <c r="B29" s="13">
        <v>1004</v>
      </c>
      <c r="C29" s="14" t="s">
        <v>167</v>
      </c>
    </row>
    <row r="30" spans="2:7">
      <c r="B30" s="136"/>
      <c r="C30" s="136"/>
    </row>
    <row r="31" spans="2:7">
      <c r="B31" s="137" t="s">
        <v>96</v>
      </c>
      <c r="C31" s="138"/>
    </row>
    <row r="32" spans="2:7" ht="46.5" customHeight="1">
      <c r="B32" s="16" t="s">
        <v>97</v>
      </c>
      <c r="C32" s="18" t="s">
        <v>173</v>
      </c>
      <c r="D32" s="257" t="s">
        <v>186</v>
      </c>
      <c r="E32" s="258"/>
      <c r="F32" s="259"/>
      <c r="G32" s="139"/>
    </row>
    <row r="33" spans="2:7" ht="45" customHeight="1">
      <c r="B33" s="16" t="s">
        <v>99</v>
      </c>
      <c r="C33" s="18" t="s">
        <v>174</v>
      </c>
      <c r="D33" s="140" t="s">
        <v>100</v>
      </c>
      <c r="E33" s="141" t="s">
        <v>12</v>
      </c>
      <c r="F33" s="141" t="s">
        <v>13</v>
      </c>
      <c r="G33" s="139"/>
    </row>
    <row r="34" spans="2:7" ht="52.5" customHeight="1">
      <c r="B34" s="16" t="s">
        <v>101</v>
      </c>
      <c r="C34" s="18" t="s">
        <v>175</v>
      </c>
      <c r="D34" s="260"/>
      <c r="E34" s="244"/>
      <c r="F34" s="244"/>
    </row>
    <row r="35" spans="2:7" ht="76.5" customHeight="1">
      <c r="B35" s="16" t="s">
        <v>102</v>
      </c>
      <c r="C35" s="18" t="s">
        <v>176</v>
      </c>
      <c r="D35" s="261"/>
      <c r="E35" s="245"/>
      <c r="F35" s="245"/>
    </row>
    <row r="36" spans="2:7" ht="15" customHeight="1">
      <c r="B36" s="16" t="s">
        <v>103</v>
      </c>
      <c r="C36" s="18" t="s">
        <v>38</v>
      </c>
      <c r="D36" s="261"/>
      <c r="E36" s="245"/>
      <c r="F36" s="245"/>
    </row>
    <row r="37" spans="2:7" ht="51.75">
      <c r="B37" s="16" t="s">
        <v>177</v>
      </c>
      <c r="C37" s="18" t="s">
        <v>178</v>
      </c>
      <c r="D37" s="262"/>
      <c r="E37" s="246"/>
      <c r="F37" s="246"/>
    </row>
    <row r="38" spans="2:7" ht="17.25" customHeight="1">
      <c r="B38" s="247" t="s">
        <v>166</v>
      </c>
      <c r="C38" s="248"/>
      <c r="D38" s="248"/>
      <c r="E38" s="248"/>
      <c r="F38" s="249"/>
    </row>
    <row r="39" spans="2:7" ht="19.5" customHeight="1">
      <c r="B39" s="146" t="s">
        <v>105</v>
      </c>
      <c r="C39" s="147"/>
      <c r="D39" s="142">
        <f>'Havelvats 2 '!G38</f>
        <v>-500000</v>
      </c>
      <c r="E39" s="142">
        <f>'Havelvats 2 '!H38</f>
        <v>0</v>
      </c>
      <c r="F39" s="142">
        <f>'Havelvats 2 '!I38</f>
        <v>0</v>
      </c>
    </row>
    <row r="40" spans="2:7" ht="15" customHeight="1"/>
    <row r="41" spans="2:7" ht="35.25" customHeight="1">
      <c r="B41" s="255" t="s">
        <v>129</v>
      </c>
      <c r="C41" s="255"/>
      <c r="D41" s="255"/>
      <c r="E41" s="255"/>
      <c r="F41" s="255"/>
    </row>
    <row r="42" spans="2:7" ht="8.25" customHeight="1"/>
    <row r="43" spans="2:7" ht="15" customHeight="1">
      <c r="B43" s="273" t="s">
        <v>106</v>
      </c>
      <c r="C43" s="273"/>
      <c r="D43" s="273"/>
      <c r="E43" s="273"/>
      <c r="F43" s="273"/>
    </row>
    <row r="44" spans="2:7">
      <c r="B44" s="132" t="s">
        <v>107</v>
      </c>
    </row>
    <row r="45" spans="2:7" ht="9" customHeight="1"/>
    <row r="46" spans="2:7" ht="15" customHeight="1">
      <c r="B46" s="135" t="s">
        <v>93</v>
      </c>
      <c r="C46" s="135" t="s">
        <v>94</v>
      </c>
    </row>
    <row r="47" spans="2:7" ht="15" customHeight="1">
      <c r="B47" s="13">
        <v>1212</v>
      </c>
      <c r="C47" s="14" t="s">
        <v>95</v>
      </c>
    </row>
    <row r="48" spans="2:7" ht="7.5" customHeight="1">
      <c r="B48" s="136"/>
      <c r="C48" s="136"/>
    </row>
    <row r="49" spans="2:7" ht="18.75" customHeight="1">
      <c r="B49" s="137" t="s">
        <v>96</v>
      </c>
      <c r="C49" s="138"/>
    </row>
    <row r="50" spans="2:7" ht="45" customHeight="1">
      <c r="B50" s="151" t="s">
        <v>97</v>
      </c>
      <c r="C50" s="15" t="s">
        <v>98</v>
      </c>
      <c r="D50" s="252" t="s">
        <v>187</v>
      </c>
      <c r="E50" s="253"/>
      <c r="F50" s="254"/>
      <c r="G50" s="139"/>
    </row>
    <row r="51" spans="2:7" ht="34.5">
      <c r="B51" s="151" t="s">
        <v>99</v>
      </c>
      <c r="C51" s="15">
        <v>12025</v>
      </c>
      <c r="D51" s="141" t="s">
        <v>100</v>
      </c>
      <c r="E51" s="141" t="s">
        <v>12</v>
      </c>
      <c r="F51" s="141" t="s">
        <v>13</v>
      </c>
      <c r="G51" s="139"/>
    </row>
    <row r="52" spans="2:7" ht="39" customHeight="1">
      <c r="B52" s="151" t="s">
        <v>101</v>
      </c>
      <c r="C52" s="15" t="str">
        <f>'Havelvats 1'!C47</f>
        <v>Մարզերում առաջնահերթ լուծում պահանջող հիմնախնդիրների լուծում</v>
      </c>
      <c r="D52" s="244"/>
      <c r="E52" s="244"/>
      <c r="F52" s="244"/>
    </row>
    <row r="53" spans="2:7" ht="68.25" customHeight="1">
      <c r="B53" s="152" t="s">
        <v>102</v>
      </c>
      <c r="C53" s="15" t="str">
        <f>'Havelvats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53" s="245"/>
      <c r="E53" s="245"/>
      <c r="F53" s="245"/>
    </row>
    <row r="54" spans="2:7" ht="34.5">
      <c r="B54" s="152" t="s">
        <v>103</v>
      </c>
      <c r="C54" s="15" t="s">
        <v>104</v>
      </c>
      <c r="D54" s="245"/>
      <c r="E54" s="245"/>
      <c r="F54" s="245"/>
    </row>
    <row r="55" spans="2:7">
      <c r="B55" s="250" t="s">
        <v>0</v>
      </c>
      <c r="C55" s="251"/>
      <c r="D55" s="153"/>
      <c r="E55" s="153"/>
      <c r="F55" s="153"/>
    </row>
    <row r="56" spans="2:7">
      <c r="B56" s="146" t="s">
        <v>105</v>
      </c>
      <c r="C56" s="147"/>
      <c r="D56" s="142">
        <f>'Havelvats 2 '!G61</f>
        <v>120000</v>
      </c>
      <c r="E56" s="142">
        <f>'Havelvats 2 '!H61</f>
        <v>120000</v>
      </c>
      <c r="F56" s="142">
        <f>'Havelvats 2 '!I61</f>
        <v>120000</v>
      </c>
    </row>
    <row r="58" spans="2:7" ht="34.5" customHeight="1">
      <c r="B58" s="255" t="s">
        <v>108</v>
      </c>
      <c r="C58" s="255"/>
      <c r="D58" s="255"/>
      <c r="E58" s="255"/>
      <c r="F58" s="255"/>
    </row>
    <row r="60" spans="2:7">
      <c r="B60" s="273" t="s">
        <v>109</v>
      </c>
      <c r="C60" s="273"/>
      <c r="D60" s="273"/>
      <c r="E60" s="273"/>
      <c r="F60" s="273"/>
    </row>
    <row r="61" spans="2:7">
      <c r="B61" s="132" t="s">
        <v>107</v>
      </c>
    </row>
    <row r="63" spans="2:7">
      <c r="B63" s="135" t="s">
        <v>93</v>
      </c>
      <c r="C63" s="135" t="s">
        <v>94</v>
      </c>
    </row>
    <row r="64" spans="2:7">
      <c r="B64" s="13">
        <v>1212</v>
      </c>
      <c r="C64" s="14" t="s">
        <v>95</v>
      </c>
    </row>
    <row r="65" spans="2:7">
      <c r="B65" s="136"/>
      <c r="C65" s="136"/>
    </row>
    <row r="66" spans="2:7">
      <c r="B66" s="137" t="s">
        <v>96</v>
      </c>
      <c r="C66" s="138"/>
    </row>
    <row r="67" spans="2:7" ht="43.5" customHeight="1">
      <c r="B67" s="151" t="s">
        <v>97</v>
      </c>
      <c r="C67" s="15" t="s">
        <v>98</v>
      </c>
      <c r="D67" s="252" t="s">
        <v>187</v>
      </c>
      <c r="E67" s="253"/>
      <c r="F67" s="254"/>
      <c r="G67" s="139"/>
    </row>
    <row r="68" spans="2:7" ht="34.5">
      <c r="B68" s="151" t="s">
        <v>99</v>
      </c>
      <c r="C68" s="15">
        <v>12025</v>
      </c>
      <c r="D68" s="141" t="s">
        <v>100</v>
      </c>
      <c r="E68" s="141" t="s">
        <v>12</v>
      </c>
      <c r="F68" s="141" t="s">
        <v>13</v>
      </c>
      <c r="G68" s="139"/>
    </row>
    <row r="69" spans="2:7" ht="34.5">
      <c r="B69" s="151" t="s">
        <v>101</v>
      </c>
      <c r="C69" s="15" t="str">
        <f>'Havelvats 1'!C47</f>
        <v>Մարզերում առաջնահերթ լուծում պահանջող հիմնախնդիրների լուծում</v>
      </c>
      <c r="D69" s="244"/>
      <c r="E69" s="244"/>
      <c r="F69" s="244"/>
    </row>
    <row r="70" spans="2:7" ht="69">
      <c r="B70" s="152" t="s">
        <v>102</v>
      </c>
      <c r="C70" s="15" t="str">
        <f>'Havelvats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70" s="245"/>
      <c r="E70" s="245"/>
      <c r="F70" s="245"/>
    </row>
    <row r="71" spans="2:7" ht="34.5">
      <c r="B71" s="152" t="s">
        <v>103</v>
      </c>
      <c r="C71" s="15" t="s">
        <v>104</v>
      </c>
      <c r="D71" s="245"/>
      <c r="E71" s="245"/>
      <c r="F71" s="245"/>
    </row>
    <row r="72" spans="2:7">
      <c r="B72" s="250" t="s">
        <v>0</v>
      </c>
      <c r="C72" s="251"/>
      <c r="D72" s="153"/>
      <c r="E72" s="153"/>
      <c r="F72" s="153"/>
    </row>
    <row r="73" spans="2:7">
      <c r="B73" s="146" t="s">
        <v>105</v>
      </c>
      <c r="C73" s="147"/>
      <c r="D73" s="142">
        <f>'Havelvats 2 '!G75</f>
        <v>144000</v>
      </c>
      <c r="E73" s="142">
        <f>'Havelvats 2 '!H75</f>
        <v>144000</v>
      </c>
      <c r="F73" s="142">
        <f>'Havelvats 2 '!I75</f>
        <v>144000</v>
      </c>
    </row>
    <row r="75" spans="2:7" ht="36.75" customHeight="1">
      <c r="B75" s="255" t="s">
        <v>110</v>
      </c>
      <c r="C75" s="255"/>
      <c r="D75" s="255"/>
      <c r="E75" s="255"/>
      <c r="F75" s="255"/>
    </row>
    <row r="77" spans="2:7">
      <c r="B77" s="273" t="s">
        <v>111</v>
      </c>
      <c r="C77" s="273"/>
      <c r="D77" s="273"/>
      <c r="E77" s="273"/>
      <c r="F77" s="273"/>
    </row>
    <row r="78" spans="2:7">
      <c r="B78" s="132" t="s">
        <v>107</v>
      </c>
    </row>
    <row r="80" spans="2:7">
      <c r="B80" s="135" t="s">
        <v>93</v>
      </c>
      <c r="C80" s="135" t="s">
        <v>94</v>
      </c>
    </row>
    <row r="81" spans="2:7">
      <c r="B81" s="13">
        <v>1212</v>
      </c>
      <c r="C81" s="14" t="s">
        <v>95</v>
      </c>
    </row>
    <row r="82" spans="2:7">
      <c r="B82" s="136"/>
      <c r="C82" s="136"/>
    </row>
    <row r="83" spans="2:7">
      <c r="B83" s="137" t="s">
        <v>96</v>
      </c>
      <c r="C83" s="138"/>
    </row>
    <row r="84" spans="2:7" ht="38.25" customHeight="1">
      <c r="B84" s="151" t="s">
        <v>97</v>
      </c>
      <c r="C84" s="15" t="s">
        <v>98</v>
      </c>
      <c r="D84" s="252" t="s">
        <v>187</v>
      </c>
      <c r="E84" s="253"/>
      <c r="F84" s="254"/>
      <c r="G84" s="139"/>
    </row>
    <row r="85" spans="2:7" ht="34.5">
      <c r="B85" s="151" t="s">
        <v>99</v>
      </c>
      <c r="C85" s="15">
        <v>12025</v>
      </c>
      <c r="D85" s="141" t="s">
        <v>100</v>
      </c>
      <c r="E85" s="141" t="s">
        <v>12</v>
      </c>
      <c r="F85" s="141" t="s">
        <v>13</v>
      </c>
      <c r="G85" s="139"/>
    </row>
    <row r="86" spans="2:7" ht="34.5">
      <c r="B86" s="151" t="s">
        <v>101</v>
      </c>
      <c r="C86" s="15" t="str">
        <f>'Havelvats 1'!C47</f>
        <v>Մարզերում առաջնահերթ լուծում պահանջող հիմնախնդիրների լուծում</v>
      </c>
      <c r="D86" s="244"/>
      <c r="E86" s="244"/>
      <c r="F86" s="244"/>
    </row>
    <row r="87" spans="2:7" ht="69">
      <c r="B87" s="152" t="s">
        <v>102</v>
      </c>
      <c r="C87" s="15" t="str">
        <f>'Havelvats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87" s="245"/>
      <c r="E87" s="245"/>
      <c r="F87" s="245"/>
    </row>
    <row r="88" spans="2:7" ht="34.5">
      <c r="B88" s="152" t="s">
        <v>103</v>
      </c>
      <c r="C88" s="15" t="s">
        <v>104</v>
      </c>
      <c r="D88" s="245"/>
      <c r="E88" s="245"/>
      <c r="F88" s="245"/>
    </row>
    <row r="89" spans="2:7">
      <c r="B89" s="250" t="s">
        <v>0</v>
      </c>
      <c r="C89" s="251"/>
      <c r="D89" s="153"/>
      <c r="E89" s="153"/>
      <c r="F89" s="153"/>
    </row>
    <row r="90" spans="2:7">
      <c r="B90" s="146" t="s">
        <v>105</v>
      </c>
      <c r="C90" s="147"/>
      <c r="D90" s="142">
        <f>'Havelvats 2 '!G68</f>
        <v>144000</v>
      </c>
      <c r="E90" s="142">
        <f>'Havelvats 2 '!H68</f>
        <v>144000</v>
      </c>
      <c r="F90" s="142">
        <f>'Havelvats 2 '!I68</f>
        <v>144000</v>
      </c>
    </row>
    <row r="92" spans="2:7" ht="36" customHeight="1">
      <c r="B92" s="255" t="s">
        <v>112</v>
      </c>
      <c r="C92" s="255"/>
      <c r="D92" s="255"/>
      <c r="E92" s="255"/>
      <c r="F92" s="255"/>
    </row>
    <row r="94" spans="2:7">
      <c r="B94" s="273" t="s">
        <v>113</v>
      </c>
      <c r="C94" s="273"/>
      <c r="D94" s="273"/>
      <c r="E94" s="273"/>
      <c r="F94" s="273"/>
    </row>
    <row r="95" spans="2:7">
      <c r="B95" s="132" t="s">
        <v>107</v>
      </c>
    </row>
    <row r="97" spans="2:7">
      <c r="B97" s="135" t="s">
        <v>93</v>
      </c>
      <c r="C97" s="135" t="s">
        <v>94</v>
      </c>
    </row>
    <row r="98" spans="2:7">
      <c r="B98" s="13">
        <v>1212</v>
      </c>
      <c r="C98" s="14" t="s">
        <v>95</v>
      </c>
    </row>
    <row r="99" spans="2:7">
      <c r="B99" s="136"/>
      <c r="C99" s="136"/>
    </row>
    <row r="100" spans="2:7">
      <c r="B100" s="137" t="s">
        <v>96</v>
      </c>
      <c r="C100" s="138"/>
    </row>
    <row r="101" spans="2:7" ht="37.5" customHeight="1">
      <c r="B101" s="151" t="s">
        <v>97</v>
      </c>
      <c r="C101" s="15" t="s">
        <v>98</v>
      </c>
      <c r="D101" s="252" t="s">
        <v>187</v>
      </c>
      <c r="E101" s="253"/>
      <c r="F101" s="254"/>
      <c r="G101" s="139"/>
    </row>
    <row r="102" spans="2:7" ht="34.5">
      <c r="B102" s="151" t="s">
        <v>99</v>
      </c>
      <c r="C102" s="15">
        <v>12025</v>
      </c>
      <c r="D102" s="141" t="s">
        <v>100</v>
      </c>
      <c r="E102" s="141" t="s">
        <v>12</v>
      </c>
      <c r="F102" s="141" t="s">
        <v>13</v>
      </c>
      <c r="G102" s="139"/>
    </row>
    <row r="103" spans="2:7" ht="34.5">
      <c r="B103" s="151" t="s">
        <v>101</v>
      </c>
      <c r="C103" s="15" t="str">
        <f>'Havelvats 1'!C47</f>
        <v>Մարզերում առաջնահերթ լուծում պահանջող հիմնախնդիրների լուծում</v>
      </c>
      <c r="D103" s="244"/>
      <c r="E103" s="244"/>
      <c r="F103" s="244"/>
    </row>
    <row r="104" spans="2:7" ht="69">
      <c r="B104" s="152" t="s">
        <v>102</v>
      </c>
      <c r="C104" s="15" t="str">
        <f>'Havelvats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04" s="245"/>
      <c r="E104" s="245"/>
      <c r="F104" s="245"/>
    </row>
    <row r="105" spans="2:7" ht="34.5">
      <c r="B105" s="152" t="s">
        <v>103</v>
      </c>
      <c r="C105" s="15" t="s">
        <v>104</v>
      </c>
      <c r="D105" s="245"/>
      <c r="E105" s="245"/>
      <c r="F105" s="245"/>
    </row>
    <row r="106" spans="2:7">
      <c r="B106" s="250" t="s">
        <v>0</v>
      </c>
      <c r="C106" s="251"/>
      <c r="D106" s="153"/>
      <c r="E106" s="153"/>
      <c r="F106" s="153"/>
    </row>
    <row r="107" spans="2:7">
      <c r="B107" s="146" t="s">
        <v>105</v>
      </c>
      <c r="C107" s="147"/>
      <c r="D107" s="142">
        <f>'Havelvats 2 '!G82</f>
        <v>144000</v>
      </c>
      <c r="E107" s="142">
        <f>'Havelvats 2 '!H82</f>
        <v>144000</v>
      </c>
      <c r="F107" s="142">
        <f>'Havelvats 2 '!I82</f>
        <v>144000</v>
      </c>
    </row>
    <row r="110" spans="2:7" ht="34.5" customHeight="1">
      <c r="B110" s="255" t="s">
        <v>114</v>
      </c>
      <c r="C110" s="255"/>
      <c r="D110" s="255"/>
      <c r="E110" s="255"/>
      <c r="F110" s="255"/>
    </row>
    <row r="112" spans="2:7">
      <c r="B112" s="273" t="s">
        <v>115</v>
      </c>
      <c r="C112" s="273"/>
      <c r="D112" s="273"/>
      <c r="E112" s="273"/>
      <c r="F112" s="273"/>
    </row>
    <row r="113" spans="2:7">
      <c r="B113" s="132" t="s">
        <v>107</v>
      </c>
    </row>
    <row r="115" spans="2:7">
      <c r="B115" s="135" t="s">
        <v>93</v>
      </c>
      <c r="C115" s="135" t="s">
        <v>94</v>
      </c>
    </row>
    <row r="116" spans="2:7">
      <c r="B116" s="13">
        <v>1212</v>
      </c>
      <c r="C116" s="14" t="s">
        <v>95</v>
      </c>
    </row>
    <row r="117" spans="2:7">
      <c r="B117" s="136"/>
      <c r="C117" s="136"/>
    </row>
    <row r="118" spans="2:7">
      <c r="B118" s="137" t="s">
        <v>96</v>
      </c>
      <c r="C118" s="138"/>
    </row>
    <row r="119" spans="2:7" ht="51.75" customHeight="1">
      <c r="B119" s="151" t="s">
        <v>97</v>
      </c>
      <c r="C119" s="15" t="s">
        <v>98</v>
      </c>
      <c r="D119" s="252" t="s">
        <v>187</v>
      </c>
      <c r="E119" s="253"/>
      <c r="F119" s="254"/>
      <c r="G119" s="139"/>
    </row>
    <row r="120" spans="2:7" ht="34.5">
      <c r="B120" s="151" t="s">
        <v>99</v>
      </c>
      <c r="C120" s="15">
        <v>12025</v>
      </c>
      <c r="D120" s="141" t="s">
        <v>100</v>
      </c>
      <c r="E120" s="141" t="s">
        <v>12</v>
      </c>
      <c r="F120" s="141" t="s">
        <v>13</v>
      </c>
      <c r="G120" s="139"/>
    </row>
    <row r="121" spans="2:7" ht="34.5">
      <c r="B121" s="151" t="s">
        <v>101</v>
      </c>
      <c r="C121" s="15" t="str">
        <f>'Havelvats 1'!C47</f>
        <v>Մարզերում առաջնահերթ լուծում պահանջող հիմնախնդիրների լուծում</v>
      </c>
      <c r="D121" s="244"/>
      <c r="E121" s="244"/>
      <c r="F121" s="244"/>
    </row>
    <row r="122" spans="2:7" ht="69">
      <c r="B122" s="152" t="s">
        <v>102</v>
      </c>
      <c r="C122" s="15" t="str">
        <f>'Havelvats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22" s="245"/>
      <c r="E122" s="245"/>
      <c r="F122" s="245"/>
    </row>
    <row r="123" spans="2:7" ht="34.5">
      <c r="B123" s="152" t="s">
        <v>103</v>
      </c>
      <c r="C123" s="15" t="s">
        <v>104</v>
      </c>
      <c r="D123" s="245"/>
      <c r="E123" s="245"/>
      <c r="F123" s="245"/>
    </row>
    <row r="124" spans="2:7">
      <c r="B124" s="250" t="s">
        <v>0</v>
      </c>
      <c r="C124" s="251"/>
      <c r="D124" s="153"/>
      <c r="E124" s="153"/>
      <c r="F124" s="153"/>
    </row>
    <row r="125" spans="2:7">
      <c r="B125" s="146" t="s">
        <v>105</v>
      </c>
      <c r="C125" s="147"/>
      <c r="D125" s="142">
        <f>'Havelvats 2 '!G89</f>
        <v>144000</v>
      </c>
      <c r="E125" s="142">
        <f>'Havelvats 2 '!H89</f>
        <v>144000</v>
      </c>
      <c r="F125" s="142">
        <f>'Havelvats 2 '!I89</f>
        <v>144000</v>
      </c>
    </row>
    <row r="127" spans="2:7" ht="33" customHeight="1">
      <c r="B127" s="255" t="s">
        <v>116</v>
      </c>
      <c r="C127" s="255"/>
      <c r="D127" s="255"/>
      <c r="E127" s="255"/>
      <c r="F127" s="255"/>
    </row>
    <row r="129" spans="2:7">
      <c r="B129" s="273" t="s">
        <v>117</v>
      </c>
      <c r="C129" s="273"/>
      <c r="D129" s="273"/>
      <c r="E129" s="273"/>
      <c r="F129" s="273"/>
    </row>
    <row r="130" spans="2:7">
      <c r="B130" s="132" t="s">
        <v>107</v>
      </c>
    </row>
    <row r="132" spans="2:7">
      <c r="B132" s="135" t="s">
        <v>93</v>
      </c>
      <c r="C132" s="135" t="s">
        <v>94</v>
      </c>
    </row>
    <row r="133" spans="2:7">
      <c r="B133" s="13">
        <v>1212</v>
      </c>
      <c r="C133" s="14" t="s">
        <v>95</v>
      </c>
    </row>
    <row r="134" spans="2:7">
      <c r="B134" s="136"/>
      <c r="C134" s="136"/>
    </row>
    <row r="135" spans="2:7">
      <c r="B135" s="137" t="s">
        <v>96</v>
      </c>
      <c r="C135" s="138"/>
    </row>
    <row r="136" spans="2:7" ht="44.25" customHeight="1">
      <c r="B136" s="151" t="s">
        <v>97</v>
      </c>
      <c r="C136" s="15" t="s">
        <v>98</v>
      </c>
      <c r="D136" s="252" t="s">
        <v>187</v>
      </c>
      <c r="E136" s="253"/>
      <c r="F136" s="254"/>
      <c r="G136" s="139"/>
    </row>
    <row r="137" spans="2:7" ht="34.5">
      <c r="B137" s="151" t="s">
        <v>99</v>
      </c>
      <c r="C137" s="15">
        <v>12025</v>
      </c>
      <c r="D137" s="141" t="s">
        <v>100</v>
      </c>
      <c r="E137" s="141" t="s">
        <v>12</v>
      </c>
      <c r="F137" s="141" t="s">
        <v>13</v>
      </c>
      <c r="G137" s="139"/>
    </row>
    <row r="138" spans="2:7" ht="34.5">
      <c r="B138" s="151" t="s">
        <v>101</v>
      </c>
      <c r="C138" s="15" t="str">
        <f>'Havelvats 1'!C47</f>
        <v>Մարզերում առաջնահերթ լուծում պահանջող հիմնախնդիրների լուծում</v>
      </c>
      <c r="D138" s="244"/>
      <c r="E138" s="244"/>
      <c r="F138" s="244"/>
    </row>
    <row r="139" spans="2:7" ht="69">
      <c r="B139" s="152" t="s">
        <v>102</v>
      </c>
      <c r="C139" s="15" t="str">
        <f>'Havelvats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39" s="245"/>
      <c r="E139" s="245"/>
      <c r="F139" s="245"/>
    </row>
    <row r="140" spans="2:7" ht="34.5">
      <c r="B140" s="152" t="s">
        <v>103</v>
      </c>
      <c r="C140" s="15" t="s">
        <v>104</v>
      </c>
      <c r="D140" s="245"/>
      <c r="E140" s="245"/>
      <c r="F140" s="245"/>
    </row>
    <row r="141" spans="2:7">
      <c r="B141" s="250" t="s">
        <v>0</v>
      </c>
      <c r="C141" s="251"/>
      <c r="D141" s="153"/>
      <c r="E141" s="153"/>
      <c r="F141" s="153"/>
    </row>
    <row r="142" spans="2:7">
      <c r="B142" s="146" t="s">
        <v>105</v>
      </c>
      <c r="C142" s="147"/>
      <c r="D142" s="142">
        <f>'Havelvats 2 '!G96</f>
        <v>120000</v>
      </c>
      <c r="E142" s="142">
        <f>'Havelvats 2 '!H96</f>
        <v>120000</v>
      </c>
      <c r="F142" s="142">
        <f>'Havelvats 2 '!I96</f>
        <v>120000</v>
      </c>
    </row>
    <row r="144" spans="2:7" ht="36.75" customHeight="1">
      <c r="B144" s="255" t="s">
        <v>118</v>
      </c>
      <c r="C144" s="255"/>
      <c r="D144" s="255"/>
      <c r="E144" s="255"/>
      <c r="F144" s="255"/>
    </row>
    <row r="146" spans="2:7">
      <c r="B146" s="273" t="s">
        <v>119</v>
      </c>
      <c r="C146" s="273"/>
      <c r="D146" s="273"/>
      <c r="E146" s="273"/>
      <c r="F146" s="273"/>
    </row>
    <row r="147" spans="2:7">
      <c r="B147" s="132" t="s">
        <v>107</v>
      </c>
    </row>
    <row r="149" spans="2:7">
      <c r="B149" s="135" t="s">
        <v>93</v>
      </c>
      <c r="C149" s="135" t="s">
        <v>94</v>
      </c>
    </row>
    <row r="150" spans="2:7">
      <c r="B150" s="13">
        <v>1212</v>
      </c>
      <c r="C150" s="14" t="s">
        <v>95</v>
      </c>
    </row>
    <row r="151" spans="2:7">
      <c r="B151" s="136"/>
      <c r="C151" s="136"/>
    </row>
    <row r="152" spans="2:7">
      <c r="B152" s="137" t="s">
        <v>96</v>
      </c>
      <c r="C152" s="138"/>
    </row>
    <row r="153" spans="2:7" ht="35.25" customHeight="1">
      <c r="B153" s="151" t="s">
        <v>97</v>
      </c>
      <c r="C153" s="15" t="s">
        <v>98</v>
      </c>
      <c r="D153" s="252" t="s">
        <v>187</v>
      </c>
      <c r="E153" s="253"/>
      <c r="F153" s="254"/>
      <c r="G153" s="139"/>
    </row>
    <row r="154" spans="2:7" ht="34.5">
      <c r="B154" s="151" t="s">
        <v>99</v>
      </c>
      <c r="C154" s="15">
        <v>12025</v>
      </c>
      <c r="D154" s="141" t="s">
        <v>100</v>
      </c>
      <c r="E154" s="141" t="s">
        <v>12</v>
      </c>
      <c r="F154" s="141" t="s">
        <v>13</v>
      </c>
      <c r="G154" s="139"/>
    </row>
    <row r="155" spans="2:7" ht="34.5">
      <c r="B155" s="151" t="s">
        <v>101</v>
      </c>
      <c r="C155" s="15" t="str">
        <f>'Havelvats 1'!C47</f>
        <v>Մարզերում առաջնահերթ լուծում պահանջող հիմնախնդիրների լուծում</v>
      </c>
      <c r="D155" s="244"/>
      <c r="E155" s="244"/>
      <c r="F155" s="244"/>
    </row>
    <row r="156" spans="2:7" ht="69">
      <c r="B156" s="152" t="s">
        <v>102</v>
      </c>
      <c r="C156" s="15" t="str">
        <f>'Havelvats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56" s="245"/>
      <c r="E156" s="245"/>
      <c r="F156" s="245"/>
    </row>
    <row r="157" spans="2:7" ht="34.5">
      <c r="B157" s="152" t="s">
        <v>103</v>
      </c>
      <c r="C157" s="15" t="s">
        <v>104</v>
      </c>
      <c r="D157" s="245"/>
      <c r="E157" s="245"/>
      <c r="F157" s="245"/>
    </row>
    <row r="158" spans="2:7">
      <c r="B158" s="250" t="s">
        <v>0</v>
      </c>
      <c r="C158" s="251"/>
      <c r="D158" s="153"/>
      <c r="E158" s="153"/>
      <c r="F158" s="153"/>
    </row>
    <row r="159" spans="2:7">
      <c r="B159" s="146" t="s">
        <v>105</v>
      </c>
      <c r="C159" s="147"/>
      <c r="D159" s="142">
        <f>'Havelvats 2 '!G103</f>
        <v>144000</v>
      </c>
      <c r="E159" s="142">
        <f>'Havelvats 2 '!H103</f>
        <v>144000</v>
      </c>
      <c r="F159" s="142">
        <f>'Havelvats 2 '!I103</f>
        <v>144000</v>
      </c>
    </row>
    <row r="164" spans="2:7" ht="31.5" customHeight="1">
      <c r="B164" s="255" t="s">
        <v>120</v>
      </c>
      <c r="C164" s="255"/>
      <c r="D164" s="255"/>
      <c r="E164" s="255"/>
      <c r="F164" s="255"/>
    </row>
    <row r="166" spans="2:7">
      <c r="B166" s="273" t="s">
        <v>121</v>
      </c>
      <c r="C166" s="273"/>
      <c r="D166" s="273"/>
      <c r="E166" s="273"/>
      <c r="F166" s="273"/>
    </row>
    <row r="167" spans="2:7">
      <c r="B167" s="132" t="s">
        <v>107</v>
      </c>
    </row>
    <row r="169" spans="2:7">
      <c r="B169" s="135" t="s">
        <v>93</v>
      </c>
      <c r="C169" s="135" t="s">
        <v>94</v>
      </c>
    </row>
    <row r="170" spans="2:7">
      <c r="B170" s="13">
        <v>1212</v>
      </c>
      <c r="C170" s="14" t="s">
        <v>95</v>
      </c>
    </row>
    <row r="171" spans="2:7">
      <c r="B171" s="136"/>
      <c r="C171" s="136"/>
    </row>
    <row r="172" spans="2:7">
      <c r="B172" s="137" t="s">
        <v>96</v>
      </c>
      <c r="C172" s="138"/>
    </row>
    <row r="173" spans="2:7" ht="35.25" customHeight="1">
      <c r="B173" s="151" t="s">
        <v>97</v>
      </c>
      <c r="C173" s="15" t="s">
        <v>98</v>
      </c>
      <c r="D173" s="252" t="s">
        <v>187</v>
      </c>
      <c r="E173" s="253"/>
      <c r="F173" s="254"/>
      <c r="G173" s="139"/>
    </row>
    <row r="174" spans="2:7" ht="34.5">
      <c r="B174" s="151" t="s">
        <v>99</v>
      </c>
      <c r="C174" s="15">
        <v>12025</v>
      </c>
      <c r="D174" s="141" t="s">
        <v>100</v>
      </c>
      <c r="E174" s="141" t="s">
        <v>12</v>
      </c>
      <c r="F174" s="141" t="s">
        <v>13</v>
      </c>
      <c r="G174" s="139"/>
    </row>
    <row r="175" spans="2:7" ht="34.5">
      <c r="B175" s="151" t="s">
        <v>101</v>
      </c>
      <c r="C175" s="15" t="str">
        <f>'Havelvats 1'!C47</f>
        <v>Մարզերում առաջնահերթ լուծում պահանջող հիմնախնդիրների լուծում</v>
      </c>
      <c r="D175" s="244"/>
      <c r="E175" s="244"/>
      <c r="F175" s="244"/>
    </row>
    <row r="176" spans="2:7" ht="69">
      <c r="B176" s="152" t="s">
        <v>102</v>
      </c>
      <c r="C176" s="15" t="str">
        <f>'Havelvats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76" s="245"/>
      <c r="E176" s="245"/>
      <c r="F176" s="245"/>
    </row>
    <row r="177" spans="2:7" ht="34.5">
      <c r="B177" s="152" t="s">
        <v>103</v>
      </c>
      <c r="C177" s="15" t="s">
        <v>104</v>
      </c>
      <c r="D177" s="245"/>
      <c r="E177" s="245"/>
      <c r="F177" s="245"/>
    </row>
    <row r="178" spans="2:7">
      <c r="B178" s="250" t="s">
        <v>0</v>
      </c>
      <c r="C178" s="251"/>
      <c r="D178" s="153"/>
      <c r="E178" s="153"/>
      <c r="F178" s="153"/>
    </row>
    <row r="179" spans="2:7">
      <c r="B179" s="146" t="s">
        <v>105</v>
      </c>
      <c r="C179" s="147"/>
      <c r="D179" s="142">
        <f>'Havelvats 2 '!G110</f>
        <v>120000</v>
      </c>
      <c r="E179" s="142">
        <f>'Havelvats 2 '!H110</f>
        <v>120000</v>
      </c>
      <c r="F179" s="142">
        <f>'Havelvats 2 '!I110</f>
        <v>120000</v>
      </c>
    </row>
    <row r="181" spans="2:7" ht="37.5" customHeight="1">
      <c r="B181" s="255" t="s">
        <v>122</v>
      </c>
      <c r="C181" s="255"/>
      <c r="D181" s="255"/>
      <c r="E181" s="255"/>
      <c r="F181" s="255"/>
    </row>
    <row r="183" spans="2:7">
      <c r="B183" s="273" t="s">
        <v>123</v>
      </c>
      <c r="C183" s="273"/>
      <c r="D183" s="273"/>
      <c r="E183" s="273"/>
      <c r="F183" s="273"/>
    </row>
    <row r="184" spans="2:7">
      <c r="B184" s="132" t="s">
        <v>107</v>
      </c>
    </row>
    <row r="186" spans="2:7">
      <c r="B186" s="135" t="s">
        <v>93</v>
      </c>
      <c r="C186" s="135" t="s">
        <v>94</v>
      </c>
    </row>
    <row r="187" spans="2:7">
      <c r="B187" s="13">
        <v>1212</v>
      </c>
      <c r="C187" s="14" t="s">
        <v>95</v>
      </c>
    </row>
    <row r="188" spans="2:7">
      <c r="B188" s="136"/>
      <c r="C188" s="136"/>
    </row>
    <row r="189" spans="2:7">
      <c r="B189" s="137" t="s">
        <v>96</v>
      </c>
      <c r="C189" s="138"/>
    </row>
    <row r="190" spans="2:7" ht="35.25" customHeight="1">
      <c r="B190" s="151" t="s">
        <v>97</v>
      </c>
      <c r="C190" s="15" t="s">
        <v>98</v>
      </c>
      <c r="D190" s="252" t="s">
        <v>187</v>
      </c>
      <c r="E190" s="253"/>
      <c r="F190" s="254"/>
      <c r="G190" s="139"/>
    </row>
    <row r="191" spans="2:7" ht="34.5">
      <c r="B191" s="151" t="s">
        <v>99</v>
      </c>
      <c r="C191" s="15">
        <v>12025</v>
      </c>
      <c r="D191" s="141" t="s">
        <v>100</v>
      </c>
      <c r="E191" s="141" t="s">
        <v>12</v>
      </c>
      <c r="F191" s="141" t="s">
        <v>13</v>
      </c>
      <c r="G191" s="139"/>
    </row>
    <row r="192" spans="2:7" ht="34.5">
      <c r="B192" s="151" t="s">
        <v>101</v>
      </c>
      <c r="C192" s="15" t="str">
        <f>'Havelvats 1'!C47</f>
        <v>Մարզերում առաջնահերթ լուծում պահանջող հիմնախնդիրների լուծում</v>
      </c>
      <c r="D192" s="244"/>
      <c r="E192" s="244"/>
      <c r="F192" s="244"/>
    </row>
    <row r="193" spans="1:6" ht="69">
      <c r="B193" s="152" t="s">
        <v>102</v>
      </c>
      <c r="C193" s="15" t="str">
        <f>'Havelvats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93" s="245"/>
      <c r="E193" s="245"/>
      <c r="F193" s="245"/>
    </row>
    <row r="194" spans="1:6" ht="34.5">
      <c r="B194" s="152" t="s">
        <v>103</v>
      </c>
      <c r="C194" s="15" t="s">
        <v>104</v>
      </c>
      <c r="D194" s="245"/>
      <c r="E194" s="245"/>
      <c r="F194" s="245"/>
    </row>
    <row r="195" spans="1:6">
      <c r="B195" s="250" t="s">
        <v>0</v>
      </c>
      <c r="C195" s="251"/>
      <c r="D195" s="153"/>
      <c r="E195" s="153"/>
      <c r="F195" s="153"/>
    </row>
    <row r="196" spans="1:6">
      <c r="B196" s="146" t="s">
        <v>105</v>
      </c>
      <c r="C196" s="147"/>
      <c r="D196" s="142">
        <f>'Havelvats 2 '!G117</f>
        <v>120000</v>
      </c>
      <c r="E196" s="142">
        <f>'Havelvats 2 '!H117</f>
        <v>120000</v>
      </c>
      <c r="F196" s="142">
        <f>'Havelvats 2 '!I117</f>
        <v>120000</v>
      </c>
    </row>
    <row r="199" spans="1:6" ht="30.75" customHeight="1">
      <c r="B199" s="255" t="s">
        <v>92</v>
      </c>
      <c r="C199" s="255"/>
      <c r="D199" s="255"/>
      <c r="E199" s="255"/>
      <c r="F199" s="255"/>
    </row>
    <row r="200" spans="1:6" ht="5.25" customHeight="1">
      <c r="B200" s="154"/>
      <c r="C200" s="154"/>
      <c r="D200" s="154"/>
      <c r="E200" s="154"/>
      <c r="F200" s="154"/>
    </row>
    <row r="201" spans="1:6" ht="15.75" customHeight="1">
      <c r="A201" s="21"/>
      <c r="B201" s="23"/>
      <c r="C201" s="155" t="s">
        <v>53</v>
      </c>
      <c r="D201" s="23"/>
      <c r="E201" s="23"/>
      <c r="F201" s="156"/>
    </row>
    <row r="202" spans="1:6">
      <c r="A202" s="21"/>
      <c r="B202" s="157" t="s">
        <v>72</v>
      </c>
      <c r="C202" s="158"/>
      <c r="D202" s="158"/>
      <c r="E202" s="158"/>
      <c r="F202" s="158"/>
    </row>
    <row r="203" spans="1:6" ht="6" customHeight="1">
      <c r="A203" s="21"/>
      <c r="B203" s="159"/>
      <c r="C203" s="159"/>
      <c r="D203" s="161"/>
      <c r="E203" s="161"/>
      <c r="F203" s="161"/>
    </row>
    <row r="204" spans="1:6">
      <c r="A204" s="21"/>
      <c r="B204" s="162" t="s">
        <v>1</v>
      </c>
      <c r="C204" s="162" t="s">
        <v>2</v>
      </c>
      <c r="D204" s="161"/>
      <c r="E204" s="161"/>
      <c r="F204" s="161"/>
    </row>
    <row r="205" spans="1:6">
      <c r="A205" s="21"/>
      <c r="B205" s="19">
        <v>1139</v>
      </c>
      <c r="C205" s="163" t="s">
        <v>64</v>
      </c>
      <c r="D205" s="164"/>
      <c r="E205" s="164"/>
      <c r="F205" s="164"/>
    </row>
    <row r="206" spans="1:6" ht="13.5" customHeight="1">
      <c r="A206" s="21"/>
      <c r="B206" s="165"/>
      <c r="C206" s="166"/>
      <c r="D206" s="164"/>
      <c r="E206" s="164"/>
      <c r="F206" s="164"/>
    </row>
    <row r="207" spans="1:6" ht="36" customHeight="1">
      <c r="A207" s="21"/>
      <c r="B207" s="177" t="s">
        <v>3</v>
      </c>
      <c r="C207" s="178"/>
      <c r="D207" s="178"/>
      <c r="E207" s="178"/>
      <c r="F207" s="179"/>
    </row>
    <row r="208" spans="1:6" ht="51" customHeight="1">
      <c r="A208" s="21"/>
      <c r="B208" s="169" t="s">
        <v>4</v>
      </c>
      <c r="C208" s="101">
        <v>1139</v>
      </c>
      <c r="D208" s="252" t="s">
        <v>187</v>
      </c>
      <c r="E208" s="253"/>
      <c r="F208" s="254"/>
    </row>
    <row r="209" spans="1:7" ht="34.5">
      <c r="A209" s="21"/>
      <c r="B209" s="170" t="s">
        <v>5</v>
      </c>
      <c r="C209" s="171">
        <v>11001</v>
      </c>
      <c r="D209" s="172" t="s">
        <v>52</v>
      </c>
      <c r="E209" s="172" t="s">
        <v>48</v>
      </c>
      <c r="F209" s="172" t="s">
        <v>17</v>
      </c>
    </row>
    <row r="210" spans="1:7" ht="34.5">
      <c r="A210" s="21"/>
      <c r="B210" s="170" t="s">
        <v>6</v>
      </c>
      <c r="C210" s="1" t="s">
        <v>64</v>
      </c>
      <c r="D210" s="270"/>
      <c r="E210" s="270"/>
      <c r="F210" s="270"/>
    </row>
    <row r="211" spans="1:7" ht="69">
      <c r="A211" s="21"/>
      <c r="B211" s="170" t="s">
        <v>10</v>
      </c>
      <c r="C211" s="1" t="s">
        <v>70</v>
      </c>
      <c r="D211" s="271"/>
      <c r="E211" s="271"/>
      <c r="F211" s="271"/>
    </row>
    <row r="212" spans="1:7" ht="34.5">
      <c r="A212" s="21"/>
      <c r="B212" s="170" t="s">
        <v>7</v>
      </c>
      <c r="C212" s="1" t="s">
        <v>71</v>
      </c>
      <c r="D212" s="271"/>
      <c r="E212" s="271"/>
      <c r="F212" s="271"/>
    </row>
    <row r="213" spans="1:7" ht="51.75">
      <c r="A213" s="21"/>
      <c r="B213" s="173" t="s">
        <v>39</v>
      </c>
      <c r="C213" s="1" t="s">
        <v>53</v>
      </c>
      <c r="D213" s="271"/>
      <c r="E213" s="271"/>
      <c r="F213" s="271"/>
    </row>
    <row r="214" spans="1:7">
      <c r="A214" s="21"/>
      <c r="B214" s="174"/>
      <c r="C214" s="175" t="s">
        <v>0</v>
      </c>
      <c r="D214" s="272"/>
      <c r="E214" s="272"/>
      <c r="F214" s="272"/>
    </row>
    <row r="215" spans="1:7">
      <c r="A215" s="21"/>
      <c r="B215" s="266" t="s">
        <v>8</v>
      </c>
      <c r="C215" s="266"/>
      <c r="D215" s="126">
        <f>'Havelvats 2 '!G142</f>
        <v>1200000</v>
      </c>
      <c r="E215" s="126">
        <f>'Havelvats 2 '!H142</f>
        <v>1200000</v>
      </c>
      <c r="F215" s="126">
        <f>'Havelvats 2 '!I142</f>
        <v>1200000</v>
      </c>
    </row>
    <row r="216" spans="1:7">
      <c r="A216" s="21"/>
      <c r="B216" s="267"/>
      <c r="C216" s="268"/>
      <c r="D216" s="268"/>
      <c r="E216" s="268"/>
      <c r="F216" s="269"/>
    </row>
    <row r="217" spans="1:7" ht="36" customHeight="1">
      <c r="A217" s="21"/>
      <c r="B217" s="169" t="s">
        <v>4</v>
      </c>
      <c r="C217" s="101">
        <v>1139</v>
      </c>
      <c r="D217" s="257" t="s">
        <v>186</v>
      </c>
      <c r="E217" s="258"/>
      <c r="F217" s="259"/>
      <c r="G217" s="180"/>
    </row>
    <row r="218" spans="1:7" ht="34.5">
      <c r="A218" s="21"/>
      <c r="B218" s="170" t="s">
        <v>5</v>
      </c>
      <c r="C218" s="171">
        <v>11001</v>
      </c>
      <c r="D218" s="172" t="s">
        <v>52</v>
      </c>
      <c r="E218" s="172" t="s">
        <v>48</v>
      </c>
      <c r="F218" s="172" t="s">
        <v>17</v>
      </c>
    </row>
    <row r="219" spans="1:7" ht="34.5">
      <c r="A219" s="21"/>
      <c r="B219" s="170" t="s">
        <v>6</v>
      </c>
      <c r="C219" s="1" t="s">
        <v>64</v>
      </c>
      <c r="D219" s="270"/>
      <c r="E219" s="270"/>
      <c r="F219" s="270"/>
    </row>
    <row r="220" spans="1:7" ht="69">
      <c r="A220" s="21"/>
      <c r="B220" s="170" t="s">
        <v>10</v>
      </c>
      <c r="C220" s="1" t="s">
        <v>70</v>
      </c>
      <c r="D220" s="271"/>
      <c r="E220" s="271"/>
      <c r="F220" s="271"/>
    </row>
    <row r="221" spans="1:7" ht="34.5">
      <c r="A221" s="21"/>
      <c r="B221" s="170" t="s">
        <v>7</v>
      </c>
      <c r="C221" s="1" t="s">
        <v>71</v>
      </c>
      <c r="D221" s="271"/>
      <c r="E221" s="271"/>
      <c r="F221" s="271"/>
    </row>
    <row r="222" spans="1:7" ht="51.75">
      <c r="A222" s="21"/>
      <c r="B222" s="173" t="s">
        <v>39</v>
      </c>
      <c r="C222" s="1" t="s">
        <v>53</v>
      </c>
      <c r="D222" s="271"/>
      <c r="E222" s="271"/>
      <c r="F222" s="271"/>
    </row>
    <row r="223" spans="1:7">
      <c r="A223" s="21"/>
      <c r="B223" s="174"/>
      <c r="C223" s="175" t="s">
        <v>0</v>
      </c>
      <c r="D223" s="272"/>
      <c r="E223" s="272"/>
      <c r="F223" s="272"/>
    </row>
    <row r="224" spans="1:7">
      <c r="B224" s="266" t="s">
        <v>8</v>
      </c>
      <c r="C224" s="266"/>
      <c r="D224" s="176">
        <f>'Havelvats 2 '!G143</f>
        <v>-1200000</v>
      </c>
      <c r="E224" s="176">
        <f>'Havelvats 2 '!H143</f>
        <v>-1200000</v>
      </c>
      <c r="F224" s="176">
        <f>'Havelvats 2 '!I143</f>
        <v>-1200000</v>
      </c>
    </row>
  </sheetData>
  <mergeCells count="89">
    <mergeCell ref="B55:C55"/>
    <mergeCell ref="D208:F208"/>
    <mergeCell ref="D210:D214"/>
    <mergeCell ref="E210:E214"/>
    <mergeCell ref="F210:F214"/>
    <mergeCell ref="B58:F58"/>
    <mergeCell ref="B60:F60"/>
    <mergeCell ref="D67:F67"/>
    <mergeCell ref="D69:D71"/>
    <mergeCell ref="E69:E71"/>
    <mergeCell ref="F69:F71"/>
    <mergeCell ref="B75:F75"/>
    <mergeCell ref="D103:D105"/>
    <mergeCell ref="E103:E105"/>
    <mergeCell ref="B89:C89"/>
    <mergeCell ref="B92:F92"/>
    <mergeCell ref="D217:F217"/>
    <mergeCell ref="B224:C224"/>
    <mergeCell ref="B199:F199"/>
    <mergeCell ref="B178:C178"/>
    <mergeCell ref="B72:C72"/>
    <mergeCell ref="B215:C215"/>
    <mergeCell ref="B216:F216"/>
    <mergeCell ref="D219:D223"/>
    <mergeCell ref="E219:E223"/>
    <mergeCell ref="F219:F223"/>
    <mergeCell ref="F103:F105"/>
    <mergeCell ref="B77:F77"/>
    <mergeCell ref="D84:F84"/>
    <mergeCell ref="D86:D88"/>
    <mergeCell ref="E86:E88"/>
    <mergeCell ref="F86:F88"/>
    <mergeCell ref="B41:F41"/>
    <mergeCell ref="B5:F5"/>
    <mergeCell ref="B7:F7"/>
    <mergeCell ref="D14:F14"/>
    <mergeCell ref="D16:D19"/>
    <mergeCell ref="E16:E19"/>
    <mergeCell ref="F16:F19"/>
    <mergeCell ref="B20:F20"/>
    <mergeCell ref="B38:F38"/>
    <mergeCell ref="B23:F23"/>
    <mergeCell ref="B25:F25"/>
    <mergeCell ref="D32:F32"/>
    <mergeCell ref="D34:D37"/>
    <mergeCell ref="E34:E37"/>
    <mergeCell ref="F34:F37"/>
    <mergeCell ref="B43:F43"/>
    <mergeCell ref="D50:F50"/>
    <mergeCell ref="D52:D54"/>
    <mergeCell ref="E52:E54"/>
    <mergeCell ref="F52:F54"/>
    <mergeCell ref="B94:F94"/>
    <mergeCell ref="D101:F101"/>
    <mergeCell ref="D136:F136"/>
    <mergeCell ref="D138:D140"/>
    <mergeCell ref="E138:E140"/>
    <mergeCell ref="F138:F140"/>
    <mergeCell ref="B106:C106"/>
    <mergeCell ref="B110:F110"/>
    <mergeCell ref="B112:F112"/>
    <mergeCell ref="D119:F119"/>
    <mergeCell ref="D121:D123"/>
    <mergeCell ref="E121:E123"/>
    <mergeCell ref="F121:F123"/>
    <mergeCell ref="B124:C124"/>
    <mergeCell ref="B127:F127"/>
    <mergeCell ref="B129:F129"/>
    <mergeCell ref="B141:C141"/>
    <mergeCell ref="B144:F144"/>
    <mergeCell ref="B146:F146"/>
    <mergeCell ref="D153:F153"/>
    <mergeCell ref="D155:D157"/>
    <mergeCell ref="E155:E157"/>
    <mergeCell ref="F155:F157"/>
    <mergeCell ref="B158:C158"/>
    <mergeCell ref="B164:F164"/>
    <mergeCell ref="B166:F166"/>
    <mergeCell ref="D173:F173"/>
    <mergeCell ref="D175:D177"/>
    <mergeCell ref="E175:E177"/>
    <mergeCell ref="F175:F177"/>
    <mergeCell ref="B195:C195"/>
    <mergeCell ref="B181:F181"/>
    <mergeCell ref="B183:F183"/>
    <mergeCell ref="D190:F190"/>
    <mergeCell ref="D192:D194"/>
    <mergeCell ref="E192:E194"/>
    <mergeCell ref="F192:F194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150"/>
  <sheetViews>
    <sheetView tabSelected="1" topLeftCell="A4" zoomScaleNormal="100" zoomScaleSheetLayoutView="100" workbookViewId="0">
      <selection activeCell="B127" sqref="B127:B150"/>
    </sheetView>
  </sheetViews>
  <sheetFormatPr defaultColWidth="9.140625" defaultRowHeight="17.25"/>
  <cols>
    <col min="1" max="1" width="8.5703125" style="21" customWidth="1"/>
    <col min="2" max="2" width="9" style="21" customWidth="1"/>
    <col min="3" max="3" width="7.140625" style="21" customWidth="1"/>
    <col min="4" max="4" width="10.42578125" style="21" customWidth="1"/>
    <col min="5" max="5" width="15.42578125" style="21" customWidth="1"/>
    <col min="6" max="6" width="55.140625" style="21" customWidth="1"/>
    <col min="7" max="7" width="18.140625" style="70" customWidth="1"/>
    <col min="8" max="8" width="18.42578125" style="21" customWidth="1"/>
    <col min="9" max="9" width="16.42578125" style="21" customWidth="1"/>
    <col min="10" max="10" width="18.140625" style="21" customWidth="1"/>
    <col min="11" max="11" width="49.85546875" style="21" customWidth="1"/>
    <col min="12" max="12" width="14.42578125" style="21" customWidth="1"/>
    <col min="13" max="16384" width="9.140625" style="21"/>
  </cols>
  <sheetData>
    <row r="1" spans="1:10" ht="21" customHeight="1">
      <c r="H1" s="22" t="s">
        <v>190</v>
      </c>
      <c r="I1" s="22"/>
      <c r="J1" s="22"/>
    </row>
    <row r="2" spans="1:10" ht="13.5" customHeight="1">
      <c r="H2" s="22" t="s">
        <v>150</v>
      </c>
      <c r="I2" s="22"/>
      <c r="J2" s="22"/>
    </row>
    <row r="3" spans="1:10" ht="13.5" customHeight="1">
      <c r="H3" s="22" t="s">
        <v>9</v>
      </c>
      <c r="I3" s="22"/>
      <c r="J3" s="22"/>
    </row>
    <row r="4" spans="1:10" ht="13.5" customHeight="1"/>
    <row r="5" spans="1:10" ht="39" customHeight="1">
      <c r="A5" s="242" t="s">
        <v>191</v>
      </c>
      <c r="B5" s="242"/>
      <c r="C5" s="242"/>
      <c r="D5" s="242"/>
      <c r="E5" s="242"/>
      <c r="F5" s="242"/>
      <c r="G5" s="242"/>
      <c r="H5" s="242"/>
      <c r="I5" s="242"/>
    </row>
    <row r="7" spans="1:10">
      <c r="H7" s="21" t="s">
        <v>25</v>
      </c>
    </row>
    <row r="8" spans="1:10" s="63" customFormat="1" ht="57" customHeight="1">
      <c r="A8" s="192" t="s">
        <v>26</v>
      </c>
      <c r="B8" s="192"/>
      <c r="C8" s="192"/>
      <c r="D8" s="192" t="s">
        <v>14</v>
      </c>
      <c r="E8" s="192"/>
      <c r="F8" s="192" t="s">
        <v>20</v>
      </c>
      <c r="G8" s="243" t="s">
        <v>124</v>
      </c>
      <c r="H8" s="243"/>
      <c r="I8" s="243"/>
    </row>
    <row r="9" spans="1:10" s="63" customFormat="1" ht="49.5" customHeight="1">
      <c r="A9" s="187" t="s">
        <v>27</v>
      </c>
      <c r="B9" s="187" t="s">
        <v>28</v>
      </c>
      <c r="C9" s="187" t="s">
        <v>29</v>
      </c>
      <c r="D9" s="187" t="s">
        <v>18</v>
      </c>
      <c r="E9" s="187" t="s">
        <v>19</v>
      </c>
      <c r="F9" s="192"/>
      <c r="G9" s="185" t="s">
        <v>52</v>
      </c>
      <c r="H9" s="183" t="s">
        <v>16</v>
      </c>
      <c r="I9" s="183" t="s">
        <v>17</v>
      </c>
    </row>
    <row r="10" spans="1:10" s="63" customFormat="1">
      <c r="A10" s="10"/>
      <c r="B10" s="10"/>
      <c r="C10" s="10"/>
      <c r="D10" s="183"/>
      <c r="E10" s="183"/>
      <c r="F10" s="184" t="s">
        <v>24</v>
      </c>
      <c r="G10" s="73">
        <f>G12+G124</f>
        <v>0</v>
      </c>
      <c r="H10" s="73">
        <f>H12+H124</f>
        <v>0</v>
      </c>
      <c r="I10" s="73">
        <f>I12+I124</f>
        <v>0</v>
      </c>
    </row>
    <row r="11" spans="1:10" s="63" customFormat="1">
      <c r="A11" s="10"/>
      <c r="B11" s="10"/>
      <c r="C11" s="10"/>
      <c r="D11" s="183"/>
      <c r="E11" s="183"/>
      <c r="F11" s="19" t="s">
        <v>40</v>
      </c>
      <c r="G11" s="74"/>
      <c r="H11" s="73"/>
      <c r="I11" s="73"/>
    </row>
    <row r="12" spans="1:10" s="63" customFormat="1" ht="45" customHeight="1">
      <c r="A12" s="10"/>
      <c r="B12" s="10"/>
      <c r="C12" s="10"/>
      <c r="D12" s="183"/>
      <c r="E12" s="183"/>
      <c r="F12" s="184" t="s">
        <v>82</v>
      </c>
      <c r="G12" s="73">
        <f>G13+G31+G49</f>
        <v>0</v>
      </c>
      <c r="H12" s="73">
        <f t="shared" ref="H12:I12" si="0">H13+H31+H49</f>
        <v>0</v>
      </c>
      <c r="I12" s="73">
        <f t="shared" si="0"/>
        <v>0</v>
      </c>
    </row>
    <row r="13" spans="1:10" s="63" customFormat="1" ht="18.75" customHeight="1">
      <c r="A13" s="216" t="s">
        <v>144</v>
      </c>
      <c r="B13" s="75"/>
      <c r="C13" s="217"/>
      <c r="D13" s="218" t="s">
        <v>44</v>
      </c>
      <c r="E13" s="217" t="s">
        <v>45</v>
      </c>
      <c r="F13" s="184" t="s">
        <v>143</v>
      </c>
      <c r="G13" s="73">
        <f t="shared" ref="G13:I13" si="1">G15</f>
        <v>-700000</v>
      </c>
      <c r="H13" s="73">
        <f t="shared" si="1"/>
        <v>-1200000</v>
      </c>
      <c r="I13" s="73">
        <f t="shared" si="1"/>
        <v>-1200000</v>
      </c>
    </row>
    <row r="14" spans="1:10" s="63" customFormat="1">
      <c r="A14" s="216"/>
      <c r="B14" s="216" t="s">
        <v>142</v>
      </c>
      <c r="C14" s="217"/>
      <c r="D14" s="219"/>
      <c r="E14" s="217"/>
      <c r="F14" s="76" t="s">
        <v>21</v>
      </c>
      <c r="G14" s="77"/>
      <c r="H14" s="77"/>
      <c r="I14" s="77"/>
    </row>
    <row r="15" spans="1:10" s="63" customFormat="1">
      <c r="A15" s="216"/>
      <c r="B15" s="216"/>
      <c r="C15" s="217"/>
      <c r="D15" s="219"/>
      <c r="E15" s="217"/>
      <c r="F15" s="184" t="s">
        <v>141</v>
      </c>
      <c r="G15" s="78">
        <f t="shared" ref="G15:H15" si="2">G17</f>
        <v>-700000</v>
      </c>
      <c r="H15" s="78">
        <f t="shared" si="2"/>
        <v>-1200000</v>
      </c>
      <c r="I15" s="78">
        <f>I17</f>
        <v>-1200000</v>
      </c>
    </row>
    <row r="16" spans="1:10" s="63" customFormat="1">
      <c r="A16" s="216"/>
      <c r="B16" s="216"/>
      <c r="C16" s="217"/>
      <c r="D16" s="220"/>
      <c r="E16" s="217"/>
      <c r="F16" s="76" t="s">
        <v>21</v>
      </c>
      <c r="G16" s="77"/>
      <c r="H16" s="77"/>
      <c r="I16" s="77"/>
    </row>
    <row r="17" spans="1:17" s="80" customFormat="1">
      <c r="A17" s="216"/>
      <c r="B17" s="216"/>
      <c r="C17" s="216" t="s">
        <v>76</v>
      </c>
      <c r="D17" s="218"/>
      <c r="E17" s="217"/>
      <c r="F17" s="184" t="s">
        <v>141</v>
      </c>
      <c r="G17" s="78">
        <f>+G20</f>
        <v>-700000</v>
      </c>
      <c r="H17" s="78">
        <f>+H20</f>
        <v>-1200000</v>
      </c>
      <c r="I17" s="78">
        <f>+I20</f>
        <v>-1200000</v>
      </c>
      <c r="J17" s="79"/>
      <c r="K17" s="79"/>
      <c r="L17" s="79"/>
      <c r="M17" s="79"/>
      <c r="N17" s="79"/>
      <c r="O17" s="79"/>
      <c r="P17" s="79"/>
      <c r="Q17" s="79"/>
    </row>
    <row r="18" spans="1:17" s="80" customFormat="1">
      <c r="A18" s="216"/>
      <c r="B18" s="216"/>
      <c r="C18" s="216"/>
      <c r="D18" s="219"/>
      <c r="E18" s="217"/>
      <c r="F18" s="76" t="s">
        <v>21</v>
      </c>
      <c r="G18" s="81"/>
      <c r="H18" s="82"/>
      <c r="I18" s="82"/>
      <c r="J18" s="79"/>
      <c r="K18" s="79"/>
      <c r="L18" s="79"/>
      <c r="M18" s="79"/>
      <c r="N18" s="79"/>
      <c r="O18" s="79"/>
      <c r="P18" s="79"/>
      <c r="Q18" s="79"/>
    </row>
    <row r="19" spans="1:17" s="80" customFormat="1" ht="33" customHeight="1">
      <c r="A19" s="216"/>
      <c r="B19" s="216"/>
      <c r="C19" s="216"/>
      <c r="D19" s="220"/>
      <c r="E19" s="217"/>
      <c r="F19" s="83" t="s">
        <v>74</v>
      </c>
      <c r="G19" s="84"/>
      <c r="H19" s="82"/>
      <c r="I19" s="82"/>
      <c r="J19" s="79"/>
      <c r="K19" s="79"/>
      <c r="L19" s="79"/>
      <c r="M19" s="79"/>
      <c r="N19" s="79"/>
      <c r="O19" s="79"/>
      <c r="P19" s="79"/>
      <c r="Q19" s="79"/>
    </row>
    <row r="20" spans="1:17" s="80" customFormat="1" ht="23.25" customHeight="1">
      <c r="A20" s="216"/>
      <c r="B20" s="216"/>
      <c r="C20" s="216"/>
      <c r="D20" s="238">
        <v>1070</v>
      </c>
      <c r="E20" s="239" t="s">
        <v>145</v>
      </c>
      <c r="F20" s="240"/>
      <c r="G20" s="85">
        <f t="shared" ref="G20:H20" si="3">+G22</f>
        <v>-700000</v>
      </c>
      <c r="H20" s="85">
        <f t="shared" si="3"/>
        <v>-1200000</v>
      </c>
      <c r="I20" s="85">
        <f>+I22</f>
        <v>-1200000</v>
      </c>
      <c r="J20" s="79"/>
      <c r="K20" s="79"/>
      <c r="L20" s="79"/>
      <c r="M20" s="79"/>
      <c r="N20" s="79"/>
      <c r="O20" s="79"/>
      <c r="P20" s="79"/>
      <c r="Q20" s="79"/>
    </row>
    <row r="21" spans="1:17" s="80" customFormat="1">
      <c r="A21" s="216"/>
      <c r="B21" s="216"/>
      <c r="C21" s="216"/>
      <c r="D21" s="238"/>
      <c r="E21" s="241"/>
      <c r="F21" s="76" t="s">
        <v>21</v>
      </c>
      <c r="G21" s="81"/>
      <c r="H21" s="82"/>
      <c r="I21" s="82"/>
      <c r="J21" s="79"/>
      <c r="K21" s="79"/>
      <c r="L21" s="79"/>
      <c r="M21" s="79"/>
      <c r="N21" s="79"/>
      <c r="O21" s="79"/>
      <c r="P21" s="79"/>
      <c r="Q21" s="79"/>
    </row>
    <row r="22" spans="1:17" s="80" customFormat="1" ht="90" customHeight="1">
      <c r="A22" s="216"/>
      <c r="B22" s="216"/>
      <c r="C22" s="216"/>
      <c r="D22" s="238"/>
      <c r="E22" s="241"/>
      <c r="F22" s="10" t="s">
        <v>133</v>
      </c>
      <c r="G22" s="86">
        <f>+G24</f>
        <v>-700000</v>
      </c>
      <c r="H22" s="86">
        <f t="shared" ref="H22:I22" si="4">+H24</f>
        <v>-1200000</v>
      </c>
      <c r="I22" s="86">
        <f t="shared" si="4"/>
        <v>-1200000</v>
      </c>
      <c r="J22" s="79"/>
      <c r="K22" s="79"/>
      <c r="L22" s="79"/>
      <c r="M22" s="79"/>
      <c r="N22" s="79"/>
      <c r="O22" s="79"/>
      <c r="P22" s="79"/>
      <c r="Q22" s="79"/>
    </row>
    <row r="23" spans="1:17" s="63" customFormat="1" ht="16.5" customHeight="1">
      <c r="A23" s="216"/>
      <c r="B23" s="216"/>
      <c r="C23" s="216"/>
      <c r="D23" s="238"/>
      <c r="E23" s="217">
        <v>12003</v>
      </c>
      <c r="F23" s="15" t="s">
        <v>49</v>
      </c>
      <c r="G23" s="87"/>
      <c r="H23" s="87"/>
      <c r="I23" s="87"/>
    </row>
    <row r="24" spans="1:17" s="89" customFormat="1" ht="53.25" customHeight="1">
      <c r="A24" s="216"/>
      <c r="B24" s="216"/>
      <c r="C24" s="216"/>
      <c r="D24" s="238"/>
      <c r="E24" s="217"/>
      <c r="F24" s="10" t="s">
        <v>146</v>
      </c>
      <c r="G24" s="88">
        <f>+G26</f>
        <v>-700000</v>
      </c>
      <c r="H24" s="88">
        <f t="shared" ref="H24:I24" si="5">H26</f>
        <v>-1200000</v>
      </c>
      <c r="I24" s="88">
        <f t="shared" si="5"/>
        <v>-1200000</v>
      </c>
    </row>
    <row r="25" spans="1:17" s="63" customFormat="1" ht="53.25" customHeight="1">
      <c r="A25" s="216"/>
      <c r="B25" s="216"/>
      <c r="C25" s="216"/>
      <c r="D25" s="238"/>
      <c r="E25" s="217"/>
      <c r="F25" s="19" t="s">
        <v>65</v>
      </c>
      <c r="G25" s="77"/>
      <c r="H25" s="77"/>
      <c r="I25" s="77"/>
    </row>
    <row r="26" spans="1:17" s="63" customFormat="1">
      <c r="A26" s="216"/>
      <c r="B26" s="216"/>
      <c r="C26" s="216"/>
      <c r="D26" s="238"/>
      <c r="E26" s="217"/>
      <c r="F26" s="19" t="s">
        <v>22</v>
      </c>
      <c r="G26" s="87">
        <f>+G27</f>
        <v>-700000</v>
      </c>
      <c r="H26" s="87">
        <f t="shared" ref="H26:I29" si="6">H27</f>
        <v>-1200000</v>
      </c>
      <c r="I26" s="87">
        <f t="shared" si="6"/>
        <v>-1200000</v>
      </c>
      <c r="J26" s="90"/>
    </row>
    <row r="27" spans="1:17" s="63" customFormat="1">
      <c r="A27" s="216"/>
      <c r="B27" s="216"/>
      <c r="C27" s="216"/>
      <c r="D27" s="238"/>
      <c r="E27" s="217"/>
      <c r="F27" s="19" t="s">
        <v>23</v>
      </c>
      <c r="G27" s="91">
        <f>+G28</f>
        <v>-700000</v>
      </c>
      <c r="H27" s="91">
        <f t="shared" si="6"/>
        <v>-1200000</v>
      </c>
      <c r="I27" s="91">
        <f t="shared" si="6"/>
        <v>-1200000</v>
      </c>
    </row>
    <row r="28" spans="1:17" s="63" customFormat="1">
      <c r="A28" s="216"/>
      <c r="B28" s="216"/>
      <c r="C28" s="216"/>
      <c r="D28" s="238"/>
      <c r="E28" s="217"/>
      <c r="F28" s="19" t="s">
        <v>147</v>
      </c>
      <c r="G28" s="91">
        <f>G29</f>
        <v>-700000</v>
      </c>
      <c r="H28" s="91">
        <f t="shared" si="6"/>
        <v>-1200000</v>
      </c>
      <c r="I28" s="91">
        <f t="shared" si="6"/>
        <v>-1200000</v>
      </c>
    </row>
    <row r="29" spans="1:17" s="63" customFormat="1" ht="34.5">
      <c r="A29" s="216"/>
      <c r="B29" s="216"/>
      <c r="C29" s="216"/>
      <c r="D29" s="238"/>
      <c r="E29" s="217"/>
      <c r="F29" s="92" t="s">
        <v>148</v>
      </c>
      <c r="G29" s="91">
        <f t="shared" ref="G29" si="7">G30</f>
        <v>-700000</v>
      </c>
      <c r="H29" s="91">
        <f t="shared" si="6"/>
        <v>-1200000</v>
      </c>
      <c r="I29" s="91">
        <f>I30</f>
        <v>-1200000</v>
      </c>
      <c r="J29" s="93"/>
    </row>
    <row r="30" spans="1:17" s="80" customFormat="1">
      <c r="A30" s="216"/>
      <c r="B30" s="216"/>
      <c r="C30" s="216"/>
      <c r="D30" s="238"/>
      <c r="E30" s="186"/>
      <c r="F30" s="10" t="s">
        <v>149</v>
      </c>
      <c r="G30" s="91">
        <f>-700000</f>
        <v>-700000</v>
      </c>
      <c r="H30" s="91">
        <f>-1200000</f>
        <v>-1200000</v>
      </c>
      <c r="I30" s="91">
        <f>-1200000</f>
        <v>-1200000</v>
      </c>
      <c r="J30" s="79"/>
      <c r="K30" s="79"/>
      <c r="L30" s="79"/>
      <c r="M30" s="79"/>
      <c r="N30" s="79"/>
      <c r="O30" s="79"/>
      <c r="P30" s="79"/>
      <c r="Q30" s="79"/>
    </row>
    <row r="31" spans="1:17" s="63" customFormat="1" ht="18.75" customHeight="1">
      <c r="A31" s="216" t="s">
        <v>126</v>
      </c>
      <c r="B31" s="75"/>
      <c r="C31" s="217"/>
      <c r="D31" s="218" t="s">
        <v>44</v>
      </c>
      <c r="E31" s="217" t="s">
        <v>45</v>
      </c>
      <c r="F31" s="184" t="s">
        <v>125</v>
      </c>
      <c r="G31" s="73">
        <f t="shared" ref="G31:I31" si="8">G33</f>
        <v>-500000</v>
      </c>
      <c r="H31" s="73">
        <f t="shared" si="8"/>
        <v>0</v>
      </c>
      <c r="I31" s="73">
        <f t="shared" si="8"/>
        <v>0</v>
      </c>
    </row>
    <row r="32" spans="1:17" s="63" customFormat="1">
      <c r="A32" s="216"/>
      <c r="B32" s="216" t="s">
        <v>153</v>
      </c>
      <c r="C32" s="217"/>
      <c r="D32" s="219"/>
      <c r="E32" s="217"/>
      <c r="F32" s="76" t="s">
        <v>21</v>
      </c>
      <c r="G32" s="77"/>
      <c r="H32" s="77"/>
      <c r="I32" s="77"/>
    </row>
    <row r="33" spans="1:17" s="63" customFormat="1" ht="34.5">
      <c r="A33" s="216"/>
      <c r="B33" s="216"/>
      <c r="C33" s="217"/>
      <c r="D33" s="219"/>
      <c r="E33" s="217"/>
      <c r="F33" s="184" t="s">
        <v>152</v>
      </c>
      <c r="G33" s="78">
        <f t="shared" ref="G33:H33" si="9">G35</f>
        <v>-500000</v>
      </c>
      <c r="H33" s="78">
        <f t="shared" si="9"/>
        <v>0</v>
      </c>
      <c r="I33" s="78">
        <f>I35</f>
        <v>0</v>
      </c>
    </row>
    <row r="34" spans="1:17" s="63" customFormat="1">
      <c r="A34" s="216"/>
      <c r="B34" s="216"/>
      <c r="C34" s="217"/>
      <c r="D34" s="220"/>
      <c r="E34" s="217"/>
      <c r="F34" s="76" t="s">
        <v>21</v>
      </c>
      <c r="G34" s="77"/>
      <c r="H34" s="77"/>
      <c r="I34" s="77"/>
    </row>
    <row r="35" spans="1:17" s="80" customFormat="1">
      <c r="A35" s="216"/>
      <c r="B35" s="216"/>
      <c r="C35" s="216" t="s">
        <v>126</v>
      </c>
      <c r="D35" s="218"/>
      <c r="E35" s="217"/>
      <c r="F35" s="184" t="s">
        <v>151</v>
      </c>
      <c r="G35" s="78">
        <f>+G38</f>
        <v>-500000</v>
      </c>
      <c r="H35" s="78">
        <f>+H38</f>
        <v>0</v>
      </c>
      <c r="I35" s="78">
        <f>+I38</f>
        <v>0</v>
      </c>
      <c r="J35" s="79"/>
      <c r="K35" s="79"/>
      <c r="L35" s="79"/>
      <c r="M35" s="79"/>
      <c r="N35" s="79"/>
      <c r="O35" s="79"/>
      <c r="P35" s="79"/>
      <c r="Q35" s="79"/>
    </row>
    <row r="36" spans="1:17" s="80" customFormat="1">
      <c r="A36" s="216"/>
      <c r="B36" s="216"/>
      <c r="C36" s="216"/>
      <c r="D36" s="219"/>
      <c r="E36" s="217"/>
      <c r="F36" s="76" t="s">
        <v>21</v>
      </c>
      <c r="G36" s="81"/>
      <c r="H36" s="82"/>
      <c r="I36" s="82"/>
      <c r="J36" s="79"/>
      <c r="K36" s="79"/>
      <c r="L36" s="79"/>
      <c r="M36" s="79"/>
      <c r="N36" s="79"/>
      <c r="O36" s="79"/>
      <c r="P36" s="79"/>
      <c r="Q36" s="79"/>
    </row>
    <row r="37" spans="1:17" s="80" customFormat="1" ht="33" customHeight="1">
      <c r="A37" s="216"/>
      <c r="B37" s="216"/>
      <c r="C37" s="216"/>
      <c r="D37" s="220"/>
      <c r="E37" s="217"/>
      <c r="F37" s="83" t="s">
        <v>74</v>
      </c>
      <c r="G37" s="84"/>
      <c r="H37" s="82"/>
      <c r="I37" s="82"/>
      <c r="J37" s="79"/>
      <c r="K37" s="79"/>
      <c r="L37" s="79"/>
      <c r="M37" s="79"/>
      <c r="N37" s="79"/>
      <c r="O37" s="79"/>
      <c r="P37" s="79"/>
      <c r="Q37" s="79"/>
    </row>
    <row r="38" spans="1:17" s="80" customFormat="1" ht="23.25" customHeight="1">
      <c r="A38" s="216"/>
      <c r="B38" s="216"/>
      <c r="C38" s="216"/>
      <c r="D38" s="221">
        <v>1004</v>
      </c>
      <c r="E38" s="222" t="s">
        <v>181</v>
      </c>
      <c r="F38" s="223"/>
      <c r="G38" s="95">
        <f t="shared" ref="G38:H38" si="10">+G40</f>
        <v>-500000</v>
      </c>
      <c r="H38" s="95">
        <f t="shared" si="10"/>
        <v>0</v>
      </c>
      <c r="I38" s="95">
        <f>+I40</f>
        <v>0</v>
      </c>
      <c r="J38" s="79"/>
      <c r="K38" s="79"/>
      <c r="L38" s="79"/>
      <c r="M38" s="79"/>
      <c r="N38" s="79"/>
      <c r="O38" s="79"/>
      <c r="P38" s="79"/>
      <c r="Q38" s="79"/>
    </row>
    <row r="39" spans="1:17" s="80" customFormat="1">
      <c r="A39" s="216"/>
      <c r="B39" s="216"/>
      <c r="C39" s="216"/>
      <c r="D39" s="221"/>
      <c r="E39" s="224"/>
      <c r="F39" s="16" t="s">
        <v>21</v>
      </c>
      <c r="G39" s="96"/>
      <c r="H39" s="97"/>
      <c r="I39" s="97"/>
      <c r="J39" s="79"/>
      <c r="K39" s="79"/>
      <c r="L39" s="79"/>
      <c r="M39" s="79"/>
      <c r="N39" s="79"/>
      <c r="O39" s="79"/>
      <c r="P39" s="79"/>
      <c r="Q39" s="79"/>
    </row>
    <row r="40" spans="1:17" s="80" customFormat="1" ht="51.75">
      <c r="A40" s="216"/>
      <c r="B40" s="216"/>
      <c r="C40" s="216"/>
      <c r="D40" s="221"/>
      <c r="E40" s="224"/>
      <c r="F40" s="16" t="s">
        <v>179</v>
      </c>
      <c r="G40" s="98">
        <f>+G42</f>
        <v>-500000</v>
      </c>
      <c r="H40" s="98">
        <f t="shared" ref="H40:I40" si="11">+H42</f>
        <v>0</v>
      </c>
      <c r="I40" s="98">
        <f t="shared" si="11"/>
        <v>0</v>
      </c>
      <c r="J40" s="79"/>
      <c r="K40" s="79"/>
      <c r="L40" s="79"/>
      <c r="M40" s="79"/>
      <c r="N40" s="79"/>
      <c r="O40" s="79"/>
      <c r="P40" s="79"/>
      <c r="Q40" s="79"/>
    </row>
    <row r="41" spans="1:17" s="63" customFormat="1" ht="16.5" customHeight="1">
      <c r="A41" s="216"/>
      <c r="B41" s="216"/>
      <c r="C41" s="216"/>
      <c r="D41" s="221"/>
      <c r="E41" s="225">
        <v>11002</v>
      </c>
      <c r="F41" s="18" t="s">
        <v>49</v>
      </c>
      <c r="G41" s="99"/>
      <c r="H41" s="99"/>
      <c r="I41" s="99"/>
    </row>
    <row r="42" spans="1:17" s="89" customFormat="1" ht="52.5" customHeight="1">
      <c r="A42" s="216"/>
      <c r="B42" s="216"/>
      <c r="C42" s="216"/>
      <c r="D42" s="221"/>
      <c r="E42" s="225"/>
      <c r="F42" s="16" t="s">
        <v>182</v>
      </c>
      <c r="G42" s="100">
        <f>+G44</f>
        <v>-500000</v>
      </c>
      <c r="H42" s="100">
        <f t="shared" ref="H42:I42" si="12">H44</f>
        <v>0</v>
      </c>
      <c r="I42" s="100">
        <f t="shared" si="12"/>
        <v>0</v>
      </c>
    </row>
    <row r="43" spans="1:17" s="63" customFormat="1" ht="37.5" customHeight="1">
      <c r="A43" s="216"/>
      <c r="B43" s="216"/>
      <c r="C43" s="216"/>
      <c r="D43" s="221"/>
      <c r="E43" s="225"/>
      <c r="F43" s="101" t="s">
        <v>65</v>
      </c>
      <c r="G43" s="102"/>
      <c r="H43" s="102"/>
      <c r="I43" s="102"/>
    </row>
    <row r="44" spans="1:17" s="63" customFormat="1">
      <c r="A44" s="216"/>
      <c r="B44" s="216"/>
      <c r="C44" s="216"/>
      <c r="D44" s="221"/>
      <c r="E44" s="225"/>
      <c r="F44" s="101" t="s">
        <v>22</v>
      </c>
      <c r="G44" s="99">
        <f>+G45</f>
        <v>-500000</v>
      </c>
      <c r="H44" s="99">
        <f t="shared" ref="H44:I47" si="13">H45</f>
        <v>0</v>
      </c>
      <c r="I44" s="99">
        <f t="shared" si="13"/>
        <v>0</v>
      </c>
      <c r="J44" s="90"/>
    </row>
    <row r="45" spans="1:17" s="63" customFormat="1">
      <c r="A45" s="216"/>
      <c r="B45" s="216"/>
      <c r="C45" s="216"/>
      <c r="D45" s="221"/>
      <c r="E45" s="225"/>
      <c r="F45" s="101" t="s">
        <v>23</v>
      </c>
      <c r="G45" s="103">
        <f>+G46</f>
        <v>-500000</v>
      </c>
      <c r="H45" s="103">
        <f t="shared" si="13"/>
        <v>0</v>
      </c>
      <c r="I45" s="103">
        <f t="shared" si="13"/>
        <v>0</v>
      </c>
    </row>
    <row r="46" spans="1:17" s="63" customFormat="1">
      <c r="A46" s="216"/>
      <c r="B46" s="216"/>
      <c r="C46" s="216"/>
      <c r="D46" s="221"/>
      <c r="E46" s="225"/>
      <c r="F46" s="101" t="s">
        <v>183</v>
      </c>
      <c r="G46" s="103">
        <f>G47</f>
        <v>-500000</v>
      </c>
      <c r="H46" s="103">
        <f t="shared" si="13"/>
        <v>0</v>
      </c>
      <c r="I46" s="103">
        <f t="shared" si="13"/>
        <v>0</v>
      </c>
    </row>
    <row r="47" spans="1:17" s="63" customFormat="1" ht="34.5">
      <c r="A47" s="216"/>
      <c r="B47" s="216"/>
      <c r="C47" s="216"/>
      <c r="D47" s="221"/>
      <c r="E47" s="225"/>
      <c r="F47" s="104" t="s">
        <v>184</v>
      </c>
      <c r="G47" s="103">
        <f t="shared" ref="G47" si="14">G48</f>
        <v>-500000</v>
      </c>
      <c r="H47" s="103">
        <f t="shared" si="13"/>
        <v>0</v>
      </c>
      <c r="I47" s="103">
        <f>I48</f>
        <v>0</v>
      </c>
      <c r="J47" s="93"/>
    </row>
    <row r="48" spans="1:17" s="80" customFormat="1" ht="34.5">
      <c r="A48" s="216"/>
      <c r="B48" s="216"/>
      <c r="C48" s="216"/>
      <c r="D48" s="221"/>
      <c r="E48" s="191"/>
      <c r="F48" s="16" t="s">
        <v>185</v>
      </c>
      <c r="G48" s="102">
        <f>-500000</f>
        <v>-500000</v>
      </c>
      <c r="H48" s="103"/>
      <c r="I48" s="103"/>
      <c r="J48" s="79"/>
      <c r="K48" s="79"/>
      <c r="L48" s="79"/>
      <c r="M48" s="79"/>
      <c r="N48" s="79"/>
      <c r="O48" s="79"/>
      <c r="P48" s="79"/>
      <c r="Q48" s="79"/>
    </row>
    <row r="49" spans="1:9" s="63" customFormat="1" ht="34.5">
      <c r="A49" s="216" t="s">
        <v>76</v>
      </c>
      <c r="B49" s="217"/>
      <c r="C49" s="217"/>
      <c r="D49" s="231"/>
      <c r="E49" s="229"/>
      <c r="F49" s="106" t="s">
        <v>75</v>
      </c>
      <c r="G49" s="85">
        <f>+G57</f>
        <v>1200000</v>
      </c>
      <c r="H49" s="85">
        <f>+H57</f>
        <v>1200000</v>
      </c>
      <c r="I49" s="85">
        <f t="shared" ref="I49" si="15">I51</f>
        <v>1200000</v>
      </c>
    </row>
    <row r="50" spans="1:9" s="63" customFormat="1">
      <c r="A50" s="216"/>
      <c r="B50" s="217"/>
      <c r="C50" s="217"/>
      <c r="D50" s="232"/>
      <c r="E50" s="229"/>
      <c r="F50" s="19" t="s">
        <v>21</v>
      </c>
      <c r="G50" s="107"/>
      <c r="H50" s="107"/>
      <c r="I50" s="107"/>
    </row>
    <row r="51" spans="1:9" s="63" customFormat="1" ht="59.25" customHeight="1">
      <c r="A51" s="216"/>
      <c r="B51" s="216" t="s">
        <v>41</v>
      </c>
      <c r="C51" s="217"/>
      <c r="D51" s="232"/>
      <c r="E51" s="229"/>
      <c r="F51" s="106" t="s">
        <v>77</v>
      </c>
      <c r="G51" s="85">
        <f t="shared" ref="G51:I51" si="16">G53</f>
        <v>1200000</v>
      </c>
      <c r="H51" s="85">
        <f t="shared" si="16"/>
        <v>1200000</v>
      </c>
      <c r="I51" s="85">
        <f t="shared" si="16"/>
        <v>1200000</v>
      </c>
    </row>
    <row r="52" spans="1:9" s="63" customFormat="1">
      <c r="A52" s="216"/>
      <c r="B52" s="216"/>
      <c r="C52" s="217"/>
      <c r="D52" s="233"/>
      <c r="E52" s="229"/>
      <c r="F52" s="19" t="s">
        <v>21</v>
      </c>
      <c r="G52" s="107"/>
      <c r="H52" s="107"/>
      <c r="I52" s="107"/>
    </row>
    <row r="53" spans="1:9" s="63" customFormat="1" ht="51.75">
      <c r="A53" s="216"/>
      <c r="B53" s="216"/>
      <c r="C53" s="216" t="s">
        <v>76</v>
      </c>
      <c r="D53" s="234"/>
      <c r="E53" s="229"/>
      <c r="F53" s="184" t="s">
        <v>77</v>
      </c>
      <c r="G53" s="85">
        <f>+G55</f>
        <v>1200000</v>
      </c>
      <c r="H53" s="85">
        <f>+H55</f>
        <v>1200000</v>
      </c>
      <c r="I53" s="85">
        <f>+I55</f>
        <v>1200000</v>
      </c>
    </row>
    <row r="54" spans="1:9" s="63" customFormat="1">
      <c r="A54" s="216"/>
      <c r="B54" s="216"/>
      <c r="C54" s="216"/>
      <c r="D54" s="235"/>
      <c r="E54" s="229"/>
      <c r="F54" s="19" t="s">
        <v>21</v>
      </c>
      <c r="G54" s="108"/>
      <c r="H54" s="108"/>
      <c r="I54" s="108"/>
    </row>
    <row r="55" spans="1:9" s="63" customFormat="1" ht="39.75" customHeight="1">
      <c r="A55" s="216"/>
      <c r="B55" s="216"/>
      <c r="C55" s="216"/>
      <c r="D55" s="235"/>
      <c r="E55" s="229"/>
      <c r="F55" s="19" t="s">
        <v>78</v>
      </c>
      <c r="G55" s="108">
        <f>+G57</f>
        <v>1200000</v>
      </c>
      <c r="H55" s="108">
        <f>+H57</f>
        <v>1200000</v>
      </c>
      <c r="I55" s="108">
        <f>+I57</f>
        <v>1200000</v>
      </c>
    </row>
    <row r="56" spans="1:9" s="63" customFormat="1">
      <c r="A56" s="216"/>
      <c r="B56" s="216"/>
      <c r="C56" s="216"/>
      <c r="D56" s="236"/>
      <c r="E56" s="229"/>
      <c r="F56" s="19" t="s">
        <v>21</v>
      </c>
      <c r="G56" s="74"/>
      <c r="H56" s="85"/>
      <c r="I56" s="85"/>
    </row>
    <row r="57" spans="1:9" s="63" customFormat="1">
      <c r="A57" s="216"/>
      <c r="B57" s="216"/>
      <c r="C57" s="216"/>
      <c r="D57" s="237">
        <v>1212</v>
      </c>
      <c r="E57" s="227" t="s">
        <v>73</v>
      </c>
      <c r="F57" s="227"/>
      <c r="G57" s="109">
        <f>+G59</f>
        <v>1200000</v>
      </c>
      <c r="H57" s="109">
        <f>+H59</f>
        <v>1200000</v>
      </c>
      <c r="I57" s="109">
        <f>+I59</f>
        <v>1200000</v>
      </c>
    </row>
    <row r="58" spans="1:9" s="63" customFormat="1">
      <c r="A58" s="216"/>
      <c r="B58" s="216"/>
      <c r="C58" s="216"/>
      <c r="D58" s="237"/>
      <c r="E58" s="230">
        <v>12025</v>
      </c>
      <c r="F58" s="76" t="s">
        <v>21</v>
      </c>
      <c r="G58" s="81"/>
      <c r="H58" s="10"/>
      <c r="I58" s="10"/>
    </row>
    <row r="59" spans="1:9" s="63" customFormat="1" ht="35.25" customHeight="1">
      <c r="A59" s="216"/>
      <c r="B59" s="216"/>
      <c r="C59" s="216"/>
      <c r="D59" s="237"/>
      <c r="E59" s="230"/>
      <c r="F59" s="110" t="str">
        <f>'Havelvats 1'!C47</f>
        <v>Մարզերում առաջնահերթ լուծում պահանջող հիմնախնդիրների լուծում</v>
      </c>
      <c r="G59" s="85">
        <f t="shared" ref="G59:H59" si="17">G61+G68+G75+G82+G89+G96+G103+G110+G117</f>
        <v>1200000</v>
      </c>
      <c r="H59" s="85">
        <f t="shared" si="17"/>
        <v>1200000</v>
      </c>
      <c r="I59" s="85">
        <f>I61+I68+I75+I82+I89+I96+I103+I110+I117</f>
        <v>1200000</v>
      </c>
    </row>
    <row r="60" spans="1:9" ht="19.5" customHeight="1">
      <c r="A60" s="216"/>
      <c r="B60" s="216"/>
      <c r="C60" s="216"/>
      <c r="D60" s="237"/>
      <c r="E60" s="229"/>
      <c r="F60" s="10" t="s">
        <v>42</v>
      </c>
      <c r="G60" s="111"/>
      <c r="H60" s="77"/>
      <c r="I60" s="77"/>
    </row>
    <row r="61" spans="1:9" s="89" customFormat="1">
      <c r="A61" s="216"/>
      <c r="B61" s="216"/>
      <c r="C61" s="216"/>
      <c r="D61" s="237"/>
      <c r="E61" s="229"/>
      <c r="F61" s="15" t="s">
        <v>83</v>
      </c>
      <c r="G61" s="112">
        <f t="shared" ref="G61:I61" si="18">G63</f>
        <v>120000</v>
      </c>
      <c r="H61" s="112">
        <f t="shared" si="18"/>
        <v>120000</v>
      </c>
      <c r="I61" s="112">
        <f t="shared" si="18"/>
        <v>120000</v>
      </c>
    </row>
    <row r="62" spans="1:9" ht="43.5" customHeight="1">
      <c r="A62" s="216"/>
      <c r="B62" s="216"/>
      <c r="C62" s="216"/>
      <c r="D62" s="237"/>
      <c r="E62" s="229"/>
      <c r="F62" s="10" t="s">
        <v>65</v>
      </c>
      <c r="G62" s="111"/>
      <c r="H62" s="77"/>
      <c r="I62" s="77"/>
    </row>
    <row r="63" spans="1:9">
      <c r="A63" s="216"/>
      <c r="B63" s="216"/>
      <c r="C63" s="216"/>
      <c r="D63" s="237"/>
      <c r="E63" s="229"/>
      <c r="F63" s="19" t="s">
        <v>22</v>
      </c>
      <c r="G63" s="77">
        <f>+G64</f>
        <v>120000</v>
      </c>
      <c r="H63" s="77">
        <f>+H64</f>
        <v>120000</v>
      </c>
      <c r="I63" s="77">
        <f>+I64</f>
        <v>120000</v>
      </c>
    </row>
    <row r="64" spans="1:9">
      <c r="A64" s="216"/>
      <c r="B64" s="216"/>
      <c r="C64" s="216"/>
      <c r="D64" s="237"/>
      <c r="E64" s="229"/>
      <c r="F64" s="19" t="s">
        <v>23</v>
      </c>
      <c r="G64" s="77">
        <f t="shared" ref="G64:I66" si="19">G65</f>
        <v>120000</v>
      </c>
      <c r="H64" s="77">
        <f t="shared" si="19"/>
        <v>120000</v>
      </c>
      <c r="I64" s="77">
        <f t="shared" si="19"/>
        <v>120000</v>
      </c>
    </row>
    <row r="65" spans="1:9" ht="34.5">
      <c r="A65" s="216"/>
      <c r="B65" s="216"/>
      <c r="C65" s="216"/>
      <c r="D65" s="237"/>
      <c r="E65" s="229"/>
      <c r="F65" s="10" t="s">
        <v>154</v>
      </c>
      <c r="G65" s="77">
        <f t="shared" si="19"/>
        <v>120000</v>
      </c>
      <c r="H65" s="77">
        <f t="shared" si="19"/>
        <v>120000</v>
      </c>
      <c r="I65" s="77">
        <f t="shared" si="19"/>
        <v>120000</v>
      </c>
    </row>
    <row r="66" spans="1:9" ht="34.5">
      <c r="A66" s="216"/>
      <c r="B66" s="216"/>
      <c r="C66" s="216"/>
      <c r="D66" s="237"/>
      <c r="E66" s="229"/>
      <c r="F66" s="10" t="s">
        <v>155</v>
      </c>
      <c r="G66" s="77">
        <f t="shared" si="19"/>
        <v>120000</v>
      </c>
      <c r="H66" s="77">
        <f t="shared" si="19"/>
        <v>120000</v>
      </c>
      <c r="I66" s="77">
        <f t="shared" si="19"/>
        <v>120000</v>
      </c>
    </row>
    <row r="67" spans="1:9">
      <c r="A67" s="216"/>
      <c r="B67" s="216"/>
      <c r="C67" s="216"/>
      <c r="D67" s="237"/>
      <c r="E67" s="229"/>
      <c r="F67" s="10" t="s">
        <v>156</v>
      </c>
      <c r="G67" s="113">
        <v>120000</v>
      </c>
      <c r="H67" s="113">
        <v>120000</v>
      </c>
      <c r="I67" s="113">
        <v>120000</v>
      </c>
    </row>
    <row r="68" spans="1:9" s="89" customFormat="1">
      <c r="A68" s="216"/>
      <c r="B68" s="216"/>
      <c r="C68" s="216"/>
      <c r="D68" s="237"/>
      <c r="E68" s="229"/>
      <c r="F68" s="15" t="s">
        <v>84</v>
      </c>
      <c r="G68" s="112">
        <f t="shared" ref="G68:I68" si="20">G70</f>
        <v>144000</v>
      </c>
      <c r="H68" s="112">
        <f t="shared" si="20"/>
        <v>144000</v>
      </c>
      <c r="I68" s="112">
        <f t="shared" si="20"/>
        <v>144000</v>
      </c>
    </row>
    <row r="69" spans="1:9" ht="39" customHeight="1">
      <c r="A69" s="216"/>
      <c r="B69" s="216"/>
      <c r="C69" s="216"/>
      <c r="D69" s="237"/>
      <c r="E69" s="229"/>
      <c r="F69" s="10" t="s">
        <v>65</v>
      </c>
      <c r="G69" s="111"/>
      <c r="H69" s="77"/>
      <c r="I69" s="77"/>
    </row>
    <row r="70" spans="1:9">
      <c r="A70" s="216"/>
      <c r="B70" s="216"/>
      <c r="C70" s="216"/>
      <c r="D70" s="237"/>
      <c r="E70" s="229"/>
      <c r="F70" s="19" t="s">
        <v>22</v>
      </c>
      <c r="G70" s="77">
        <f>+G71</f>
        <v>144000</v>
      </c>
      <c r="H70" s="77">
        <f>+H71</f>
        <v>144000</v>
      </c>
      <c r="I70" s="77">
        <f>+I71</f>
        <v>144000</v>
      </c>
    </row>
    <row r="71" spans="1:9">
      <c r="A71" s="216"/>
      <c r="B71" s="216"/>
      <c r="C71" s="216"/>
      <c r="D71" s="237"/>
      <c r="E71" s="229"/>
      <c r="F71" s="19" t="s">
        <v>23</v>
      </c>
      <c r="G71" s="77">
        <f t="shared" ref="G71:I73" si="21">G72</f>
        <v>144000</v>
      </c>
      <c r="H71" s="77">
        <f t="shared" si="21"/>
        <v>144000</v>
      </c>
      <c r="I71" s="77">
        <f t="shared" si="21"/>
        <v>144000</v>
      </c>
    </row>
    <row r="72" spans="1:9" ht="34.5">
      <c r="A72" s="216"/>
      <c r="B72" s="216"/>
      <c r="C72" s="216"/>
      <c r="D72" s="237"/>
      <c r="E72" s="229"/>
      <c r="F72" s="10" t="s">
        <v>154</v>
      </c>
      <c r="G72" s="77">
        <f t="shared" si="21"/>
        <v>144000</v>
      </c>
      <c r="H72" s="77">
        <f t="shared" si="21"/>
        <v>144000</v>
      </c>
      <c r="I72" s="77">
        <f t="shared" si="21"/>
        <v>144000</v>
      </c>
    </row>
    <row r="73" spans="1:9" ht="34.5">
      <c r="A73" s="216"/>
      <c r="B73" s="216"/>
      <c r="C73" s="216"/>
      <c r="D73" s="237"/>
      <c r="E73" s="229"/>
      <c r="F73" s="10" t="s">
        <v>155</v>
      </c>
      <c r="G73" s="77">
        <f t="shared" si="21"/>
        <v>144000</v>
      </c>
      <c r="H73" s="77">
        <f t="shared" si="21"/>
        <v>144000</v>
      </c>
      <c r="I73" s="77">
        <f t="shared" si="21"/>
        <v>144000</v>
      </c>
    </row>
    <row r="74" spans="1:9">
      <c r="A74" s="216"/>
      <c r="B74" s="216"/>
      <c r="C74" s="216"/>
      <c r="D74" s="237"/>
      <c r="E74" s="229"/>
      <c r="F74" s="10" t="s">
        <v>156</v>
      </c>
      <c r="G74" s="113">
        <v>144000</v>
      </c>
      <c r="H74" s="113">
        <v>144000</v>
      </c>
      <c r="I74" s="113">
        <v>144000</v>
      </c>
    </row>
    <row r="75" spans="1:9" s="89" customFormat="1">
      <c r="A75" s="216"/>
      <c r="B75" s="216"/>
      <c r="C75" s="216"/>
      <c r="D75" s="237"/>
      <c r="E75" s="229"/>
      <c r="F75" s="15" t="s">
        <v>85</v>
      </c>
      <c r="G75" s="112">
        <f t="shared" ref="G75:H75" si="22">G77</f>
        <v>144000</v>
      </c>
      <c r="H75" s="112">
        <f t="shared" si="22"/>
        <v>144000</v>
      </c>
      <c r="I75" s="112">
        <f>I77</f>
        <v>144000</v>
      </c>
    </row>
    <row r="76" spans="1:9" ht="39" customHeight="1">
      <c r="A76" s="216"/>
      <c r="B76" s="216"/>
      <c r="C76" s="216"/>
      <c r="D76" s="237"/>
      <c r="E76" s="229"/>
      <c r="F76" s="10" t="s">
        <v>65</v>
      </c>
      <c r="G76" s="111"/>
      <c r="H76" s="77"/>
      <c r="I76" s="77"/>
    </row>
    <row r="77" spans="1:9">
      <c r="A77" s="216"/>
      <c r="B77" s="216"/>
      <c r="C77" s="216"/>
      <c r="D77" s="237"/>
      <c r="E77" s="229"/>
      <c r="F77" s="19" t="s">
        <v>22</v>
      </c>
      <c r="G77" s="77">
        <f>+G78</f>
        <v>144000</v>
      </c>
      <c r="H77" s="77">
        <f>+H78</f>
        <v>144000</v>
      </c>
      <c r="I77" s="77">
        <f>+I78</f>
        <v>144000</v>
      </c>
    </row>
    <row r="78" spans="1:9">
      <c r="A78" s="216"/>
      <c r="B78" s="216"/>
      <c r="C78" s="216"/>
      <c r="D78" s="237"/>
      <c r="E78" s="229"/>
      <c r="F78" s="19" t="s">
        <v>23</v>
      </c>
      <c r="G78" s="77">
        <f t="shared" ref="G78:I80" si="23">G79</f>
        <v>144000</v>
      </c>
      <c r="H78" s="77">
        <f t="shared" si="23"/>
        <v>144000</v>
      </c>
      <c r="I78" s="77">
        <f t="shared" si="23"/>
        <v>144000</v>
      </c>
    </row>
    <row r="79" spans="1:9" ht="34.5">
      <c r="A79" s="216"/>
      <c r="B79" s="216"/>
      <c r="C79" s="216"/>
      <c r="D79" s="237"/>
      <c r="E79" s="229"/>
      <c r="F79" s="10" t="s">
        <v>154</v>
      </c>
      <c r="G79" s="77">
        <f t="shared" si="23"/>
        <v>144000</v>
      </c>
      <c r="H79" s="77">
        <f t="shared" si="23"/>
        <v>144000</v>
      </c>
      <c r="I79" s="77">
        <f t="shared" si="23"/>
        <v>144000</v>
      </c>
    </row>
    <row r="80" spans="1:9" ht="34.5">
      <c r="A80" s="216"/>
      <c r="B80" s="216"/>
      <c r="C80" s="216"/>
      <c r="D80" s="237"/>
      <c r="E80" s="229"/>
      <c r="F80" s="10" t="s">
        <v>155</v>
      </c>
      <c r="G80" s="77">
        <f t="shared" si="23"/>
        <v>144000</v>
      </c>
      <c r="H80" s="77">
        <f t="shared" si="23"/>
        <v>144000</v>
      </c>
      <c r="I80" s="77">
        <f t="shared" si="23"/>
        <v>144000</v>
      </c>
    </row>
    <row r="81" spans="1:9">
      <c r="A81" s="216"/>
      <c r="B81" s="216"/>
      <c r="C81" s="216"/>
      <c r="D81" s="237"/>
      <c r="E81" s="229"/>
      <c r="F81" s="10" t="s">
        <v>156</v>
      </c>
      <c r="G81" s="113">
        <v>144000</v>
      </c>
      <c r="H81" s="113">
        <v>144000</v>
      </c>
      <c r="I81" s="113">
        <v>144000</v>
      </c>
    </row>
    <row r="82" spans="1:9" s="89" customFormat="1">
      <c r="A82" s="216"/>
      <c r="B82" s="216"/>
      <c r="C82" s="216"/>
      <c r="D82" s="237"/>
      <c r="E82" s="229"/>
      <c r="F82" s="15" t="s">
        <v>86</v>
      </c>
      <c r="G82" s="112">
        <f t="shared" ref="G82:I82" si="24">G84</f>
        <v>144000</v>
      </c>
      <c r="H82" s="112">
        <f t="shared" si="24"/>
        <v>144000</v>
      </c>
      <c r="I82" s="112">
        <f t="shared" si="24"/>
        <v>144000</v>
      </c>
    </row>
    <row r="83" spans="1:9" ht="43.5" customHeight="1">
      <c r="A83" s="216"/>
      <c r="B83" s="216"/>
      <c r="C83" s="216"/>
      <c r="D83" s="237"/>
      <c r="E83" s="229"/>
      <c r="F83" s="10" t="s">
        <v>65</v>
      </c>
      <c r="G83" s="111"/>
      <c r="H83" s="77"/>
      <c r="I83" s="77"/>
    </row>
    <row r="84" spans="1:9">
      <c r="A84" s="216"/>
      <c r="B84" s="216"/>
      <c r="C84" s="216"/>
      <c r="D84" s="237"/>
      <c r="E84" s="229"/>
      <c r="F84" s="19" t="s">
        <v>22</v>
      </c>
      <c r="G84" s="77">
        <f>+G85</f>
        <v>144000</v>
      </c>
      <c r="H84" s="77">
        <f>+H85</f>
        <v>144000</v>
      </c>
      <c r="I84" s="77">
        <f>+I85</f>
        <v>144000</v>
      </c>
    </row>
    <row r="85" spans="1:9">
      <c r="A85" s="216"/>
      <c r="B85" s="216"/>
      <c r="C85" s="216"/>
      <c r="D85" s="237"/>
      <c r="E85" s="229"/>
      <c r="F85" s="19" t="s">
        <v>23</v>
      </c>
      <c r="G85" s="77">
        <f t="shared" ref="G85:I87" si="25">G86</f>
        <v>144000</v>
      </c>
      <c r="H85" s="77">
        <f t="shared" si="25"/>
        <v>144000</v>
      </c>
      <c r="I85" s="77">
        <f t="shared" si="25"/>
        <v>144000</v>
      </c>
    </row>
    <row r="86" spans="1:9" ht="34.5">
      <c r="A86" s="216"/>
      <c r="B86" s="216"/>
      <c r="C86" s="216"/>
      <c r="D86" s="237"/>
      <c r="E86" s="229"/>
      <c r="F86" s="10" t="s">
        <v>154</v>
      </c>
      <c r="G86" s="77">
        <f t="shared" si="25"/>
        <v>144000</v>
      </c>
      <c r="H86" s="77">
        <f t="shared" si="25"/>
        <v>144000</v>
      </c>
      <c r="I86" s="77">
        <f t="shared" si="25"/>
        <v>144000</v>
      </c>
    </row>
    <row r="87" spans="1:9" ht="34.5">
      <c r="A87" s="216"/>
      <c r="B87" s="216"/>
      <c r="C87" s="216"/>
      <c r="D87" s="237"/>
      <c r="E87" s="229"/>
      <c r="F87" s="10" t="s">
        <v>155</v>
      </c>
      <c r="G87" s="77">
        <f t="shared" si="25"/>
        <v>144000</v>
      </c>
      <c r="H87" s="77">
        <f t="shared" si="25"/>
        <v>144000</v>
      </c>
      <c r="I87" s="77">
        <f t="shared" si="25"/>
        <v>144000</v>
      </c>
    </row>
    <row r="88" spans="1:9">
      <c r="A88" s="216"/>
      <c r="B88" s="216"/>
      <c r="C88" s="216"/>
      <c r="D88" s="237"/>
      <c r="E88" s="229"/>
      <c r="F88" s="10" t="s">
        <v>156</v>
      </c>
      <c r="G88" s="113">
        <v>144000</v>
      </c>
      <c r="H88" s="113">
        <v>144000</v>
      </c>
      <c r="I88" s="113">
        <v>144000</v>
      </c>
    </row>
    <row r="89" spans="1:9" s="89" customFormat="1">
      <c r="A89" s="216"/>
      <c r="B89" s="216"/>
      <c r="C89" s="216"/>
      <c r="D89" s="237"/>
      <c r="E89" s="229"/>
      <c r="F89" s="15" t="s">
        <v>87</v>
      </c>
      <c r="G89" s="112">
        <f t="shared" ref="G89:I89" si="26">G91</f>
        <v>144000</v>
      </c>
      <c r="H89" s="112">
        <f t="shared" si="26"/>
        <v>144000</v>
      </c>
      <c r="I89" s="112">
        <f t="shared" si="26"/>
        <v>144000</v>
      </c>
    </row>
    <row r="90" spans="1:9" ht="39.75" customHeight="1">
      <c r="A90" s="216"/>
      <c r="B90" s="216"/>
      <c r="C90" s="216"/>
      <c r="D90" s="237"/>
      <c r="E90" s="229"/>
      <c r="F90" s="10" t="s">
        <v>65</v>
      </c>
      <c r="G90" s="111"/>
      <c r="H90" s="77"/>
      <c r="I90" s="77"/>
    </row>
    <row r="91" spans="1:9">
      <c r="A91" s="216"/>
      <c r="B91" s="216"/>
      <c r="C91" s="216"/>
      <c r="D91" s="237"/>
      <c r="E91" s="229"/>
      <c r="F91" s="19" t="s">
        <v>22</v>
      </c>
      <c r="G91" s="77">
        <f>+G92</f>
        <v>144000</v>
      </c>
      <c r="H91" s="77">
        <f>+H92</f>
        <v>144000</v>
      </c>
      <c r="I91" s="77">
        <f>+I92</f>
        <v>144000</v>
      </c>
    </row>
    <row r="92" spans="1:9">
      <c r="A92" s="216"/>
      <c r="B92" s="216"/>
      <c r="C92" s="216"/>
      <c r="D92" s="237"/>
      <c r="E92" s="229"/>
      <c r="F92" s="19" t="s">
        <v>23</v>
      </c>
      <c r="G92" s="77">
        <f t="shared" ref="G92:I94" si="27">G93</f>
        <v>144000</v>
      </c>
      <c r="H92" s="77">
        <f t="shared" si="27"/>
        <v>144000</v>
      </c>
      <c r="I92" s="77">
        <f t="shared" si="27"/>
        <v>144000</v>
      </c>
    </row>
    <row r="93" spans="1:9" ht="34.5">
      <c r="A93" s="216"/>
      <c r="B93" s="216"/>
      <c r="C93" s="216"/>
      <c r="D93" s="237"/>
      <c r="E93" s="229"/>
      <c r="F93" s="10" t="s">
        <v>154</v>
      </c>
      <c r="G93" s="77">
        <f t="shared" si="27"/>
        <v>144000</v>
      </c>
      <c r="H93" s="77">
        <f t="shared" si="27"/>
        <v>144000</v>
      </c>
      <c r="I93" s="77">
        <f t="shared" si="27"/>
        <v>144000</v>
      </c>
    </row>
    <row r="94" spans="1:9" ht="34.5">
      <c r="A94" s="216"/>
      <c r="B94" s="216"/>
      <c r="C94" s="216"/>
      <c r="D94" s="237"/>
      <c r="E94" s="229"/>
      <c r="F94" s="10" t="s">
        <v>155</v>
      </c>
      <c r="G94" s="77">
        <f t="shared" si="27"/>
        <v>144000</v>
      </c>
      <c r="H94" s="77">
        <f t="shared" si="27"/>
        <v>144000</v>
      </c>
      <c r="I94" s="77">
        <f t="shared" si="27"/>
        <v>144000</v>
      </c>
    </row>
    <row r="95" spans="1:9">
      <c r="A95" s="216"/>
      <c r="B95" s="216"/>
      <c r="C95" s="216"/>
      <c r="D95" s="237"/>
      <c r="E95" s="229"/>
      <c r="F95" s="10" t="s">
        <v>156</v>
      </c>
      <c r="G95" s="113">
        <v>144000</v>
      </c>
      <c r="H95" s="113">
        <v>144000</v>
      </c>
      <c r="I95" s="113">
        <v>144000</v>
      </c>
    </row>
    <row r="96" spans="1:9" s="89" customFormat="1">
      <c r="A96" s="216"/>
      <c r="B96" s="216"/>
      <c r="C96" s="216"/>
      <c r="D96" s="237"/>
      <c r="E96" s="229"/>
      <c r="F96" s="15" t="s">
        <v>88</v>
      </c>
      <c r="G96" s="112">
        <f t="shared" ref="G96:I96" si="28">G98</f>
        <v>120000</v>
      </c>
      <c r="H96" s="112">
        <f t="shared" si="28"/>
        <v>120000</v>
      </c>
      <c r="I96" s="112">
        <f t="shared" si="28"/>
        <v>120000</v>
      </c>
    </row>
    <row r="97" spans="1:9" ht="40.5" customHeight="1">
      <c r="A97" s="216"/>
      <c r="B97" s="216"/>
      <c r="C97" s="216"/>
      <c r="D97" s="237"/>
      <c r="E97" s="229"/>
      <c r="F97" s="10" t="s">
        <v>65</v>
      </c>
      <c r="G97" s="111"/>
      <c r="H97" s="77"/>
      <c r="I97" s="77"/>
    </row>
    <row r="98" spans="1:9">
      <c r="A98" s="216"/>
      <c r="B98" s="216"/>
      <c r="C98" s="216"/>
      <c r="D98" s="237"/>
      <c r="E98" s="229"/>
      <c r="F98" s="19" t="s">
        <v>22</v>
      </c>
      <c r="G98" s="77">
        <f>+G99</f>
        <v>120000</v>
      </c>
      <c r="H98" s="77">
        <f>+H99</f>
        <v>120000</v>
      </c>
      <c r="I98" s="77">
        <f>+I99</f>
        <v>120000</v>
      </c>
    </row>
    <row r="99" spans="1:9">
      <c r="A99" s="216"/>
      <c r="B99" s="216"/>
      <c r="C99" s="216"/>
      <c r="D99" s="237"/>
      <c r="E99" s="229"/>
      <c r="F99" s="19" t="s">
        <v>23</v>
      </c>
      <c r="G99" s="77">
        <f t="shared" ref="G99:I101" si="29">G100</f>
        <v>120000</v>
      </c>
      <c r="H99" s="77">
        <f t="shared" si="29"/>
        <v>120000</v>
      </c>
      <c r="I99" s="77">
        <f t="shared" si="29"/>
        <v>120000</v>
      </c>
    </row>
    <row r="100" spans="1:9" ht="34.5">
      <c r="A100" s="216"/>
      <c r="B100" s="216"/>
      <c r="C100" s="216"/>
      <c r="D100" s="237"/>
      <c r="E100" s="229"/>
      <c r="F100" s="10" t="s">
        <v>154</v>
      </c>
      <c r="G100" s="77">
        <f t="shared" si="29"/>
        <v>120000</v>
      </c>
      <c r="H100" s="77">
        <f t="shared" si="29"/>
        <v>120000</v>
      </c>
      <c r="I100" s="77">
        <f t="shared" si="29"/>
        <v>120000</v>
      </c>
    </row>
    <row r="101" spans="1:9" ht="34.5">
      <c r="A101" s="216"/>
      <c r="B101" s="216"/>
      <c r="C101" s="216"/>
      <c r="D101" s="237"/>
      <c r="E101" s="229"/>
      <c r="F101" s="10" t="s">
        <v>155</v>
      </c>
      <c r="G101" s="77">
        <f t="shared" si="29"/>
        <v>120000</v>
      </c>
      <c r="H101" s="77">
        <f t="shared" si="29"/>
        <v>120000</v>
      </c>
      <c r="I101" s="77">
        <f t="shared" si="29"/>
        <v>120000</v>
      </c>
    </row>
    <row r="102" spans="1:9">
      <c r="A102" s="216"/>
      <c r="B102" s="216"/>
      <c r="C102" s="216"/>
      <c r="D102" s="237"/>
      <c r="E102" s="229"/>
      <c r="F102" s="10" t="s">
        <v>156</v>
      </c>
      <c r="G102" s="113">
        <v>120000</v>
      </c>
      <c r="H102" s="113">
        <v>120000</v>
      </c>
      <c r="I102" s="113">
        <v>120000</v>
      </c>
    </row>
    <row r="103" spans="1:9" s="89" customFormat="1">
      <c r="A103" s="216"/>
      <c r="B103" s="216"/>
      <c r="C103" s="216"/>
      <c r="D103" s="237"/>
      <c r="E103" s="229"/>
      <c r="F103" s="15" t="s">
        <v>89</v>
      </c>
      <c r="G103" s="112">
        <f t="shared" ref="G103:I103" si="30">G105</f>
        <v>144000</v>
      </c>
      <c r="H103" s="112">
        <f t="shared" si="30"/>
        <v>144000</v>
      </c>
      <c r="I103" s="112">
        <f t="shared" si="30"/>
        <v>144000</v>
      </c>
    </row>
    <row r="104" spans="1:9" ht="42.75" customHeight="1">
      <c r="A104" s="216"/>
      <c r="B104" s="216"/>
      <c r="C104" s="216"/>
      <c r="D104" s="237"/>
      <c r="E104" s="229"/>
      <c r="F104" s="10" t="s">
        <v>65</v>
      </c>
      <c r="G104" s="111"/>
      <c r="H104" s="77"/>
      <c r="I104" s="77"/>
    </row>
    <row r="105" spans="1:9">
      <c r="A105" s="216"/>
      <c r="B105" s="216"/>
      <c r="C105" s="216"/>
      <c r="D105" s="237"/>
      <c r="E105" s="229"/>
      <c r="F105" s="19" t="s">
        <v>22</v>
      </c>
      <c r="G105" s="77">
        <f>+G106</f>
        <v>144000</v>
      </c>
      <c r="H105" s="77">
        <f>+H106</f>
        <v>144000</v>
      </c>
      <c r="I105" s="77">
        <f>+I106</f>
        <v>144000</v>
      </c>
    </row>
    <row r="106" spans="1:9">
      <c r="A106" s="216"/>
      <c r="B106" s="216"/>
      <c r="C106" s="216"/>
      <c r="D106" s="237"/>
      <c r="E106" s="229"/>
      <c r="F106" s="19" t="s">
        <v>23</v>
      </c>
      <c r="G106" s="77">
        <f t="shared" ref="G106:I108" si="31">G107</f>
        <v>144000</v>
      </c>
      <c r="H106" s="77">
        <f t="shared" si="31"/>
        <v>144000</v>
      </c>
      <c r="I106" s="77">
        <f t="shared" si="31"/>
        <v>144000</v>
      </c>
    </row>
    <row r="107" spans="1:9" ht="34.5">
      <c r="A107" s="216"/>
      <c r="B107" s="216"/>
      <c r="C107" s="216"/>
      <c r="D107" s="237"/>
      <c r="E107" s="229"/>
      <c r="F107" s="10" t="s">
        <v>154</v>
      </c>
      <c r="G107" s="77">
        <f t="shared" si="31"/>
        <v>144000</v>
      </c>
      <c r="H107" s="77">
        <f t="shared" si="31"/>
        <v>144000</v>
      </c>
      <c r="I107" s="77">
        <f t="shared" si="31"/>
        <v>144000</v>
      </c>
    </row>
    <row r="108" spans="1:9" ht="34.5">
      <c r="A108" s="216"/>
      <c r="B108" s="216"/>
      <c r="C108" s="216"/>
      <c r="D108" s="237"/>
      <c r="E108" s="229"/>
      <c r="F108" s="10" t="s">
        <v>155</v>
      </c>
      <c r="G108" s="77">
        <f t="shared" si="31"/>
        <v>144000</v>
      </c>
      <c r="H108" s="77">
        <f t="shared" si="31"/>
        <v>144000</v>
      </c>
      <c r="I108" s="77">
        <f t="shared" si="31"/>
        <v>144000</v>
      </c>
    </row>
    <row r="109" spans="1:9">
      <c r="A109" s="216"/>
      <c r="B109" s="216"/>
      <c r="C109" s="216"/>
      <c r="D109" s="237"/>
      <c r="E109" s="229"/>
      <c r="F109" s="10" t="s">
        <v>156</v>
      </c>
      <c r="G109" s="113">
        <v>144000</v>
      </c>
      <c r="H109" s="113">
        <v>144000</v>
      </c>
      <c r="I109" s="113">
        <v>144000</v>
      </c>
    </row>
    <row r="110" spans="1:9" s="89" customFormat="1">
      <c r="A110" s="216"/>
      <c r="B110" s="216"/>
      <c r="C110" s="216"/>
      <c r="D110" s="237"/>
      <c r="E110" s="229"/>
      <c r="F110" s="15" t="s">
        <v>90</v>
      </c>
      <c r="G110" s="112">
        <f t="shared" ref="G110:I110" si="32">G112</f>
        <v>120000</v>
      </c>
      <c r="H110" s="112">
        <f t="shared" si="32"/>
        <v>120000</v>
      </c>
      <c r="I110" s="112">
        <f t="shared" si="32"/>
        <v>120000</v>
      </c>
    </row>
    <row r="111" spans="1:9" ht="34.5">
      <c r="A111" s="216"/>
      <c r="B111" s="216"/>
      <c r="C111" s="216"/>
      <c r="D111" s="237"/>
      <c r="E111" s="229"/>
      <c r="F111" s="10" t="s">
        <v>43</v>
      </c>
      <c r="G111" s="111"/>
      <c r="H111" s="77"/>
      <c r="I111" s="77"/>
    </row>
    <row r="112" spans="1:9">
      <c r="A112" s="216"/>
      <c r="B112" s="216"/>
      <c r="C112" s="216"/>
      <c r="D112" s="237"/>
      <c r="E112" s="229"/>
      <c r="F112" s="19" t="s">
        <v>22</v>
      </c>
      <c r="G112" s="77">
        <f>+G113</f>
        <v>120000</v>
      </c>
      <c r="H112" s="77">
        <f>+H113</f>
        <v>120000</v>
      </c>
      <c r="I112" s="77">
        <f>+I113</f>
        <v>120000</v>
      </c>
    </row>
    <row r="113" spans="1:9">
      <c r="A113" s="216"/>
      <c r="B113" s="216"/>
      <c r="C113" s="216"/>
      <c r="D113" s="237"/>
      <c r="E113" s="229"/>
      <c r="F113" s="19" t="s">
        <v>23</v>
      </c>
      <c r="G113" s="77">
        <f t="shared" ref="G113:I115" si="33">G114</f>
        <v>120000</v>
      </c>
      <c r="H113" s="77">
        <f t="shared" si="33"/>
        <v>120000</v>
      </c>
      <c r="I113" s="77">
        <f t="shared" si="33"/>
        <v>120000</v>
      </c>
    </row>
    <row r="114" spans="1:9" ht="34.5">
      <c r="A114" s="216"/>
      <c r="B114" s="216"/>
      <c r="C114" s="216"/>
      <c r="D114" s="237"/>
      <c r="E114" s="229"/>
      <c r="F114" s="10" t="s">
        <v>154</v>
      </c>
      <c r="G114" s="77">
        <f t="shared" si="33"/>
        <v>120000</v>
      </c>
      <c r="H114" s="77">
        <f t="shared" si="33"/>
        <v>120000</v>
      </c>
      <c r="I114" s="77">
        <f t="shared" si="33"/>
        <v>120000</v>
      </c>
    </row>
    <row r="115" spans="1:9" ht="34.5">
      <c r="A115" s="216"/>
      <c r="B115" s="216"/>
      <c r="C115" s="216"/>
      <c r="D115" s="237"/>
      <c r="E115" s="229"/>
      <c r="F115" s="10" t="s">
        <v>155</v>
      </c>
      <c r="G115" s="77">
        <f t="shared" si="33"/>
        <v>120000</v>
      </c>
      <c r="H115" s="77">
        <f t="shared" si="33"/>
        <v>120000</v>
      </c>
      <c r="I115" s="77">
        <f t="shared" si="33"/>
        <v>120000</v>
      </c>
    </row>
    <row r="116" spans="1:9">
      <c r="A116" s="216"/>
      <c r="B116" s="216"/>
      <c r="C116" s="216"/>
      <c r="D116" s="237"/>
      <c r="E116" s="229"/>
      <c r="F116" s="10" t="s">
        <v>156</v>
      </c>
      <c r="G116" s="113">
        <v>120000</v>
      </c>
      <c r="H116" s="113">
        <v>120000</v>
      </c>
      <c r="I116" s="113">
        <v>120000</v>
      </c>
    </row>
    <row r="117" spans="1:9" s="89" customFormat="1">
      <c r="A117" s="216"/>
      <c r="B117" s="216"/>
      <c r="C117" s="216"/>
      <c r="D117" s="237"/>
      <c r="E117" s="229"/>
      <c r="F117" s="15" t="s">
        <v>91</v>
      </c>
      <c r="G117" s="112">
        <f t="shared" ref="G117:I117" si="34">G119</f>
        <v>120000</v>
      </c>
      <c r="H117" s="112">
        <f t="shared" si="34"/>
        <v>120000</v>
      </c>
      <c r="I117" s="112">
        <f t="shared" si="34"/>
        <v>120000</v>
      </c>
    </row>
    <row r="118" spans="1:9" ht="34.5">
      <c r="A118" s="216"/>
      <c r="B118" s="216"/>
      <c r="C118" s="216"/>
      <c r="D118" s="237"/>
      <c r="E118" s="229"/>
      <c r="F118" s="10" t="s">
        <v>43</v>
      </c>
      <c r="G118" s="111"/>
      <c r="H118" s="77"/>
      <c r="I118" s="77"/>
    </row>
    <row r="119" spans="1:9">
      <c r="A119" s="216"/>
      <c r="B119" s="216"/>
      <c r="C119" s="216"/>
      <c r="D119" s="237"/>
      <c r="E119" s="229"/>
      <c r="F119" s="19" t="s">
        <v>22</v>
      </c>
      <c r="G119" s="77">
        <f>+G120</f>
        <v>120000</v>
      </c>
      <c r="H119" s="77">
        <f>+H120</f>
        <v>120000</v>
      </c>
      <c r="I119" s="77">
        <f>+I120</f>
        <v>120000</v>
      </c>
    </row>
    <row r="120" spans="1:9">
      <c r="A120" s="216"/>
      <c r="B120" s="216"/>
      <c r="C120" s="216"/>
      <c r="D120" s="237"/>
      <c r="E120" s="229"/>
      <c r="F120" s="19" t="s">
        <v>23</v>
      </c>
      <c r="G120" s="77">
        <f t="shared" ref="G120:I122" si="35">G121</f>
        <v>120000</v>
      </c>
      <c r="H120" s="77">
        <f t="shared" si="35"/>
        <v>120000</v>
      </c>
      <c r="I120" s="77">
        <f t="shared" si="35"/>
        <v>120000</v>
      </c>
    </row>
    <row r="121" spans="1:9" ht="34.5">
      <c r="A121" s="216"/>
      <c r="B121" s="216"/>
      <c r="C121" s="216"/>
      <c r="D121" s="237"/>
      <c r="E121" s="229"/>
      <c r="F121" s="10" t="s">
        <v>154</v>
      </c>
      <c r="G121" s="77">
        <f t="shared" si="35"/>
        <v>120000</v>
      </c>
      <c r="H121" s="77">
        <f t="shared" si="35"/>
        <v>120000</v>
      </c>
      <c r="I121" s="77">
        <f t="shared" si="35"/>
        <v>120000</v>
      </c>
    </row>
    <row r="122" spans="1:9" ht="34.5">
      <c r="A122" s="216"/>
      <c r="B122" s="216"/>
      <c r="C122" s="216"/>
      <c r="D122" s="237"/>
      <c r="E122" s="229"/>
      <c r="F122" s="10" t="s">
        <v>155</v>
      </c>
      <c r="G122" s="77">
        <f t="shared" si="35"/>
        <v>120000</v>
      </c>
      <c r="H122" s="77">
        <f t="shared" si="35"/>
        <v>120000</v>
      </c>
      <c r="I122" s="77">
        <f t="shared" si="35"/>
        <v>120000</v>
      </c>
    </row>
    <row r="123" spans="1:9">
      <c r="A123" s="216"/>
      <c r="B123" s="216"/>
      <c r="C123" s="216"/>
      <c r="D123" s="237"/>
      <c r="E123" s="229"/>
      <c r="F123" s="10" t="s">
        <v>156</v>
      </c>
      <c r="G123" s="113">
        <v>120000</v>
      </c>
      <c r="H123" s="113">
        <v>120000</v>
      </c>
      <c r="I123" s="113">
        <v>120000</v>
      </c>
    </row>
    <row r="124" spans="1:9" s="120" customFormat="1">
      <c r="A124" s="114"/>
      <c r="B124" s="115"/>
      <c r="C124" s="115"/>
      <c r="D124" s="190"/>
      <c r="E124" s="189"/>
      <c r="F124" s="118" t="s">
        <v>53</v>
      </c>
      <c r="G124" s="119">
        <f>+G125</f>
        <v>0</v>
      </c>
      <c r="H124" s="119">
        <f t="shared" ref="H124:I124" si="36">+H125</f>
        <v>0</v>
      </c>
      <c r="I124" s="119">
        <f t="shared" si="36"/>
        <v>0</v>
      </c>
    </row>
    <row r="125" spans="1:9" ht="34.5">
      <c r="A125" s="226" t="s">
        <v>59</v>
      </c>
      <c r="B125" s="226"/>
      <c r="C125" s="226"/>
      <c r="D125" s="226"/>
      <c r="E125" s="226"/>
      <c r="F125" s="106" t="s">
        <v>60</v>
      </c>
      <c r="G125" s="121">
        <f t="shared" ref="G125:I125" si="37">+G127</f>
        <v>0</v>
      </c>
      <c r="H125" s="121">
        <f t="shared" si="37"/>
        <v>0</v>
      </c>
      <c r="I125" s="121">
        <f t="shared" si="37"/>
        <v>0</v>
      </c>
    </row>
    <row r="126" spans="1:9">
      <c r="A126" s="226"/>
      <c r="B126" s="226"/>
      <c r="C126" s="226"/>
      <c r="D126" s="226"/>
      <c r="E126" s="226"/>
      <c r="F126" s="19" t="s">
        <v>21</v>
      </c>
      <c r="G126" s="122"/>
      <c r="H126" s="122"/>
      <c r="I126" s="122"/>
    </row>
    <row r="127" spans="1:9" ht="36" customHeight="1">
      <c r="A127" s="226"/>
      <c r="B127" s="226" t="s">
        <v>30</v>
      </c>
      <c r="C127" s="226"/>
      <c r="D127" s="226"/>
      <c r="E127" s="226"/>
      <c r="F127" s="106" t="s">
        <v>61</v>
      </c>
      <c r="G127" s="121">
        <f t="shared" ref="G127:I127" si="38">+G129</f>
        <v>0</v>
      </c>
      <c r="H127" s="121">
        <f t="shared" si="38"/>
        <v>0</v>
      </c>
      <c r="I127" s="121">
        <f t="shared" si="38"/>
        <v>0</v>
      </c>
    </row>
    <row r="128" spans="1:9">
      <c r="A128" s="226"/>
      <c r="B128" s="226"/>
      <c r="C128" s="226"/>
      <c r="D128" s="226"/>
      <c r="E128" s="226"/>
      <c r="F128" s="19" t="s">
        <v>21</v>
      </c>
      <c r="G128" s="122"/>
      <c r="H128" s="122"/>
      <c r="I128" s="122"/>
    </row>
    <row r="129" spans="1:9">
      <c r="A129" s="226"/>
      <c r="B129" s="226"/>
      <c r="C129" s="226" t="s">
        <v>30</v>
      </c>
      <c r="D129" s="226"/>
      <c r="E129" s="226"/>
      <c r="F129" s="184" t="s">
        <v>54</v>
      </c>
      <c r="G129" s="121">
        <f>+G142+G150</f>
        <v>0</v>
      </c>
      <c r="H129" s="121">
        <f>+H142+H150</f>
        <v>0</v>
      </c>
      <c r="I129" s="121">
        <f>+I142+I150</f>
        <v>0</v>
      </c>
    </row>
    <row r="130" spans="1:9" ht="21.75" customHeight="1">
      <c r="A130" s="226"/>
      <c r="B130" s="226"/>
      <c r="C130" s="226"/>
      <c r="D130" s="226"/>
      <c r="E130" s="226"/>
      <c r="F130" s="19" t="s">
        <v>21</v>
      </c>
      <c r="G130" s="123"/>
      <c r="H130" s="123"/>
      <c r="I130" s="123"/>
    </row>
    <row r="131" spans="1:9" ht="23.25" customHeight="1">
      <c r="A131" s="226"/>
      <c r="B131" s="226"/>
      <c r="C131" s="226"/>
      <c r="D131" s="226"/>
      <c r="E131" s="226"/>
      <c r="F131" s="19" t="s">
        <v>62</v>
      </c>
      <c r="G131" s="124">
        <f t="shared" ref="G131:I131" si="39">+G133</f>
        <v>0</v>
      </c>
      <c r="H131" s="124">
        <f t="shared" si="39"/>
        <v>0</v>
      </c>
      <c r="I131" s="124">
        <f t="shared" si="39"/>
        <v>0</v>
      </c>
    </row>
    <row r="132" spans="1:9">
      <c r="A132" s="226"/>
      <c r="B132" s="226"/>
      <c r="C132" s="226"/>
      <c r="D132" s="226"/>
      <c r="E132" s="226"/>
      <c r="F132" s="19" t="s">
        <v>21</v>
      </c>
      <c r="G132" s="121"/>
      <c r="H132" s="121"/>
      <c r="I132" s="121"/>
    </row>
    <row r="133" spans="1:9">
      <c r="A133" s="226"/>
      <c r="B133" s="226"/>
      <c r="C133" s="226"/>
      <c r="D133" s="226" t="s">
        <v>63</v>
      </c>
      <c r="E133" s="227" t="s">
        <v>64</v>
      </c>
      <c r="F133" s="227" t="s">
        <v>54</v>
      </c>
      <c r="G133" s="121">
        <f>+G142+G150</f>
        <v>0</v>
      </c>
      <c r="H133" s="121">
        <f>+H142+H150</f>
        <v>0</v>
      </c>
      <c r="I133" s="121">
        <f>+I142+I150</f>
        <v>0</v>
      </c>
    </row>
    <row r="134" spans="1:9" ht="15" customHeight="1">
      <c r="A134" s="226"/>
      <c r="B134" s="226"/>
      <c r="C134" s="226"/>
      <c r="D134" s="226"/>
      <c r="E134" s="125"/>
      <c r="F134" s="76" t="s">
        <v>21</v>
      </c>
      <c r="G134" s="126"/>
      <c r="H134" s="126"/>
      <c r="I134" s="126"/>
    </row>
    <row r="135" spans="1:9" ht="22.5" customHeight="1">
      <c r="A135" s="226"/>
      <c r="B135" s="226"/>
      <c r="C135" s="226"/>
      <c r="D135" s="226"/>
      <c r="E135" s="188">
        <v>11001</v>
      </c>
      <c r="F135" s="184" t="s">
        <v>54</v>
      </c>
      <c r="G135" s="121">
        <f>+G137</f>
        <v>1200000</v>
      </c>
      <c r="H135" s="121">
        <f t="shared" ref="H135:I135" si="40">+H137</f>
        <v>1200000</v>
      </c>
      <c r="I135" s="121">
        <f t="shared" si="40"/>
        <v>1200000</v>
      </c>
    </row>
    <row r="136" spans="1:9" ht="34.5" customHeight="1">
      <c r="A136" s="226"/>
      <c r="B136" s="226"/>
      <c r="C136" s="226"/>
      <c r="D136" s="226"/>
      <c r="E136" s="228"/>
      <c r="F136" s="10" t="s">
        <v>49</v>
      </c>
      <c r="G136" s="124"/>
      <c r="H136" s="124"/>
      <c r="I136" s="124"/>
    </row>
    <row r="137" spans="1:9" ht="24.75" customHeight="1">
      <c r="A137" s="226"/>
      <c r="B137" s="226"/>
      <c r="C137" s="226"/>
      <c r="D137" s="226"/>
      <c r="E137" s="228"/>
      <c r="F137" s="15" t="s">
        <v>62</v>
      </c>
      <c r="G137" s="128">
        <f t="shared" ref="G137:I137" si="41">+G139</f>
        <v>1200000</v>
      </c>
      <c r="H137" s="128">
        <f t="shared" si="41"/>
        <v>1200000</v>
      </c>
      <c r="I137" s="128">
        <f t="shared" si="41"/>
        <v>1200000</v>
      </c>
    </row>
    <row r="138" spans="1:9" ht="34.5">
      <c r="A138" s="226"/>
      <c r="B138" s="226"/>
      <c r="C138" s="226"/>
      <c r="D138" s="226"/>
      <c r="E138" s="228"/>
      <c r="F138" s="10" t="s">
        <v>65</v>
      </c>
      <c r="G138" s="124"/>
      <c r="H138" s="124"/>
      <c r="I138" s="124"/>
    </row>
    <row r="139" spans="1:9" ht="22.5" customHeight="1">
      <c r="A139" s="226"/>
      <c r="B139" s="226"/>
      <c r="C139" s="226"/>
      <c r="D139" s="226"/>
      <c r="E139" s="228"/>
      <c r="F139" s="10" t="s">
        <v>22</v>
      </c>
      <c r="G139" s="124">
        <f t="shared" ref="G139:I141" si="42">+G140</f>
        <v>1200000</v>
      </c>
      <c r="H139" s="124">
        <f t="shared" si="42"/>
        <v>1200000</v>
      </c>
      <c r="I139" s="124">
        <f t="shared" si="42"/>
        <v>1200000</v>
      </c>
    </row>
    <row r="140" spans="1:9" ht="19.5" customHeight="1">
      <c r="A140" s="226"/>
      <c r="B140" s="226"/>
      <c r="C140" s="226"/>
      <c r="D140" s="226"/>
      <c r="E140" s="228"/>
      <c r="F140" s="10" t="s">
        <v>23</v>
      </c>
      <c r="G140" s="124">
        <f t="shared" si="42"/>
        <v>1200000</v>
      </c>
      <c r="H140" s="124">
        <f t="shared" si="42"/>
        <v>1200000</v>
      </c>
      <c r="I140" s="124">
        <f t="shared" si="42"/>
        <v>1200000</v>
      </c>
    </row>
    <row r="141" spans="1:9" ht="18" customHeight="1">
      <c r="A141" s="226"/>
      <c r="B141" s="226"/>
      <c r="C141" s="226"/>
      <c r="D141" s="226"/>
      <c r="E141" s="228"/>
      <c r="F141" s="10" t="s">
        <v>66</v>
      </c>
      <c r="G141" s="124">
        <f>+G142</f>
        <v>1200000</v>
      </c>
      <c r="H141" s="124">
        <f t="shared" si="42"/>
        <v>1200000</v>
      </c>
      <c r="I141" s="124">
        <f t="shared" si="42"/>
        <v>1200000</v>
      </c>
    </row>
    <row r="142" spans="1:9" ht="20.25" customHeight="1">
      <c r="A142" s="226"/>
      <c r="B142" s="226"/>
      <c r="C142" s="226"/>
      <c r="D142" s="226"/>
      <c r="E142" s="228"/>
      <c r="F142" s="19" t="s">
        <v>67</v>
      </c>
      <c r="G142" s="124">
        <v>1200000</v>
      </c>
      <c r="H142" s="124">
        <v>1200000</v>
      </c>
      <c r="I142" s="124">
        <v>1200000</v>
      </c>
    </row>
    <row r="143" spans="1:9" ht="21" customHeight="1">
      <c r="A143" s="226"/>
      <c r="B143" s="226"/>
      <c r="C143" s="226"/>
      <c r="D143" s="226"/>
      <c r="E143" s="188" t="s">
        <v>57</v>
      </c>
      <c r="F143" s="184" t="s">
        <v>54</v>
      </c>
      <c r="G143" s="129">
        <f t="shared" ref="G143:I143" si="43">+G145</f>
        <v>-1200000</v>
      </c>
      <c r="H143" s="129">
        <f t="shared" si="43"/>
        <v>-1200000</v>
      </c>
      <c r="I143" s="129">
        <f t="shared" si="43"/>
        <v>-1200000</v>
      </c>
    </row>
    <row r="144" spans="1:9" ht="22.5" customHeight="1">
      <c r="A144" s="226"/>
      <c r="B144" s="226"/>
      <c r="C144" s="226"/>
      <c r="D144" s="226"/>
      <c r="E144" s="228"/>
      <c r="F144" s="10" t="s">
        <v>49</v>
      </c>
      <c r="G144" s="130"/>
      <c r="H144" s="130"/>
      <c r="I144" s="130"/>
    </row>
    <row r="145" spans="1:9" ht="19.5" customHeight="1">
      <c r="A145" s="226"/>
      <c r="B145" s="226"/>
      <c r="C145" s="226"/>
      <c r="D145" s="226"/>
      <c r="E145" s="228"/>
      <c r="F145" s="15" t="s">
        <v>62</v>
      </c>
      <c r="G145" s="131">
        <f t="shared" ref="G145:I145" si="44">+G147</f>
        <v>-1200000</v>
      </c>
      <c r="H145" s="131">
        <f t="shared" si="44"/>
        <v>-1200000</v>
      </c>
      <c r="I145" s="131">
        <f t="shared" si="44"/>
        <v>-1200000</v>
      </c>
    </row>
    <row r="146" spans="1:9" ht="34.5">
      <c r="A146" s="226"/>
      <c r="B146" s="226"/>
      <c r="C146" s="226"/>
      <c r="D146" s="226"/>
      <c r="E146" s="228"/>
      <c r="F146" s="10" t="s">
        <v>65</v>
      </c>
      <c r="G146" s="130"/>
      <c r="H146" s="130"/>
      <c r="I146" s="130"/>
    </row>
    <row r="147" spans="1:9" ht="18.75" customHeight="1">
      <c r="A147" s="226"/>
      <c r="B147" s="226"/>
      <c r="C147" s="226"/>
      <c r="D147" s="226"/>
      <c r="E147" s="228"/>
      <c r="F147" s="10" t="s">
        <v>22</v>
      </c>
      <c r="G147" s="130">
        <f t="shared" ref="G147:I149" si="45">+G148</f>
        <v>-1200000</v>
      </c>
      <c r="H147" s="130">
        <f t="shared" si="45"/>
        <v>-1200000</v>
      </c>
      <c r="I147" s="130">
        <f t="shared" si="45"/>
        <v>-1200000</v>
      </c>
    </row>
    <row r="148" spans="1:9" ht="18" customHeight="1">
      <c r="A148" s="226"/>
      <c r="B148" s="226"/>
      <c r="C148" s="226"/>
      <c r="D148" s="226"/>
      <c r="E148" s="228"/>
      <c r="F148" s="10" t="s">
        <v>23</v>
      </c>
      <c r="G148" s="130">
        <f t="shared" si="45"/>
        <v>-1200000</v>
      </c>
      <c r="H148" s="130">
        <f t="shared" si="45"/>
        <v>-1200000</v>
      </c>
      <c r="I148" s="130">
        <f t="shared" si="45"/>
        <v>-1200000</v>
      </c>
    </row>
    <row r="149" spans="1:9" ht="18" customHeight="1">
      <c r="A149" s="226"/>
      <c r="B149" s="226"/>
      <c r="C149" s="226"/>
      <c r="D149" s="226"/>
      <c r="E149" s="228"/>
      <c r="F149" s="10" t="s">
        <v>68</v>
      </c>
      <c r="G149" s="130">
        <f t="shared" si="45"/>
        <v>-1200000</v>
      </c>
      <c r="H149" s="130">
        <f t="shared" si="45"/>
        <v>-1200000</v>
      </c>
      <c r="I149" s="130">
        <f t="shared" si="45"/>
        <v>-1200000</v>
      </c>
    </row>
    <row r="150" spans="1:9" ht="21.75" customHeight="1">
      <c r="A150" s="226"/>
      <c r="B150" s="226"/>
      <c r="C150" s="226"/>
      <c r="D150" s="226"/>
      <c r="E150" s="228"/>
      <c r="F150" s="19" t="s">
        <v>67</v>
      </c>
      <c r="G150" s="130">
        <f t="shared" ref="G150:H150" si="46">-1200000</f>
        <v>-1200000</v>
      </c>
      <c r="H150" s="130">
        <f t="shared" si="46"/>
        <v>-1200000</v>
      </c>
      <c r="I150" s="130">
        <f>-1200000</f>
        <v>-1200000</v>
      </c>
    </row>
  </sheetData>
  <mergeCells count="50">
    <mergeCell ref="A125:A150"/>
    <mergeCell ref="B125:B126"/>
    <mergeCell ref="C125:C128"/>
    <mergeCell ref="D125:D132"/>
    <mergeCell ref="E125:E132"/>
    <mergeCell ref="B127:B150"/>
    <mergeCell ref="C129:C150"/>
    <mergeCell ref="D133:D150"/>
    <mergeCell ref="E133:F133"/>
    <mergeCell ref="E136:E142"/>
    <mergeCell ref="E144:E150"/>
    <mergeCell ref="A31:A48"/>
    <mergeCell ref="C31:C34"/>
    <mergeCell ref="D31:D34"/>
    <mergeCell ref="E31:E37"/>
    <mergeCell ref="B32:B48"/>
    <mergeCell ref="C35:C48"/>
    <mergeCell ref="D35:D37"/>
    <mergeCell ref="D38:D48"/>
    <mergeCell ref="E38:F38"/>
    <mergeCell ref="E39:E40"/>
    <mergeCell ref="E41:E47"/>
    <mergeCell ref="A49:A123"/>
    <mergeCell ref="B49:B50"/>
    <mergeCell ref="C49:C52"/>
    <mergeCell ref="D49:D52"/>
    <mergeCell ref="E49:E56"/>
    <mergeCell ref="B51:B123"/>
    <mergeCell ref="C53:C123"/>
    <mergeCell ref="D53:D56"/>
    <mergeCell ref="D57:D123"/>
    <mergeCell ref="E57:F57"/>
    <mergeCell ref="E58:E59"/>
    <mergeCell ref="E60:E123"/>
    <mergeCell ref="A5:I5"/>
    <mergeCell ref="A8:C8"/>
    <mergeCell ref="D8:E8"/>
    <mergeCell ref="F8:F9"/>
    <mergeCell ref="G8:I8"/>
    <mergeCell ref="A13:A30"/>
    <mergeCell ref="C13:C16"/>
    <mergeCell ref="D13:D16"/>
    <mergeCell ref="E13:E19"/>
    <mergeCell ref="B14:B30"/>
    <mergeCell ref="C17:C30"/>
    <mergeCell ref="D17:D19"/>
    <mergeCell ref="D20:D30"/>
    <mergeCell ref="E20:F20"/>
    <mergeCell ref="E21:E22"/>
    <mergeCell ref="E23:E29"/>
  </mergeCells>
  <pageMargins left="0.11811023622047245" right="0.11811023622047245" top="0" bottom="0" header="0.31496062992125984" footer="0.31496062992125984"/>
  <pageSetup paperSize="9" scale="91" orientation="landscape" r:id="rId1"/>
  <rowBreaks count="1" manualBreakCount="1">
    <brk id="2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Havelvats 1</vt:lpstr>
      <vt:lpstr>Havelvats 2 </vt:lpstr>
      <vt:lpstr>Havelvats 3</vt:lpstr>
      <vt:lpstr>Havelvats 4</vt:lpstr>
      <vt:lpstr>Havelvats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user</cp:lastModifiedBy>
  <cp:lastPrinted>2021-04-27T12:45:26Z</cp:lastPrinted>
  <dcterms:created xsi:type="dcterms:W3CDTF">2020-05-26T05:50:11Z</dcterms:created>
  <dcterms:modified xsi:type="dcterms:W3CDTF">2021-04-28T15:24:29Z</dcterms:modified>
</cp:coreProperties>
</file>