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downlods\14407Lramshakvac naxagic\"/>
    </mc:Choice>
  </mc:AlternateContent>
  <bookViews>
    <workbookView xWindow="0" yWindow="0" windowWidth="28800" windowHeight="12480" activeTab="6"/>
  </bookViews>
  <sheets>
    <sheet name="1" sheetId="3" r:id="rId1"/>
    <sheet name="2" sheetId="9" r:id="rId2"/>
    <sheet name="3" sheetId="1" r:id="rId3"/>
    <sheet name="4" sheetId="2" r:id="rId4"/>
    <sheet name="5" sheetId="10" r:id="rId5"/>
    <sheet name="6" sheetId="7" r:id="rId6"/>
    <sheet name="7" sheetId="8" r:id="rId7"/>
  </sheets>
  <definedNames>
    <definedName name="_xlnm.Print_Area" localSheetId="5">'6'!$A$1:$E$23</definedName>
  </definedNames>
  <calcPr calcId="162913"/>
</workbook>
</file>

<file path=xl/calcChain.xml><?xml version="1.0" encoding="utf-8"?>
<calcChain xmlns="http://schemas.openxmlformats.org/spreadsheetml/2006/main">
  <c r="B17" i="8" l="1"/>
  <c r="L22" i="10"/>
  <c r="K22" i="10"/>
  <c r="K21" i="10" s="1"/>
  <c r="I22" i="10"/>
  <c r="I21" i="10" s="1"/>
  <c r="H22" i="10"/>
  <c r="H21" i="10" s="1"/>
  <c r="F22" i="10"/>
  <c r="F21" i="10" s="1"/>
  <c r="E22" i="10"/>
  <c r="K19" i="10" l="1"/>
  <c r="K17" i="10" s="1"/>
  <c r="K15" i="10" s="1"/>
  <c r="K14" i="10" s="1"/>
  <c r="K13" i="10"/>
  <c r="K12" i="10" s="1"/>
  <c r="I19" i="10"/>
  <c r="I17" i="10" s="1"/>
  <c r="I15" i="10" s="1"/>
  <c r="I14" i="10" s="1"/>
  <c r="I13" i="10"/>
  <c r="I12" i="10" s="1"/>
  <c r="F19" i="10"/>
  <c r="F17" i="10" s="1"/>
  <c r="F15" i="10" s="1"/>
  <c r="F14" i="10" s="1"/>
  <c r="F13" i="10"/>
  <c r="F12" i="10" s="1"/>
  <c r="H19" i="10"/>
  <c r="H17" i="10" s="1"/>
  <c r="H15" i="10" s="1"/>
  <c r="H14" i="10" s="1"/>
  <c r="H13" i="10"/>
  <c r="H12" i="10" s="1"/>
  <c r="J22" i="10"/>
  <c r="J21" i="10" s="1"/>
  <c r="L21" i="10"/>
  <c r="G22" i="10"/>
  <c r="G21" i="10" s="1"/>
  <c r="D22" i="10"/>
  <c r="D21" i="10" s="1"/>
  <c r="E21" i="10"/>
  <c r="G19" i="10" l="1"/>
  <c r="G17" i="10" s="1"/>
  <c r="G15" i="10" s="1"/>
  <c r="G14" i="10" s="1"/>
  <c r="G13" i="10"/>
  <c r="G12" i="10" s="1"/>
  <c r="L19" i="10"/>
  <c r="L17" i="10" s="1"/>
  <c r="L15" i="10" s="1"/>
  <c r="L14" i="10" s="1"/>
  <c r="L13" i="10"/>
  <c r="L12" i="10" s="1"/>
  <c r="D19" i="10"/>
  <c r="D17" i="10" s="1"/>
  <c r="D15" i="10" s="1"/>
  <c r="D14" i="10" s="1"/>
  <c r="D13" i="10"/>
  <c r="D12" i="10" s="1"/>
  <c r="E19" i="10"/>
  <c r="E17" i="10" s="1"/>
  <c r="E15" i="10" s="1"/>
  <c r="E14" i="10" s="1"/>
  <c r="E13" i="10"/>
  <c r="E12" i="10" s="1"/>
  <c r="J19" i="10"/>
  <c r="J17" i="10" s="1"/>
  <c r="J15" i="10" s="1"/>
  <c r="J14" i="10" s="1"/>
  <c r="J13" i="10"/>
  <c r="J12" i="10" s="1"/>
  <c r="D12" i="9"/>
  <c r="F11" i="1" s="1"/>
  <c r="F18" i="1" l="1"/>
  <c r="I27" i="2" s="1"/>
  <c r="I26" i="2" s="1"/>
  <c r="I25" i="2" s="1"/>
  <c r="I24" i="2" s="1"/>
  <c r="I20" i="2" s="1"/>
  <c r="I19" i="2" s="1"/>
  <c r="I15" i="2" s="1"/>
  <c r="I13" i="2" s="1"/>
  <c r="I11" i="2" s="1"/>
  <c r="I9" i="2" s="1"/>
  <c r="F10" i="1"/>
  <c r="F9" i="1" s="1"/>
  <c r="E22" i="8"/>
  <c r="E21" i="7"/>
  <c r="B10" i="3"/>
  <c r="B11" i="3" s="1"/>
  <c r="C12" i="9"/>
  <c r="E11" i="1" s="1"/>
  <c r="B12" i="9"/>
  <c r="D11" i="1" s="1"/>
  <c r="E18" i="1" l="1"/>
  <c r="H27" i="2" s="1"/>
  <c r="H26" i="2" s="1"/>
  <c r="H25" i="2" s="1"/>
  <c r="H24" i="2" s="1"/>
  <c r="H20" i="2" s="1"/>
  <c r="H19" i="2" s="1"/>
  <c r="H15" i="2" s="1"/>
  <c r="H13" i="2" s="1"/>
  <c r="H11" i="2" s="1"/>
  <c r="H9" i="2" s="1"/>
  <c r="E10" i="1"/>
  <c r="E9" i="1" s="1"/>
  <c r="D18" i="1"/>
  <c r="G27" i="2" s="1"/>
  <c r="G26" i="2" s="1"/>
  <c r="G25" i="2" s="1"/>
  <c r="G24" i="2" s="1"/>
  <c r="G20" i="2" s="1"/>
  <c r="G19" i="2" s="1"/>
  <c r="G15" i="2" s="1"/>
  <c r="G13" i="2" s="1"/>
  <c r="G11" i="2" s="1"/>
  <c r="G9" i="2" s="1"/>
  <c r="D10" i="1"/>
  <c r="D9" i="1" s="1"/>
  <c r="D22" i="8"/>
  <c r="D21" i="7"/>
  <c r="C22" i="8"/>
  <c r="C21" i="7"/>
  <c r="A7" i="8"/>
  <c r="B16" i="7" l="1"/>
  <c r="A15" i="10" l="1"/>
  <c r="B17" i="10"/>
  <c r="C17" i="10"/>
  <c r="B16" i="8" s="1"/>
  <c r="C15" i="10"/>
  <c r="B10" i="8" s="1"/>
  <c r="F22" i="2"/>
  <c r="C19" i="10" s="1"/>
  <c r="F20" i="2"/>
  <c r="F19" i="2"/>
  <c r="B9" i="7" l="1"/>
  <c r="B15" i="7"/>
</calcChain>
</file>

<file path=xl/sharedStrings.xml><?xml version="1.0" encoding="utf-8"?>
<sst xmlns="http://schemas.openxmlformats.org/spreadsheetml/2006/main" count="171" uniqueCount="111">
  <si>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</si>
  <si>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</si>
  <si>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Ծրագիր</t>
  </si>
  <si>
    <t xml:space="preserve"> Միջոցառում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</si>
  <si>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</si>
  <si>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</si>
  <si>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</si>
  <si>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</si>
  <si>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</si>
  <si>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</si>
  <si>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</si>
  <si>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Գործառական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</si>
  <si>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</si>
  <si>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</si>
  <si>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</si>
  <si>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</si>
  <si>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Միջոցա ռում</t>
  </si>
  <si>
    <t xml:space="preserve"> ԸՆԴԱՄԵՆԸ ԾԱԽՍԵՐ</t>
  </si>
  <si>
    <t xml:space="preserve"> այդ թվում`</t>
  </si>
  <si>
    <t xml:space="preserve"> 01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</si>
  <si>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</si>
  <si>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</si>
  <si>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ԸՆԹԱՑԻԿ ԾԱԽՍԵՐ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</si>
  <si>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</si>
  <si>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</si>
  <si>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</si>
  <si>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</si>
  <si>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</si>
  <si>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</si>
  <si>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</si>
  <si>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</si>
  <si>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</si>
  <si>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</si>
  <si>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(հազար դրամ) </t>
  </si>
  <si>
    <t>այդ թվում՝</t>
  </si>
  <si>
    <t>Հավելված  № 1</t>
  </si>
  <si>
    <t>№ ------------ -Ն որոշման</t>
  </si>
  <si>
    <t>Հավելված  № 2</t>
  </si>
  <si>
    <t>Հավելված  № 4</t>
  </si>
  <si>
    <t>Միջոցառման անվանումը`</t>
  </si>
  <si>
    <t xml:space="preserve">Ցուցանիշների փոփոխությունը (ավելացումները նշված են դրական նշանով) </t>
  </si>
  <si>
    <t>(հազ. դրամ)</t>
  </si>
  <si>
    <t>Գումար</t>
  </si>
  <si>
    <t>1. Եկամուտների գծով</t>
  </si>
  <si>
    <t>2. Ծախսերի գծով</t>
  </si>
  <si>
    <t>3. Դեֆիցիտը (պակասուրդը)</t>
  </si>
  <si>
    <t>-</t>
  </si>
  <si>
    <t>Պետական բյուջեի եկամուտները</t>
  </si>
  <si>
    <t>ԸՆԴԱՄԵՆԸ՝</t>
  </si>
  <si>
    <t>Հարկային եկամուտներ և պետական տուրքեր</t>
  </si>
  <si>
    <t>Պաշտոնական դրամաշնորհներ</t>
  </si>
  <si>
    <t>Հավելված  № 3</t>
  </si>
  <si>
    <t>Հավելված  № 6</t>
  </si>
  <si>
    <t xml:space="preserve">Միջոցառումն իրականացնող կազմակերպության(ների) անվանում(նե)ը </t>
  </si>
  <si>
    <t>Հավելված  № 7</t>
  </si>
  <si>
    <t>ՄԱՍ 1. ՊԵՏԱԿԱՆ ՄԱՐՄՆԻ ԳԾՈՎ ԱՐԴՅՈՒՆՔԱՅԻՆ (ԿԱՏԱՐՈՂԱԿԱՆ) ՑՈՒՑԱՆԻՇՆԵՐԸ</t>
  </si>
  <si>
    <t>Հավելված  № 5</t>
  </si>
  <si>
    <t>Ծրագրի դասիչը</t>
  </si>
  <si>
    <t>ծրագիր</t>
  </si>
  <si>
    <t>միջոցառումը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</si>
  <si>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</si>
  <si>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(հազ.դրամ.)</t>
  </si>
  <si>
    <t>Ընդամենը</t>
  </si>
  <si>
    <t xml:space="preserve">այդ թվում </t>
  </si>
  <si>
    <t>այդ թվում`</t>
  </si>
  <si>
    <t>այդ թվում` ըստ կատարողների</t>
  </si>
  <si>
    <t>այդ թվում` բյուջետային ծախսերի տնտեսագիտական դասակարգման հոդվածներ</t>
  </si>
  <si>
    <t>ԸՆԹԱՑԻԿ ԾԱԽՍԵՐ</t>
  </si>
  <si>
    <t>ԸՆԴԱՄԵՆԸ ԾԱԽՍԵՐ</t>
  </si>
  <si>
    <t>Ցուցանիշների փոփոխությունը (ավելացումները նշված են դրական նշանով)</t>
  </si>
  <si>
    <t>Համաֆինանսավորում</t>
  </si>
  <si>
    <t>Դրամաշնորհային միջոցներ</t>
  </si>
  <si>
    <t xml:space="preserve">հազար դրամներով
 </t>
  </si>
  <si>
    <t>ՀՀ կառավարության           2021 թվականի</t>
  </si>
  <si>
    <t>«ՀԱՅԱՍՏԱՆԻ ՀԱՆՐԱՊԵՏՈՒԹՅԱՆ 2021 ԹՎԱԿԱՆԻ ՊԵՏԱԿԱՆ ԲՅՈՒՋԵԻ ՄԱՍԻՆ» ՀԱՅԱՍՏԱՆԻ ՀԱՆՐԱՊԵՏՈՒԹՅԱՆ ՕՐԵՆՔԻ N 2 ՀՈԴՎԱԾԻ ԱՂՅՈՒՍԱԿՈՒՄ ԿԱՏԱՐՎՈՂ ՓՈՓՈԽՈՒԹՅՈՒՆՆԵՐԸ</t>
  </si>
  <si>
    <t xml:space="preserve">         ՀՀ կառավարության           2021 թվականի</t>
  </si>
  <si>
    <t>Հայաստանի հանքարդյունաբերության ոլորտի  զարգացման քաղաքականության մշակմանն ու դրանից բխող գործողությունների ծրագրին աջակցություն</t>
  </si>
  <si>
    <t>Հայաստանի հանքարդյունաբերության ոլորտի քաղաքականության դրամաշնորհի II ծրագիր</t>
  </si>
  <si>
    <t xml:space="preserve"> ՀՀ տարածքային կառավարման և ենթակառուցվածքների նախարարություն</t>
  </si>
  <si>
    <t>04</t>
  </si>
  <si>
    <t>1073</t>
  </si>
  <si>
    <t>11002</t>
  </si>
  <si>
    <t xml:space="preserve"> Ընդերքի ուսումնասիրության, օգտագործման և պահպանման ծառայություններ</t>
  </si>
  <si>
    <t xml:space="preserve"> Ընդերքի օգտագործման արդյունավետության բարձրացում</t>
  </si>
  <si>
    <t xml:space="preserve"> Ընդերքօգտագործման միասնական ֆոնդի ստեղծում և վարում</t>
  </si>
  <si>
    <t xml:space="preserve"> Լեռնաարդյունահանում, արդյունաբերություն և շինարարություն</t>
  </si>
  <si>
    <t xml:space="preserve"> ՏՆՏԵՍԱԿԱՆ ՀԱՐԱԲԵՐՈՒԹՅՈՒՆՆԵՐ</t>
  </si>
  <si>
    <t xml:space="preserve"> Հանքային ռեսուրսների արդյունահանում, բացառությամբ բնական վառելիքի</t>
  </si>
  <si>
    <t xml:space="preserve"> ԱՅԼ  ԾԱԽՍԵՐ</t>
  </si>
  <si>
    <t xml:space="preserve"> Այլ ծախսեր</t>
  </si>
  <si>
    <t>ՀՀ ՏԱՐԱԾՔԱՅԻՆ ԿԱՌԱՎԱՐՄԱՆ ԵՎ ԵՆԹԱԿԱՌՈՒՑՎԱԾՔՆԵՐԻ ՆԱԽԱՐԱՐՈՒԹՅՈՒՆ</t>
  </si>
  <si>
    <t>- Այլ ծախսեր</t>
  </si>
  <si>
    <t xml:space="preserve"> ՀՀ տարածքային կառավարման և ենթակառուցվածքների նախարարություն </t>
  </si>
  <si>
    <t xml:space="preserve"> Մասնագիտացված միավոր </t>
  </si>
  <si>
    <t>Առաջին կիսամյակ</t>
  </si>
  <si>
    <t>Ինն ամիս</t>
  </si>
  <si>
    <t>Տարի</t>
  </si>
  <si>
    <t xml:space="preserve"> Տարի</t>
  </si>
  <si>
    <t>Տեղեկատվական արշավների և իրազեկման բարձրացման միջոցառումների կազմակերպում, քանակ, հատ</t>
  </si>
  <si>
    <t>ՄԱՍ 2 ՊԵՏԱԿԱՆ ՄԱՐՄՆԻ ԳԾՈՎ ԱՐԴՅՈՒՆՔԱՅԻՆ (ԿԱՏԱՐՈՂԱԿԱՆ) ՑՈՒՑԱՆԻՇՆԵՐԸ</t>
  </si>
  <si>
    <t>Ցուցանիշների փոփոխությունը (ավելացումները նշված են դրական նշանով)</t>
  </si>
  <si>
    <t xml:space="preserve">ԸՆԴԱՄԵՆԸ
այդ թվում`
</t>
  </si>
  <si>
    <t xml:space="preserve"> - ԸՆԹԱՑԻԿ ԾԱԽՍԵՐ </t>
  </si>
  <si>
    <t xml:space="preserve"> ԸՆԴԱՄԵՆԸ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</si>
  <si>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GHEA Grapalat"/>
        <family val="3"/>
      </rPr>
      <t xml:space="preserve">ՀԱՅԱՍՏԱՆԻ ՀԱՆՐԱՊԵՏՈՒԹՅԱՆ ԿԱՌԱՎԱՐՈՒԹՅԱՆ 2020 ԹՎԱԿԱՆԻ ԴԵԿՏԵՄԲԵՐԻ 30-Ի N 2215-Ն ՈՐՈՇՄԱՆ N  9.1 ՀԱՎԵԼՎԱԾԻ 9.1.8 ԱՂՅՈՒՍԱԿՈՒՄ ԿԱՏԱՐՎՈՂ ՓՈՓՈԽՈՒԹՅՈՒՆՆԵՐԸ ԵՎ ԼՐԱՑՈՒՄՆԵՐ
</t>
    </r>
    <r>
      <rPr>
        <sz val="12"/>
        <color indexed="8"/>
        <rFont val="GHEA Grapalat"/>
        <family val="3"/>
      </rPr>
      <t xml:space="preserve">
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</si>
  <si>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GHEA Grapalat"/>
        <family val="3"/>
      </rPr>
      <t xml:space="preserve">ՀԱՅԱՍՏԱՆԻ ՀԱՆՐԱՊԵՏՈՒԹՅԱՆ ԿԱՌԱՎԱՐՈՒԹՅԱՆ 2019 ԹՎԱԿԱՆԻ ԴԵԿՏԵՄԲԵՐԻ 26-Ի N 1919-Ն ՈՐՈՇՄԱՆ N  9 ՀԱՎԵԼՎԱԾԻ 9.9 ԱՂՅՈՒՍԱԿՈՒՄ ԿԱՏԱՐՎՈՂ ՓՈՓՈԽՈՒԹՅՈՒՆՆԵՐԸ ԵՎ ԼՐԱՑՈՒՄԸ  </t>
    </r>
    <r>
      <rPr>
        <sz val="12"/>
        <color indexed="8"/>
        <rFont val="GHEA Grapalat"/>
        <family val="3"/>
      </rPr>
      <t xml:space="preserve">   _x000D_
 </t>
    </r>
  </si>
  <si>
    <t>«ՀԱՅԱՍՏԱՆԻ ՀԱՆՐԱՊԵՏՈՒԹՅԱՆ 2021 ԹՎԱԿԱՆԻ ՊԵՏԱԿԱՆ ԲՅՈՒՋԵԻ ՄԱՍԻՆ»  ՕՐԵՆՔԻ N 6 ՀՈԴՎԱԾԻ ԱՂՅՈՒՍԱԿՈՒՄ ԵՎ ՀԱՅԱՍՏԱՆԻ ՀԱՆՐԱՊԵՏՈՒԹՅԱՆ ԿԱՌԱՎԱՐՈՒԹՅԱՆ 2020 ԹՎԱԿԱՆԻ ԴԵԿՏԵՄԲԵՐԻ 30-Ի N 2215-Ն ՈՐՈՇՄԱՆ N 2 ՀԱՎԵԼՎԱԾՈՒՄ ԿԱՏԱՐՎՈՂ ՓՈՓՈԽՈՒԹՅՈՒՆՆԵՐԸ</t>
  </si>
  <si>
    <t>«ՀԱՅԱՍՏԱՆԻ ՀԱՆՐԱՊԵՏՈՒԹՅԱՆ 2021 ԹՎԱԿԱՆԻ ՊԵՏԱԿԱՆ ԲՅՈՒՋԵԻ ՄԱՍԻՆ» ՕՐԵՆՔԻ N 1 ՀԱՎԵԼՎԱԾԻ N 2 ԱՂՅՈՒՍԱԿՈՒՄ ԵՎ ՀԱՅԱՍՏԱՆԻ ՀԱՆՐԱՊԵՏՈՒԹՅԱՆ ԿԱՌԱՎԱՐՈՒԹՅԱՆ 2020 ԹՎԱԿԱՆԻ ԴԵԿՏԵՄԲԵՐԻ 30-Ի  №  2215-Ն ՈՐՈՇՄԱՆ  № 5 ՀԱՎԵԼՎԱԾԻ № 1 ԱՂՅՈՒՍԱԿՈՒՄ ԿԱՏԱՐՎՈՂ ՓՈՓՈԽՈՒԹՅՈՒՆՆԵՐԸ ԵՎ ԼՐԱՑՈՒՄՆԵՐԸ</t>
  </si>
  <si>
    <t>ՀԱՅԱՍՏԱՆԻ ՀԱՆՐԱՊԵՏՈՒԹՅԱՆ ԿԱՌԱՎԱՐՈՒԹՅԱՆ 2020 ԹՎԱԿԱՆԻ ԴԵԿՏԵՄԲԵՐԻ 30-Ի № 2215-Ն ՈՐՈՇՄԱՆ NN 3 և 4 ՀԱՎԵԼՎԱԾՆԵՐՈՒՄ ԿԱՏԱՐՎՈՂ ՓՈՓՈԽՈՒԹՅՈՒՆՆԵՐԸ ԵՎ ԼՐԱՑՈՒՄՆԵՐԸ</t>
  </si>
  <si>
    <t>«ՀԱՅԱՍՏԱՆԻ ՀԱՆՐԱՊԵՏՈՒԹՅԱՆ 2021 ԹՎԱԿԱՆԻ ՊԵՏԱԿԱՆ ԲՅՈՒՋԵԻ ՄԱՍԻՆ»  ՕՐԵՆՔԻ N 1 ՀԱՎԵԼՎԱԾԻ N 5 ԱՂՅՈՒՍԱԿՈՒՄ ԵՎ ՀԱՅԱՍՏԱՆԻ ՀԱՆՐԱՊԵՏՈՒԹՅԱՆ ԿԱՌԱՎԱՐՈՒԹՅԱՆ 2020 ԹՎԱԿԱՆԻ ԴԵԿՏԵՄԲԵՐԻ 30-Ի N 2215-Ն ՈՐՈՇՄԱՆ N 5 ՀԱՎԵԼՎԱԾԻ  N 4 ԱՂՅՈՒՍԱԿՈՒՄ ԿԱՏԱՐՎՈՂ ՓՈՓՈԽՈՒԹՅՈՒՆՆԵՐԸ ԵՎ ԼՐԱՑՈՒՄՆԵՐԸ</t>
  </si>
  <si>
    <t>ՀԱՅԱՍՏԱՆԻ ՀԱՆՐԱՊԵՏՈՒԹՅԱՆ ԿԱՌԱՎԱՐՈՒԹՅԱՆ 2020 ԹՎԱԿԱՆԻ ԴԵԿՏԵՄԲԵՐԻ 30-Ի N 2215-Ն ՈՐՈՇՄԱՆ N  9 ՀԱՎԵԼՎԱԾԻ 9.8 ԱՂՅՈՒՍԱԿՈՒՄ ԿԱՏԱՐՎՈՂ ՓՈՓՈԽՈՒԹՅՈՒՆՆԵՐԸ ԵՎ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</si>
</sst>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##,##0.0;\(##,##0.0\);\-"/>
    <numFmt numFmtId="165" formatCode="#,##0.0"/>
    <numFmt numFmtId="166" formatCode="_(* #,##0.0_);_(* \(#,##0.0\);_(* &quot;-&quot;??_);_(@_)"/>
    <numFmt numFmtId="167" formatCode="_-* #,##0.00_-;\-* #,##0.00_-;_-* &quot;-&quot;??_-;_-@_-"/>
    <numFmt numFmtId="168" formatCode="_-* #,##0.00\ _դ_ր_._-;\-* #,##0.00\ _դ_ր_._-;_-* &quot;-&quot;??\ _դ_ր_._-;_-@_-"/>
    <numFmt numFmtId="169" formatCode="_(* #,##0.0_);_(* \(#,##0.0\);_(* &quot;-&quot;?_);_(@_)"/>
    <numFmt numFmtId="170" formatCode="_ * #,##0.00_)\ _ _ ;_ * \(#,##0.00\)\ _ _ ;_ * &quot;-&quot;??_)\ _ _ ;_ @_ "/>
    <numFmt numFmtId="171" formatCode="_-* #,##0.00_р_._-;\-* #,##0.00_р_._-;_-* &quot;-&quot;??_р_._-;_-@_-"/>
  </numFmts>
  <fonts count="73">
    <font>
      <sz val="8"/>
      <name val="GHEA Grapala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2"/>
    </font>
    <font>
      <b/>
      <sz val="8"/>
      <name val="GHEA Grapalat"/>
      <family val="2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Arial Narrow"/>
      <family val="2"/>
    </font>
    <font>
      <sz val="8"/>
      <name val="GHEA Grapalat"/>
      <family val="3"/>
    </font>
    <font>
      <sz val="10"/>
      <color indexed="8"/>
      <name val="MS Sans Serif"/>
      <family val="2"/>
    </font>
    <font>
      <sz val="10"/>
      <color rgb="FF9C6500"/>
      <name val="Calibri"/>
      <family val="2"/>
      <scheme val="minor"/>
    </font>
    <font>
      <sz val="11"/>
      <color theme="1"/>
      <name val="Times Armenian"/>
      <family val="2"/>
    </font>
    <font>
      <sz val="8"/>
      <name val="Arial Armenian"/>
      <family val="2"/>
      <charset val="204"/>
    </font>
    <font>
      <sz val="12"/>
      <color indexed="8"/>
      <name val="Times Armenian"/>
      <family val="2"/>
    </font>
    <font>
      <sz val="10"/>
      <name val="Arial"/>
      <family val="2"/>
      <charset val="204"/>
    </font>
    <font>
      <sz val="12"/>
      <color theme="1"/>
      <name val="Times Armenian"/>
      <family val="2"/>
    </font>
    <font>
      <sz val="12"/>
      <name val="GHEA Grapalat"/>
      <family val="2"/>
    </font>
    <font>
      <i/>
      <sz val="12"/>
      <name val="GHEA Grapalat"/>
      <family val="2"/>
    </font>
    <font>
      <b/>
      <sz val="12"/>
      <name val="GHEA Grapalat"/>
      <family val="2"/>
    </font>
    <font>
      <b/>
      <u/>
      <sz val="12"/>
      <name val="GHEA Grapalat"/>
      <family val="2"/>
    </font>
    <font>
      <sz val="12"/>
      <name val="GHEA Grapalat"/>
      <family val="3"/>
    </font>
    <font>
      <i/>
      <sz val="12"/>
      <name val="GHEA Grapalat"/>
      <family val="3"/>
    </font>
    <font>
      <b/>
      <sz val="12"/>
      <name val="GHEA Grapalat"/>
      <family val="3"/>
    </font>
    <font>
      <b/>
      <i/>
      <sz val="12"/>
      <name val="GHEA Grapalat"/>
      <family val="2"/>
    </font>
    <font>
      <b/>
      <sz val="12"/>
      <color rgb="FF000000"/>
      <name val="GHEA Grapalat"/>
      <family val="2"/>
    </font>
    <font>
      <sz val="12"/>
      <color rgb="FF000000"/>
      <name val="GHEA Grapalat"/>
      <family val="2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i/>
      <sz val="12"/>
      <color theme="1"/>
      <name val="GHEA Grapalat"/>
      <family val="3"/>
    </font>
    <font>
      <b/>
      <u/>
      <sz val="12"/>
      <name val="GHEA Grapalat"/>
      <family val="3"/>
    </font>
    <font>
      <sz val="12"/>
      <color indexed="8"/>
      <name val="GHEA Grapalat"/>
      <family val="3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6">
    <xf numFmtId="0" fontId="0" fillId="0" borderId="0">
      <alignment horizontal="left" vertical="top" wrapText="1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0"/>
    <xf numFmtId="164" fontId="6" fillId="0" borderId="0" applyFill="0" applyBorder="0" applyProtection="0">
      <alignment horizontal="right" vertical="top"/>
    </xf>
    <xf numFmtId="164" fontId="7" fillId="0" borderId="0" applyFill="0" applyBorder="0" applyProtection="0">
      <alignment horizontal="right" vertical="top"/>
    </xf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19" applyNumberFormat="0" applyAlignment="0" applyProtection="0"/>
    <xf numFmtId="0" fontId="18" fillId="7" borderId="20" applyNumberFormat="0" applyAlignment="0" applyProtection="0"/>
    <xf numFmtId="0" fontId="19" fillId="7" borderId="19" applyNumberFormat="0" applyAlignment="0" applyProtection="0"/>
    <xf numFmtId="0" fontId="20" fillId="0" borderId="21" applyNumberFormat="0" applyFill="0" applyAlignment="0" applyProtection="0"/>
    <xf numFmtId="0" fontId="21" fillId="8" borderId="2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168" fontId="6" fillId="0" borderId="0" applyFont="0" applyFill="0" applyBorder="0" applyAlignment="0" applyProtection="0">
      <alignment horizontal="left" vertical="top" wrapText="1"/>
    </xf>
    <xf numFmtId="0" fontId="27" fillId="5" borderId="0" applyNumberFormat="0" applyBorder="0" applyAlignment="0" applyProtection="0"/>
    <xf numFmtId="0" fontId="10" fillId="0" borderId="0"/>
    <xf numFmtId="0" fontId="26" fillId="0" borderId="0"/>
    <xf numFmtId="0" fontId="4" fillId="9" borderId="23" applyNumberFormat="0" applyFont="0" applyAlignment="0" applyProtection="0"/>
    <xf numFmtId="9" fontId="6" fillId="0" borderId="0" applyFont="0" applyFill="0" applyBorder="0" applyAlignment="0" applyProtection="0">
      <alignment horizontal="left" vertical="top" wrapText="1"/>
    </xf>
    <xf numFmtId="0" fontId="28" fillId="0" borderId="0" applyNumberFormat="0" applyFill="0" applyBorder="0" applyAlignment="0" applyProtection="0"/>
    <xf numFmtId="0" fontId="6" fillId="0" borderId="0">
      <alignment horizontal="left" vertical="top" wrapText="1"/>
    </xf>
    <xf numFmtId="0" fontId="29" fillId="0" borderId="0"/>
    <xf numFmtId="167" fontId="29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2" fillId="4" borderId="0" applyNumberFormat="0" applyBorder="0" applyAlignment="0" applyProtection="0"/>
    <xf numFmtId="0" fontId="33" fillId="7" borderId="19" applyNumberFormat="0" applyAlignment="0" applyProtection="0"/>
    <xf numFmtId="0" fontId="34" fillId="8" borderId="22" applyNumberFormat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40" fillId="6" borderId="19" applyNumberFormat="0" applyAlignment="0" applyProtection="0"/>
    <xf numFmtId="0" fontId="41" fillId="0" borderId="21" applyNumberFormat="0" applyFill="0" applyAlignment="0" applyProtection="0"/>
    <xf numFmtId="0" fontId="42" fillId="5" borderId="0" applyNumberFormat="0" applyBorder="0" applyAlignment="0" applyProtection="0"/>
    <xf numFmtId="0" fontId="30" fillId="9" borderId="23" applyNumberFormat="0" applyFont="0" applyAlignment="0" applyProtection="0"/>
    <xf numFmtId="0" fontId="43" fillId="7" borderId="20" applyNumberFormat="0" applyAlignment="0" applyProtection="0"/>
    <xf numFmtId="0" fontId="44" fillId="0" borderId="0" applyNumberFormat="0" applyFill="0" applyBorder="0" applyAlignment="0" applyProtection="0"/>
    <xf numFmtId="0" fontId="45" fillId="0" borderId="24" applyNumberFormat="0" applyFill="0" applyAlignment="0" applyProtection="0"/>
    <xf numFmtId="0" fontId="4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9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9" fillId="0" borderId="0" applyFont="0" applyFill="0" applyBorder="0" applyAlignment="0" applyProtection="0"/>
    <xf numFmtId="0" fontId="3" fillId="9" borderId="23" applyNumberFormat="0" applyFont="0" applyAlignment="0" applyProtection="0"/>
    <xf numFmtId="0" fontId="49" fillId="0" borderId="0"/>
    <xf numFmtId="0" fontId="9" fillId="0" borderId="0"/>
    <xf numFmtId="43" fontId="4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5" borderId="0" applyNumberFormat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16" fillId="4" borderId="0" applyNumberFormat="0" applyBorder="0" applyAlignment="0" applyProtection="0"/>
    <xf numFmtId="0" fontId="19" fillId="7" borderId="19" applyNumberFormat="0" applyAlignment="0" applyProtection="0"/>
    <xf numFmtId="0" fontId="21" fillId="8" borderId="22" applyNumberFormat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>
      <alignment horizontal="left" vertical="top" wrapText="1"/>
    </xf>
    <xf numFmtId="170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7" fillId="6" borderId="19" applyNumberFormat="0" applyAlignment="0" applyProtection="0"/>
    <xf numFmtId="0" fontId="20" fillId="0" borderId="21" applyNumberFormat="0" applyFill="0" applyAlignment="0" applyProtection="0"/>
    <xf numFmtId="0" fontId="52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0" borderId="0"/>
    <xf numFmtId="0" fontId="26" fillId="0" borderId="0"/>
    <xf numFmtId="0" fontId="10" fillId="0" borderId="0"/>
    <xf numFmtId="0" fontId="54" fillId="0" borderId="0">
      <alignment horizontal="left"/>
    </xf>
    <xf numFmtId="0" fontId="56" fillId="0" borderId="0"/>
    <xf numFmtId="0" fontId="8" fillId="0" borderId="0"/>
    <xf numFmtId="0" fontId="8" fillId="0" borderId="0"/>
    <xf numFmtId="0" fontId="53" fillId="0" borderId="0"/>
    <xf numFmtId="0" fontId="9" fillId="0" borderId="0"/>
    <xf numFmtId="0" fontId="1" fillId="0" borderId="0"/>
    <xf numFmtId="0" fontId="6" fillId="0" borderId="0">
      <alignment horizontal="left" vertical="top" wrapText="1"/>
    </xf>
    <xf numFmtId="0" fontId="57" fillId="0" borderId="0"/>
    <xf numFmtId="0" fontId="6" fillId="0" borderId="0">
      <alignment horizontal="left" vertical="top" wrapText="1"/>
    </xf>
    <xf numFmtId="0" fontId="10" fillId="0" borderId="0"/>
    <xf numFmtId="0" fontId="10" fillId="0" borderId="0"/>
    <xf numFmtId="0" fontId="26" fillId="9" borderId="23" applyNumberFormat="0" applyFont="0" applyAlignment="0" applyProtection="0"/>
    <xf numFmtId="0" fontId="18" fillId="7" borderId="20" applyNumberFormat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30" fillId="0" borderId="0"/>
    <xf numFmtId="0" fontId="50" fillId="0" borderId="0"/>
    <xf numFmtId="0" fontId="8" fillId="0" borderId="0"/>
    <xf numFmtId="9" fontId="50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203">
    <xf numFmtId="0" fontId="0" fillId="0" borderId="0" xfId="0">
      <alignment horizontal="left" vertical="top" wrapText="1"/>
    </xf>
    <xf numFmtId="0" fontId="58" fillId="0" borderId="0" xfId="0" applyFont="1">
      <alignment horizontal="left" vertical="top" wrapText="1"/>
    </xf>
    <xf numFmtId="0" fontId="59" fillId="0" borderId="0" xfId="0" applyFont="1" applyFill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0" fontId="58" fillId="0" borderId="0" xfId="0" applyFont="1" applyAlignment="1">
      <alignment horizontal="right" vertical="top" wrapText="1"/>
    </xf>
    <xf numFmtId="0" fontId="58" fillId="0" borderId="2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left" vertical="center" wrapText="1"/>
    </xf>
    <xf numFmtId="166" fontId="58" fillId="0" borderId="2" xfId="10" applyNumberFormat="1" applyFont="1" applyBorder="1" applyAlignment="1">
      <alignment horizontal="center" vertical="top" wrapText="1"/>
    </xf>
    <xf numFmtId="0" fontId="58" fillId="0" borderId="2" xfId="15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166" fontId="58" fillId="0" borderId="2" xfId="10" applyNumberFormat="1" applyFont="1" applyBorder="1" applyAlignment="1">
      <alignment horizontal="center" vertical="center" wrapText="1"/>
    </xf>
    <xf numFmtId="166" fontId="58" fillId="0" borderId="2" xfId="10" applyNumberFormat="1" applyFont="1" applyBorder="1" applyAlignment="1">
      <alignment horizontal="left" vertical="center" wrapText="1"/>
    </xf>
    <xf numFmtId="0" fontId="58" fillId="0" borderId="0" xfId="0" applyFont="1" applyAlignment="1">
      <alignment horizontal="left" vertical="top" wrapText="1"/>
    </xf>
    <xf numFmtId="0" fontId="59" fillId="2" borderId="0" xfId="0" applyFont="1" applyFill="1" applyBorder="1" applyAlignment="1">
      <alignment horizontal="right"/>
    </xf>
    <xf numFmtId="0" fontId="58" fillId="2" borderId="0" xfId="0" applyFont="1" applyFill="1" applyBorder="1" applyAlignment="1"/>
    <xf numFmtId="0" fontId="58" fillId="2" borderId="0" xfId="0" applyFont="1" applyFill="1" applyBorder="1" applyAlignment="1">
      <alignment horizontal="centerContinuous"/>
    </xf>
    <xf numFmtId="0" fontId="58" fillId="0" borderId="1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 wrapText="1"/>
    </xf>
    <xf numFmtId="164" fontId="60" fillId="0" borderId="2" xfId="9" applyNumberFormat="1" applyFont="1" applyFill="1" applyBorder="1" applyAlignment="1">
      <alignment horizontal="right" vertical="top"/>
    </xf>
    <xf numFmtId="0" fontId="60" fillId="0" borderId="0" xfId="0" applyFont="1" applyAlignment="1">
      <alignment horizontal="left" vertical="center" wrapText="1"/>
    </xf>
    <xf numFmtId="0" fontId="58" fillId="2" borderId="1" xfId="0" applyFont="1" applyFill="1" applyBorder="1">
      <alignment horizontal="left" vertical="top" wrapText="1"/>
    </xf>
    <xf numFmtId="0" fontId="58" fillId="2" borderId="4" xfId="0" applyFont="1" applyFill="1" applyBorder="1">
      <alignment horizontal="left" vertical="top" wrapText="1"/>
    </xf>
    <xf numFmtId="0" fontId="58" fillId="2" borderId="1" xfId="0" applyFont="1" applyFill="1" applyBorder="1" applyAlignment="1">
      <alignment horizontal="left" vertical="top" wrapText="1"/>
    </xf>
    <xf numFmtId="0" fontId="59" fillId="0" borderId="14" xfId="0" applyFont="1" applyFill="1" applyBorder="1">
      <alignment horizontal="left" vertical="top" wrapText="1"/>
    </xf>
    <xf numFmtId="43" fontId="58" fillId="0" borderId="2" xfId="1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top" wrapText="1"/>
    </xf>
    <xf numFmtId="0" fontId="58" fillId="0" borderId="14" xfId="0" applyFont="1" applyFill="1" applyBorder="1">
      <alignment horizontal="left" vertical="top" wrapText="1"/>
    </xf>
    <xf numFmtId="0" fontId="58" fillId="2" borderId="7" xfId="0" applyFont="1" applyFill="1" applyBorder="1">
      <alignment horizontal="left" vertical="top" wrapText="1"/>
    </xf>
    <xf numFmtId="0" fontId="58" fillId="2" borderId="27" xfId="0" applyFont="1" applyFill="1" applyBorder="1">
      <alignment horizontal="left" vertical="top" wrapText="1"/>
    </xf>
    <xf numFmtId="0" fontId="58" fillId="0" borderId="12" xfId="0" applyFont="1" applyFill="1" applyBorder="1">
      <alignment horizontal="left" vertical="top" wrapText="1"/>
    </xf>
    <xf numFmtId="0" fontId="58" fillId="2" borderId="2" xfId="0" applyFont="1" applyFill="1" applyBorder="1" applyAlignment="1">
      <alignment vertical="top" wrapText="1"/>
    </xf>
    <xf numFmtId="0" fontId="58" fillId="2" borderId="8" xfId="0" applyFont="1" applyFill="1" applyBorder="1">
      <alignment horizontal="left" vertical="top" wrapText="1"/>
    </xf>
    <xf numFmtId="0" fontId="58" fillId="2" borderId="8" xfId="0" applyFont="1" applyFill="1" applyBorder="1" applyAlignment="1">
      <alignment horizontal="left" vertical="top" wrapText="1"/>
    </xf>
    <xf numFmtId="0" fontId="59" fillId="2" borderId="26" xfId="0" applyFont="1" applyFill="1" applyBorder="1">
      <alignment horizontal="left" vertical="top" wrapText="1"/>
    </xf>
    <xf numFmtId="43" fontId="58" fillId="2" borderId="2" xfId="10" applyFont="1" applyFill="1" applyBorder="1" applyAlignment="1">
      <alignment horizontal="center" vertical="center" wrapText="1"/>
    </xf>
    <xf numFmtId="0" fontId="61" fillId="2" borderId="14" xfId="0" applyFont="1" applyFill="1" applyBorder="1" applyAlignment="1">
      <alignment horizontal="left" vertical="top" wrapText="1"/>
    </xf>
    <xf numFmtId="0" fontId="59" fillId="2" borderId="4" xfId="0" applyFont="1" applyFill="1" applyBorder="1">
      <alignment horizontal="left" vertical="top" wrapText="1"/>
    </xf>
    <xf numFmtId="0" fontId="58" fillId="2" borderId="0" xfId="0" applyFont="1" applyFill="1">
      <alignment horizontal="left" vertical="top" wrapText="1"/>
    </xf>
    <xf numFmtId="0" fontId="58" fillId="2" borderId="4" xfId="0" applyFont="1" applyFill="1" applyBorder="1" applyAlignment="1">
      <alignment horizontal="left" vertical="top" wrapText="1"/>
    </xf>
    <xf numFmtId="0" fontId="62" fillId="2" borderId="0" xfId="0" applyFont="1" applyFill="1" applyAlignment="1"/>
    <xf numFmtId="49" fontId="62" fillId="2" borderId="0" xfId="0" applyNumberFormat="1" applyFont="1" applyFill="1" applyAlignment="1"/>
    <xf numFmtId="0" fontId="62" fillId="0" borderId="0" xfId="0" applyFont="1">
      <alignment horizontal="left" vertical="top" wrapText="1"/>
    </xf>
    <xf numFmtId="0" fontId="63" fillId="2" borderId="0" xfId="0" applyFont="1" applyFill="1" applyAlignment="1"/>
    <xf numFmtId="0" fontId="63" fillId="2" borderId="0" xfId="0" applyFont="1" applyFill="1" applyAlignment="1">
      <alignment horizontal="right"/>
    </xf>
    <xf numFmtId="0" fontId="62" fillId="0" borderId="0" xfId="0" applyFont="1" applyAlignment="1">
      <alignment horizontal="left" vertical="top" wrapText="1"/>
    </xf>
    <xf numFmtId="0" fontId="63" fillId="2" borderId="0" xfId="0" applyFont="1" applyFill="1" applyBorder="1" applyAlignment="1"/>
    <xf numFmtId="0" fontId="63" fillId="2" borderId="0" xfId="0" applyFont="1" applyFill="1" applyBorder="1" applyAlignment="1">
      <alignment horizontal="right"/>
    </xf>
    <xf numFmtId="0" fontId="62" fillId="2" borderId="0" xfId="0" applyFont="1" applyFill="1" applyBorder="1" applyAlignment="1">
      <alignment horizontal="centerContinuous"/>
    </xf>
    <xf numFmtId="0" fontId="62" fillId="0" borderId="7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left" vertical="top" wrapText="1"/>
    </xf>
    <xf numFmtId="164" fontId="64" fillId="0" borderId="2" xfId="9" applyNumberFormat="1" applyFont="1" applyBorder="1" applyAlignment="1">
      <alignment horizontal="right" vertical="top"/>
    </xf>
    <xf numFmtId="0" fontId="62" fillId="0" borderId="10" xfId="0" applyFont="1" applyBorder="1" applyAlignment="1">
      <alignment horizontal="left" vertical="top" wrapText="1"/>
    </xf>
    <xf numFmtId="0" fontId="64" fillId="0" borderId="14" xfId="0" applyFont="1" applyBorder="1" applyAlignment="1">
      <alignment horizontal="left" vertical="top" wrapText="1"/>
    </xf>
    <xf numFmtId="0" fontId="62" fillId="0" borderId="5" xfId="0" applyFont="1" applyBorder="1" applyAlignment="1">
      <alignment horizontal="left" vertical="top" wrapText="1"/>
    </xf>
    <xf numFmtId="0" fontId="62" fillId="0" borderId="2" xfId="0" applyFont="1" applyBorder="1" applyAlignment="1">
      <alignment horizontal="left" vertical="top" wrapText="1"/>
    </xf>
    <xf numFmtId="0" fontId="64" fillId="0" borderId="5" xfId="0" applyFont="1" applyBorder="1" applyAlignment="1">
      <alignment horizontal="left" vertical="top" wrapText="1"/>
    </xf>
    <xf numFmtId="49" fontId="64" fillId="0" borderId="2" xfId="0" applyNumberFormat="1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164" fontId="62" fillId="0" borderId="2" xfId="0" applyNumberFormat="1" applyFont="1" applyBorder="1" applyAlignment="1">
      <alignment horizontal="right" vertical="top" wrapText="1"/>
    </xf>
    <xf numFmtId="0" fontId="64" fillId="0" borderId="15" xfId="0" applyFont="1" applyBorder="1" applyAlignment="1">
      <alignment horizontal="left" vertical="center" wrapText="1"/>
    </xf>
    <xf numFmtId="164" fontId="62" fillId="0" borderId="2" xfId="8" applyNumberFormat="1" applyFont="1" applyBorder="1" applyAlignment="1">
      <alignment horizontal="right" vertical="top"/>
    </xf>
    <xf numFmtId="0" fontId="63" fillId="0" borderId="15" xfId="0" applyFont="1" applyFill="1" applyBorder="1" applyAlignment="1">
      <alignment horizontal="left" vertical="center"/>
    </xf>
    <xf numFmtId="0" fontId="63" fillId="0" borderId="15" xfId="0" applyFont="1" applyFill="1" applyBorder="1" applyAlignment="1">
      <alignment horizontal="left" vertical="center" wrapText="1"/>
    </xf>
    <xf numFmtId="0" fontId="62" fillId="0" borderId="15" xfId="0" applyFont="1" applyFill="1" applyBorder="1" applyAlignment="1">
      <alignment horizontal="left" vertical="center"/>
    </xf>
    <xf numFmtId="49" fontId="62" fillId="0" borderId="15" xfId="0" applyNumberFormat="1" applyFont="1" applyFill="1" applyBorder="1">
      <alignment horizontal="left" vertical="top" wrapText="1"/>
    </xf>
    <xf numFmtId="0" fontId="58" fillId="0" borderId="0" xfId="0" applyFont="1" applyAlignment="1">
      <alignment horizontal="center" vertical="center" wrapText="1"/>
    </xf>
    <xf numFmtId="49" fontId="58" fillId="0" borderId="33" xfId="3" applyNumberFormat="1" applyFont="1" applyBorder="1" applyAlignment="1">
      <alignment horizontal="center" vertical="center" textRotation="90" wrapText="1"/>
    </xf>
    <xf numFmtId="49" fontId="58" fillId="0" borderId="34" xfId="3" applyNumberFormat="1" applyFont="1" applyBorder="1" applyAlignment="1">
      <alignment horizontal="center" vertical="center" textRotation="90" wrapText="1"/>
    </xf>
    <xf numFmtId="0" fontId="58" fillId="0" borderId="36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49" fontId="58" fillId="0" borderId="31" xfId="3" applyNumberFormat="1" applyFont="1" applyBorder="1" applyAlignment="1">
      <alignment horizontal="center" vertical="center" textRotation="90" wrapText="1"/>
    </xf>
    <xf numFmtId="49" fontId="58" fillId="0" borderId="2" xfId="3" applyNumberFormat="1" applyFont="1" applyBorder="1" applyAlignment="1">
      <alignment horizontal="center" vertical="center" textRotation="90" wrapText="1"/>
    </xf>
    <xf numFmtId="0" fontId="60" fillId="0" borderId="14" xfId="3" applyFont="1" applyBorder="1" applyAlignment="1">
      <alignment horizontal="left" vertical="top" wrapText="1"/>
    </xf>
    <xf numFmtId="169" fontId="60" fillId="2" borderId="40" xfId="64" applyNumberFormat="1" applyFont="1" applyFill="1" applyBorder="1" applyAlignment="1">
      <alignment horizontal="center" vertical="center" wrapText="1"/>
    </xf>
    <xf numFmtId="169" fontId="60" fillId="2" borderId="41" xfId="64" applyNumberFormat="1" applyFont="1" applyFill="1" applyBorder="1" applyAlignment="1">
      <alignment horizontal="center" vertical="center" wrapText="1"/>
    </xf>
    <xf numFmtId="169" fontId="60" fillId="2" borderId="42" xfId="64" applyNumberFormat="1" applyFont="1" applyFill="1" applyBorder="1" applyAlignment="1">
      <alignment horizontal="center" vertical="center" wrapText="1"/>
    </xf>
    <xf numFmtId="169" fontId="58" fillId="0" borderId="0" xfId="3" applyNumberFormat="1" applyFont="1" applyAlignment="1">
      <alignment vertical="center" wrapText="1"/>
    </xf>
    <xf numFmtId="43" fontId="66" fillId="0" borderId="14" xfId="107" applyNumberFormat="1" applyFont="1" applyFill="1" applyBorder="1" applyAlignment="1">
      <alignment vertical="center" wrapText="1"/>
    </xf>
    <xf numFmtId="169" fontId="60" fillId="2" borderId="29" xfId="64" applyNumberFormat="1" applyFont="1" applyFill="1" applyBorder="1" applyAlignment="1">
      <alignment horizontal="center" vertical="center" wrapText="1"/>
    </xf>
    <xf numFmtId="169" fontId="60" fillId="2" borderId="3" xfId="64" applyNumberFormat="1" applyFont="1" applyFill="1" applyBorder="1" applyAlignment="1">
      <alignment horizontal="center" vertical="center" wrapText="1"/>
    </xf>
    <xf numFmtId="169" fontId="60" fillId="2" borderId="30" xfId="64" applyNumberFormat="1" applyFont="1" applyFill="1" applyBorder="1" applyAlignment="1">
      <alignment horizontal="center" vertical="center" wrapText="1"/>
    </xf>
    <xf numFmtId="0" fontId="58" fillId="0" borderId="29" xfId="0" applyFont="1" applyBorder="1">
      <alignment horizontal="left" vertical="top" wrapText="1"/>
    </xf>
    <xf numFmtId="0" fontId="58" fillId="0" borderId="3" xfId="0" applyFont="1" applyBorder="1">
      <alignment horizontal="left" vertical="top" wrapText="1"/>
    </xf>
    <xf numFmtId="0" fontId="67" fillId="0" borderId="30" xfId="0" applyFont="1" applyBorder="1" applyAlignment="1">
      <alignment horizontal="left" vertical="center" wrapText="1"/>
    </xf>
    <xf numFmtId="164" fontId="58" fillId="0" borderId="13" xfId="8" applyNumberFormat="1" applyFont="1" applyBorder="1" applyAlignment="1">
      <alignment horizontal="right" vertical="top"/>
    </xf>
    <xf numFmtId="164" fontId="58" fillId="0" borderId="3" xfId="8" applyNumberFormat="1" applyFont="1" applyBorder="1" applyAlignment="1">
      <alignment horizontal="right" vertical="top"/>
    </xf>
    <xf numFmtId="164" fontId="58" fillId="0" borderId="30" xfId="8" applyNumberFormat="1" applyFont="1" applyBorder="1" applyAlignment="1">
      <alignment horizontal="right" vertical="top"/>
    </xf>
    <xf numFmtId="0" fontId="58" fillId="0" borderId="31" xfId="0" applyFont="1" applyFill="1" applyBorder="1" applyAlignment="1">
      <alignment horizontal="left" vertical="center" wrapText="1"/>
    </xf>
    <xf numFmtId="0" fontId="58" fillId="0" borderId="2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164" fontId="58" fillId="0" borderId="9" xfId="8" applyNumberFormat="1" applyFont="1" applyFill="1" applyBorder="1" applyAlignment="1">
      <alignment horizontal="right" vertical="top"/>
    </xf>
    <xf numFmtId="164" fontId="58" fillId="0" borderId="2" xfId="8" applyNumberFormat="1" applyFont="1" applyBorder="1" applyAlignment="1">
      <alignment horizontal="right" vertical="top"/>
    </xf>
    <xf numFmtId="164" fontId="58" fillId="0" borderId="32" xfId="8" applyNumberFormat="1" applyFont="1" applyBorder="1" applyAlignment="1">
      <alignment horizontal="right" vertical="top"/>
    </xf>
    <xf numFmtId="0" fontId="58" fillId="0" borderId="31" xfId="0" applyFont="1" applyFill="1" applyBorder="1">
      <alignment horizontal="left" vertical="top" wrapText="1"/>
    </xf>
    <xf numFmtId="0" fontId="58" fillId="0" borderId="2" xfId="0" applyFont="1" applyFill="1" applyBorder="1">
      <alignment horizontal="left" vertical="top" wrapText="1"/>
    </xf>
    <xf numFmtId="0" fontId="58" fillId="0" borderId="32" xfId="0" applyFont="1" applyFill="1" applyBorder="1">
      <alignment horizontal="left" vertical="top" wrapText="1"/>
    </xf>
    <xf numFmtId="0" fontId="59" fillId="0" borderId="32" xfId="0" applyFont="1" applyFill="1" applyBorder="1">
      <alignment horizontal="left" vertical="top" wrapText="1"/>
    </xf>
    <xf numFmtId="0" fontId="58" fillId="0" borderId="33" xfId="0" applyFont="1" applyFill="1" applyBorder="1">
      <alignment horizontal="left" vertical="top" wrapText="1"/>
    </xf>
    <xf numFmtId="0" fontId="58" fillId="0" borderId="34" xfId="0" applyFont="1" applyFill="1" applyBorder="1">
      <alignment horizontal="left" vertical="top" wrapText="1"/>
    </xf>
    <xf numFmtId="49" fontId="58" fillId="0" borderId="35" xfId="0" applyNumberFormat="1" applyFont="1" applyFill="1" applyBorder="1" applyAlignment="1">
      <alignment horizontal="left" vertical="center" wrapText="1"/>
    </xf>
    <xf numFmtId="164" fontId="58" fillId="0" borderId="36" xfId="8" applyNumberFormat="1" applyFont="1" applyFill="1" applyBorder="1" applyAlignment="1">
      <alignment horizontal="right" vertical="center"/>
    </xf>
    <xf numFmtId="164" fontId="58" fillId="0" borderId="34" xfId="8" applyNumberFormat="1" applyFont="1" applyBorder="1" applyAlignment="1">
      <alignment horizontal="right" vertical="center"/>
    </xf>
    <xf numFmtId="165" fontId="67" fillId="0" borderId="35" xfId="0" applyNumberFormat="1" applyFont="1" applyBorder="1" applyAlignment="1">
      <alignment horizontal="right" vertical="center"/>
    </xf>
    <xf numFmtId="164" fontId="63" fillId="0" borderId="0" xfId="0" applyNumberFormat="1" applyFont="1" applyFill="1" applyAlignment="1"/>
    <xf numFmtId="0" fontId="62" fillId="0" borderId="0" xfId="0" applyFont="1" applyFill="1" applyAlignment="1"/>
    <xf numFmtId="164" fontId="63" fillId="0" borderId="0" xfId="0" applyNumberFormat="1" applyFont="1" applyFill="1" applyAlignment="1">
      <alignment horizontal="right"/>
    </xf>
    <xf numFmtId="0" fontId="63" fillId="0" borderId="0" xfId="0" applyFont="1" applyFill="1" applyAlignment="1"/>
    <xf numFmtId="0" fontId="62" fillId="0" borderId="0" xfId="0" applyFont="1" applyFill="1" applyAlignment="1">
      <alignment horizontal="centerContinuous"/>
    </xf>
    <xf numFmtId="0" fontId="63" fillId="0" borderId="0" xfId="0" applyFont="1" applyFill="1" applyAlignment="1">
      <alignment horizontal="right"/>
    </xf>
    <xf numFmtId="164" fontId="63" fillId="0" borderId="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 horizontal="centerContinuous"/>
    </xf>
    <xf numFmtId="0" fontId="69" fillId="0" borderId="0" xfId="0" applyFont="1" applyFill="1" applyAlignment="1">
      <alignment horizontal="left" vertical="top" wrapText="1"/>
    </xf>
    <xf numFmtId="164" fontId="70" fillId="0" borderId="0" xfId="0" applyNumberFormat="1" applyFont="1" applyFill="1" applyAlignment="1">
      <alignment horizontal="left" vertical="top" wrapText="1"/>
    </xf>
    <xf numFmtId="0" fontId="64" fillId="0" borderId="2" xfId="0" applyFont="1" applyBorder="1" applyAlignment="1">
      <alignment horizontal="left" vertical="top" wrapText="1"/>
    </xf>
    <xf numFmtId="0" fontId="62" fillId="0" borderId="2" xfId="0" applyFont="1" applyBorder="1">
      <alignment horizontal="left" vertical="top" wrapText="1"/>
    </xf>
    <xf numFmtId="0" fontId="62" fillId="0" borderId="2" xfId="0" applyFont="1" applyFill="1" applyBorder="1" applyAlignment="1">
      <alignment horizontal="left" vertical="top" wrapText="1"/>
    </xf>
    <xf numFmtId="0" fontId="71" fillId="0" borderId="2" xfId="0" applyFont="1" applyFill="1" applyBorder="1" applyAlignment="1">
      <alignment horizontal="left" vertical="top" wrapText="1"/>
    </xf>
    <xf numFmtId="0" fontId="62" fillId="0" borderId="0" xfId="0" applyFont="1" applyFill="1">
      <alignment horizontal="left" vertical="top" wrapText="1"/>
    </xf>
    <xf numFmtId="0" fontId="63" fillId="0" borderId="2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horizontal="left" vertical="center" wrapText="1"/>
    </xf>
    <xf numFmtId="0" fontId="63" fillId="0" borderId="2" xfId="0" applyFont="1" applyFill="1" applyBorder="1" applyAlignment="1">
      <alignment horizontal="right" vertical="top" wrapText="1"/>
    </xf>
    <xf numFmtId="0" fontId="63" fillId="0" borderId="0" xfId="0" applyFont="1" applyAlignment="1">
      <alignment horizontal="left" vertical="top" wrapText="1"/>
    </xf>
    <xf numFmtId="166" fontId="63" fillId="0" borderId="2" xfId="10" applyNumberFormat="1" applyFont="1" applyFill="1" applyBorder="1" applyAlignment="1">
      <alignment horizontal="right" vertical="top" wrapText="1"/>
    </xf>
    <xf numFmtId="0" fontId="69" fillId="0" borderId="0" xfId="0" applyFont="1" applyFill="1" applyAlignment="1">
      <alignment vertical="center" wrapText="1"/>
    </xf>
    <xf numFmtId="164" fontId="59" fillId="0" borderId="0" xfId="0" applyNumberFormat="1" applyFont="1" applyFill="1" applyAlignment="1">
      <alignment horizontal="right"/>
    </xf>
    <xf numFmtId="0" fontId="58" fillId="0" borderId="11" xfId="0" applyFont="1" applyBorder="1" applyAlignment="1">
      <alignment horizontal="center" vertical="top" wrapText="1"/>
    </xf>
    <xf numFmtId="0" fontId="58" fillId="0" borderId="3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58" fillId="0" borderId="11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58" fillId="0" borderId="9" xfId="0" applyFont="1" applyBorder="1" applyAlignment="1">
      <alignment horizontal="center" vertical="top" wrapText="1"/>
    </xf>
    <xf numFmtId="0" fontId="58" fillId="2" borderId="2" xfId="0" applyFont="1" applyFill="1" applyBorder="1" applyAlignment="1">
      <alignment horizontal="center" vertical="top" wrapText="1"/>
    </xf>
    <xf numFmtId="0" fontId="58" fillId="0" borderId="4" xfId="0" applyFont="1" applyBorder="1" applyAlignment="1">
      <alignment horizontal="center" vertical="top" wrapText="1"/>
    </xf>
    <xf numFmtId="0" fontId="58" fillId="0" borderId="6" xfId="0" applyFont="1" applyBorder="1" applyAlignment="1">
      <alignment horizontal="center" vertical="top" wrapText="1"/>
    </xf>
    <xf numFmtId="0" fontId="58" fillId="0" borderId="27" xfId="0" applyFont="1" applyBorder="1" applyAlignment="1">
      <alignment horizontal="center" vertical="top" wrapText="1"/>
    </xf>
    <xf numFmtId="0" fontId="58" fillId="0" borderId="25" xfId="0" applyFont="1" applyBorder="1" applyAlignment="1">
      <alignment horizontal="center" vertical="top" wrapText="1"/>
    </xf>
    <xf numFmtId="0" fontId="58" fillId="2" borderId="14" xfId="0" applyFont="1" applyFill="1" applyBorder="1" applyAlignment="1">
      <alignment horizontal="center" vertical="top" wrapText="1"/>
    </xf>
    <xf numFmtId="0" fontId="58" fillId="0" borderId="2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right" vertical="top" wrapText="1"/>
    </xf>
    <xf numFmtId="164" fontId="59" fillId="2" borderId="0" xfId="0" applyNumberFormat="1" applyFont="1" applyFill="1" applyBorder="1" applyAlignment="1">
      <alignment horizontal="right"/>
    </xf>
    <xf numFmtId="0" fontId="59" fillId="2" borderId="0" xfId="0" applyFont="1" applyFill="1" applyBorder="1" applyAlignment="1">
      <alignment horizontal="right"/>
    </xf>
    <xf numFmtId="0" fontId="60" fillId="2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2" xfId="0" applyNumberFormat="1" applyFont="1" applyBorder="1" applyAlignment="1">
      <alignment horizontal="center" vertical="top" wrapText="1"/>
    </xf>
    <xf numFmtId="49" fontId="62" fillId="0" borderId="2" xfId="0" applyNumberFormat="1" applyFont="1" applyBorder="1" applyAlignment="1">
      <alignment horizontal="center" vertical="top" wrapText="1"/>
    </xf>
    <xf numFmtId="0" fontId="62" fillId="0" borderId="4" xfId="0" applyFont="1" applyBorder="1" applyAlignment="1">
      <alignment horizontal="center" vertical="top" wrapText="1"/>
    </xf>
    <xf numFmtId="0" fontId="62" fillId="0" borderId="5" xfId="0" applyFont="1" applyBorder="1" applyAlignment="1">
      <alignment horizontal="center" vertical="top" wrapText="1"/>
    </xf>
    <xf numFmtId="0" fontId="62" fillId="0" borderId="6" xfId="0" applyFont="1" applyBorder="1" applyAlignment="1">
      <alignment horizontal="center" vertical="top" wrapText="1"/>
    </xf>
    <xf numFmtId="0" fontId="62" fillId="0" borderId="27" xfId="0" applyFont="1" applyBorder="1" applyAlignment="1">
      <alignment horizontal="center" vertical="top" wrapText="1"/>
    </xf>
    <xf numFmtId="0" fontId="62" fillId="0" borderId="26" xfId="0" applyFont="1" applyBorder="1" applyAlignment="1">
      <alignment horizontal="center" vertical="top" wrapText="1"/>
    </xf>
    <xf numFmtId="0" fontId="62" fillId="0" borderId="2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169" fontId="65" fillId="0" borderId="0" xfId="64" applyNumberFormat="1" applyFont="1" applyFill="1" applyBorder="1" applyAlignment="1">
      <alignment horizontal="center" vertical="center" wrapText="1"/>
    </xf>
    <xf numFmtId="169" fontId="65" fillId="0" borderId="45" xfId="64" applyNumberFormat="1" applyFont="1" applyFill="1" applyBorder="1" applyAlignment="1">
      <alignment horizontal="center" vertical="center" wrapText="1"/>
    </xf>
    <xf numFmtId="169" fontId="65" fillId="0" borderId="44" xfId="64" applyNumberFormat="1" applyFont="1" applyFill="1" applyBorder="1" applyAlignment="1">
      <alignment horizontal="center" vertical="center" wrapText="1"/>
    </xf>
    <xf numFmtId="169" fontId="65" fillId="0" borderId="46" xfId="64" applyNumberFormat="1" applyFont="1" applyFill="1" applyBorder="1" applyAlignment="1">
      <alignment horizontal="center" vertical="center" wrapText="1"/>
    </xf>
    <xf numFmtId="169" fontId="65" fillId="0" borderId="47" xfId="64" applyNumberFormat="1" applyFont="1" applyFill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top" wrapText="1"/>
    </xf>
    <xf numFmtId="0" fontId="64" fillId="0" borderId="0" xfId="0" applyFont="1" applyFill="1" applyAlignment="1">
      <alignment horizontal="left" vertical="center"/>
    </xf>
    <xf numFmtId="0" fontId="62" fillId="0" borderId="2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left" vertical="top" wrapText="1"/>
    </xf>
    <xf numFmtId="0" fontId="62" fillId="0" borderId="9" xfId="0" applyFont="1" applyFill="1" applyBorder="1" applyAlignment="1">
      <alignment horizontal="left" vertical="top" wrapText="1"/>
    </xf>
    <xf numFmtId="164" fontId="62" fillId="0" borderId="14" xfId="0" applyNumberFormat="1" applyFont="1" applyFill="1" applyBorder="1" applyAlignment="1">
      <alignment horizontal="center" vertical="top" wrapText="1"/>
    </xf>
    <xf numFmtId="164" fontId="62" fillId="0" borderId="15" xfId="0" applyNumberFormat="1" applyFont="1" applyFill="1" applyBorder="1" applyAlignment="1">
      <alignment horizontal="center" vertical="top" wrapText="1"/>
    </xf>
    <xf numFmtId="164" fontId="62" fillId="0" borderId="9" xfId="0" applyNumberFormat="1" applyFont="1" applyFill="1" applyBorder="1" applyAlignment="1">
      <alignment horizontal="center" vertical="top" wrapText="1"/>
    </xf>
    <xf numFmtId="0" fontId="68" fillId="0" borderId="0" xfId="0" applyFont="1" applyFill="1" applyAlignment="1">
      <alignment horizontal="center" vertical="center" wrapText="1"/>
    </xf>
    <xf numFmtId="0" fontId="62" fillId="0" borderId="2" xfId="0" applyFont="1" applyFill="1" applyBorder="1" applyAlignment="1">
      <alignment horizontal="left" vertical="top" wrapText="1"/>
    </xf>
    <xf numFmtId="0" fontId="64" fillId="0" borderId="2" xfId="0" applyFont="1" applyBorder="1" applyAlignment="1">
      <alignment horizontal="left" vertical="top" wrapText="1"/>
    </xf>
    <xf numFmtId="0" fontId="64" fillId="0" borderId="14" xfId="0" applyFont="1" applyBorder="1" applyAlignment="1">
      <alignment horizontal="left" vertical="top" wrapText="1"/>
    </xf>
    <xf numFmtId="0" fontId="64" fillId="0" borderId="15" xfId="0" applyFont="1" applyBorder="1" applyAlignment="1">
      <alignment horizontal="left" vertical="top" wrapText="1"/>
    </xf>
    <xf numFmtId="0" fontId="64" fillId="0" borderId="9" xfId="0" applyFont="1" applyBorder="1" applyAlignment="1">
      <alignment horizontal="left" vertical="top" wrapText="1"/>
    </xf>
    <xf numFmtId="0" fontId="69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4" fillId="0" borderId="52" xfId="0" applyFont="1" applyFill="1" applyBorder="1" applyAlignment="1">
      <alignment horizontal="left" wrapText="1"/>
    </xf>
  </cellXfs>
  <cellStyles count="556">
    <cellStyle name="_artabyuje" xfId="171"/>
    <cellStyle name="_artabyuje_3.Havelvacner_N1_12 23.01.2018" xfId="172"/>
    <cellStyle name="20% - Accent1" xfId="29" builtinId="30" customBuiltin="1"/>
    <cellStyle name="20% - Accent1 2" xfId="65"/>
    <cellStyle name="20% - Accent1 2 2" xfId="248"/>
    <cellStyle name="20% - Accent1 2 2 2" xfId="283"/>
    <cellStyle name="20% - Accent1 2 2 2 2" xfId="362"/>
    <cellStyle name="20% - Accent1 2 2 2 3" xfId="441"/>
    <cellStyle name="20% - Accent1 2 2 2 4" xfId="520"/>
    <cellStyle name="20% - Accent1 2 2 3" xfId="330"/>
    <cellStyle name="20% - Accent1 2 2 4" xfId="409"/>
    <cellStyle name="20% - Accent1 2 2 5" xfId="488"/>
    <cellStyle name="20% - Accent1 2 3" xfId="263"/>
    <cellStyle name="20% - Accent1 2 3 2" xfId="345"/>
    <cellStyle name="20% - Accent1 2 3 3" xfId="424"/>
    <cellStyle name="20% - Accent1 2 3 4" xfId="503"/>
    <cellStyle name="20% - Accent1 2 4" xfId="298"/>
    <cellStyle name="20% - Accent1 2 4 2" xfId="377"/>
    <cellStyle name="20% - Accent1 2 4 3" xfId="456"/>
    <cellStyle name="20% - Accent1 2 4 4" xfId="535"/>
    <cellStyle name="20% - Accent1 2 5" xfId="313"/>
    <cellStyle name="20% - Accent1 2 6" xfId="392"/>
    <cellStyle name="20% - Accent1 2 7" xfId="471"/>
    <cellStyle name="20% - Accent1 2 8" xfId="173"/>
    <cellStyle name="20% - Accent1 3" xfId="108"/>
    <cellStyle name="20% - Accent1 4" xfId="136"/>
    <cellStyle name="20% - Accent2" xfId="32" builtinId="34" customBuiltin="1"/>
    <cellStyle name="20% - Accent2 2" xfId="66"/>
    <cellStyle name="20% - Accent2 2 2" xfId="249"/>
    <cellStyle name="20% - Accent2 2 2 2" xfId="284"/>
    <cellStyle name="20% - Accent2 2 2 2 2" xfId="363"/>
    <cellStyle name="20% - Accent2 2 2 2 3" xfId="442"/>
    <cellStyle name="20% - Accent2 2 2 2 4" xfId="521"/>
    <cellStyle name="20% - Accent2 2 2 3" xfId="331"/>
    <cellStyle name="20% - Accent2 2 2 4" xfId="410"/>
    <cellStyle name="20% - Accent2 2 2 5" xfId="489"/>
    <cellStyle name="20% - Accent2 2 3" xfId="264"/>
    <cellStyle name="20% - Accent2 2 3 2" xfId="346"/>
    <cellStyle name="20% - Accent2 2 3 3" xfId="425"/>
    <cellStyle name="20% - Accent2 2 3 4" xfId="504"/>
    <cellStyle name="20% - Accent2 2 4" xfId="299"/>
    <cellStyle name="20% - Accent2 2 4 2" xfId="378"/>
    <cellStyle name="20% - Accent2 2 4 3" xfId="457"/>
    <cellStyle name="20% - Accent2 2 4 4" xfId="536"/>
    <cellStyle name="20% - Accent2 2 5" xfId="314"/>
    <cellStyle name="20% - Accent2 2 6" xfId="393"/>
    <cellStyle name="20% - Accent2 2 7" xfId="472"/>
    <cellStyle name="20% - Accent2 2 8" xfId="174"/>
    <cellStyle name="20% - Accent2 3" xfId="109"/>
    <cellStyle name="20% - Accent2 4" xfId="137"/>
    <cellStyle name="20% - Accent3" xfId="35" builtinId="38" customBuiltin="1"/>
    <cellStyle name="20% - Accent3 2" xfId="67"/>
    <cellStyle name="20% - Accent3 2 2" xfId="250"/>
    <cellStyle name="20% - Accent3 2 2 2" xfId="285"/>
    <cellStyle name="20% - Accent3 2 2 2 2" xfId="364"/>
    <cellStyle name="20% - Accent3 2 2 2 3" xfId="443"/>
    <cellStyle name="20% - Accent3 2 2 2 4" xfId="522"/>
    <cellStyle name="20% - Accent3 2 2 3" xfId="332"/>
    <cellStyle name="20% - Accent3 2 2 4" xfId="411"/>
    <cellStyle name="20% - Accent3 2 2 5" xfId="490"/>
    <cellStyle name="20% - Accent3 2 3" xfId="265"/>
    <cellStyle name="20% - Accent3 2 3 2" xfId="347"/>
    <cellStyle name="20% - Accent3 2 3 3" xfId="426"/>
    <cellStyle name="20% - Accent3 2 3 4" xfId="505"/>
    <cellStyle name="20% - Accent3 2 4" xfId="300"/>
    <cellStyle name="20% - Accent3 2 4 2" xfId="379"/>
    <cellStyle name="20% - Accent3 2 4 3" xfId="458"/>
    <cellStyle name="20% - Accent3 2 4 4" xfId="537"/>
    <cellStyle name="20% - Accent3 2 5" xfId="315"/>
    <cellStyle name="20% - Accent3 2 6" xfId="394"/>
    <cellStyle name="20% - Accent3 2 7" xfId="473"/>
    <cellStyle name="20% - Accent3 2 8" xfId="175"/>
    <cellStyle name="20% - Accent3 3" xfId="110"/>
    <cellStyle name="20% - Accent3 4" xfId="138"/>
    <cellStyle name="20% - Accent4" xfId="38" builtinId="42" customBuiltin="1"/>
    <cellStyle name="20% - Accent4 2" xfId="68"/>
    <cellStyle name="20% - Accent4 2 2" xfId="251"/>
    <cellStyle name="20% - Accent4 2 2 2" xfId="286"/>
    <cellStyle name="20% - Accent4 2 2 2 2" xfId="365"/>
    <cellStyle name="20% - Accent4 2 2 2 3" xfId="444"/>
    <cellStyle name="20% - Accent4 2 2 2 4" xfId="523"/>
    <cellStyle name="20% - Accent4 2 2 3" xfId="333"/>
    <cellStyle name="20% - Accent4 2 2 4" xfId="412"/>
    <cellStyle name="20% - Accent4 2 2 5" xfId="491"/>
    <cellStyle name="20% - Accent4 2 3" xfId="266"/>
    <cellStyle name="20% - Accent4 2 3 2" xfId="348"/>
    <cellStyle name="20% - Accent4 2 3 3" xfId="427"/>
    <cellStyle name="20% - Accent4 2 3 4" xfId="506"/>
    <cellStyle name="20% - Accent4 2 4" xfId="301"/>
    <cellStyle name="20% - Accent4 2 4 2" xfId="380"/>
    <cellStyle name="20% - Accent4 2 4 3" xfId="459"/>
    <cellStyle name="20% - Accent4 2 4 4" xfId="538"/>
    <cellStyle name="20% - Accent4 2 5" xfId="316"/>
    <cellStyle name="20% - Accent4 2 6" xfId="395"/>
    <cellStyle name="20% - Accent4 2 7" xfId="474"/>
    <cellStyle name="20% - Accent4 2 8" xfId="176"/>
    <cellStyle name="20% - Accent4 3" xfId="111"/>
    <cellStyle name="20% - Accent4 4" xfId="139"/>
    <cellStyle name="20% - Accent5" xfId="41" builtinId="46" customBuiltin="1"/>
    <cellStyle name="20% - Accent5 2" xfId="69"/>
    <cellStyle name="20% - Accent5 2 2" xfId="252"/>
    <cellStyle name="20% - Accent5 2 2 2" xfId="287"/>
    <cellStyle name="20% - Accent5 2 2 2 2" xfId="366"/>
    <cellStyle name="20% - Accent5 2 2 2 3" xfId="445"/>
    <cellStyle name="20% - Accent5 2 2 2 4" xfId="524"/>
    <cellStyle name="20% - Accent5 2 2 3" xfId="334"/>
    <cellStyle name="20% - Accent5 2 2 4" xfId="413"/>
    <cellStyle name="20% - Accent5 2 2 5" xfId="492"/>
    <cellStyle name="20% - Accent5 2 3" xfId="267"/>
    <cellStyle name="20% - Accent5 2 3 2" xfId="349"/>
    <cellStyle name="20% - Accent5 2 3 3" xfId="428"/>
    <cellStyle name="20% - Accent5 2 3 4" xfId="507"/>
    <cellStyle name="20% - Accent5 2 4" xfId="302"/>
    <cellStyle name="20% - Accent5 2 4 2" xfId="381"/>
    <cellStyle name="20% - Accent5 2 4 3" xfId="460"/>
    <cellStyle name="20% - Accent5 2 4 4" xfId="539"/>
    <cellStyle name="20% - Accent5 2 5" xfId="317"/>
    <cellStyle name="20% - Accent5 2 6" xfId="396"/>
    <cellStyle name="20% - Accent5 2 7" xfId="475"/>
    <cellStyle name="20% - Accent5 2 8" xfId="177"/>
    <cellStyle name="20% - Accent5 3" xfId="112"/>
    <cellStyle name="20% - Accent5 4" xfId="140"/>
    <cellStyle name="20% - Accent6" xfId="44" builtinId="50" customBuiltin="1"/>
    <cellStyle name="20% - Accent6 2" xfId="70"/>
    <cellStyle name="20% - Accent6 2 2" xfId="253"/>
    <cellStyle name="20% - Accent6 2 2 2" xfId="288"/>
    <cellStyle name="20% - Accent6 2 2 2 2" xfId="367"/>
    <cellStyle name="20% - Accent6 2 2 2 3" xfId="446"/>
    <cellStyle name="20% - Accent6 2 2 2 4" xfId="525"/>
    <cellStyle name="20% - Accent6 2 2 3" xfId="335"/>
    <cellStyle name="20% - Accent6 2 2 4" xfId="414"/>
    <cellStyle name="20% - Accent6 2 2 5" xfId="493"/>
    <cellStyle name="20% - Accent6 2 3" xfId="268"/>
    <cellStyle name="20% - Accent6 2 3 2" xfId="350"/>
    <cellStyle name="20% - Accent6 2 3 3" xfId="429"/>
    <cellStyle name="20% - Accent6 2 3 4" xfId="508"/>
    <cellStyle name="20% - Accent6 2 4" xfId="303"/>
    <cellStyle name="20% - Accent6 2 4 2" xfId="382"/>
    <cellStyle name="20% - Accent6 2 4 3" xfId="461"/>
    <cellStyle name="20% - Accent6 2 4 4" xfId="540"/>
    <cellStyle name="20% - Accent6 2 5" xfId="318"/>
    <cellStyle name="20% - Accent6 2 6" xfId="397"/>
    <cellStyle name="20% - Accent6 2 7" xfId="476"/>
    <cellStyle name="20% - Accent6 2 8" xfId="178"/>
    <cellStyle name="20% - Accent6 3" xfId="113"/>
    <cellStyle name="20% - Accent6 4" xfId="141"/>
    <cellStyle name="40% - Accent1" xfId="30" builtinId="31" customBuiltin="1"/>
    <cellStyle name="40% - Accent1 2" xfId="71"/>
    <cellStyle name="40% - Accent1 2 2" xfId="254"/>
    <cellStyle name="40% - Accent1 2 2 2" xfId="289"/>
    <cellStyle name="40% - Accent1 2 2 2 2" xfId="368"/>
    <cellStyle name="40% - Accent1 2 2 2 3" xfId="447"/>
    <cellStyle name="40% - Accent1 2 2 2 4" xfId="526"/>
    <cellStyle name="40% - Accent1 2 2 3" xfId="336"/>
    <cellStyle name="40% - Accent1 2 2 4" xfId="415"/>
    <cellStyle name="40% - Accent1 2 2 5" xfId="494"/>
    <cellStyle name="40% - Accent1 2 3" xfId="269"/>
    <cellStyle name="40% - Accent1 2 3 2" xfId="351"/>
    <cellStyle name="40% - Accent1 2 3 3" xfId="430"/>
    <cellStyle name="40% - Accent1 2 3 4" xfId="509"/>
    <cellStyle name="40% - Accent1 2 4" xfId="304"/>
    <cellStyle name="40% - Accent1 2 4 2" xfId="383"/>
    <cellStyle name="40% - Accent1 2 4 3" xfId="462"/>
    <cellStyle name="40% - Accent1 2 4 4" xfId="541"/>
    <cellStyle name="40% - Accent1 2 5" xfId="319"/>
    <cellStyle name="40% - Accent1 2 6" xfId="398"/>
    <cellStyle name="40% - Accent1 2 7" xfId="477"/>
    <cellStyle name="40% - Accent1 2 8" xfId="179"/>
    <cellStyle name="40% - Accent1 3" xfId="114"/>
    <cellStyle name="40% - Accent1 4" xfId="142"/>
    <cellStyle name="40% - Accent2" xfId="33" builtinId="35" customBuiltin="1"/>
    <cellStyle name="40% - Accent2 2" xfId="72"/>
    <cellStyle name="40% - Accent2 2 2" xfId="255"/>
    <cellStyle name="40% - Accent2 2 2 2" xfId="290"/>
    <cellStyle name="40% - Accent2 2 2 2 2" xfId="369"/>
    <cellStyle name="40% - Accent2 2 2 2 3" xfId="448"/>
    <cellStyle name="40% - Accent2 2 2 2 4" xfId="527"/>
    <cellStyle name="40% - Accent2 2 2 3" xfId="337"/>
    <cellStyle name="40% - Accent2 2 2 4" xfId="416"/>
    <cellStyle name="40% - Accent2 2 2 5" xfId="495"/>
    <cellStyle name="40% - Accent2 2 3" xfId="270"/>
    <cellStyle name="40% - Accent2 2 3 2" xfId="352"/>
    <cellStyle name="40% - Accent2 2 3 3" xfId="431"/>
    <cellStyle name="40% - Accent2 2 3 4" xfId="510"/>
    <cellStyle name="40% - Accent2 2 4" xfId="305"/>
    <cellStyle name="40% - Accent2 2 4 2" xfId="384"/>
    <cellStyle name="40% - Accent2 2 4 3" xfId="463"/>
    <cellStyle name="40% - Accent2 2 4 4" xfId="542"/>
    <cellStyle name="40% - Accent2 2 5" xfId="320"/>
    <cellStyle name="40% - Accent2 2 6" xfId="399"/>
    <cellStyle name="40% - Accent2 2 7" xfId="478"/>
    <cellStyle name="40% - Accent2 2 8" xfId="180"/>
    <cellStyle name="40% - Accent2 3" xfId="115"/>
    <cellStyle name="40% - Accent2 4" xfId="143"/>
    <cellStyle name="40% - Accent3" xfId="36" builtinId="39" customBuiltin="1"/>
    <cellStyle name="40% - Accent3 2" xfId="73"/>
    <cellStyle name="40% - Accent3 2 2" xfId="256"/>
    <cellStyle name="40% - Accent3 2 2 2" xfId="291"/>
    <cellStyle name="40% - Accent3 2 2 2 2" xfId="370"/>
    <cellStyle name="40% - Accent3 2 2 2 3" xfId="449"/>
    <cellStyle name="40% - Accent3 2 2 2 4" xfId="528"/>
    <cellStyle name="40% - Accent3 2 2 3" xfId="338"/>
    <cellStyle name="40% - Accent3 2 2 4" xfId="417"/>
    <cellStyle name="40% - Accent3 2 2 5" xfId="496"/>
    <cellStyle name="40% - Accent3 2 3" xfId="271"/>
    <cellStyle name="40% - Accent3 2 3 2" xfId="353"/>
    <cellStyle name="40% - Accent3 2 3 3" xfId="432"/>
    <cellStyle name="40% - Accent3 2 3 4" xfId="511"/>
    <cellStyle name="40% - Accent3 2 4" xfId="306"/>
    <cellStyle name="40% - Accent3 2 4 2" xfId="385"/>
    <cellStyle name="40% - Accent3 2 4 3" xfId="464"/>
    <cellStyle name="40% - Accent3 2 4 4" xfId="543"/>
    <cellStyle name="40% - Accent3 2 5" xfId="321"/>
    <cellStyle name="40% - Accent3 2 6" xfId="400"/>
    <cellStyle name="40% - Accent3 2 7" xfId="479"/>
    <cellStyle name="40% - Accent3 2 8" xfId="181"/>
    <cellStyle name="40% - Accent3 3" xfId="116"/>
    <cellStyle name="40% - Accent3 4" xfId="144"/>
    <cellStyle name="40% - Accent4" xfId="39" builtinId="43" customBuiltin="1"/>
    <cellStyle name="40% - Accent4 2" xfId="74"/>
    <cellStyle name="40% - Accent4 2 2" xfId="257"/>
    <cellStyle name="40% - Accent4 2 2 2" xfId="292"/>
    <cellStyle name="40% - Accent4 2 2 2 2" xfId="371"/>
    <cellStyle name="40% - Accent4 2 2 2 3" xfId="450"/>
    <cellStyle name="40% - Accent4 2 2 2 4" xfId="529"/>
    <cellStyle name="40% - Accent4 2 2 3" xfId="339"/>
    <cellStyle name="40% - Accent4 2 2 4" xfId="418"/>
    <cellStyle name="40% - Accent4 2 2 5" xfId="497"/>
    <cellStyle name="40% - Accent4 2 3" xfId="272"/>
    <cellStyle name="40% - Accent4 2 3 2" xfId="354"/>
    <cellStyle name="40% - Accent4 2 3 3" xfId="433"/>
    <cellStyle name="40% - Accent4 2 3 4" xfId="512"/>
    <cellStyle name="40% - Accent4 2 4" xfId="307"/>
    <cellStyle name="40% - Accent4 2 4 2" xfId="386"/>
    <cellStyle name="40% - Accent4 2 4 3" xfId="465"/>
    <cellStyle name="40% - Accent4 2 4 4" xfId="544"/>
    <cellStyle name="40% - Accent4 2 5" xfId="322"/>
    <cellStyle name="40% - Accent4 2 6" xfId="401"/>
    <cellStyle name="40% - Accent4 2 7" xfId="480"/>
    <cellStyle name="40% - Accent4 2 8" xfId="182"/>
    <cellStyle name="40% - Accent4 3" xfId="117"/>
    <cellStyle name="40% - Accent4 4" xfId="145"/>
    <cellStyle name="40% - Accent5" xfId="42" builtinId="47" customBuiltin="1"/>
    <cellStyle name="40% - Accent5 2" xfId="75"/>
    <cellStyle name="40% - Accent5 2 2" xfId="258"/>
    <cellStyle name="40% - Accent5 2 2 2" xfId="293"/>
    <cellStyle name="40% - Accent5 2 2 2 2" xfId="372"/>
    <cellStyle name="40% - Accent5 2 2 2 3" xfId="451"/>
    <cellStyle name="40% - Accent5 2 2 2 4" xfId="530"/>
    <cellStyle name="40% - Accent5 2 2 3" xfId="340"/>
    <cellStyle name="40% - Accent5 2 2 4" xfId="419"/>
    <cellStyle name="40% - Accent5 2 2 5" xfId="498"/>
    <cellStyle name="40% - Accent5 2 3" xfId="273"/>
    <cellStyle name="40% - Accent5 2 3 2" xfId="355"/>
    <cellStyle name="40% - Accent5 2 3 3" xfId="434"/>
    <cellStyle name="40% - Accent5 2 3 4" xfId="513"/>
    <cellStyle name="40% - Accent5 2 4" xfId="308"/>
    <cellStyle name="40% - Accent5 2 4 2" xfId="387"/>
    <cellStyle name="40% - Accent5 2 4 3" xfId="466"/>
    <cellStyle name="40% - Accent5 2 4 4" xfId="545"/>
    <cellStyle name="40% - Accent5 2 5" xfId="323"/>
    <cellStyle name="40% - Accent5 2 6" xfId="402"/>
    <cellStyle name="40% - Accent5 2 7" xfId="481"/>
    <cellStyle name="40% - Accent5 2 8" xfId="183"/>
    <cellStyle name="40% - Accent5 3" xfId="118"/>
    <cellStyle name="40% - Accent5 4" xfId="146"/>
    <cellStyle name="40% - Accent6" xfId="45" builtinId="51" customBuiltin="1"/>
    <cellStyle name="40% - Accent6 2" xfId="76"/>
    <cellStyle name="40% - Accent6 2 2" xfId="259"/>
    <cellStyle name="40% - Accent6 2 2 2" xfId="294"/>
    <cellStyle name="40% - Accent6 2 2 2 2" xfId="373"/>
    <cellStyle name="40% - Accent6 2 2 2 3" xfId="452"/>
    <cellStyle name="40% - Accent6 2 2 2 4" xfId="531"/>
    <cellStyle name="40% - Accent6 2 2 3" xfId="341"/>
    <cellStyle name="40% - Accent6 2 2 4" xfId="420"/>
    <cellStyle name="40% - Accent6 2 2 5" xfId="499"/>
    <cellStyle name="40% - Accent6 2 3" xfId="274"/>
    <cellStyle name="40% - Accent6 2 3 2" xfId="356"/>
    <cellStyle name="40% - Accent6 2 3 3" xfId="435"/>
    <cellStyle name="40% - Accent6 2 3 4" xfId="514"/>
    <cellStyle name="40% - Accent6 2 4" xfId="309"/>
    <cellStyle name="40% - Accent6 2 4 2" xfId="388"/>
    <cellStyle name="40% - Accent6 2 4 3" xfId="467"/>
    <cellStyle name="40% - Accent6 2 4 4" xfId="546"/>
    <cellStyle name="40% - Accent6 2 5" xfId="324"/>
    <cellStyle name="40% - Accent6 2 6" xfId="403"/>
    <cellStyle name="40% - Accent6 2 7" xfId="482"/>
    <cellStyle name="40% - Accent6 2 8" xfId="184"/>
    <cellStyle name="40% - Accent6 3" xfId="119"/>
    <cellStyle name="40% - Accent6 4" xfId="147"/>
    <cellStyle name="60% - Accent1" xfId="130" builtinId="32" customBuiltin="1"/>
    <cellStyle name="60% - Accent1 2" xfId="77"/>
    <cellStyle name="60% - Accent1 2 2" xfId="185"/>
    <cellStyle name="60% - Accent1 3" xfId="120"/>
    <cellStyle name="60% - Accent1 4" xfId="46"/>
    <cellStyle name="60% - Accent2" xfId="131" builtinId="36" customBuiltin="1"/>
    <cellStyle name="60% - Accent2 2" xfId="78"/>
    <cellStyle name="60% - Accent2 2 2" xfId="186"/>
    <cellStyle name="60% - Accent2 3" xfId="121"/>
    <cellStyle name="60% - Accent2 4" xfId="47"/>
    <cellStyle name="60% - Accent3" xfId="132" builtinId="40" customBuiltin="1"/>
    <cellStyle name="60% - Accent3 2" xfId="79"/>
    <cellStyle name="60% - Accent3 2 2" xfId="187"/>
    <cellStyle name="60% - Accent3 3" xfId="122"/>
    <cellStyle name="60% - Accent3 4" xfId="48"/>
    <cellStyle name="60% - Accent4" xfId="133" builtinId="44" customBuiltin="1"/>
    <cellStyle name="60% - Accent4 2" xfId="80"/>
    <cellStyle name="60% - Accent4 2 2" xfId="188"/>
    <cellStyle name="60% - Accent4 3" xfId="123"/>
    <cellStyle name="60% - Accent4 4" xfId="49"/>
    <cellStyle name="60% - Accent5" xfId="134" builtinId="48" customBuiltin="1"/>
    <cellStyle name="60% - Accent5 2" xfId="81"/>
    <cellStyle name="60% - Accent5 2 2" xfId="189"/>
    <cellStyle name="60% - Accent5 3" xfId="124"/>
    <cellStyle name="60% - Accent5 4" xfId="50"/>
    <cellStyle name="60% - Accent6" xfId="135" builtinId="52" customBuiltin="1"/>
    <cellStyle name="60% - Accent6 2" xfId="82"/>
    <cellStyle name="60% - Accent6 2 2" xfId="190"/>
    <cellStyle name="60% - Accent6 3" xfId="125"/>
    <cellStyle name="60% - Accent6 4" xfId="51"/>
    <cellStyle name="Accent1" xfId="28" builtinId="29" customBuiltin="1"/>
    <cellStyle name="Accent1 2" xfId="83"/>
    <cellStyle name="Accent1 2 2" xfId="191"/>
    <cellStyle name="Accent2" xfId="31" builtinId="33" customBuiltin="1"/>
    <cellStyle name="Accent2 2" xfId="84"/>
    <cellStyle name="Accent2 2 2" xfId="192"/>
    <cellStyle name="Accent3" xfId="34" builtinId="37" customBuiltin="1"/>
    <cellStyle name="Accent3 2" xfId="85"/>
    <cellStyle name="Accent3 2 2" xfId="193"/>
    <cellStyle name="Accent4" xfId="37" builtinId="41" customBuiltin="1"/>
    <cellStyle name="Accent4 2" xfId="86"/>
    <cellStyle name="Accent4 2 2" xfId="194"/>
    <cellStyle name="Accent5" xfId="40" builtinId="45" customBuiltin="1"/>
    <cellStyle name="Accent5 2" xfId="87"/>
    <cellStyle name="Accent5 2 2" xfId="195"/>
    <cellStyle name="Accent6" xfId="43" builtinId="49" customBuiltin="1"/>
    <cellStyle name="Accent6 2" xfId="88"/>
    <cellStyle name="Accent6 2 2" xfId="196"/>
    <cellStyle name="Bad" xfId="19" builtinId="27" customBuiltin="1"/>
    <cellStyle name="Bad 2" xfId="89"/>
    <cellStyle name="Bad 2 2" xfId="197"/>
    <cellStyle name="Calculation" xfId="22" builtinId="22" customBuiltin="1"/>
    <cellStyle name="Calculation 2" xfId="90"/>
    <cellStyle name="Calculation 2 2" xfId="198"/>
    <cellStyle name="Check Cell" xfId="24" builtinId="23" customBuiltin="1"/>
    <cellStyle name="Check Cell 2" xfId="91"/>
    <cellStyle name="Check Cell 2 2" xfId="199"/>
    <cellStyle name="Comma" xfId="10" builtinId="3"/>
    <cellStyle name="Comma 10" xfId="555"/>
    <cellStyle name="Comma 15" xfId="148"/>
    <cellStyle name="Comma 2" xfId="1"/>
    <cellStyle name="Comma 2 2" xfId="106"/>
    <cellStyle name="Comma 2 2 2" xfId="157"/>
    <cellStyle name="Comma 2 2 2 2" xfId="200"/>
    <cellStyle name="Comma 2 3" xfId="62"/>
    <cellStyle name="Comma 2 3 2" xfId="165"/>
    <cellStyle name="Comma 2 3 3" xfId="201"/>
    <cellStyle name="Comma 2 4" xfId="156"/>
    <cellStyle name="Comma 3" xfId="12"/>
    <cellStyle name="Comma 3 2" xfId="61"/>
    <cellStyle name="Comma 3 2 2" xfId="166"/>
    <cellStyle name="Comma 3 2 2 2" xfId="202"/>
    <cellStyle name="Comma 3 3" xfId="164"/>
    <cellStyle name="Comma 4" xfId="64"/>
    <cellStyle name="Comma 4 2" xfId="167"/>
    <cellStyle name="Comma 4 3" xfId="203"/>
    <cellStyle name="Comma 5" xfId="52"/>
    <cellStyle name="Comma 5 2" xfId="168"/>
    <cellStyle name="Comma 5 2 2" xfId="204"/>
    <cellStyle name="Comma 6" xfId="154"/>
    <cellStyle name="Comma 6 10" xfId="205"/>
    <cellStyle name="Comma 6 2" xfId="206"/>
    <cellStyle name="Comma 6 3" xfId="245"/>
    <cellStyle name="Comma 6 3 2" xfId="280"/>
    <cellStyle name="Comma 6 3 2 2" xfId="360"/>
    <cellStyle name="Comma 6 3 2 3" xfId="439"/>
    <cellStyle name="Comma 6 3 2 4" xfId="518"/>
    <cellStyle name="Comma 6 3 3" xfId="328"/>
    <cellStyle name="Comma 6 3 4" xfId="407"/>
    <cellStyle name="Comma 6 3 5" xfId="486"/>
    <cellStyle name="Comma 6 4" xfId="260"/>
    <cellStyle name="Comma 6 4 2" xfId="295"/>
    <cellStyle name="Comma 6 4 2 2" xfId="374"/>
    <cellStyle name="Comma 6 4 2 3" xfId="453"/>
    <cellStyle name="Comma 6 4 2 4" xfId="532"/>
    <cellStyle name="Comma 6 4 3" xfId="342"/>
    <cellStyle name="Comma 6 4 4" xfId="421"/>
    <cellStyle name="Comma 6 4 5" xfId="500"/>
    <cellStyle name="Comma 6 5" xfId="275"/>
    <cellStyle name="Comma 6 5 2" xfId="357"/>
    <cellStyle name="Comma 6 5 3" xfId="436"/>
    <cellStyle name="Comma 6 5 4" xfId="515"/>
    <cellStyle name="Comma 6 6" xfId="310"/>
    <cellStyle name="Comma 6 6 2" xfId="389"/>
    <cellStyle name="Comma 6 6 3" xfId="468"/>
    <cellStyle name="Comma 6 6 4" xfId="547"/>
    <cellStyle name="Comma 6 7" xfId="325"/>
    <cellStyle name="Comma 6 8" xfId="404"/>
    <cellStyle name="Comma 6 9" xfId="483"/>
    <cellStyle name="Comma 7" xfId="152"/>
    <cellStyle name="Comma 7 2" xfId="207"/>
    <cellStyle name="Comma 8" xfId="170"/>
    <cellStyle name="Comma 8 2" xfId="208"/>
    <cellStyle name="Comma 9" xfId="244"/>
    <cellStyle name="Comma 9 2" xfId="279"/>
    <cellStyle name="Explanatory Text" xfId="26" builtinId="53" customBuiltin="1"/>
    <cellStyle name="Explanatory Text 2" xfId="92"/>
    <cellStyle name="Explanatory Text 2 2" xfId="209"/>
    <cellStyle name="Good" xfId="18" builtinId="26" customBuiltin="1"/>
    <cellStyle name="Good 2" xfId="93"/>
    <cellStyle name="Good 2 2" xfId="210"/>
    <cellStyle name="Heading 1" xfId="14" builtinId="16" customBuiltin="1"/>
    <cellStyle name="Heading 1 2" xfId="94"/>
    <cellStyle name="Heading 1 2 2" xfId="211"/>
    <cellStyle name="Heading 2" xfId="15" builtinId="17" customBuiltin="1"/>
    <cellStyle name="Heading 2 2" xfId="95"/>
    <cellStyle name="Heading 2 2 2" xfId="212"/>
    <cellStyle name="Heading 3" xfId="16" builtinId="18" customBuiltin="1"/>
    <cellStyle name="Heading 3 2" xfId="96"/>
    <cellStyle name="Heading 3 2 2" xfId="213"/>
    <cellStyle name="Heading 4" xfId="17" builtinId="19" customBuiltin="1"/>
    <cellStyle name="Heading 4 2" xfId="97"/>
    <cellStyle name="Heading 4 2 2" xfId="214"/>
    <cellStyle name="Input" xfId="20" builtinId="20" customBuiltin="1"/>
    <cellStyle name="Input 2" xfId="98"/>
    <cellStyle name="Input 2 2" xfId="215"/>
    <cellStyle name="Linked Cell" xfId="23" builtinId="24" customBuiltin="1"/>
    <cellStyle name="Linked Cell 2" xfId="99"/>
    <cellStyle name="Linked Cell 2 2" xfId="216"/>
    <cellStyle name="Neutral" xfId="129" builtinId="28" customBuiltin="1"/>
    <cellStyle name="Neutral 2" xfId="100"/>
    <cellStyle name="Neutral 2 2" xfId="169"/>
    <cellStyle name="Neutral 2 2 2" xfId="218"/>
    <cellStyle name="Neutral 3" xfId="53"/>
    <cellStyle name="Neutral 3 2" xfId="219"/>
    <cellStyle name="Neutral 4" xfId="217"/>
    <cellStyle name="Normal" xfId="0" builtinId="0" customBuiltin="1"/>
    <cellStyle name="Normal 10" xfId="220"/>
    <cellStyle name="Normal 10 2" xfId="261"/>
    <cellStyle name="Normal 10 2 2" xfId="296"/>
    <cellStyle name="Normal 10 2 2 2" xfId="375"/>
    <cellStyle name="Normal 10 2 2 3" xfId="454"/>
    <cellStyle name="Normal 10 2 2 4" xfId="533"/>
    <cellStyle name="Normal 10 2 3" xfId="343"/>
    <cellStyle name="Normal 10 2 4" xfId="422"/>
    <cellStyle name="Normal 10 2 5" xfId="501"/>
    <cellStyle name="Normal 10 3" xfId="276"/>
    <cellStyle name="Normal 10 3 2" xfId="358"/>
    <cellStyle name="Normal 10 3 3" xfId="437"/>
    <cellStyle name="Normal 10 3 4" xfId="516"/>
    <cellStyle name="Normal 10 4" xfId="311"/>
    <cellStyle name="Normal 10 4 2" xfId="390"/>
    <cellStyle name="Normal 10 4 3" xfId="469"/>
    <cellStyle name="Normal 10 4 4" xfId="548"/>
    <cellStyle name="Normal 10 5" xfId="326"/>
    <cellStyle name="Normal 10 6" xfId="405"/>
    <cellStyle name="Normal 10 7" xfId="484"/>
    <cellStyle name="Normal 11" xfId="2"/>
    <cellStyle name="Normal 11 2" xfId="3"/>
    <cellStyle name="Normal 12" xfId="243"/>
    <cellStyle name="Normal 12 2" xfId="278"/>
    <cellStyle name="Normal 13" xfId="63"/>
    <cellStyle name="Normal 13 2" xfId="127"/>
    <cellStyle name="Normal 13 3" xfId="550"/>
    <cellStyle name="Normal 2" xfId="4"/>
    <cellStyle name="Normal 2 2" xfId="13"/>
    <cellStyle name="Normal 2 2 2" xfId="5"/>
    <cellStyle name="Normal 2 2 2 2" xfId="552"/>
    <cellStyle name="Normal 2 2 3" xfId="155"/>
    <cellStyle name="Normal 2 2 4" xfId="221"/>
    <cellStyle name="Normal 2 3" xfId="54"/>
    <cellStyle name="Normal 2 4" xfId="107"/>
    <cellStyle name="Normal 2 4 2" xfId="551"/>
    <cellStyle name="Normal 2 5" xfId="59"/>
    <cellStyle name="Normal 2_3.Havelvacner_N1_12 23.01.2018" xfId="222"/>
    <cellStyle name="Normal 3" xfId="6"/>
    <cellStyle name="Normal 3 2" xfId="60"/>
    <cellStyle name="Normal 3 2 2" xfId="224"/>
    <cellStyle name="Normal 3 3" xfId="158"/>
    <cellStyle name="Normal 3 4" xfId="223"/>
    <cellStyle name="Normal 3_HavelvacN2axjusakN3" xfId="225"/>
    <cellStyle name="Normal 4" xfId="11"/>
    <cellStyle name="Normal 4 2" xfId="159"/>
    <cellStyle name="Normal 4 2 2" xfId="227"/>
    <cellStyle name="Normal 4 3" xfId="228"/>
    <cellStyle name="Normal 4 4" xfId="226"/>
    <cellStyle name="Normal 5" xfId="163"/>
    <cellStyle name="Normal 5 10" xfId="229"/>
    <cellStyle name="Normal 5 2" xfId="7"/>
    <cellStyle name="Normal 5 2 2" xfId="230"/>
    <cellStyle name="Normal 5 3" xfId="246"/>
    <cellStyle name="Normal 5 3 2" xfId="281"/>
    <cellStyle name="Normal 5 3 2 2" xfId="361"/>
    <cellStyle name="Normal 5 3 2 3" xfId="440"/>
    <cellStyle name="Normal 5 3 2 4" xfId="519"/>
    <cellStyle name="Normal 5 3 3" xfId="329"/>
    <cellStyle name="Normal 5 3 4" xfId="408"/>
    <cellStyle name="Normal 5 3 5" xfId="487"/>
    <cellStyle name="Normal 5 4" xfId="262"/>
    <cellStyle name="Normal 5 4 2" xfId="297"/>
    <cellStyle name="Normal 5 4 2 2" xfId="376"/>
    <cellStyle name="Normal 5 4 2 3" xfId="455"/>
    <cellStyle name="Normal 5 4 2 4" xfId="534"/>
    <cellStyle name="Normal 5 4 3" xfId="344"/>
    <cellStyle name="Normal 5 4 4" xfId="423"/>
    <cellStyle name="Normal 5 4 5" xfId="502"/>
    <cellStyle name="Normal 5 5" xfId="277"/>
    <cellStyle name="Normal 5 5 2" xfId="359"/>
    <cellStyle name="Normal 5 5 3" xfId="438"/>
    <cellStyle name="Normal 5 5 4" xfId="517"/>
    <cellStyle name="Normal 5 6" xfId="312"/>
    <cellStyle name="Normal 5 6 2" xfId="391"/>
    <cellStyle name="Normal 5 6 3" xfId="470"/>
    <cellStyle name="Normal 5 6 4" xfId="549"/>
    <cellStyle name="Normal 5 7" xfId="327"/>
    <cellStyle name="Normal 5 7 2" xfId="553"/>
    <cellStyle name="Normal 5 8" xfId="406"/>
    <cellStyle name="Normal 5 9" xfId="485"/>
    <cellStyle name="Normal 6" xfId="153"/>
    <cellStyle name="Normal 6 2" xfId="231"/>
    <cellStyle name="Normal 7" xfId="55"/>
    <cellStyle name="Normal 7 2" xfId="232"/>
    <cellStyle name="Normal 8" xfId="150"/>
    <cellStyle name="Normal 8 2" xfId="233"/>
    <cellStyle name="Normal 9" xfId="234"/>
    <cellStyle name="Normal_General 17.02.04" xfId="151"/>
    <cellStyle name="Note 2" xfId="101"/>
    <cellStyle name="Note 2 2" xfId="235"/>
    <cellStyle name="Note 3" xfId="126"/>
    <cellStyle name="Note 4" xfId="56"/>
    <cellStyle name="Note 5" xfId="149"/>
    <cellStyle name="Output" xfId="21" builtinId="21" customBuiltin="1"/>
    <cellStyle name="Output 2" xfId="102"/>
    <cellStyle name="Output 2 2" xfId="236"/>
    <cellStyle name="Percent 2" xfId="57"/>
    <cellStyle name="Percent 2 2" xfId="161"/>
    <cellStyle name="Percent 2 2 2" xfId="554"/>
    <cellStyle name="Percent 2 2 3" xfId="238"/>
    <cellStyle name="Percent 2 3" xfId="160"/>
    <cellStyle name="Percent 2 4" xfId="237"/>
    <cellStyle name="Percent 3" xfId="247"/>
    <cellStyle name="Percent 3 2" xfId="282"/>
    <cellStyle name="RowLevel_1_N6+artabyuje" xfId="239"/>
    <cellStyle name="SN_241" xfId="8"/>
    <cellStyle name="SN_b" xfId="9"/>
    <cellStyle name="Style 1" xfId="162"/>
    <cellStyle name="Title" xfId="128" builtinId="15" customBuiltin="1"/>
    <cellStyle name="Title 2" xfId="103"/>
    <cellStyle name="Title 2 2" xfId="240"/>
    <cellStyle name="Title 3" xfId="58"/>
    <cellStyle name="Total" xfId="27" builtinId="25" customBuiltin="1"/>
    <cellStyle name="Total 2" xfId="104"/>
    <cellStyle name="Total 2 2" xfId="241"/>
    <cellStyle name="Warning Text" xfId="25" builtinId="11" customBuiltin="1"/>
    <cellStyle name="Warning Text 2" xfId="105"/>
    <cellStyle name="Warning Text 2 2" xfId="2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20" sqref="B20"/>
    </sheetView>
  </sheetViews>
  <sheetFormatPr defaultRowHeight="17.25"/>
  <cols>
    <col min="1" max="1" width="30.7109375" style="1" customWidth="1"/>
    <col min="2" max="2" width="47.42578125" style="1" customWidth="1"/>
    <col min="3" max="16384" width="9.140625" style="1"/>
  </cols>
  <sheetData>
    <row r="1" spans="1:3">
      <c r="B1" s="132" t="s">
        <v>35</v>
      </c>
      <c r="C1" s="132"/>
    </row>
    <row r="2" spans="1:3">
      <c r="C2" s="2" t="s">
        <v>73</v>
      </c>
    </row>
    <row r="3" spans="1:3">
      <c r="C3" s="3" t="s">
        <v>36</v>
      </c>
    </row>
    <row r="5" spans="1:3" ht="57.75" customHeight="1">
      <c r="A5" s="135" t="s">
        <v>74</v>
      </c>
      <c r="B5" s="135"/>
      <c r="C5" s="135"/>
    </row>
    <row r="7" spans="1:3">
      <c r="B7" s="4" t="s">
        <v>41</v>
      </c>
    </row>
    <row r="8" spans="1:3" ht="51.75">
      <c r="A8" s="133"/>
      <c r="B8" s="5" t="s">
        <v>40</v>
      </c>
    </row>
    <row r="9" spans="1:3">
      <c r="A9" s="134"/>
      <c r="B9" s="5" t="s">
        <v>42</v>
      </c>
    </row>
    <row r="10" spans="1:3">
      <c r="A10" s="6" t="s">
        <v>43</v>
      </c>
      <c r="B10" s="7">
        <f>'2'!D12</f>
        <v>79248</v>
      </c>
    </row>
    <row r="11" spans="1:3">
      <c r="A11" s="6" t="s">
        <v>44</v>
      </c>
      <c r="B11" s="7">
        <f>B10</f>
        <v>79248</v>
      </c>
    </row>
    <row r="12" spans="1:3" ht="34.5">
      <c r="A12" s="6" t="s">
        <v>45</v>
      </c>
      <c r="B12" s="5" t="s">
        <v>46</v>
      </c>
    </row>
  </sheetData>
  <mergeCells count="3">
    <mergeCell ref="B1:C1"/>
    <mergeCell ref="A8:A9"/>
    <mergeCell ref="A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91" zoomScaleNormal="91" workbookViewId="0">
      <selection activeCell="A8" sqref="A8:D8"/>
    </sheetView>
  </sheetViews>
  <sheetFormatPr defaultRowHeight="17.25"/>
  <cols>
    <col min="1" max="1" width="50.28515625" style="1" customWidth="1"/>
    <col min="2" max="4" width="18.5703125" style="1" customWidth="1"/>
    <col min="5" max="16384" width="9.140625" style="1"/>
  </cols>
  <sheetData>
    <row r="1" spans="1:4">
      <c r="C1" s="132" t="s">
        <v>37</v>
      </c>
      <c r="D1" s="132"/>
    </row>
    <row r="2" spans="1:4">
      <c r="D2" s="2" t="s">
        <v>73</v>
      </c>
    </row>
    <row r="3" spans="1:4">
      <c r="D3" s="3" t="s">
        <v>36</v>
      </c>
    </row>
    <row r="8" spans="1:4" ht="91.5" customHeight="1">
      <c r="A8" s="135" t="s">
        <v>106</v>
      </c>
      <c r="B8" s="135"/>
      <c r="C8" s="135"/>
      <c r="D8" s="135"/>
    </row>
    <row r="9" spans="1:4">
      <c r="D9" s="4" t="s">
        <v>41</v>
      </c>
    </row>
    <row r="10" spans="1:4" ht="49.5" customHeight="1">
      <c r="A10" s="136" t="s">
        <v>47</v>
      </c>
      <c r="B10" s="138" t="s">
        <v>40</v>
      </c>
      <c r="C10" s="139"/>
      <c r="D10" s="140"/>
    </row>
    <row r="11" spans="1:4" s="9" customFormat="1" ht="42" customHeight="1">
      <c r="A11" s="137"/>
      <c r="B11" s="8" t="s">
        <v>94</v>
      </c>
      <c r="C11" s="8" t="s">
        <v>95</v>
      </c>
      <c r="D11" s="8" t="s">
        <v>96</v>
      </c>
    </row>
    <row r="12" spans="1:4" s="9" customFormat="1" ht="42" customHeight="1">
      <c r="A12" s="6" t="s">
        <v>48</v>
      </c>
      <c r="B12" s="10">
        <f t="shared" ref="B12:D12" si="0">B14+B15</f>
        <v>6665.76</v>
      </c>
      <c r="C12" s="10">
        <f t="shared" si="0"/>
        <v>49622.9</v>
      </c>
      <c r="D12" s="10">
        <f t="shared" si="0"/>
        <v>79248</v>
      </c>
    </row>
    <row r="13" spans="1:4" s="9" customFormat="1" ht="26.25" customHeight="1">
      <c r="A13" s="6" t="s">
        <v>34</v>
      </c>
      <c r="B13" s="11"/>
      <c r="C13" s="11"/>
      <c r="D13" s="11"/>
    </row>
    <row r="14" spans="1:4" s="9" customFormat="1" ht="26.25" customHeight="1">
      <c r="A14" s="6" t="s">
        <v>49</v>
      </c>
      <c r="B14" s="10">
        <v>1110.96</v>
      </c>
      <c r="C14" s="10">
        <v>8270.5</v>
      </c>
      <c r="D14" s="10">
        <v>13208</v>
      </c>
    </row>
    <row r="15" spans="1:4" s="9" customFormat="1" ht="26.25" customHeight="1">
      <c r="A15" s="6" t="s">
        <v>50</v>
      </c>
      <c r="B15" s="10">
        <v>5554.8</v>
      </c>
      <c r="C15" s="10">
        <v>41352.400000000001</v>
      </c>
      <c r="D15" s="10">
        <v>66040</v>
      </c>
    </row>
  </sheetData>
  <mergeCells count="4">
    <mergeCell ref="C1:D1"/>
    <mergeCell ref="A8:D8"/>
    <mergeCell ref="A10:A11"/>
    <mergeCell ref="B10:D10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112" zoomScaleNormal="112" workbookViewId="0">
      <selection activeCell="G9" sqref="G9"/>
    </sheetView>
  </sheetViews>
  <sheetFormatPr defaultRowHeight="17.25"/>
  <cols>
    <col min="1" max="1" width="10.5703125" style="1" customWidth="1"/>
    <col min="2" max="2" width="12.7109375" style="1" customWidth="1"/>
    <col min="3" max="3" width="78.7109375" style="12" customWidth="1"/>
    <col min="4" max="6" width="15" style="1" customWidth="1"/>
    <col min="7" max="16384" width="9.140625" style="1"/>
  </cols>
  <sheetData>
    <row r="1" spans="1:11">
      <c r="D1" s="149" t="s">
        <v>51</v>
      </c>
      <c r="E1" s="149"/>
      <c r="F1" s="149"/>
    </row>
    <row r="2" spans="1:11">
      <c r="D2" s="13"/>
      <c r="E2" s="150" t="s">
        <v>73</v>
      </c>
      <c r="F2" s="150"/>
    </row>
    <row r="3" spans="1:11">
      <c r="D3" s="149" t="s">
        <v>36</v>
      </c>
      <c r="E3" s="149"/>
      <c r="F3" s="149"/>
    </row>
    <row r="4" spans="1:11">
      <c r="A4" s="14"/>
      <c r="B4" s="15"/>
      <c r="C4" s="15"/>
    </row>
    <row r="5" spans="1:11" ht="81" customHeight="1">
      <c r="A5" s="151" t="s">
        <v>107</v>
      </c>
      <c r="B5" s="151"/>
      <c r="C5" s="151"/>
      <c r="D5" s="151"/>
      <c r="E5" s="151"/>
      <c r="F5" s="151"/>
    </row>
    <row r="6" spans="1:11" ht="21" customHeight="1">
      <c r="A6" s="148" t="s">
        <v>72</v>
      </c>
      <c r="B6" s="148"/>
      <c r="C6" s="148"/>
      <c r="D6" s="148"/>
      <c r="E6" s="148"/>
      <c r="F6" s="148"/>
    </row>
    <row r="7" spans="1:11" ht="53.25" customHeight="1">
      <c r="A7" s="142" t="s">
        <v>0</v>
      </c>
      <c r="B7" s="143"/>
      <c r="C7" s="144" t="s">
        <v>1</v>
      </c>
      <c r="D7" s="138" t="s">
        <v>40</v>
      </c>
      <c r="E7" s="139"/>
      <c r="F7" s="140"/>
    </row>
    <row r="8" spans="1:11" ht="51.75">
      <c r="A8" s="16" t="s">
        <v>2</v>
      </c>
      <c r="B8" s="16" t="s">
        <v>3</v>
      </c>
      <c r="C8" s="145"/>
      <c r="D8" s="17" t="s">
        <v>94</v>
      </c>
      <c r="E8" s="17" t="s">
        <v>95</v>
      </c>
      <c r="F8" s="5" t="s">
        <v>97</v>
      </c>
    </row>
    <row r="9" spans="1:11" s="22" customFormat="1" ht="24" customHeight="1">
      <c r="A9" s="18"/>
      <c r="B9" s="19"/>
      <c r="C9" s="20" t="s">
        <v>103</v>
      </c>
      <c r="D9" s="21">
        <f>D10</f>
        <v>6665.76</v>
      </c>
      <c r="E9" s="21">
        <f t="shared" ref="E9" si="0">E10</f>
        <v>49622.9</v>
      </c>
      <c r="F9" s="21">
        <f t="shared" ref="F9" si="1">F10</f>
        <v>79248</v>
      </c>
      <c r="G9" s="1"/>
      <c r="H9" s="1"/>
      <c r="I9" s="1"/>
      <c r="J9" s="1"/>
      <c r="K9" s="1"/>
    </row>
    <row r="10" spans="1:11" ht="17.25" customHeight="1">
      <c r="A10" s="23"/>
      <c r="B10" s="24"/>
      <c r="C10" s="20" t="s">
        <v>78</v>
      </c>
      <c r="D10" s="21">
        <f>D11</f>
        <v>6665.76</v>
      </c>
      <c r="E10" s="21">
        <f t="shared" ref="E10:F10" si="2">E11</f>
        <v>49622.9</v>
      </c>
      <c r="F10" s="21">
        <f t="shared" si="2"/>
        <v>79248</v>
      </c>
    </row>
    <row r="11" spans="1:11">
      <c r="A11" s="25">
        <v>1073</v>
      </c>
      <c r="B11" s="24"/>
      <c r="C11" s="26" t="s">
        <v>4</v>
      </c>
      <c r="D11" s="27">
        <f>'2'!B12</f>
        <v>6665.76</v>
      </c>
      <c r="E11" s="27">
        <f>'2'!C12</f>
        <v>49622.9</v>
      </c>
      <c r="F11" s="27">
        <f>'2'!D12</f>
        <v>79248</v>
      </c>
    </row>
    <row r="12" spans="1:11" ht="34.5">
      <c r="A12" s="23"/>
      <c r="B12" s="24"/>
      <c r="C12" s="28" t="s">
        <v>82</v>
      </c>
      <c r="D12" s="147"/>
      <c r="E12" s="147"/>
      <c r="F12" s="147"/>
    </row>
    <row r="13" spans="1:11" ht="20.25" customHeight="1">
      <c r="A13" s="23"/>
      <c r="B13" s="24"/>
      <c r="C13" s="26" t="s">
        <v>5</v>
      </c>
      <c r="D13" s="147"/>
      <c r="E13" s="147"/>
      <c r="F13" s="147"/>
    </row>
    <row r="14" spans="1:11">
      <c r="A14" s="23"/>
      <c r="B14" s="24"/>
      <c r="C14" s="29" t="s">
        <v>83</v>
      </c>
      <c r="D14" s="147"/>
      <c r="E14" s="147"/>
      <c r="F14" s="147"/>
    </row>
    <row r="15" spans="1:11" ht="18.75" customHeight="1">
      <c r="A15" s="23"/>
      <c r="B15" s="24"/>
      <c r="C15" s="26" t="s">
        <v>6</v>
      </c>
      <c r="D15" s="147"/>
      <c r="E15" s="147"/>
      <c r="F15" s="147"/>
    </row>
    <row r="16" spans="1:11">
      <c r="A16" s="30"/>
      <c r="B16" s="31"/>
      <c r="C16" s="32" t="s">
        <v>84</v>
      </c>
      <c r="D16" s="147"/>
      <c r="E16" s="147"/>
      <c r="F16" s="147"/>
    </row>
    <row r="17" spans="1:6" ht="18.75" customHeight="1">
      <c r="A17" s="141" t="s">
        <v>7</v>
      </c>
      <c r="B17" s="141"/>
      <c r="C17" s="146"/>
      <c r="D17" s="33"/>
      <c r="E17" s="33"/>
      <c r="F17" s="33"/>
    </row>
    <row r="18" spans="1:6">
      <c r="A18" s="34"/>
      <c r="B18" s="35">
        <v>11002</v>
      </c>
      <c r="C18" s="36" t="s">
        <v>39</v>
      </c>
      <c r="D18" s="37">
        <f t="shared" ref="D18:F18" si="3">D11</f>
        <v>6665.76</v>
      </c>
      <c r="E18" s="37">
        <f t="shared" si="3"/>
        <v>49622.9</v>
      </c>
      <c r="F18" s="37">
        <f t="shared" si="3"/>
        <v>79248</v>
      </c>
    </row>
    <row r="19" spans="1:6" ht="34.5">
      <c r="A19" s="23"/>
      <c r="B19" s="23"/>
      <c r="C19" s="38" t="s">
        <v>77</v>
      </c>
      <c r="D19" s="141"/>
      <c r="E19" s="141"/>
      <c r="F19" s="141"/>
    </row>
    <row r="20" spans="1:6" ht="20.25" customHeight="1">
      <c r="A20" s="23"/>
      <c r="B20" s="23"/>
      <c r="C20" s="39" t="s">
        <v>8</v>
      </c>
      <c r="D20" s="141"/>
      <c r="E20" s="141"/>
      <c r="F20" s="141"/>
    </row>
    <row r="21" spans="1:6" ht="36" customHeight="1">
      <c r="A21" s="23"/>
      <c r="B21" s="23"/>
      <c r="C21" s="40" t="s">
        <v>76</v>
      </c>
      <c r="D21" s="141"/>
      <c r="E21" s="141"/>
      <c r="F21" s="141"/>
    </row>
    <row r="22" spans="1:6" ht="18" customHeight="1">
      <c r="A22" s="23"/>
      <c r="B22" s="23"/>
      <c r="C22" s="39" t="s">
        <v>9</v>
      </c>
      <c r="D22" s="141"/>
      <c r="E22" s="141"/>
      <c r="F22" s="141"/>
    </row>
    <row r="23" spans="1:6" ht="18" customHeight="1">
      <c r="A23" s="23"/>
      <c r="B23" s="23"/>
      <c r="C23" s="41" t="s">
        <v>10</v>
      </c>
      <c r="D23" s="141"/>
      <c r="E23" s="141"/>
      <c r="F23" s="141"/>
    </row>
  </sheetData>
  <mergeCells count="15">
    <mergeCell ref="A6:F6"/>
    <mergeCell ref="D1:F1"/>
    <mergeCell ref="E2:F2"/>
    <mergeCell ref="D3:F3"/>
    <mergeCell ref="A5:F5"/>
    <mergeCell ref="E19:E23"/>
    <mergeCell ref="F19:F23"/>
    <mergeCell ref="A7:B7"/>
    <mergeCell ref="C7:C8"/>
    <mergeCell ref="A17:C17"/>
    <mergeCell ref="D12:D16"/>
    <mergeCell ref="D19:D23"/>
    <mergeCell ref="D7:F7"/>
    <mergeCell ref="E12:E16"/>
    <mergeCell ref="F12:F16"/>
  </mergeCells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6" zoomScale="124" zoomScaleNormal="124" workbookViewId="0">
      <selection activeCell="F7" sqref="F7:F8"/>
    </sheetView>
  </sheetViews>
  <sheetFormatPr defaultRowHeight="17.25"/>
  <cols>
    <col min="1" max="1" width="8.42578125" style="44" customWidth="1"/>
    <col min="2" max="3" width="7.5703125" style="44" customWidth="1"/>
    <col min="4" max="5" width="10.140625" style="44" customWidth="1"/>
    <col min="6" max="6" width="69.42578125" style="47" customWidth="1"/>
    <col min="7" max="9" width="11.85546875" style="44" customWidth="1"/>
    <col min="10" max="16384" width="9.140625" style="44"/>
  </cols>
  <sheetData>
    <row r="1" spans="1:9">
      <c r="A1" s="42"/>
      <c r="B1" s="43"/>
      <c r="C1" s="43"/>
      <c r="D1" s="42"/>
      <c r="E1" s="42"/>
      <c r="F1" s="42"/>
    </row>
    <row r="2" spans="1:9">
      <c r="A2" s="42"/>
      <c r="B2" s="43"/>
      <c r="C2" s="43"/>
      <c r="E2" s="45"/>
      <c r="F2" s="45"/>
      <c r="I2" s="46" t="s">
        <v>38</v>
      </c>
    </row>
    <row r="3" spans="1:9">
      <c r="A3" s="42"/>
      <c r="B3" s="43"/>
      <c r="C3" s="43"/>
      <c r="E3" s="45"/>
      <c r="I3" s="46" t="s">
        <v>75</v>
      </c>
    </row>
    <row r="4" spans="1:9">
      <c r="A4" s="42"/>
      <c r="B4" s="43"/>
      <c r="C4" s="43"/>
      <c r="E4" s="48"/>
      <c r="F4" s="48"/>
      <c r="I4" s="49" t="s">
        <v>36</v>
      </c>
    </row>
    <row r="5" spans="1:9">
      <c r="A5" s="42"/>
      <c r="B5" s="43"/>
      <c r="C5" s="43"/>
      <c r="D5" s="42"/>
      <c r="E5" s="50"/>
      <c r="F5" s="50"/>
    </row>
    <row r="6" spans="1:9" ht="57" customHeight="1">
      <c r="A6" s="152" t="s">
        <v>108</v>
      </c>
      <c r="B6" s="152"/>
      <c r="C6" s="152"/>
      <c r="D6" s="152"/>
      <c r="E6" s="152"/>
      <c r="F6" s="152"/>
      <c r="G6" s="152"/>
      <c r="H6" s="152"/>
      <c r="I6" s="152"/>
    </row>
    <row r="7" spans="1:9" ht="57" customHeight="1">
      <c r="A7" s="155" t="s">
        <v>11</v>
      </c>
      <c r="B7" s="156"/>
      <c r="C7" s="157"/>
      <c r="D7" s="155" t="s">
        <v>0</v>
      </c>
      <c r="E7" s="157"/>
      <c r="F7" s="158" t="s">
        <v>12</v>
      </c>
      <c r="G7" s="161" t="s">
        <v>40</v>
      </c>
      <c r="H7" s="162"/>
      <c r="I7" s="163"/>
    </row>
    <row r="8" spans="1:9" ht="51.75">
      <c r="A8" s="51" t="s">
        <v>13</v>
      </c>
      <c r="B8" s="51" t="s">
        <v>14</v>
      </c>
      <c r="C8" s="51" t="s">
        <v>15</v>
      </c>
      <c r="D8" s="51" t="s">
        <v>2</v>
      </c>
      <c r="E8" s="51" t="s">
        <v>16</v>
      </c>
      <c r="F8" s="159"/>
      <c r="G8" s="52" t="s">
        <v>94</v>
      </c>
      <c r="H8" s="52" t="s">
        <v>95</v>
      </c>
      <c r="I8" s="53" t="s">
        <v>97</v>
      </c>
    </row>
    <row r="9" spans="1:9">
      <c r="A9" s="54"/>
      <c r="B9" s="54"/>
      <c r="C9" s="54"/>
      <c r="D9" s="54"/>
      <c r="E9" s="54"/>
      <c r="F9" s="55" t="s">
        <v>68</v>
      </c>
      <c r="G9" s="56">
        <f t="shared" ref="G9:I9" si="0">G11</f>
        <v>6665.76</v>
      </c>
      <c r="H9" s="56">
        <f t="shared" si="0"/>
        <v>49622.9</v>
      </c>
      <c r="I9" s="56">
        <f t="shared" si="0"/>
        <v>79248</v>
      </c>
    </row>
    <row r="10" spans="1:9">
      <c r="A10" s="54"/>
      <c r="B10" s="54"/>
      <c r="C10" s="54"/>
      <c r="D10" s="54"/>
      <c r="E10" s="54"/>
      <c r="F10" s="57" t="s">
        <v>34</v>
      </c>
      <c r="G10" s="54"/>
      <c r="H10" s="54"/>
      <c r="I10" s="54"/>
    </row>
    <row r="11" spans="1:9">
      <c r="A11" s="153" t="s">
        <v>79</v>
      </c>
      <c r="B11" s="160"/>
      <c r="C11" s="160"/>
      <c r="D11" s="160"/>
      <c r="E11" s="160"/>
      <c r="F11" s="58" t="s">
        <v>86</v>
      </c>
      <c r="G11" s="56">
        <f t="shared" ref="G11:I11" si="1">G13</f>
        <v>6665.76</v>
      </c>
      <c r="H11" s="56">
        <f t="shared" si="1"/>
        <v>49622.9</v>
      </c>
      <c r="I11" s="56">
        <f t="shared" si="1"/>
        <v>79248</v>
      </c>
    </row>
    <row r="12" spans="1:9">
      <c r="A12" s="153"/>
      <c r="B12" s="160"/>
      <c r="C12" s="160"/>
      <c r="D12" s="160"/>
      <c r="E12" s="160"/>
      <c r="F12" s="59" t="s">
        <v>18</v>
      </c>
      <c r="G12" s="60"/>
      <c r="H12" s="60"/>
      <c r="I12" s="60"/>
    </row>
    <row r="13" spans="1:9" ht="34.5">
      <c r="A13" s="153"/>
      <c r="B13" s="153" t="s">
        <v>79</v>
      </c>
      <c r="C13" s="154"/>
      <c r="D13" s="154"/>
      <c r="E13" s="154"/>
      <c r="F13" s="61" t="s">
        <v>85</v>
      </c>
      <c r="G13" s="56">
        <f t="shared" ref="G13:I13" si="2">G15</f>
        <v>6665.76</v>
      </c>
      <c r="H13" s="56">
        <f t="shared" si="2"/>
        <v>49622.9</v>
      </c>
      <c r="I13" s="56">
        <f t="shared" si="2"/>
        <v>79248</v>
      </c>
    </row>
    <row r="14" spans="1:9">
      <c r="A14" s="153"/>
      <c r="B14" s="153"/>
      <c r="C14" s="154"/>
      <c r="D14" s="154"/>
      <c r="E14" s="154"/>
      <c r="F14" s="59" t="s">
        <v>18</v>
      </c>
      <c r="G14" s="60"/>
      <c r="H14" s="60"/>
      <c r="I14" s="60"/>
    </row>
    <row r="15" spans="1:9" ht="34.5">
      <c r="A15" s="153"/>
      <c r="B15" s="153"/>
      <c r="C15" s="153" t="s">
        <v>19</v>
      </c>
      <c r="D15" s="154"/>
      <c r="E15" s="154"/>
      <c r="F15" s="61" t="s">
        <v>87</v>
      </c>
      <c r="G15" s="56">
        <f t="shared" ref="G15:I15" si="3">G19</f>
        <v>6665.76</v>
      </c>
      <c r="H15" s="56">
        <f t="shared" si="3"/>
        <v>49622.9</v>
      </c>
      <c r="I15" s="56">
        <f t="shared" si="3"/>
        <v>79248</v>
      </c>
    </row>
    <row r="16" spans="1:9">
      <c r="A16" s="153"/>
      <c r="B16" s="153"/>
      <c r="C16" s="153"/>
      <c r="D16" s="154"/>
      <c r="E16" s="154"/>
      <c r="F16" s="59" t="s">
        <v>18</v>
      </c>
      <c r="G16" s="60"/>
      <c r="H16" s="60"/>
      <c r="I16" s="60"/>
    </row>
    <row r="17" spans="1:9" ht="34.5">
      <c r="A17" s="153"/>
      <c r="B17" s="153"/>
      <c r="C17" s="153"/>
      <c r="D17" s="154"/>
      <c r="E17" s="154"/>
      <c r="F17" s="61" t="s">
        <v>78</v>
      </c>
      <c r="G17" s="60"/>
      <c r="H17" s="60"/>
      <c r="I17" s="60"/>
    </row>
    <row r="18" spans="1:9">
      <c r="A18" s="153"/>
      <c r="B18" s="153"/>
      <c r="C18" s="153"/>
      <c r="D18" s="154"/>
      <c r="E18" s="154"/>
      <c r="F18" s="59" t="s">
        <v>34</v>
      </c>
      <c r="G18" s="60"/>
      <c r="H18" s="60"/>
      <c r="I18" s="60"/>
    </row>
    <row r="19" spans="1:9" ht="34.5">
      <c r="A19" s="153"/>
      <c r="B19" s="153"/>
      <c r="C19" s="153"/>
      <c r="D19" s="153" t="s">
        <v>80</v>
      </c>
      <c r="E19" s="62"/>
      <c r="F19" s="63" t="str">
        <f>'3'!C12</f>
        <v xml:space="preserve"> Ընդերքի ուսումնասիրության, օգտագործման և պահպանման ծառայություններ</v>
      </c>
      <c r="G19" s="64">
        <f t="shared" ref="G19:I19" si="4">G20</f>
        <v>6665.76</v>
      </c>
      <c r="H19" s="64">
        <f t="shared" si="4"/>
        <v>49622.9</v>
      </c>
      <c r="I19" s="64">
        <f t="shared" si="4"/>
        <v>79248</v>
      </c>
    </row>
    <row r="20" spans="1:9" ht="34.5">
      <c r="A20" s="153"/>
      <c r="B20" s="153"/>
      <c r="C20" s="153"/>
      <c r="D20" s="153"/>
      <c r="E20" s="154" t="s">
        <v>81</v>
      </c>
      <c r="F20" s="65" t="str">
        <f>'3'!C19</f>
        <v>Հայաստանի հանքարդյունաբերության ոլորտի քաղաքականության դրամաշնորհի II ծրագիր</v>
      </c>
      <c r="G20" s="66">
        <f t="shared" ref="G20:I20" si="5">G24</f>
        <v>6665.76</v>
      </c>
      <c r="H20" s="66">
        <f t="shared" si="5"/>
        <v>49622.9</v>
      </c>
      <c r="I20" s="66">
        <f t="shared" si="5"/>
        <v>79248</v>
      </c>
    </row>
    <row r="21" spans="1:9">
      <c r="A21" s="153"/>
      <c r="B21" s="153"/>
      <c r="C21" s="153"/>
      <c r="D21" s="153"/>
      <c r="E21" s="154"/>
      <c r="F21" s="67" t="s">
        <v>20</v>
      </c>
      <c r="G21" s="66"/>
      <c r="H21" s="66"/>
      <c r="I21" s="66"/>
    </row>
    <row r="22" spans="1:9">
      <c r="A22" s="153"/>
      <c r="B22" s="153"/>
      <c r="C22" s="153"/>
      <c r="D22" s="153"/>
      <c r="E22" s="154"/>
      <c r="F22" s="67" t="str">
        <f>'3'!C10</f>
        <v xml:space="preserve"> ՀՀ տարածքային կառավարման և ենթակառուցվածքների նախարարություն</v>
      </c>
      <c r="G22" s="66"/>
      <c r="H22" s="66"/>
      <c r="I22" s="66"/>
    </row>
    <row r="23" spans="1:9" ht="34.5">
      <c r="A23" s="153"/>
      <c r="B23" s="153"/>
      <c r="C23" s="153"/>
      <c r="D23" s="153"/>
      <c r="E23" s="154"/>
      <c r="F23" s="68" t="s">
        <v>21</v>
      </c>
      <c r="G23" s="66"/>
      <c r="H23" s="66"/>
      <c r="I23" s="66"/>
    </row>
    <row r="24" spans="1:9">
      <c r="A24" s="153"/>
      <c r="B24" s="153"/>
      <c r="C24" s="153"/>
      <c r="D24" s="153"/>
      <c r="E24" s="154"/>
      <c r="F24" s="69" t="s">
        <v>17</v>
      </c>
      <c r="G24" s="66">
        <f t="shared" ref="G24:I26" si="6">G25</f>
        <v>6665.76</v>
      </c>
      <c r="H24" s="66">
        <f t="shared" si="6"/>
        <v>49622.9</v>
      </c>
      <c r="I24" s="66">
        <f t="shared" si="6"/>
        <v>79248</v>
      </c>
    </row>
    <row r="25" spans="1:9">
      <c r="A25" s="153"/>
      <c r="B25" s="153"/>
      <c r="C25" s="153"/>
      <c r="D25" s="153"/>
      <c r="E25" s="154"/>
      <c r="F25" s="69" t="s">
        <v>22</v>
      </c>
      <c r="G25" s="66">
        <f t="shared" si="6"/>
        <v>6665.76</v>
      </c>
      <c r="H25" s="66">
        <f t="shared" si="6"/>
        <v>49622.9</v>
      </c>
      <c r="I25" s="66">
        <f t="shared" si="6"/>
        <v>79248</v>
      </c>
    </row>
    <row r="26" spans="1:9">
      <c r="A26" s="153"/>
      <c r="B26" s="153"/>
      <c r="C26" s="153"/>
      <c r="D26" s="153"/>
      <c r="E26" s="154"/>
      <c r="F26" s="69" t="s">
        <v>88</v>
      </c>
      <c r="G26" s="66">
        <f t="shared" si="6"/>
        <v>6665.76</v>
      </c>
      <c r="H26" s="66">
        <f t="shared" si="6"/>
        <v>49622.9</v>
      </c>
      <c r="I26" s="66">
        <f t="shared" si="6"/>
        <v>79248</v>
      </c>
    </row>
    <row r="27" spans="1:9">
      <c r="A27" s="153"/>
      <c r="B27" s="153"/>
      <c r="C27" s="153"/>
      <c r="D27" s="153"/>
      <c r="E27" s="154"/>
      <c r="F27" s="70" t="s">
        <v>89</v>
      </c>
      <c r="G27" s="66">
        <f>'3'!D18</f>
        <v>6665.76</v>
      </c>
      <c r="H27" s="66">
        <f>'3'!E18</f>
        <v>49622.9</v>
      </c>
      <c r="I27" s="66">
        <f>'3'!F18</f>
        <v>79248</v>
      </c>
    </row>
  </sheetData>
  <mergeCells count="14">
    <mergeCell ref="A6:I6"/>
    <mergeCell ref="B13:B27"/>
    <mergeCell ref="C15:C27"/>
    <mergeCell ref="E20:E27"/>
    <mergeCell ref="D19:D27"/>
    <mergeCell ref="D15:E16"/>
    <mergeCell ref="D17:E18"/>
    <mergeCell ref="C13:E14"/>
    <mergeCell ref="A7:C7"/>
    <mergeCell ref="D7:E7"/>
    <mergeCell ref="A11:A27"/>
    <mergeCell ref="F7:F8"/>
    <mergeCell ref="B11:E12"/>
    <mergeCell ref="G7:I7"/>
  </mergeCells>
  <pageMargins left="0.7" right="0.7" top="0.17" bottom="0.17" header="0.17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7" zoomScale="98" zoomScaleNormal="98" workbookViewId="0">
      <selection activeCell="E14" sqref="E14"/>
    </sheetView>
  </sheetViews>
  <sheetFormatPr defaultRowHeight="17.25"/>
  <cols>
    <col min="1" max="1" width="7.7109375" style="1" customWidth="1"/>
    <col min="2" max="2" width="7" style="1" customWidth="1"/>
    <col min="3" max="3" width="51.42578125" style="1" customWidth="1"/>
    <col min="4" max="4" width="13.42578125" style="1" customWidth="1"/>
    <col min="5" max="5" width="11.5703125" style="1" customWidth="1"/>
    <col min="6" max="6" width="10.85546875" style="1" customWidth="1"/>
    <col min="7" max="7" width="12.85546875" style="1" customWidth="1"/>
    <col min="8" max="8" width="12.42578125" style="1" customWidth="1"/>
    <col min="9" max="9" width="12.5703125" style="1" customWidth="1"/>
    <col min="10" max="10" width="12.85546875" style="1" customWidth="1"/>
    <col min="11" max="11" width="15" style="1" customWidth="1"/>
    <col min="12" max="12" width="13" style="1" customWidth="1"/>
    <col min="13" max="16384" width="9.140625" style="1"/>
  </cols>
  <sheetData>
    <row r="1" spans="1:15">
      <c r="K1" s="132" t="s">
        <v>56</v>
      </c>
      <c r="L1" s="132"/>
    </row>
    <row r="2" spans="1:15">
      <c r="L2" s="2" t="s">
        <v>73</v>
      </c>
    </row>
    <row r="3" spans="1:15">
      <c r="L3" s="3" t="s">
        <v>36</v>
      </c>
    </row>
    <row r="6" spans="1:15" ht="60" customHeight="1">
      <c r="A6" s="181" t="s">
        <v>109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5" ht="18" thickBot="1">
      <c r="F7" s="71"/>
      <c r="K7" s="182" t="s">
        <v>61</v>
      </c>
      <c r="L7" s="182"/>
    </row>
    <row r="8" spans="1:15" ht="52.5" customHeight="1" thickBot="1">
      <c r="A8" s="167" t="s">
        <v>57</v>
      </c>
      <c r="B8" s="183"/>
      <c r="C8" s="164" t="s">
        <v>60</v>
      </c>
      <c r="D8" s="178" t="s">
        <v>100</v>
      </c>
      <c r="E8" s="179"/>
      <c r="F8" s="179"/>
      <c r="G8" s="179"/>
      <c r="H8" s="179"/>
      <c r="I8" s="179"/>
      <c r="J8" s="179"/>
      <c r="K8" s="179"/>
      <c r="L8" s="180"/>
    </row>
    <row r="9" spans="1:15" ht="25.5" customHeight="1" thickBot="1">
      <c r="A9" s="184"/>
      <c r="B9" s="185"/>
      <c r="C9" s="165"/>
      <c r="D9" s="173" t="s">
        <v>94</v>
      </c>
      <c r="E9" s="173"/>
      <c r="F9" s="174"/>
      <c r="G9" s="175" t="s">
        <v>95</v>
      </c>
      <c r="H9" s="175"/>
      <c r="I9" s="176"/>
      <c r="J9" s="177" t="s">
        <v>96</v>
      </c>
      <c r="K9" s="175"/>
      <c r="L9" s="176"/>
    </row>
    <row r="10" spans="1:15" ht="24" customHeight="1">
      <c r="A10" s="184"/>
      <c r="B10" s="185"/>
      <c r="C10" s="165"/>
      <c r="D10" s="167" t="s">
        <v>62</v>
      </c>
      <c r="E10" s="169" t="s">
        <v>63</v>
      </c>
      <c r="F10" s="170"/>
      <c r="G10" s="171" t="s">
        <v>62</v>
      </c>
      <c r="H10" s="169" t="s">
        <v>63</v>
      </c>
      <c r="I10" s="170"/>
      <c r="J10" s="171" t="s">
        <v>62</v>
      </c>
      <c r="K10" s="169" t="s">
        <v>63</v>
      </c>
      <c r="L10" s="170"/>
    </row>
    <row r="11" spans="1:15" ht="77.25" customHeight="1" thickBot="1">
      <c r="A11" s="72" t="s">
        <v>58</v>
      </c>
      <c r="B11" s="73" t="s">
        <v>59</v>
      </c>
      <c r="C11" s="166"/>
      <c r="D11" s="168"/>
      <c r="E11" s="74" t="s">
        <v>71</v>
      </c>
      <c r="F11" s="75" t="s">
        <v>70</v>
      </c>
      <c r="G11" s="172"/>
      <c r="H11" s="74" t="s">
        <v>71</v>
      </c>
      <c r="I11" s="76" t="s">
        <v>70</v>
      </c>
      <c r="J11" s="172"/>
      <c r="K11" s="74" t="s">
        <v>71</v>
      </c>
      <c r="L11" s="76" t="s">
        <v>70</v>
      </c>
    </row>
    <row r="12" spans="1:15" s="83" customFormat="1" ht="33" customHeight="1">
      <c r="A12" s="77"/>
      <c r="B12" s="78"/>
      <c r="C12" s="79" t="s">
        <v>101</v>
      </c>
      <c r="D12" s="80">
        <f>D13</f>
        <v>6665.76</v>
      </c>
      <c r="E12" s="81">
        <f t="shared" ref="E12:F12" si="0">E13</f>
        <v>5554.8</v>
      </c>
      <c r="F12" s="82">
        <f t="shared" si="0"/>
        <v>1110.96</v>
      </c>
      <c r="G12" s="81">
        <f>G13</f>
        <v>49622.9</v>
      </c>
      <c r="H12" s="81">
        <f t="shared" ref="H12" si="1">H13</f>
        <v>41352.400000000001</v>
      </c>
      <c r="I12" s="82">
        <f t="shared" ref="I12" si="2">I13</f>
        <v>8270.5</v>
      </c>
      <c r="J12" s="81">
        <f>J13</f>
        <v>79248</v>
      </c>
      <c r="K12" s="81">
        <f t="shared" ref="K12" si="3">K13</f>
        <v>66040</v>
      </c>
      <c r="L12" s="82">
        <f t="shared" ref="L12" si="4">L13</f>
        <v>13208</v>
      </c>
      <c r="M12" s="1"/>
      <c r="N12" s="1"/>
      <c r="O12" s="1"/>
    </row>
    <row r="13" spans="1:15" s="83" customFormat="1" ht="21.75" customHeight="1">
      <c r="A13" s="77"/>
      <c r="B13" s="78"/>
      <c r="C13" s="84" t="s">
        <v>102</v>
      </c>
      <c r="D13" s="85">
        <f>D21</f>
        <v>6665.76</v>
      </c>
      <c r="E13" s="86">
        <f t="shared" ref="E13:L13" si="5">E21</f>
        <v>5554.8</v>
      </c>
      <c r="F13" s="87">
        <f t="shared" si="5"/>
        <v>1110.96</v>
      </c>
      <c r="G13" s="86">
        <f>G21</f>
        <v>49622.9</v>
      </c>
      <c r="H13" s="86">
        <f t="shared" si="5"/>
        <v>41352.400000000001</v>
      </c>
      <c r="I13" s="87">
        <f t="shared" si="5"/>
        <v>8270.5</v>
      </c>
      <c r="J13" s="86">
        <f>J21</f>
        <v>79248</v>
      </c>
      <c r="K13" s="86">
        <f t="shared" si="5"/>
        <v>66040</v>
      </c>
      <c r="L13" s="87">
        <f t="shared" si="5"/>
        <v>13208</v>
      </c>
      <c r="M13" s="1"/>
      <c r="N13" s="1"/>
      <c r="O13" s="1"/>
    </row>
    <row r="14" spans="1:15" ht="53.25" customHeight="1">
      <c r="A14" s="88"/>
      <c r="B14" s="89"/>
      <c r="C14" s="90" t="s">
        <v>90</v>
      </c>
      <c r="D14" s="91">
        <f t="shared" ref="D14:L14" si="6">D15</f>
        <v>6665.76</v>
      </c>
      <c r="E14" s="92">
        <f t="shared" si="6"/>
        <v>5554.8</v>
      </c>
      <c r="F14" s="93">
        <f t="shared" si="6"/>
        <v>1110.96</v>
      </c>
      <c r="G14" s="91">
        <f t="shared" si="6"/>
        <v>49622.9</v>
      </c>
      <c r="H14" s="92">
        <f t="shared" si="6"/>
        <v>41352.400000000001</v>
      </c>
      <c r="I14" s="93">
        <f t="shared" si="6"/>
        <v>8270.5</v>
      </c>
      <c r="J14" s="91">
        <f t="shared" si="6"/>
        <v>79248</v>
      </c>
      <c r="K14" s="92">
        <f t="shared" si="6"/>
        <v>66040</v>
      </c>
      <c r="L14" s="93">
        <f t="shared" si="6"/>
        <v>13208</v>
      </c>
    </row>
    <row r="15" spans="1:15" ht="51.75">
      <c r="A15" s="94">
        <f>'3'!A11</f>
        <v>1073</v>
      </c>
      <c r="B15" s="95"/>
      <c r="C15" s="96" t="str">
        <f>'3'!C12</f>
        <v xml:space="preserve"> Ընդերքի ուսումնասիրության, օգտագործման և պահպանման ծառայություններ</v>
      </c>
      <c r="D15" s="97">
        <f t="shared" ref="D15:L15" si="7">D17</f>
        <v>6665.76</v>
      </c>
      <c r="E15" s="98">
        <f t="shared" si="7"/>
        <v>5554.8</v>
      </c>
      <c r="F15" s="99">
        <f t="shared" si="7"/>
        <v>1110.96</v>
      </c>
      <c r="G15" s="97">
        <f t="shared" si="7"/>
        <v>49622.9</v>
      </c>
      <c r="H15" s="98">
        <f t="shared" si="7"/>
        <v>41352.400000000001</v>
      </c>
      <c r="I15" s="99">
        <f t="shared" si="7"/>
        <v>8270.5</v>
      </c>
      <c r="J15" s="97">
        <f t="shared" si="7"/>
        <v>79248</v>
      </c>
      <c r="K15" s="98">
        <f t="shared" si="7"/>
        <v>66040</v>
      </c>
      <c r="L15" s="99">
        <f t="shared" si="7"/>
        <v>13208</v>
      </c>
    </row>
    <row r="16" spans="1:15">
      <c r="A16" s="94"/>
      <c r="B16" s="95"/>
      <c r="C16" s="96" t="s">
        <v>64</v>
      </c>
      <c r="D16" s="97"/>
      <c r="E16" s="98"/>
      <c r="F16" s="99"/>
      <c r="G16" s="97"/>
      <c r="H16" s="98"/>
      <c r="I16" s="99"/>
      <c r="J16" s="97"/>
      <c r="K16" s="98"/>
      <c r="L16" s="99"/>
    </row>
    <row r="17" spans="1:12" ht="51.75">
      <c r="A17" s="94"/>
      <c r="B17" s="95">
        <f>'3'!B18</f>
        <v>11002</v>
      </c>
      <c r="C17" s="96" t="str">
        <f>'3'!C19</f>
        <v>Հայաստանի հանքարդյունաբերության ոլորտի քաղաքականության դրամաշնորհի II ծրագիր</v>
      </c>
      <c r="D17" s="97">
        <f t="shared" ref="D17:L17" si="8">D19</f>
        <v>6665.76</v>
      </c>
      <c r="E17" s="98">
        <f t="shared" si="8"/>
        <v>5554.8</v>
      </c>
      <c r="F17" s="99">
        <f t="shared" si="8"/>
        <v>1110.96</v>
      </c>
      <c r="G17" s="97">
        <f t="shared" si="8"/>
        <v>49622.9</v>
      </c>
      <c r="H17" s="98">
        <f t="shared" si="8"/>
        <v>41352.400000000001</v>
      </c>
      <c r="I17" s="99">
        <f t="shared" si="8"/>
        <v>8270.5</v>
      </c>
      <c r="J17" s="97">
        <f t="shared" si="8"/>
        <v>79248</v>
      </c>
      <c r="K17" s="98">
        <f t="shared" si="8"/>
        <v>66040</v>
      </c>
      <c r="L17" s="99">
        <f t="shared" si="8"/>
        <v>13208</v>
      </c>
    </row>
    <row r="18" spans="1:12">
      <c r="A18" s="100"/>
      <c r="B18" s="101"/>
      <c r="C18" s="102" t="s">
        <v>65</v>
      </c>
      <c r="D18" s="97"/>
      <c r="E18" s="98"/>
      <c r="F18" s="99"/>
      <c r="G18" s="97"/>
      <c r="H18" s="98"/>
      <c r="I18" s="99"/>
      <c r="J18" s="97"/>
      <c r="K18" s="98"/>
      <c r="L18" s="99"/>
    </row>
    <row r="19" spans="1:12" ht="34.5">
      <c r="A19" s="100"/>
      <c r="B19" s="101"/>
      <c r="C19" s="103" t="str">
        <f>'4'!F22</f>
        <v xml:space="preserve"> ՀՀ տարածքային կառավարման և ենթակառուցվածքների նախարարություն</v>
      </c>
      <c r="D19" s="97">
        <f t="shared" ref="D19:L19" si="9">D21</f>
        <v>6665.76</v>
      </c>
      <c r="E19" s="98">
        <f t="shared" si="9"/>
        <v>5554.8</v>
      </c>
      <c r="F19" s="99">
        <f t="shared" si="9"/>
        <v>1110.96</v>
      </c>
      <c r="G19" s="97">
        <f t="shared" si="9"/>
        <v>49622.9</v>
      </c>
      <c r="H19" s="98">
        <f t="shared" si="9"/>
        <v>41352.400000000001</v>
      </c>
      <c r="I19" s="99">
        <f t="shared" si="9"/>
        <v>8270.5</v>
      </c>
      <c r="J19" s="97">
        <f t="shared" si="9"/>
        <v>79248</v>
      </c>
      <c r="K19" s="98">
        <f t="shared" si="9"/>
        <v>66040</v>
      </c>
      <c r="L19" s="99">
        <f t="shared" si="9"/>
        <v>13208</v>
      </c>
    </row>
    <row r="20" spans="1:12" ht="51.75">
      <c r="A20" s="100"/>
      <c r="B20" s="101"/>
      <c r="C20" s="102" t="s">
        <v>66</v>
      </c>
      <c r="D20" s="97"/>
      <c r="E20" s="98"/>
      <c r="F20" s="99"/>
      <c r="G20" s="97"/>
      <c r="H20" s="98"/>
      <c r="I20" s="99"/>
      <c r="J20" s="97"/>
      <c r="K20" s="98"/>
      <c r="L20" s="99"/>
    </row>
    <row r="21" spans="1:12" ht="16.5" customHeight="1">
      <c r="A21" s="100"/>
      <c r="B21" s="101"/>
      <c r="C21" s="102" t="s">
        <v>67</v>
      </c>
      <c r="D21" s="97">
        <f t="shared" ref="D21:L21" si="10">D22</f>
        <v>6665.76</v>
      </c>
      <c r="E21" s="98">
        <f t="shared" si="10"/>
        <v>5554.8</v>
      </c>
      <c r="F21" s="99">
        <f t="shared" si="10"/>
        <v>1110.96</v>
      </c>
      <c r="G21" s="97">
        <f t="shared" si="10"/>
        <v>49622.9</v>
      </c>
      <c r="H21" s="98">
        <f t="shared" si="10"/>
        <v>41352.400000000001</v>
      </c>
      <c r="I21" s="99">
        <f t="shared" si="10"/>
        <v>8270.5</v>
      </c>
      <c r="J21" s="97">
        <f t="shared" si="10"/>
        <v>79248</v>
      </c>
      <c r="K21" s="98">
        <f t="shared" si="10"/>
        <v>66040</v>
      </c>
      <c r="L21" s="99">
        <f t="shared" si="10"/>
        <v>13208</v>
      </c>
    </row>
    <row r="22" spans="1:12" ht="21.75" customHeight="1" thickBot="1">
      <c r="A22" s="104"/>
      <c r="B22" s="105"/>
      <c r="C22" s="106" t="s">
        <v>91</v>
      </c>
      <c r="D22" s="107">
        <f>E22+F22</f>
        <v>6665.76</v>
      </c>
      <c r="E22" s="108">
        <f>'2'!B15</f>
        <v>5554.8</v>
      </c>
      <c r="F22" s="109">
        <f>'2'!B14</f>
        <v>1110.96</v>
      </c>
      <c r="G22" s="107">
        <f>H22+I22</f>
        <v>49622.9</v>
      </c>
      <c r="H22" s="108">
        <f>'2'!C15</f>
        <v>41352.400000000001</v>
      </c>
      <c r="I22" s="109">
        <f>'2'!C14</f>
        <v>8270.5</v>
      </c>
      <c r="J22" s="107">
        <f>K22+L22</f>
        <v>79248</v>
      </c>
      <c r="K22" s="108">
        <f>'2'!D15</f>
        <v>66040</v>
      </c>
      <c r="L22" s="109">
        <f>'2'!D14</f>
        <v>13208</v>
      </c>
    </row>
  </sheetData>
  <mergeCells count="15">
    <mergeCell ref="K1:L1"/>
    <mergeCell ref="C8:C11"/>
    <mergeCell ref="D10:D11"/>
    <mergeCell ref="E10:F10"/>
    <mergeCell ref="G10:G11"/>
    <mergeCell ref="H10:I10"/>
    <mergeCell ref="J10:J11"/>
    <mergeCell ref="K10:L10"/>
    <mergeCell ref="D9:F9"/>
    <mergeCell ref="G9:I9"/>
    <mergeCell ref="J9:L9"/>
    <mergeCell ref="D8:L8"/>
    <mergeCell ref="A6:L6"/>
    <mergeCell ref="K7:L7"/>
    <mergeCell ref="A8:B10"/>
  </mergeCells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23"/>
  <sheetViews>
    <sheetView topLeftCell="A13" zoomScaleNormal="100" workbookViewId="0">
      <selection activeCell="B26" sqref="B26"/>
    </sheetView>
  </sheetViews>
  <sheetFormatPr defaultRowHeight="17.25"/>
  <cols>
    <col min="1" max="1" width="28.5703125" style="44" customWidth="1"/>
    <col min="2" max="2" width="47.5703125" style="44" customWidth="1"/>
    <col min="3" max="3" width="12.7109375" style="129" customWidth="1"/>
    <col min="4" max="4" width="15.140625" style="44" customWidth="1"/>
    <col min="5" max="5" width="13.28515625" style="44" customWidth="1"/>
    <col min="6" max="16384" width="9.140625" style="44"/>
  </cols>
  <sheetData>
    <row r="1" spans="1:233" s="111" customFormat="1">
      <c r="A1" s="110"/>
      <c r="E1" s="112" t="s">
        <v>52</v>
      </c>
    </row>
    <row r="2" spans="1:233" s="111" customFormat="1">
      <c r="A2" s="113"/>
      <c r="D2" s="114"/>
      <c r="E2" s="115" t="s">
        <v>73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</row>
    <row r="3" spans="1:233" s="111" customFormat="1">
      <c r="A3" s="113"/>
      <c r="D3" s="114"/>
      <c r="E3" s="116" t="s">
        <v>36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</row>
    <row r="4" spans="1:233" s="111" customFormat="1">
      <c r="B4" s="117"/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</row>
    <row r="5" spans="1:233" s="111" customFormat="1" ht="81" customHeight="1">
      <c r="A5" s="194" t="s">
        <v>110</v>
      </c>
      <c r="B5" s="194"/>
      <c r="C5" s="194"/>
      <c r="D5" s="194"/>
      <c r="E5" s="194"/>
    </row>
    <row r="6" spans="1:233" s="118" customFormat="1">
      <c r="A6" s="201" t="s">
        <v>92</v>
      </c>
      <c r="B6" s="201"/>
      <c r="C6" s="201"/>
      <c r="D6" s="201"/>
      <c r="E6" s="201"/>
    </row>
    <row r="7" spans="1:233" s="118" customFormat="1" ht="47.25" customHeight="1">
      <c r="A7" s="202" t="s">
        <v>99</v>
      </c>
      <c r="B7" s="202"/>
      <c r="C7" s="202"/>
      <c r="D7" s="202"/>
      <c r="E7" s="202"/>
    </row>
    <row r="8" spans="1:233" ht="25.5" customHeight="1">
      <c r="A8" s="120" t="s">
        <v>23</v>
      </c>
      <c r="B8" s="196" t="s">
        <v>24</v>
      </c>
      <c r="C8" s="196"/>
      <c r="D8" s="196"/>
      <c r="E8" s="196"/>
    </row>
    <row r="9" spans="1:233" ht="40.5" customHeight="1">
      <c r="A9" s="120">
        <v>1073</v>
      </c>
      <c r="B9" s="196" t="str">
        <f>'5'!C15</f>
        <v xml:space="preserve"> Ընդերքի ուսումնասիրության, օգտագործման և պահպանման ծառայություններ</v>
      </c>
      <c r="C9" s="196"/>
      <c r="D9" s="196"/>
      <c r="E9" s="196"/>
    </row>
    <row r="10" spans="1:233">
      <c r="A10" s="121"/>
      <c r="B10" s="196"/>
      <c r="C10" s="196"/>
      <c r="D10" s="196"/>
      <c r="E10" s="196"/>
    </row>
    <row r="11" spans="1:233">
      <c r="A11" s="197" t="s">
        <v>25</v>
      </c>
      <c r="B11" s="198"/>
      <c r="C11" s="198"/>
      <c r="D11" s="198"/>
      <c r="E11" s="199"/>
    </row>
    <row r="12" spans="1:233">
      <c r="A12" s="121"/>
      <c r="B12" s="196"/>
      <c r="C12" s="196"/>
      <c r="D12" s="196"/>
      <c r="E12" s="196"/>
    </row>
    <row r="13" spans="1:233" ht="58.5" customHeight="1">
      <c r="A13" s="122" t="s">
        <v>26</v>
      </c>
      <c r="B13" s="122">
        <v>1073</v>
      </c>
      <c r="C13" s="191" t="s">
        <v>69</v>
      </c>
      <c r="D13" s="192"/>
      <c r="E13" s="193"/>
    </row>
    <row r="14" spans="1:233" ht="34.5">
      <c r="A14" s="122" t="s">
        <v>27</v>
      </c>
      <c r="B14" s="122">
        <v>11002</v>
      </c>
      <c r="C14" s="52" t="s">
        <v>94</v>
      </c>
      <c r="D14" s="52" t="s">
        <v>95</v>
      </c>
      <c r="E14" s="53" t="s">
        <v>97</v>
      </c>
    </row>
    <row r="15" spans="1:233" ht="51.75">
      <c r="A15" s="122" t="s">
        <v>28</v>
      </c>
      <c r="B15" s="123" t="str">
        <f>'5'!C17</f>
        <v>Հայաստանի հանքարդյունաբերության ոլորտի քաղաքականության դրամաշնորհի II ծրագիր</v>
      </c>
      <c r="C15" s="123"/>
      <c r="D15" s="123"/>
      <c r="E15" s="123"/>
    </row>
    <row r="16" spans="1:233" ht="86.25">
      <c r="A16" s="122" t="s">
        <v>29</v>
      </c>
      <c r="B16" s="124" t="str">
        <f>'3'!C21</f>
        <v>Հայաստանի հանքարդյունաբերության ոլորտի  զարգացման քաղաքականության մշակմանն ու դրանից բխող գործողությունների ծրագրին աջակցություն</v>
      </c>
      <c r="C16" s="125"/>
      <c r="D16" s="125"/>
      <c r="E16" s="125"/>
    </row>
    <row r="17" spans="1:6" ht="15.75" customHeight="1">
      <c r="A17" s="122" t="s">
        <v>30</v>
      </c>
      <c r="B17" s="122" t="s">
        <v>31</v>
      </c>
      <c r="C17" s="125"/>
      <c r="D17" s="125"/>
      <c r="E17" s="125"/>
    </row>
    <row r="18" spans="1:6" ht="69">
      <c r="A18" s="126" t="s">
        <v>53</v>
      </c>
      <c r="B18" s="127" t="s">
        <v>93</v>
      </c>
      <c r="C18" s="125"/>
      <c r="D18" s="125"/>
      <c r="E18" s="125"/>
    </row>
    <row r="19" spans="1:6" ht="16.5" customHeight="1">
      <c r="A19" s="188" t="s">
        <v>32</v>
      </c>
      <c r="B19" s="188"/>
      <c r="C19" s="125"/>
      <c r="D19" s="125"/>
      <c r="E19" s="125"/>
    </row>
    <row r="20" spans="1:6" ht="36" customHeight="1">
      <c r="A20" s="189" t="s">
        <v>98</v>
      </c>
      <c r="B20" s="190"/>
      <c r="C20" s="128">
        <v>0</v>
      </c>
      <c r="D20" s="128">
        <v>0</v>
      </c>
      <c r="E20" s="128">
        <v>4</v>
      </c>
      <c r="F20" s="129"/>
    </row>
    <row r="21" spans="1:6" ht="16.5" customHeight="1">
      <c r="A21" s="195" t="s">
        <v>33</v>
      </c>
      <c r="B21" s="195"/>
      <c r="C21" s="130">
        <f>'4'!G9</f>
        <v>6665.76</v>
      </c>
      <c r="D21" s="130">
        <f>'4'!H9</f>
        <v>49622.9</v>
      </c>
      <c r="E21" s="130">
        <f>'4'!I9</f>
        <v>79248</v>
      </c>
    </row>
    <row r="22" spans="1:6">
      <c r="A22" s="187"/>
      <c r="B22" s="187"/>
      <c r="C22" s="187"/>
    </row>
    <row r="23" spans="1:6">
      <c r="A23" s="186"/>
      <c r="B23" s="186"/>
      <c r="C23" s="119"/>
    </row>
  </sheetData>
  <mergeCells count="14">
    <mergeCell ref="A21:B21"/>
    <mergeCell ref="B8:E8"/>
    <mergeCell ref="B9:E9"/>
    <mergeCell ref="B10:E10"/>
    <mergeCell ref="B12:E12"/>
    <mergeCell ref="A11:E11"/>
    <mergeCell ref="A5:E5"/>
    <mergeCell ref="A6:E6"/>
    <mergeCell ref="A7:E7"/>
    <mergeCell ref="A23:B23"/>
    <mergeCell ref="A22:C22"/>
    <mergeCell ref="A19:B19"/>
    <mergeCell ref="A20:B20"/>
    <mergeCell ref="C13:E13"/>
  </mergeCells>
  <pageMargins left="0.7" right="0.51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22"/>
  <sheetViews>
    <sheetView tabSelected="1" topLeftCell="A10" workbookViewId="0">
      <selection activeCell="J11" sqref="J11"/>
    </sheetView>
  </sheetViews>
  <sheetFormatPr defaultRowHeight="17.25"/>
  <cols>
    <col min="1" max="1" width="28.5703125" style="44" customWidth="1"/>
    <col min="2" max="2" width="47.5703125" style="44" customWidth="1"/>
    <col min="3" max="3" width="12.28515625" style="129" customWidth="1"/>
    <col min="4" max="4" width="14.5703125" style="129" customWidth="1"/>
    <col min="5" max="5" width="14.42578125" style="129" customWidth="1"/>
    <col min="6" max="6" width="15.28515625" style="129" customWidth="1"/>
    <col min="7" max="16384" width="9.140625" style="44"/>
  </cols>
  <sheetData>
    <row r="1" spans="1:238" s="111" customFormat="1">
      <c r="C1" s="110"/>
      <c r="D1" s="110"/>
      <c r="E1" s="110" t="s">
        <v>54</v>
      </c>
    </row>
    <row r="2" spans="1:238" s="111" customFormat="1">
      <c r="B2" s="117"/>
      <c r="C2" s="110"/>
      <c r="D2" s="113"/>
      <c r="E2" s="115" t="s">
        <v>73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</row>
    <row r="3" spans="1:238" s="111" customFormat="1">
      <c r="C3" s="115"/>
      <c r="D3" s="115"/>
      <c r="E3" s="116" t="s">
        <v>36</v>
      </c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</row>
    <row r="4" spans="1:238" s="111" customFormat="1">
      <c r="B4" s="117"/>
      <c r="C4" s="113"/>
      <c r="D4" s="116"/>
      <c r="E4" s="113"/>
      <c r="F4" s="113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</row>
    <row r="5" spans="1:238" s="111" customFormat="1" ht="69.75" customHeight="1">
      <c r="A5" s="200" t="s">
        <v>104</v>
      </c>
      <c r="B5" s="200"/>
      <c r="C5" s="200"/>
      <c r="D5" s="200"/>
      <c r="E5" s="200"/>
      <c r="F5" s="131"/>
    </row>
    <row r="6" spans="1:238" s="118" customFormat="1">
      <c r="A6" s="200" t="s">
        <v>105</v>
      </c>
      <c r="B6" s="200"/>
      <c r="C6" s="200"/>
      <c r="D6" s="200"/>
      <c r="E6" s="200"/>
      <c r="F6" s="200"/>
    </row>
    <row r="7" spans="1:238">
      <c r="A7" s="201" t="str">
        <f>'6'!A6:C6</f>
        <v xml:space="preserve"> ՀՀ տարածքային կառավարման և ենթակառուցվածքների նախարարություն </v>
      </c>
      <c r="B7" s="201"/>
      <c r="C7" s="201"/>
      <c r="D7" s="201"/>
      <c r="E7" s="201"/>
    </row>
    <row r="8" spans="1:238" ht="35.25" customHeight="1">
      <c r="A8" s="202" t="s">
        <v>55</v>
      </c>
      <c r="B8" s="202"/>
      <c r="C8" s="202"/>
      <c r="D8" s="202"/>
      <c r="E8" s="202"/>
    </row>
    <row r="9" spans="1:238" ht="29.25" customHeight="1">
      <c r="A9" s="120" t="s">
        <v>23</v>
      </c>
      <c r="B9" s="196" t="s">
        <v>24</v>
      </c>
      <c r="C9" s="196"/>
      <c r="D9" s="196"/>
      <c r="E9" s="196"/>
      <c r="F9" s="44"/>
    </row>
    <row r="10" spans="1:238" ht="47.25" customHeight="1">
      <c r="A10" s="120">
        <v>1073</v>
      </c>
      <c r="B10" s="196" t="str">
        <f>'5'!C15</f>
        <v xml:space="preserve"> Ընդերքի ուսումնասիրության, օգտագործման և պահպանման ծառայություններ</v>
      </c>
      <c r="C10" s="196"/>
      <c r="D10" s="196"/>
      <c r="E10" s="196"/>
      <c r="F10" s="44"/>
    </row>
    <row r="11" spans="1:238">
      <c r="A11" s="121"/>
      <c r="B11" s="196"/>
      <c r="C11" s="196"/>
      <c r="D11" s="196"/>
      <c r="E11" s="196"/>
      <c r="F11" s="44"/>
    </row>
    <row r="12" spans="1:238">
      <c r="A12" s="197" t="s">
        <v>25</v>
      </c>
      <c r="B12" s="198"/>
      <c r="C12" s="198"/>
      <c r="D12" s="198"/>
      <c r="E12" s="199"/>
      <c r="F12" s="44"/>
    </row>
    <row r="13" spans="1:238">
      <c r="A13" s="121"/>
      <c r="B13" s="196"/>
      <c r="C13" s="196"/>
      <c r="D13" s="196"/>
      <c r="E13" s="196"/>
      <c r="F13" s="44"/>
    </row>
    <row r="14" spans="1:238" ht="55.5" customHeight="1">
      <c r="A14" s="122" t="s">
        <v>26</v>
      </c>
      <c r="B14" s="122">
        <v>1073</v>
      </c>
      <c r="C14" s="191" t="s">
        <v>69</v>
      </c>
      <c r="D14" s="192"/>
      <c r="E14" s="193"/>
      <c r="F14" s="44"/>
    </row>
    <row r="15" spans="1:238" ht="34.5">
      <c r="A15" s="122" t="s">
        <v>27</v>
      </c>
      <c r="B15" s="122">
        <v>11002</v>
      </c>
      <c r="C15" s="52" t="s">
        <v>94</v>
      </c>
      <c r="D15" s="52" t="s">
        <v>95</v>
      </c>
      <c r="E15" s="53" t="s">
        <v>97</v>
      </c>
      <c r="F15" s="44"/>
    </row>
    <row r="16" spans="1:238" ht="51.75">
      <c r="A16" s="122" t="s">
        <v>28</v>
      </c>
      <c r="B16" s="123" t="str">
        <f>'5'!C17</f>
        <v>Հայաստանի հանքարդյունաբերության ոլորտի քաղաքականության դրամաշնորհի II ծրագիր</v>
      </c>
      <c r="C16" s="123"/>
      <c r="D16" s="123"/>
      <c r="E16" s="123"/>
      <c r="F16" s="44"/>
    </row>
    <row r="17" spans="1:6" ht="86.25">
      <c r="A17" s="122" t="s">
        <v>29</v>
      </c>
      <c r="B17" s="124" t="str">
        <f>'3'!C21</f>
        <v>Հայաստանի հանքարդյունաբերության ոլորտի  զարգացման քաղաքականության մշակմանն ու դրանից բխող գործողությունների ծրագրին աջակցություն</v>
      </c>
      <c r="C17" s="125"/>
      <c r="D17" s="125"/>
      <c r="E17" s="125"/>
      <c r="F17" s="44"/>
    </row>
    <row r="18" spans="1:6">
      <c r="A18" s="122" t="s">
        <v>30</v>
      </c>
      <c r="B18" s="122" t="s">
        <v>31</v>
      </c>
      <c r="C18" s="125"/>
      <c r="D18" s="125"/>
      <c r="E18" s="125"/>
      <c r="F18" s="44"/>
    </row>
    <row r="19" spans="1:6" ht="69">
      <c r="A19" s="126" t="s">
        <v>53</v>
      </c>
      <c r="B19" s="127" t="s">
        <v>93</v>
      </c>
      <c r="C19" s="125"/>
      <c r="D19" s="125"/>
      <c r="E19" s="125"/>
      <c r="F19" s="44"/>
    </row>
    <row r="20" spans="1:6" ht="32.25" customHeight="1">
      <c r="A20" s="188" t="s">
        <v>32</v>
      </c>
      <c r="B20" s="188"/>
      <c r="C20" s="125"/>
      <c r="D20" s="125"/>
      <c r="E20" s="125"/>
      <c r="F20" s="44"/>
    </row>
    <row r="21" spans="1:6" ht="32.25" customHeight="1">
      <c r="A21" s="195" t="s">
        <v>98</v>
      </c>
      <c r="B21" s="195"/>
      <c r="C21" s="128">
        <v>0</v>
      </c>
      <c r="D21" s="128">
        <v>0</v>
      </c>
      <c r="E21" s="128">
        <v>4</v>
      </c>
    </row>
    <row r="22" spans="1:6" ht="15.75" customHeight="1">
      <c r="A22" s="195" t="s">
        <v>33</v>
      </c>
      <c r="B22" s="195"/>
      <c r="C22" s="130">
        <f>'4'!G9</f>
        <v>6665.76</v>
      </c>
      <c r="D22" s="130">
        <f>'4'!H9</f>
        <v>49622.9</v>
      </c>
      <c r="E22" s="130">
        <f>'4'!I9</f>
        <v>79248</v>
      </c>
      <c r="F22" s="44"/>
    </row>
  </sheetData>
  <mergeCells count="13">
    <mergeCell ref="A5:E5"/>
    <mergeCell ref="A20:B20"/>
    <mergeCell ref="A6:F6"/>
    <mergeCell ref="A21:B21"/>
    <mergeCell ref="A22:B22"/>
    <mergeCell ref="B9:E9"/>
    <mergeCell ref="B10:E10"/>
    <mergeCell ref="B11:E11"/>
    <mergeCell ref="A12:E12"/>
    <mergeCell ref="B13:E13"/>
    <mergeCell ref="C14:E14"/>
    <mergeCell ref="A7:E7"/>
    <mergeCell ref="A8:E8"/>
  </mergeCells>
  <pageMargins left="0.7" right="0.33" top="0.44" bottom="0.3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'6'!Print_Area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Gochumyan</dc:creator>
  <cp:keywords>https://mul2-mta.gov.am/tasks/876876/oneclick/c232b78eaea4d2b10af282f739db10d431f0f79f9e2b16984f2b0ecb23434195.xlsx?token=e9c3362c94d8e1e2d3282646e6166255</cp:keywords>
  <cp:lastModifiedBy>Arpine Martirosyan</cp:lastModifiedBy>
  <cp:lastPrinted>2021-03-05T09:04:09Z</cp:lastPrinted>
  <dcterms:created xsi:type="dcterms:W3CDTF">2019-12-18T17:10:49Z</dcterms:created>
  <dcterms:modified xsi:type="dcterms:W3CDTF">2021-04-23T10:53:28Z</dcterms:modified>
</cp:coreProperties>
</file>