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.harutyunyan\Documents\2021\Կառավարության որոշումներ\Հեռուստատեսություն պահուստային ֆոնդ\"/>
    </mc:Choice>
  </mc:AlternateContent>
  <xr:revisionPtr revIDLastSave="0" documentId="13_ncr:1_{1E7FDFCA-EBEB-4098-9B2B-7523E70C9AF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Հավելված N 1" sheetId="1" r:id="rId1"/>
    <sheet name="Հավելված N 2" sheetId="14" r:id="rId2"/>
    <sheet name="Հավելված N 3" sheetId="16" r:id="rId3"/>
    <sheet name="Հավելված N 4" sheetId="17" r:id="rId4"/>
    <sheet name="Հավելված N 5" sheetId="12" r:id="rId5"/>
  </sheets>
  <definedNames>
    <definedName name="_xlnm.Print_Area" localSheetId="0">'Հավելված N 1'!$A$1:$F$36</definedName>
    <definedName name="_xlnm.Print_Area" localSheetId="1">'Հավելված N 2'!$A$1:$I$42</definedName>
    <definedName name="_xlnm.Print_Titles" localSheetId="0">'Հավելված N 1'!$6:$7</definedName>
  </definedNames>
  <calcPr calcId="181029"/>
</workbook>
</file>

<file path=xl/calcChain.xml><?xml version="1.0" encoding="utf-8"?>
<calcChain xmlns="http://schemas.openxmlformats.org/spreadsheetml/2006/main">
  <c r="E40" i="17" l="1"/>
  <c r="D40" i="17"/>
  <c r="C40" i="17"/>
  <c r="E23" i="17"/>
  <c r="D23" i="17"/>
  <c r="C23" i="17"/>
  <c r="C22" i="17"/>
  <c r="D22" i="17" s="1"/>
  <c r="E22" i="17" s="1"/>
  <c r="B18" i="17"/>
  <c r="B17" i="17"/>
  <c r="B16" i="17"/>
  <c r="C22" i="16" l="1"/>
  <c r="D22" i="16" s="1"/>
  <c r="E22" i="16" s="1"/>
  <c r="E17" i="1" l="1"/>
  <c r="D17" i="1"/>
  <c r="B18" i="16" l="1"/>
  <c r="B17" i="16"/>
  <c r="B16" i="16"/>
  <c r="I26" i="14"/>
  <c r="H26" i="14"/>
  <c r="G26" i="14"/>
  <c r="F18" i="14"/>
  <c r="F10" i="1"/>
  <c r="E10" i="1"/>
  <c r="D10" i="1"/>
  <c r="F31" i="1"/>
  <c r="E31" i="1"/>
  <c r="D31" i="1"/>
  <c r="H25" i="14" l="1"/>
  <c r="H24" i="14" s="1"/>
  <c r="H23" i="14" s="1"/>
  <c r="H22" i="14" s="1"/>
  <c r="H20" i="14" s="1"/>
  <c r="H18" i="14" s="1"/>
  <c r="G25" i="14"/>
  <c r="G24" i="14" s="1"/>
  <c r="G23" i="14" s="1"/>
  <c r="G22" i="14" s="1"/>
  <c r="G20" i="14" s="1"/>
  <c r="G18" i="14" s="1"/>
  <c r="G16" i="14" s="1"/>
  <c r="G14" i="14" s="1"/>
  <c r="G12" i="14" s="1"/>
  <c r="G10" i="14" s="1"/>
  <c r="I25" i="14"/>
  <c r="I24" i="14" s="1"/>
  <c r="I23" i="14" s="1"/>
  <c r="I22" i="14" s="1"/>
  <c r="I20" i="14" s="1"/>
  <c r="I18" i="14" s="1"/>
  <c r="I16" i="14" s="1"/>
  <c r="I14" i="14" s="1"/>
  <c r="I12" i="14" s="1"/>
  <c r="I10" i="14" s="1"/>
  <c r="H16" i="14" l="1"/>
  <c r="H14" i="14" s="1"/>
  <c r="H12" i="14" s="1"/>
  <c r="H10" i="14" s="1"/>
  <c r="C23" i="16"/>
  <c r="E23" i="16"/>
  <c r="I13" i="12"/>
  <c r="I12" i="12" s="1"/>
  <c r="I11" i="12" s="1"/>
  <c r="G41" i="14"/>
  <c r="G40" i="14" s="1"/>
  <c r="G39" i="14" s="1"/>
  <c r="G38" i="14" s="1"/>
  <c r="G37" i="14" s="1"/>
  <c r="G33" i="14" s="1"/>
  <c r="C40" i="16" s="1"/>
  <c r="D23" i="16"/>
  <c r="I10" i="12" l="1"/>
  <c r="I9" i="12" s="1"/>
  <c r="H41" i="14"/>
  <c r="H40" i="14" s="1"/>
  <c r="H39" i="14" s="1"/>
  <c r="H38" i="14" s="1"/>
  <c r="H37" i="14" s="1"/>
  <c r="H33" i="14" s="1"/>
  <c r="E24" i="1"/>
  <c r="E23" i="1" s="1"/>
  <c r="D40" i="16" l="1"/>
  <c r="E9" i="1"/>
  <c r="E8" i="1" s="1"/>
  <c r="D24" i="1"/>
  <c r="D23" i="1" s="1"/>
  <c r="D9" i="1"/>
  <c r="D8" i="1" l="1"/>
  <c r="I41" i="14" l="1"/>
  <c r="I40" i="14" s="1"/>
  <c r="I39" i="14" s="1"/>
  <c r="I38" i="14" s="1"/>
  <c r="I37" i="14" s="1"/>
  <c r="I33" i="14" s="1"/>
  <c r="E40" i="16" l="1"/>
  <c r="F9" i="1"/>
  <c r="F24" i="1"/>
  <c r="F23" i="1" s="1"/>
  <c r="F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SYUNE:</t>
        </r>
        <r>
          <rPr>
            <sz val="9"/>
            <color indexed="81"/>
            <rFont val="Tahoma"/>
            <charset val="1"/>
          </rPr>
          <t xml:space="preserve">
01 էր</t>
        </r>
      </text>
    </comment>
    <comment ref="F12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SYUNE:</t>
        </r>
        <r>
          <rPr>
            <sz val="9"/>
            <color indexed="81"/>
            <rFont val="Tahoma"/>
            <charset val="1"/>
          </rPr>
          <t xml:space="preserve">
 Հանգստի և սպորտի ծառայություններ էր</t>
        </r>
      </text>
    </comment>
    <comment ref="F14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SYUNE:</t>
        </r>
        <r>
          <rPr>
            <sz val="9"/>
            <color indexed="81"/>
            <rFont val="Tahoma"/>
            <charset val="1"/>
          </rPr>
          <t xml:space="preserve">
 Հանգստի և սպորտի ծառայություններ էր:</t>
        </r>
      </text>
    </comment>
  </commentList>
</comments>
</file>

<file path=xl/sharedStrings.xml><?xml version="1.0" encoding="utf-8"?>
<sst xmlns="http://schemas.openxmlformats.org/spreadsheetml/2006/main" count="240" uniqueCount="117">
  <si>
    <t xml:space="preserve"> Ծրագրային դասիչը</t>
  </si>
  <si>
    <t xml:space="preserve"> 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</si>
  <si>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</si>
  <si>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</si>
  <si>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</si>
  <si>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</si>
  <si>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</si>
  <si>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</si>
  <si>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</si>
  <si>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</si>
  <si>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</si>
  <si>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1042</t>
  </si>
  <si>
    <t xml:space="preserve"> Ռադիո և հեռուստահաղորդումների հեռարձակում</t>
  </si>
  <si>
    <t xml:space="preserve"> Տեղեկատվական, քաղաքական, տնտեսական, կրթական,մշակութային,մանկապատանեկան,գիտական, հայոց լեզվի և պատմության,մարզական,ժամանցային և  հանրության համար կարևոր ու նշանակալից այլ տեղեկատվական բնույթի հաղորդումների արտադրության և հեռարձակման ապահովում</t>
  </si>
  <si>
    <t>Հավելված N 1</t>
  </si>
  <si>
    <t>Ծրագրային դասիչը</t>
  </si>
  <si>
    <t>Բյուջետային հատկացումների գլխավոր կարգադրիչների,  ծրագրերի և միջոցառումների անվանումները</t>
  </si>
  <si>
    <t>Ցուցանիշների փոփոխությունը (ավելացումները նշված են դրական նշանով, իսկ նվազեցումները՝ փակագծերում)</t>
  </si>
  <si>
    <t>ծրագիր</t>
  </si>
  <si>
    <t>միջոցառում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</si>
  <si>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</si>
  <si>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</si>
  <si>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Տարի</t>
  </si>
  <si>
    <t xml:space="preserve"> Դաս</t>
  </si>
  <si>
    <t xml:space="preserve"> ԸՆԴԱՄԵՆԸ ԾԱԽՍԵՐ</t>
  </si>
  <si>
    <t xml:space="preserve"> այդ թվում`</t>
  </si>
  <si>
    <t xml:space="preserve"> 01</t>
  </si>
  <si>
    <t xml:space="preserve"> 08</t>
  </si>
  <si>
    <t>______________ ի    ___Ն որոշման</t>
  </si>
  <si>
    <t>Բաժին</t>
  </si>
  <si>
    <t>Խումբ</t>
  </si>
  <si>
    <t>Ծրագիր</t>
  </si>
  <si>
    <t>Միջոցա ռում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</si>
  <si>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</si>
  <si>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</si>
  <si>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</si>
  <si>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</si>
  <si>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</si>
  <si>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 xml:space="preserve"> ԱՅԼ  ԾԱԽՍԵՐ</t>
  </si>
  <si>
    <t xml:space="preserve"> - Տեղեկատվական ծառայություններ</t>
  </si>
  <si>
    <t xml:space="preserve"> Պահուստային միջոցներ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</si>
  <si>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</si>
  <si>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</si>
  <si>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</si>
  <si>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</si>
  <si>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</si>
  <si>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</si>
  <si>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</si>
  <si>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</si>
  <si>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</si>
  <si>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</si>
  <si>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</si>
  <si>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</si>
  <si>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11001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</si>
  <si>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</si>
  <si>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</si>
  <si>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</si>
  <si>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</si>
  <si>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</si>
  <si>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</si>
  <si>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«Գնումների մասին» ՀՀ օրենքի համաձայն ընտրված կազմակերպություն </t>
  </si>
  <si>
    <t xml:space="preserve">  </t>
  </si>
  <si>
    <t xml:space="preserve"> 1042 </t>
  </si>
  <si>
    <t xml:space="preserve"> Ռադիո և հեռուստահաղորդումների հեռարձակում 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</si>
  <si>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</si>
  <si>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</si>
  <si>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</si>
  <si>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</si>
  <si>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Կոդը</t>
  </si>
  <si>
    <t xml:space="preserve"> Անվանումը</t>
  </si>
  <si>
    <t xml:space="preserve"> Գնման ձևը</t>
  </si>
  <si>
    <t xml:space="preserve"> Չափման միավորը</t>
  </si>
  <si>
    <t xml:space="preserve"> Քանակը</t>
  </si>
  <si>
    <t xml:space="preserve"> Բաժին N 08</t>
  </si>
  <si>
    <t xml:space="preserve"> Խումբ N 03</t>
  </si>
  <si>
    <t xml:space="preserve"> Դաս N 01</t>
  </si>
  <si>
    <t xml:space="preserve"> Հեռուստառադիոհաղորդումներ</t>
  </si>
  <si>
    <t xml:space="preserve"> </t>
  </si>
  <si>
    <t xml:space="preserve"> ՄԱՍ III. ԾԱՌԱՅՈՒԹՅՈՒՆՆԵՐ</t>
  </si>
  <si>
    <t xml:space="preserve"> ՄԱ</t>
  </si>
  <si>
    <t xml:space="preserve"> դրամ</t>
  </si>
  <si>
    <t>Հավելված N 4</t>
  </si>
  <si>
    <t>Գնման առարկայի</t>
  </si>
  <si>
    <t>Գումարը, (հազ.դրամ)</t>
  </si>
  <si>
    <t xml:space="preserve">ՀՀ կառավարության  2021 թվականի </t>
  </si>
  <si>
    <t xml:space="preserve"> Առաջին կիսամյակ</t>
  </si>
  <si>
    <t xml:space="preserve"> Ինն ամիս</t>
  </si>
  <si>
    <t xml:space="preserve"> Հանրային հեռարձակողի խորհուրդ</t>
  </si>
  <si>
    <t>Հանրային հեռարձակողի խորհուրդ</t>
  </si>
  <si>
    <t xml:space="preserve"> Հանրային հեռարձակողի խորհուրդ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</si>
  <si>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</si>
  <si>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>Միավորի գինը</t>
  </si>
  <si>
    <t>Հավելված N 5</t>
  </si>
  <si>
    <t>Հեռուստատեսային ծառայություններ</t>
  </si>
  <si>
    <t xml:space="preserve"> Հեռուստատեսային հաղորդումների պատրաստում և հեռարձակում</t>
  </si>
  <si>
    <t xml:space="preserve"> 1042  11002</t>
  </si>
  <si>
    <t xml:space="preserve">  հեռուստատեսային արտադրանքի հետ կապված ծառայություններ</t>
  </si>
  <si>
    <t>Քանակական</t>
  </si>
  <si>
    <t>Հանրային հեռուստաընկերության Լրատվական ալիքի եթերում հեռուստահաղորդումների հեռարձակում, ժամ</t>
  </si>
  <si>
    <t xml:space="preserve"> Ծառայությունը մատուցող կազմակերպության անվանումը </t>
  </si>
  <si>
    <t xml:space="preserve"> ՀԱՎԵԼՎԱԾ N 2</t>
  </si>
  <si>
    <t>Հավելված N 3</t>
  </si>
  <si>
    <t xml:space="preserve">                                   
«ՀԱՅԱՍՏԱՆԻ ՀԱՆՐԱՊԵՏՈՒԹՅԱՆ 2021 ԹՎԱԿԱՆԻ ՊԵՏԱԿԱՆ ԲՅՈՒՋԵԻ ՄԱՍԻՆ» ՀԱՅԱՍՏԱՆԻ ՀԱՆՐԱՊԵՏՈՒԹՅԱՆ ՕՐԵՆՔԻ N 1 ՀԱՎԵԼՎԱԾԻ N 2 ԱՂՅՈՒՍԱԿՈՒՄ ԿԱՏԱՐՎՈՂ ՎԵՐԱԲԱՇԽՈՒՄԸ  ԵՎ ՀԱՅԱՍՏԱՆԻ ՀԱՆՐԱՊԵՏՈՒԹՅԱՆ ԿԱՌԱՎԱՐՈՒԹՅԱՆ 2020 ԹՎԱԿԱՆԻ ԴԵԿՏԵՄԲԵՐԻ 30-Ի N 2215-Ն ՈՐՈՇՄԱՆ  N 5 ՀԱՎԵԼՎԱԾԻ N 1 ԱՂՅՈՒՍԱԿՈՒՄ ԿԱՏԱՐՎՈՂ ՓՈՓՈԽՈՒԹՅՈՒՆՆԵՐԸ
</t>
  </si>
  <si>
    <t xml:space="preserve">ՀԱՅԱՍՏԱՆԻ ՀԱՆՐԱՊԵՏՈՒԹՅԱՆ ԿԱՌԱՎԱՐՈՒԹՅԱՆ 2020 ԹՎԱԿԱՆԻ ԴԵԿՏԵՄԲԵՐԻ 30-Ի N 2215-Ն ՈՐՈՇՄԱՆ N 3 և 4  ՀԱՎԵԼՎԱԾՆԵՐՈՒՄ  ԿԱՏԱՐՎՈՂ ՓՈՓՈԽՈՒԹՅՈՒՆՆԵՐԸ </t>
  </si>
  <si>
    <t xml:space="preserve"> ՀԱՆԳԻՍՏ, ՄՇԱԿՈՒՅԹ ԵՎ ԿՐՈՆ</t>
  </si>
  <si>
    <t xml:space="preserve">ԸՆԴԱՄԵՆԸ </t>
  </si>
  <si>
    <t xml:space="preserve"> ՀԻՄՆԱԿԱՆ ԲԱԺԻՆՆԵՐԻՆ ՉԴԱՍՎՈՂ ՊԱՀՈՒՍՏԱՅԻՆ ՖՈՆԴԵՐ</t>
  </si>
  <si>
    <t>հազ․ դրամ</t>
  </si>
  <si>
    <t xml:space="preserve"> Ռադիո և հեռուստահաղորդումների հեռարձակման և հրատարակչական ծառայություններ</t>
  </si>
  <si>
    <t>03</t>
  </si>
  <si>
    <t>Հեռուստառադիոհաղորդումներ</t>
  </si>
  <si>
    <t>92221100/2</t>
  </si>
  <si>
    <t>Ցուցանիշների փոփոխությունը (ավելացումները նշված են դրական նշանով)</t>
  </si>
  <si>
    <t>Ցուցանիշների փոփոխությունը (նվազեցումները նշված են փակագծերում)</t>
  </si>
  <si>
    <t xml:space="preserve"> ՀԱՅԱՍՏԱՆԻ ՀԱՆՐԱՊԵՏՈՒԹՅԱՆ ԿԱՌԱՎԱՐՈՒԹՅԱՆ 2020 ԹՎԱԿԱՆԻ ԴԵԿՏԵՄԲԵՐԻ 30-Ի N 2215-Ն ՈՐՈՇՄԱՆ N 9.1 ՀԱՎԵԼՎԱԾԻ NN 9.1.36 և 9․1․58 ԱՂՅՈՒՍԱԿՆԵՐՈՒՄ ԿԱՏԱՐՎՈՂ  ՓՈՓՈԽՈՒԹՅՈՒՆՆԵՐԸ</t>
  </si>
  <si>
    <t xml:space="preserve"> ՀԱՅԱՍՏԱՆԻ ՀԱՆՐԱՊԵՏՈՒԹՅԱՆ ԿԱՌԱՎԱՐՈՒԹՅԱՆ 2020ԹՎԱԿԱՆԻ ԴԵԿՏԵՄԲԵՐԻ 30-Ի N 2215-Ն ՈՐՈՇՄԱՆ N 9 ՀԱՎԵԼՎԱԾԻ  NN 9.29 ԵՎ 9.47 ԱՂՅՈՒՍԱԿՆԵՐՈՒՄ ԿԱՏԱՐՎՈՂ  ՓՈՓՈԽՈՒԹՅՈՒՆՆԵՐԸ  </t>
  </si>
  <si>
    <t>ՀԱՅԱՍՏԱՆԻ ՀԱՆՐԱՊԵՏՈՒԹՅԱՆ ԿԱՌԱՎԱՐՈՒԹՅԱՆ 2020 ԹՎԱԿԱՆԻ ԴԵԿՏԵՄԲԵՐԻ 30-Ի N 2215-Ն ՈՐՈՇՄԱՆ N10 ՀԱՎԵԼՎԱԾՈՒՄ ԿԱՏԱՐՎՈՂ  ԼՐԱՑՈՒՄԸ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</si>
</sst>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,##0.0;\(##,##0.0\);\-"/>
    <numFmt numFmtId="165" formatCode="_(* #,##0.0_);_(* \(#,##0.0\);_(* &quot;-&quot;??_);_(@_)"/>
    <numFmt numFmtId="166" formatCode="_-* #,##0.00_-;\-* #,##0.00_-;_-* &quot;-&quot;??_-;_-@_-"/>
    <numFmt numFmtId="167" formatCode="_(* #,##0_);_(* \(#,##0\);_(* &quot;-&quot;??_);_(@_)"/>
  </numFmts>
  <fonts count="41" x14ac:knownFonts="1">
    <font>
      <sz val="8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GHEA Grapalat"/>
      <family val="2"/>
    </font>
    <font>
      <b/>
      <sz val="10"/>
      <name val="GHEA Grapalat"/>
      <family val="2"/>
    </font>
    <font>
      <b/>
      <sz val="8"/>
      <name val="GHEA Grapalat"/>
      <family val="2"/>
    </font>
    <font>
      <i/>
      <sz val="8"/>
      <name val="GHEA Grapalat"/>
      <family val="2"/>
    </font>
    <font>
      <sz val="10"/>
      <name val="GHEA Grapalat"/>
      <family val="2"/>
    </font>
    <font>
      <i/>
      <sz val="10"/>
      <name val="GHEA Grapalat"/>
      <family val="2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b/>
      <sz val="10"/>
      <color theme="1"/>
      <name val="GHEA Grapalat"/>
      <family val="3"/>
    </font>
    <font>
      <i/>
      <sz val="10"/>
      <name val="GHEA Grapalat"/>
      <family val="3"/>
    </font>
    <font>
      <sz val="10"/>
      <name val="Times Armenian"/>
      <family val="1"/>
    </font>
    <font>
      <sz val="10"/>
      <color rgb="FF00000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name val="GHEA Grapalat"/>
      <family val="2"/>
    </font>
    <font>
      <sz val="9"/>
      <name val="GHEA Grapalat"/>
      <family val="2"/>
    </font>
    <font>
      <sz val="10"/>
      <color theme="1"/>
      <name val="GHEA Grapalat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>
      <alignment horizontal="left" vertical="top" wrapText="1"/>
    </xf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4" fontId="20" fillId="0" borderId="0" applyFill="0" applyBorder="0" applyProtection="0">
      <alignment horizontal="right" vertical="top"/>
    </xf>
    <xf numFmtId="0" fontId="20" fillId="0" borderId="0">
      <alignment horizontal="left" vertical="top" wrapText="1"/>
    </xf>
    <xf numFmtId="0" fontId="32" fillId="0" borderId="0"/>
    <xf numFmtId="43" fontId="32" fillId="0" borderId="0" applyFont="0" applyFill="0" applyBorder="0" applyAlignment="0" applyProtection="0"/>
    <xf numFmtId="0" fontId="33" fillId="0" borderId="0"/>
    <xf numFmtId="166" fontId="29" fillId="0" borderId="0" applyFont="0" applyFill="0" applyBorder="0" applyAlignment="0" applyProtection="0"/>
    <xf numFmtId="0" fontId="29" fillId="0" borderId="0"/>
    <xf numFmtId="0" fontId="29" fillId="0" borderId="0"/>
    <xf numFmtId="0" fontId="34" fillId="0" borderId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5" fillId="0" borderId="0"/>
    <xf numFmtId="0" fontId="32" fillId="0" borderId="0"/>
    <xf numFmtId="164" fontId="22" fillId="0" borderId="0" applyFill="0" applyBorder="0" applyProtection="0">
      <alignment horizontal="right"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3" fillId="0" borderId="0" applyFill="0" applyBorder="0" applyProtection="0">
      <alignment horizontal="right" vertical="top"/>
    </xf>
    <xf numFmtId="0" fontId="20" fillId="0" borderId="0">
      <alignment horizontal="left" vertical="top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29" fillId="0" borderId="0" applyFont="0" applyFill="0" applyBorder="0" applyAlignment="0" applyProtection="0"/>
    <xf numFmtId="0" fontId="1" fillId="8" borderId="8" applyNumberFormat="0" applyFont="0" applyAlignment="0" applyProtection="0"/>
  </cellStyleXfs>
  <cellXfs count="107">
    <xf numFmtId="0" fontId="0" fillId="0" borderId="0" xfId="0">
      <alignment horizontal="left" vertical="top" wrapText="1"/>
    </xf>
    <xf numFmtId="0" fontId="24" fillId="0" borderId="10" xfId="0" applyFont="1" applyBorder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4" fillId="33" borderId="0" xfId="0" applyFont="1" applyFill="1">
      <alignment horizontal="left" vertical="top" wrapText="1"/>
    </xf>
    <xf numFmtId="0" fontId="24" fillId="33" borderId="0" xfId="0" applyFont="1" applyFill="1" applyAlignment="1">
      <alignment horizontal="left" vertical="top" wrapText="1"/>
    </xf>
    <xf numFmtId="0" fontId="25" fillId="0" borderId="10" xfId="0" applyFont="1" applyBorder="1">
      <alignment horizontal="left" vertical="top" wrapText="1"/>
    </xf>
    <xf numFmtId="0" fontId="0" fillId="33" borderId="0" xfId="0" applyFont="1" applyFill="1">
      <alignment horizontal="left" vertical="top" wrapText="1"/>
    </xf>
    <xf numFmtId="0" fontId="0" fillId="33" borderId="0" xfId="0" applyFont="1" applyFill="1" applyAlignment="1"/>
    <xf numFmtId="0" fontId="28" fillId="33" borderId="0" xfId="0" applyFont="1" applyFill="1" applyAlignment="1"/>
    <xf numFmtId="0" fontId="28" fillId="0" borderId="10" xfId="0" applyFont="1" applyBorder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165" fontId="27" fillId="33" borderId="0" xfId="53" applyNumberFormat="1" applyFont="1" applyFill="1" applyAlignment="1">
      <alignment horizontal="right"/>
    </xf>
    <xf numFmtId="165" fontId="28" fillId="0" borderId="10" xfId="53" applyNumberFormat="1" applyFont="1" applyBorder="1" applyAlignment="1">
      <alignment horizontal="left" vertical="top" wrapText="1"/>
    </xf>
    <xf numFmtId="165" fontId="24" fillId="0" borderId="10" xfId="53" applyNumberFormat="1" applyFont="1" applyBorder="1" applyAlignment="1">
      <alignment horizontal="right" vertical="top"/>
    </xf>
    <xf numFmtId="165" fontId="21" fillId="0" borderId="10" xfId="53" applyNumberFormat="1" applyFont="1" applyBorder="1" applyAlignment="1">
      <alignment horizontal="right" vertical="top"/>
    </xf>
    <xf numFmtId="165" fontId="24" fillId="0" borderId="10" xfId="53" applyNumberFormat="1" applyFont="1" applyBorder="1" applyAlignment="1">
      <alignment horizontal="left" vertical="top" wrapText="1"/>
    </xf>
    <xf numFmtId="165" fontId="24" fillId="33" borderId="0" xfId="53" applyNumberFormat="1" applyFont="1" applyFill="1" applyAlignment="1">
      <alignment horizontal="left" vertical="top" wrapText="1"/>
    </xf>
    <xf numFmtId="165" fontId="38" fillId="33" borderId="0" xfId="53" applyNumberFormat="1" applyFont="1" applyFill="1" applyAlignment="1">
      <alignment horizontal="right"/>
    </xf>
    <xf numFmtId="0" fontId="38" fillId="33" borderId="0" xfId="0" applyFont="1" applyFill="1" applyAlignment="1"/>
    <xf numFmtId="0" fontId="38" fillId="33" borderId="0" xfId="0" applyFont="1" applyFill="1" applyAlignment="1">
      <alignment wrapText="1"/>
    </xf>
    <xf numFmtId="0" fontId="38" fillId="33" borderId="10" xfId="0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28" fillId="0" borderId="0" xfId="0" applyFont="1" applyAlignment="1">
      <alignment vertical="top" wrapText="1"/>
    </xf>
    <xf numFmtId="164" fontId="26" fillId="0" borderId="10" xfId="56" applyNumberFormat="1" applyFont="1" applyBorder="1" applyAlignment="1">
      <alignment horizontal="right" vertical="top"/>
    </xf>
    <xf numFmtId="0" fontId="28" fillId="0" borderId="0" xfId="0" applyFont="1">
      <alignment horizontal="left" vertical="top" wrapText="1"/>
    </xf>
    <xf numFmtId="164" fontId="28" fillId="0" borderId="10" xfId="42" applyNumberFormat="1" applyFont="1" applyBorder="1" applyAlignment="1">
      <alignment horizontal="right" vertical="top"/>
    </xf>
    <xf numFmtId="0" fontId="28" fillId="0" borderId="0" xfId="0" applyFont="1" applyAlignment="1">
      <alignment horizontal="left" vertical="top" wrapText="1"/>
    </xf>
    <xf numFmtId="0" fontId="0" fillId="0" borderId="0" xfId="0" applyFont="1">
      <alignment horizontal="left" vertical="top" wrapText="1"/>
    </xf>
    <xf numFmtId="0" fontId="22" fillId="33" borderId="0" xfId="0" applyNumberFormat="1" applyFont="1" applyFill="1" applyBorder="1" applyAlignment="1">
      <alignment vertical="center" wrapText="1"/>
    </xf>
    <xf numFmtId="165" fontId="37" fillId="33" borderId="0" xfId="53" applyNumberFormat="1" applyFont="1" applyFill="1" applyAlignment="1">
      <alignment horizontal="right"/>
    </xf>
    <xf numFmtId="165" fontId="26" fillId="33" borderId="0" xfId="53" applyNumberFormat="1" applyFont="1" applyFill="1" applyBorder="1" applyAlignment="1">
      <alignment horizontal="right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164" fontId="28" fillId="0" borderId="10" xfId="59" applyNumberFormat="1" applyFont="1" applyBorder="1" applyAlignment="1">
      <alignment horizontal="right" vertical="top"/>
    </xf>
    <xf numFmtId="0" fontId="28" fillId="33" borderId="10" xfId="43" applyFont="1" applyFill="1" applyBorder="1" applyAlignment="1">
      <alignment horizontal="center" vertical="center" wrapText="1"/>
    </xf>
    <xf numFmtId="0" fontId="26" fillId="33" borderId="10" xfId="43" applyFont="1" applyFill="1" applyBorder="1" applyAlignment="1">
      <alignment horizontal="left" vertical="center" wrapText="1"/>
    </xf>
    <xf numFmtId="0" fontId="26" fillId="0" borderId="10" xfId="0" applyFont="1" applyBorder="1">
      <alignment horizontal="left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18" xfId="0" applyFont="1" applyBorder="1">
      <alignment horizontal="left" vertical="top" wrapText="1"/>
    </xf>
    <xf numFmtId="164" fontId="26" fillId="0" borderId="10" xfId="42" applyNumberFormat="1" applyFont="1" applyBorder="1" applyAlignment="1">
      <alignment horizontal="right" vertical="top"/>
    </xf>
    <xf numFmtId="0" fontId="28" fillId="0" borderId="0" xfId="0" applyFont="1" applyAlignment="1">
      <alignment horizontal="right" vertical="top" wrapText="1"/>
    </xf>
    <xf numFmtId="0" fontId="28" fillId="33" borderId="10" xfId="43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left" vertical="top" wrapText="1"/>
    </xf>
    <xf numFmtId="0" fontId="28" fillId="33" borderId="10" xfId="0" applyFont="1" applyFill="1" applyBorder="1">
      <alignment horizontal="left" vertical="top" wrapText="1"/>
    </xf>
    <xf numFmtId="0" fontId="28" fillId="33" borderId="10" xfId="0" applyFont="1" applyFill="1" applyBorder="1" applyAlignment="1">
      <alignment horizontal="left" vertical="top" wrapText="1"/>
    </xf>
    <xf numFmtId="49" fontId="26" fillId="33" borderId="10" xfId="0" applyNumberFormat="1" applyFont="1" applyFill="1" applyBorder="1" applyAlignment="1">
      <alignment horizontal="left" vertical="top" wrapText="1"/>
    </xf>
    <xf numFmtId="0" fontId="31" fillId="33" borderId="10" xfId="0" applyFont="1" applyFill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top" wrapText="1"/>
    </xf>
    <xf numFmtId="165" fontId="21" fillId="33" borderId="0" xfId="53" applyNumberFormat="1" applyFont="1" applyFill="1" applyAlignment="1">
      <alignment horizontal="right" vertical="top" wrapText="1"/>
    </xf>
    <xf numFmtId="0" fontId="21" fillId="33" borderId="0" xfId="0" applyFont="1" applyFill="1" applyAlignment="1">
      <alignment horizontal="center" vertical="top" wrapText="1"/>
    </xf>
    <xf numFmtId="0" fontId="38" fillId="33" borderId="10" xfId="0" applyFont="1" applyFill="1" applyBorder="1" applyAlignment="1">
      <alignment horizontal="center" vertical="center" wrapText="1"/>
    </xf>
    <xf numFmtId="165" fontId="38" fillId="33" borderId="18" xfId="53" applyNumberFormat="1" applyFont="1" applyFill="1" applyBorder="1" applyAlignment="1">
      <alignment horizontal="center" vertical="center" wrapText="1"/>
    </xf>
    <xf numFmtId="165" fontId="38" fillId="33" borderId="19" xfId="53" applyNumberFormat="1" applyFont="1" applyFill="1" applyBorder="1" applyAlignment="1">
      <alignment horizontal="center" vertical="center" wrapText="1"/>
    </xf>
    <xf numFmtId="165" fontId="38" fillId="33" borderId="20" xfId="53" applyNumberFormat="1" applyFont="1" applyFill="1" applyBorder="1" applyAlignment="1">
      <alignment horizontal="center" vertical="center" wrapText="1"/>
    </xf>
    <xf numFmtId="0" fontId="30" fillId="33" borderId="0" xfId="0" applyFont="1" applyFill="1" applyAlignment="1">
      <alignment horizontal="center" vertical="center" wrapText="1"/>
    </xf>
    <xf numFmtId="0" fontId="28" fillId="33" borderId="10" xfId="43" applyFont="1" applyFill="1" applyBorder="1" applyAlignment="1">
      <alignment horizontal="center" vertical="center" wrapText="1"/>
    </xf>
    <xf numFmtId="165" fontId="28" fillId="33" borderId="18" xfId="53" applyNumberFormat="1" applyFont="1" applyFill="1" applyBorder="1" applyAlignment="1">
      <alignment horizontal="center" vertical="center" wrapText="1"/>
    </xf>
    <xf numFmtId="165" fontId="28" fillId="33" borderId="19" xfId="53" applyNumberFormat="1" applyFont="1" applyFill="1" applyBorder="1" applyAlignment="1">
      <alignment horizontal="center" vertical="center" wrapText="1"/>
    </xf>
    <xf numFmtId="165" fontId="28" fillId="33" borderId="20" xfId="53" applyNumberFormat="1" applyFont="1" applyFill="1" applyBorder="1" applyAlignment="1">
      <alignment horizontal="center" vertical="center" wrapText="1"/>
    </xf>
    <xf numFmtId="0" fontId="28" fillId="33" borderId="11" xfId="43" applyFont="1" applyFill="1" applyBorder="1" applyAlignment="1">
      <alignment horizontal="center" vertical="center" wrapText="1"/>
    </xf>
    <xf numFmtId="0" fontId="28" fillId="33" borderId="13" xfId="43" applyFont="1" applyFill="1" applyBorder="1" applyAlignment="1">
      <alignment horizontal="center" vertical="center" wrapText="1"/>
    </xf>
    <xf numFmtId="0" fontId="28" fillId="33" borderId="12" xfId="43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top"/>
    </xf>
    <xf numFmtId="165" fontId="37" fillId="33" borderId="0" xfId="53" applyNumberFormat="1" applyFont="1" applyFill="1" applyAlignment="1">
      <alignment horizontal="right" vertical="top" wrapText="1"/>
    </xf>
    <xf numFmtId="0" fontId="36" fillId="33" borderId="0" xfId="0" applyNumberFormat="1" applyFont="1" applyFill="1" applyBorder="1" applyAlignment="1">
      <alignment horizontal="center" vertical="center" wrapText="1"/>
    </xf>
    <xf numFmtId="0" fontId="28" fillId="33" borderId="0" xfId="0" applyFont="1" applyFill="1">
      <alignment horizontal="left" vertical="top" wrapText="1"/>
    </xf>
    <xf numFmtId="165" fontId="28" fillId="33" borderId="0" xfId="53" applyNumberFormat="1" applyFont="1" applyFill="1" applyAlignment="1">
      <alignment horizontal="right" vertical="top" wrapText="1"/>
    </xf>
    <xf numFmtId="165" fontId="28" fillId="33" borderId="0" xfId="53" applyNumberFormat="1" applyFont="1" applyFill="1" applyAlignment="1">
      <alignment horizontal="right"/>
    </xf>
    <xf numFmtId="0" fontId="26" fillId="33" borderId="0" xfId="0" applyNumberFormat="1" applyFont="1" applyFill="1" applyBorder="1" applyAlignment="1">
      <alignment vertical="center" wrapText="1"/>
    </xf>
    <xf numFmtId="0" fontId="26" fillId="33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10" xfId="0" applyFont="1" applyBorder="1" applyAlignment="1">
      <alignment horizontal="left" vertical="top" wrapText="1"/>
    </xf>
    <xf numFmtId="165" fontId="31" fillId="0" borderId="10" xfId="53" applyNumberFormat="1" applyFont="1" applyBorder="1" applyAlignment="1">
      <alignment horizontal="right" vertical="top" wrapText="1"/>
    </xf>
    <xf numFmtId="167" fontId="28" fillId="0" borderId="10" xfId="53" applyNumberFormat="1" applyFont="1" applyFill="1" applyBorder="1" applyAlignment="1">
      <alignment horizontal="left" vertical="center" wrapText="1"/>
    </xf>
    <xf numFmtId="167" fontId="28" fillId="0" borderId="10" xfId="53" applyNumberFormat="1" applyFont="1" applyFill="1" applyBorder="1" applyAlignment="1">
      <alignment horizontal="right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66" fontId="28" fillId="0" borderId="10" xfId="53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165" fontId="28" fillId="0" borderId="10" xfId="53" applyNumberFormat="1" applyFont="1" applyBorder="1" applyAlignment="1">
      <alignment horizontal="center" vertical="center" wrapText="1"/>
    </xf>
    <xf numFmtId="0" fontId="28" fillId="0" borderId="15" xfId="60" applyFont="1" applyBorder="1" applyAlignment="1">
      <alignment horizontal="left" vertical="top" wrapText="1"/>
    </xf>
    <xf numFmtId="0" fontId="28" fillId="0" borderId="16" xfId="60" applyFont="1" applyBorder="1" applyAlignment="1">
      <alignment horizontal="left" vertical="top" wrapText="1"/>
    </xf>
    <xf numFmtId="0" fontId="28" fillId="0" borderId="17" xfId="60" applyFont="1" applyBorder="1" applyAlignment="1">
      <alignment horizontal="left" vertical="top" wrapText="1"/>
    </xf>
    <xf numFmtId="165" fontId="28" fillId="0" borderId="14" xfId="53" applyNumberFormat="1" applyFont="1" applyBorder="1" applyAlignment="1">
      <alignment horizontal="right" vertical="top" wrapText="1"/>
    </xf>
    <xf numFmtId="0" fontId="28" fillId="0" borderId="14" xfId="60" applyFont="1" applyBorder="1" applyAlignment="1">
      <alignment horizontal="left" vertical="top" wrapText="1"/>
    </xf>
    <xf numFmtId="0" fontId="28" fillId="0" borderId="14" xfId="60" applyFont="1" applyBorder="1" applyAlignment="1">
      <alignment horizontal="left" vertical="top"/>
    </xf>
    <xf numFmtId="0" fontId="28" fillId="0" borderId="15" xfId="60" applyFont="1" applyBorder="1" applyAlignment="1">
      <alignment horizontal="left" vertical="top"/>
    </xf>
    <xf numFmtId="0" fontId="28" fillId="0" borderId="16" xfId="60" applyFont="1" applyBorder="1" applyAlignment="1">
      <alignment horizontal="left" vertical="top"/>
    </xf>
    <xf numFmtId="0" fontId="28" fillId="0" borderId="17" xfId="60" applyFont="1" applyBorder="1" applyAlignment="1">
      <alignment horizontal="left" vertical="top"/>
    </xf>
    <xf numFmtId="165" fontId="28" fillId="0" borderId="10" xfId="53" applyNumberFormat="1" applyFont="1" applyBorder="1" applyAlignment="1">
      <alignment horizontal="right" vertical="center"/>
    </xf>
    <xf numFmtId="0" fontId="28" fillId="0" borderId="14" xfId="60" applyFont="1" applyBorder="1" applyAlignment="1">
      <alignment horizontal="center" vertical="top"/>
    </xf>
    <xf numFmtId="0" fontId="28" fillId="33" borderId="14" xfId="60" applyFont="1" applyFill="1" applyBorder="1" applyAlignment="1">
      <alignment horizontal="left" vertical="top"/>
    </xf>
    <xf numFmtId="165" fontId="28" fillId="0" borderId="14" xfId="53" applyNumberFormat="1" applyFont="1" applyBorder="1" applyAlignment="1">
      <alignment horizontal="center" vertical="top"/>
    </xf>
    <xf numFmtId="165" fontId="28" fillId="0" borderId="10" xfId="53" applyNumberFormat="1" applyFont="1" applyFill="1" applyBorder="1" applyAlignment="1">
      <alignment horizontal="right" vertical="center"/>
    </xf>
    <xf numFmtId="165" fontId="28" fillId="0" borderId="0" xfId="53" applyNumberFormat="1" applyFont="1" applyAlignment="1">
      <alignment horizontal="left" vertical="top" wrapText="1"/>
    </xf>
  </cellXfs>
  <cellStyles count="75">
    <cellStyle name="20% - Accent1" xfId="19" builtinId="30" customBuiltin="1"/>
    <cellStyle name="20% - Accent1 2" xfId="61" xr:uid="{00000000-0005-0000-0000-000001000000}"/>
    <cellStyle name="20% - Accent2" xfId="23" builtinId="34" customBuiltin="1"/>
    <cellStyle name="20% - Accent2 2" xfId="62" xr:uid="{00000000-0005-0000-0000-000003000000}"/>
    <cellStyle name="20% - Accent3" xfId="27" builtinId="38" customBuiltin="1"/>
    <cellStyle name="20% - Accent3 2" xfId="63" xr:uid="{00000000-0005-0000-0000-000005000000}"/>
    <cellStyle name="20% - Accent4" xfId="31" builtinId="42" customBuiltin="1"/>
    <cellStyle name="20% - Accent4 2" xfId="64" xr:uid="{00000000-0005-0000-0000-000007000000}"/>
    <cellStyle name="20% - Accent5" xfId="35" builtinId="46" customBuiltin="1"/>
    <cellStyle name="20% - Accent5 2" xfId="65" xr:uid="{00000000-0005-0000-0000-000009000000}"/>
    <cellStyle name="20% - Accent6" xfId="39" builtinId="50" customBuiltin="1"/>
    <cellStyle name="20% - Accent6 2" xfId="66" xr:uid="{00000000-0005-0000-0000-00000B000000}"/>
    <cellStyle name="40% - Accent1" xfId="20" builtinId="31" customBuiltin="1"/>
    <cellStyle name="40% - Accent1 2" xfId="67" xr:uid="{00000000-0005-0000-0000-00000D000000}"/>
    <cellStyle name="40% - Accent2" xfId="24" builtinId="35" customBuiltin="1"/>
    <cellStyle name="40% - Accent2 2" xfId="68" xr:uid="{00000000-0005-0000-0000-00000F000000}"/>
    <cellStyle name="40% - Accent3" xfId="28" builtinId="39" customBuiltin="1"/>
    <cellStyle name="40% - Accent3 2" xfId="69" xr:uid="{00000000-0005-0000-0000-000011000000}"/>
    <cellStyle name="40% - Accent4" xfId="32" builtinId="43" customBuiltin="1"/>
    <cellStyle name="40% - Accent4 2" xfId="70" xr:uid="{00000000-0005-0000-0000-000013000000}"/>
    <cellStyle name="40% - Accent5" xfId="36" builtinId="47" customBuiltin="1"/>
    <cellStyle name="40% - Accent5 2" xfId="71" xr:uid="{00000000-0005-0000-0000-000015000000}"/>
    <cellStyle name="40% - Accent6" xfId="40" builtinId="51" customBuiltin="1"/>
    <cellStyle name="40% - Accent6 2" xfId="72" xr:uid="{00000000-0005-0000-0000-00001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3" builtinId="3"/>
    <cellStyle name="Comma 15" xfId="73" xr:uid="{00000000-0005-0000-0000-000028000000}"/>
    <cellStyle name="Comma 2" xfId="52" xr:uid="{00000000-0005-0000-0000-000029000000}"/>
    <cellStyle name="Comma 2 3" xfId="51" xr:uid="{00000000-0005-0000-0000-00002A000000}"/>
    <cellStyle name="Comma 4" xfId="45" xr:uid="{00000000-0005-0000-0000-00002B000000}"/>
    <cellStyle name="Comma 7" xfId="47" xr:uid="{00000000-0005-0000-0000-00002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11 2" xfId="44" xr:uid="{00000000-0005-0000-0000-000037000000}"/>
    <cellStyle name="Normal 2" xfId="48" xr:uid="{00000000-0005-0000-0000-000038000000}"/>
    <cellStyle name="Normal 2 4" xfId="46" xr:uid="{00000000-0005-0000-0000-000039000000}"/>
    <cellStyle name="Normal 3" xfId="55" xr:uid="{00000000-0005-0000-0000-00003A000000}"/>
    <cellStyle name="Normal 4 2" xfId="49" xr:uid="{00000000-0005-0000-0000-00003B000000}"/>
    <cellStyle name="Normal 5" xfId="54" xr:uid="{00000000-0005-0000-0000-00003C000000}"/>
    <cellStyle name="Normal 8" xfId="43" xr:uid="{00000000-0005-0000-0000-00003D000000}"/>
    <cellStyle name="Normal 9" xfId="60" xr:uid="{00000000-0005-0000-0000-00003E000000}"/>
    <cellStyle name="Note" xfId="15" builtinId="10" customBuiltin="1"/>
    <cellStyle name="Note 2" xfId="74" xr:uid="{00000000-0005-0000-0000-000040000000}"/>
    <cellStyle name="Output" xfId="10" builtinId="21" customBuiltin="1"/>
    <cellStyle name="Percent 2" xfId="57" xr:uid="{00000000-0005-0000-0000-000042000000}"/>
    <cellStyle name="SN_241" xfId="42" xr:uid="{00000000-0005-0000-0000-000043000000}"/>
    <cellStyle name="SN_b" xfId="56" xr:uid="{00000000-0005-0000-0000-000044000000}"/>
    <cellStyle name="SN_it" xfId="59" xr:uid="{00000000-0005-0000-0000-000045000000}"/>
    <cellStyle name="Title" xfId="1" builtinId="15" customBuiltin="1"/>
    <cellStyle name="Total" xfId="17" builtinId="25" customBuiltin="1"/>
    <cellStyle name="Warning Text" xfId="14" builtinId="11" customBuiltin="1"/>
    <cellStyle name="Обычный 2" xfId="50" xr:uid="{00000000-0005-0000-0000-000049000000}"/>
    <cellStyle name="Финансовый 4" xfId="58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view="pageBreakPreview" topLeftCell="A4" zoomScaleNormal="100" zoomScaleSheetLayoutView="100" workbookViewId="0">
      <selection activeCell="D6" sqref="D6:F6"/>
    </sheetView>
  </sheetViews>
  <sheetFormatPr defaultRowHeight="13.5" x14ac:dyDescent="0.25"/>
  <cols>
    <col min="1" max="1" width="10.7109375" style="4" customWidth="1"/>
    <col min="2" max="2" width="11" style="4" customWidth="1"/>
    <col min="3" max="3" width="65.28515625" style="5" customWidth="1"/>
    <col min="4" max="4" width="15" style="5" bestFit="1" customWidth="1"/>
    <col min="5" max="5" width="12.140625" style="5" bestFit="1" customWidth="1"/>
    <col min="6" max="6" width="13.7109375" style="19" customWidth="1"/>
    <col min="7" max="7" width="29.7109375" style="4" customWidth="1"/>
    <col min="8" max="8" width="23.42578125" style="4" customWidth="1"/>
    <col min="9" max="10" width="9.5703125" style="4" bestFit="1" customWidth="1"/>
    <col min="11" max="16384" width="9.140625" style="4"/>
  </cols>
  <sheetData>
    <row r="1" spans="1:7" ht="13.5" customHeight="1" x14ac:dyDescent="0.25">
      <c r="E1" s="53" t="s">
        <v>14</v>
      </c>
      <c r="F1" s="53"/>
    </row>
    <row r="2" spans="1:7" x14ac:dyDescent="0.25">
      <c r="F2" s="20" t="s">
        <v>84</v>
      </c>
      <c r="G2" s="21"/>
    </row>
    <row r="3" spans="1:7" x14ac:dyDescent="0.25">
      <c r="F3" s="20" t="s">
        <v>28</v>
      </c>
      <c r="G3" s="21"/>
    </row>
    <row r="4" spans="1:7" ht="79.5" customHeight="1" x14ac:dyDescent="0.25">
      <c r="A4" s="54" t="s">
        <v>102</v>
      </c>
      <c r="B4" s="54"/>
      <c r="C4" s="54"/>
      <c r="D4" s="54"/>
      <c r="E4" s="54"/>
      <c r="F4" s="54"/>
    </row>
    <row r="5" spans="1:7" x14ac:dyDescent="0.25">
      <c r="F5" s="19" t="s">
        <v>107</v>
      </c>
    </row>
    <row r="6" spans="1:7" s="21" customFormat="1" ht="48" customHeight="1" x14ac:dyDescent="0.25">
      <c r="A6" s="55" t="s">
        <v>15</v>
      </c>
      <c r="B6" s="55"/>
      <c r="C6" s="55" t="s">
        <v>16</v>
      </c>
      <c r="D6" s="56" t="s">
        <v>17</v>
      </c>
      <c r="E6" s="57"/>
      <c r="F6" s="58"/>
      <c r="G6" s="22"/>
    </row>
    <row r="7" spans="1:7" s="21" customFormat="1" ht="30.75" customHeight="1" x14ac:dyDescent="0.25">
      <c r="A7" s="23" t="s">
        <v>18</v>
      </c>
      <c r="B7" s="23" t="s">
        <v>19</v>
      </c>
      <c r="C7" s="55"/>
      <c r="D7" s="24" t="s">
        <v>85</v>
      </c>
      <c r="E7" s="24" t="s">
        <v>86</v>
      </c>
      <c r="F7" s="24" t="s">
        <v>22</v>
      </c>
      <c r="G7" s="22"/>
    </row>
    <row r="8" spans="1:7" x14ac:dyDescent="0.25">
      <c r="A8" s="1"/>
      <c r="B8" s="1"/>
      <c r="C8" s="2" t="s">
        <v>1</v>
      </c>
      <c r="D8" s="16">
        <f>+D9+D23</f>
        <v>0</v>
      </c>
      <c r="E8" s="16">
        <f>+E9+E23</f>
        <v>0</v>
      </c>
      <c r="F8" s="16">
        <f>+F9+F23</f>
        <v>0</v>
      </c>
    </row>
    <row r="9" spans="1:7" ht="13.5" customHeight="1" x14ac:dyDescent="0.25">
      <c r="A9" s="1"/>
      <c r="B9" s="1"/>
      <c r="C9" s="3" t="s">
        <v>88</v>
      </c>
      <c r="D9" s="17">
        <f>+D10</f>
        <v>142489.1</v>
      </c>
      <c r="E9" s="17">
        <f>+E10</f>
        <v>284978.09999999998</v>
      </c>
      <c r="F9" s="17">
        <f>+F10</f>
        <v>427467.2</v>
      </c>
    </row>
    <row r="10" spans="1:7" x14ac:dyDescent="0.25">
      <c r="A10" s="2" t="s">
        <v>11</v>
      </c>
      <c r="B10" s="1"/>
      <c r="C10" s="6" t="s">
        <v>2</v>
      </c>
      <c r="D10" s="16">
        <f>+D17</f>
        <v>142489.1</v>
      </c>
      <c r="E10" s="16">
        <f>+E17</f>
        <v>284978.09999999998</v>
      </c>
      <c r="F10" s="16">
        <f>+F17</f>
        <v>427467.2</v>
      </c>
    </row>
    <row r="11" spans="1:7" x14ac:dyDescent="0.25">
      <c r="A11" s="1"/>
      <c r="B11" s="1"/>
      <c r="C11" s="2" t="s">
        <v>12</v>
      </c>
      <c r="D11" s="2"/>
      <c r="E11" s="2"/>
      <c r="F11" s="18"/>
    </row>
    <row r="12" spans="1:7" x14ac:dyDescent="0.25">
      <c r="A12" s="1"/>
      <c r="B12" s="1"/>
      <c r="C12" s="6" t="s">
        <v>3</v>
      </c>
      <c r="D12" s="6"/>
      <c r="E12" s="6"/>
      <c r="F12" s="18"/>
    </row>
    <row r="13" spans="1:7" ht="74.25" customHeight="1" x14ac:dyDescent="0.25">
      <c r="A13" s="1"/>
      <c r="B13" s="1"/>
      <c r="C13" s="2" t="s">
        <v>13</v>
      </c>
      <c r="D13" s="2"/>
      <c r="E13" s="2"/>
      <c r="F13" s="18"/>
    </row>
    <row r="14" spans="1:7" ht="15.75" customHeight="1" x14ac:dyDescent="0.25">
      <c r="A14" s="1"/>
      <c r="B14" s="1"/>
      <c r="C14" s="6" t="s">
        <v>4</v>
      </c>
      <c r="D14" s="6"/>
      <c r="E14" s="6"/>
      <c r="F14" s="18"/>
    </row>
    <row r="15" spans="1:7" ht="77.25" customHeight="1" x14ac:dyDescent="0.25">
      <c r="A15" s="1"/>
      <c r="B15" s="1"/>
      <c r="C15" s="2" t="s">
        <v>13</v>
      </c>
      <c r="D15" s="2"/>
      <c r="E15" s="2"/>
      <c r="F15" s="18"/>
    </row>
    <row r="16" spans="1:7" ht="13.5" customHeight="1" x14ac:dyDescent="0.25">
      <c r="A16" s="52" t="s">
        <v>5</v>
      </c>
      <c r="B16" s="52"/>
      <c r="C16" s="52"/>
      <c r="D16" s="25"/>
      <c r="E16" s="25"/>
      <c r="F16" s="25"/>
    </row>
    <row r="17" spans="1:6" x14ac:dyDescent="0.25">
      <c r="A17" s="1"/>
      <c r="B17" s="2">
        <v>11002</v>
      </c>
      <c r="C17" s="6" t="s">
        <v>7</v>
      </c>
      <c r="D17" s="15">
        <f>+ROUND(F17/3,1)</f>
        <v>142489.1</v>
      </c>
      <c r="E17" s="15">
        <f>+ROUND(F17/3*2,1)</f>
        <v>284978.09999999998</v>
      </c>
      <c r="F17" s="15">
        <v>427467.2</v>
      </c>
    </row>
    <row r="18" spans="1:6" ht="13.5" customHeight="1" x14ac:dyDescent="0.25">
      <c r="A18" s="1"/>
      <c r="B18" s="1"/>
      <c r="C18" s="2" t="s">
        <v>93</v>
      </c>
      <c r="D18" s="2"/>
      <c r="E18" s="2"/>
      <c r="F18" s="18"/>
    </row>
    <row r="19" spans="1:6" ht="13.5" customHeight="1" x14ac:dyDescent="0.25">
      <c r="A19" s="1"/>
      <c r="B19" s="1"/>
      <c r="C19" s="6" t="s">
        <v>8</v>
      </c>
      <c r="D19" s="6"/>
      <c r="E19" s="6"/>
      <c r="F19" s="18"/>
    </row>
    <row r="20" spans="1:6" x14ac:dyDescent="0.25">
      <c r="A20" s="1"/>
      <c r="B20" s="1"/>
      <c r="C20" s="2" t="s">
        <v>94</v>
      </c>
      <c r="D20" s="2"/>
      <c r="E20" s="2"/>
      <c r="F20" s="18"/>
    </row>
    <row r="21" spans="1:6" ht="13.5" customHeight="1" x14ac:dyDescent="0.25">
      <c r="A21" s="1"/>
      <c r="B21" s="1"/>
      <c r="C21" s="6" t="s">
        <v>9</v>
      </c>
      <c r="D21" s="6"/>
      <c r="E21" s="6"/>
      <c r="F21" s="18"/>
    </row>
    <row r="22" spans="1:6" x14ac:dyDescent="0.25">
      <c r="A22" s="1"/>
      <c r="B22" s="1"/>
      <c r="C22" s="2" t="s">
        <v>10</v>
      </c>
      <c r="D22" s="2"/>
      <c r="E22" s="2"/>
      <c r="F22" s="18"/>
    </row>
    <row r="23" spans="1:6" ht="13.5" customHeight="1" x14ac:dyDescent="0.25">
      <c r="A23" s="1"/>
      <c r="B23" s="1"/>
      <c r="C23" s="3" t="s">
        <v>41</v>
      </c>
      <c r="D23" s="17">
        <f>+D24</f>
        <v>-142489.1</v>
      </c>
      <c r="E23" s="17">
        <f>+E24</f>
        <v>-284978.09999999998</v>
      </c>
      <c r="F23" s="17">
        <f>+F24</f>
        <v>-427467.2</v>
      </c>
    </row>
    <row r="24" spans="1:6" x14ac:dyDescent="0.25">
      <c r="A24" s="2" t="s">
        <v>42</v>
      </c>
      <c r="B24" s="1"/>
      <c r="C24" s="6" t="s">
        <v>2</v>
      </c>
      <c r="D24" s="16">
        <f>+D31</f>
        <v>-142489.1</v>
      </c>
      <c r="E24" s="16">
        <f>+E31</f>
        <v>-284978.09999999998</v>
      </c>
      <c r="F24" s="16">
        <f>+F31</f>
        <v>-427467.2</v>
      </c>
    </row>
    <row r="25" spans="1:6" ht="13.5" customHeight="1" x14ac:dyDescent="0.25">
      <c r="A25" s="1"/>
      <c r="B25" s="1"/>
      <c r="C25" s="2" t="s">
        <v>43</v>
      </c>
      <c r="D25" s="2"/>
      <c r="E25" s="2"/>
      <c r="F25" s="18"/>
    </row>
    <row r="26" spans="1:6" x14ac:dyDescent="0.25">
      <c r="A26" s="1"/>
      <c r="B26" s="1"/>
      <c r="C26" s="6" t="s">
        <v>3</v>
      </c>
      <c r="D26" s="6"/>
      <c r="E26" s="6"/>
      <c r="F26" s="18"/>
    </row>
    <row r="27" spans="1:6" ht="34.5" customHeight="1" x14ac:dyDescent="0.25">
      <c r="A27" s="1"/>
      <c r="B27" s="1"/>
      <c r="C27" s="2" t="s">
        <v>44</v>
      </c>
      <c r="D27" s="2"/>
      <c r="E27" s="2"/>
      <c r="F27" s="18"/>
    </row>
    <row r="28" spans="1:6" x14ac:dyDescent="0.25">
      <c r="A28" s="1"/>
      <c r="B28" s="1"/>
      <c r="C28" s="6" t="s">
        <v>4</v>
      </c>
      <c r="D28" s="6"/>
      <c r="E28" s="6"/>
      <c r="F28" s="18"/>
    </row>
    <row r="29" spans="1:6" ht="33.75" customHeight="1" x14ac:dyDescent="0.25">
      <c r="A29" s="1"/>
      <c r="B29" s="1"/>
      <c r="C29" s="2" t="s">
        <v>45</v>
      </c>
      <c r="D29" s="2"/>
      <c r="E29" s="2"/>
      <c r="F29" s="18"/>
    </row>
    <row r="30" spans="1:6" ht="13.5" customHeight="1" x14ac:dyDescent="0.25">
      <c r="A30" s="52" t="s">
        <v>5</v>
      </c>
      <c r="B30" s="52"/>
      <c r="C30" s="52"/>
      <c r="D30" s="25"/>
      <c r="E30" s="25"/>
      <c r="F30" s="25"/>
    </row>
    <row r="31" spans="1:6" x14ac:dyDescent="0.25">
      <c r="A31" s="1"/>
      <c r="B31" s="2" t="s">
        <v>6</v>
      </c>
      <c r="C31" s="6" t="s">
        <v>7</v>
      </c>
      <c r="D31" s="16">
        <f>+-D17</f>
        <v>-142489.1</v>
      </c>
      <c r="E31" s="16">
        <f>+-E17</f>
        <v>-284978.09999999998</v>
      </c>
      <c r="F31" s="16">
        <f>+-F17</f>
        <v>-427467.2</v>
      </c>
    </row>
    <row r="32" spans="1:6" ht="16.5" customHeight="1" x14ac:dyDescent="0.25">
      <c r="A32" s="1"/>
      <c r="B32" s="1"/>
      <c r="C32" s="2" t="s">
        <v>43</v>
      </c>
      <c r="D32" s="2"/>
      <c r="E32" s="2"/>
      <c r="F32" s="18"/>
    </row>
    <row r="33" spans="1:6" ht="13.5" customHeight="1" x14ac:dyDescent="0.25">
      <c r="A33" s="1"/>
      <c r="B33" s="1"/>
      <c r="C33" s="6" t="s">
        <v>8</v>
      </c>
      <c r="D33" s="6"/>
      <c r="E33" s="6"/>
      <c r="F33" s="18"/>
    </row>
    <row r="34" spans="1:6" ht="60.75" customHeight="1" x14ac:dyDescent="0.25">
      <c r="A34" s="1"/>
      <c r="B34" s="1"/>
      <c r="C34" s="2" t="s">
        <v>67</v>
      </c>
      <c r="D34" s="2"/>
      <c r="E34" s="2"/>
      <c r="F34" s="18"/>
    </row>
    <row r="35" spans="1:6" x14ac:dyDescent="0.25">
      <c r="A35" s="1"/>
      <c r="B35" s="1"/>
      <c r="C35" s="6" t="s">
        <v>9</v>
      </c>
      <c r="D35" s="6"/>
      <c r="E35" s="6"/>
      <c r="F35" s="18"/>
    </row>
    <row r="36" spans="1:6" x14ac:dyDescent="0.25">
      <c r="A36" s="1"/>
      <c r="B36" s="1"/>
      <c r="C36" s="2" t="s">
        <v>10</v>
      </c>
      <c r="D36" s="2"/>
      <c r="E36" s="2"/>
      <c r="F36" s="18"/>
    </row>
  </sheetData>
  <mergeCells count="7">
    <mergeCell ref="A16:C16"/>
    <mergeCell ref="A30:C30"/>
    <mergeCell ref="E1:F1"/>
    <mergeCell ref="A4:F4"/>
    <mergeCell ref="A6:B6"/>
    <mergeCell ref="C6:C7"/>
    <mergeCell ref="D6:F6"/>
  </mergeCells>
  <pageMargins left="0.2" right="0.11" top="0.26" bottom="0.24" header="0.18" footer="0"/>
  <pageSetup paperSize="9" scale="89" fitToHeight="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42"/>
  <sheetViews>
    <sheetView view="pageBreakPreview" zoomScale="115" zoomScaleNormal="100" zoomScaleSheetLayoutView="115" workbookViewId="0">
      <selection activeCell="F17" sqref="F17"/>
    </sheetView>
  </sheetViews>
  <sheetFormatPr defaultRowHeight="13.5" x14ac:dyDescent="0.25"/>
  <cols>
    <col min="1" max="3" width="9.140625" style="29"/>
    <col min="4" max="4" width="8.28515625" style="29" customWidth="1"/>
    <col min="5" max="5" width="7.5703125" style="29" customWidth="1"/>
    <col min="6" max="6" width="79.5703125" style="31" customWidth="1"/>
    <col min="7" max="7" width="15.28515625" style="31" customWidth="1"/>
    <col min="8" max="8" width="15.85546875" style="31" bestFit="1" customWidth="1"/>
    <col min="9" max="9" width="15.28515625" style="31" customWidth="1"/>
    <col min="10" max="10" width="10.140625" style="29" customWidth="1"/>
    <col min="11" max="11" width="30.7109375" style="29" customWidth="1"/>
    <col min="12" max="258" width="9.140625" style="29"/>
    <col min="259" max="260" width="7.5703125" style="29" customWidth="1"/>
    <col min="261" max="261" width="76.140625" style="29" customWidth="1"/>
    <col min="262" max="265" width="15.28515625" style="29" customWidth="1"/>
    <col min="266" max="514" width="9.140625" style="29"/>
    <col min="515" max="516" width="7.5703125" style="29" customWidth="1"/>
    <col min="517" max="517" width="76.140625" style="29" customWidth="1"/>
    <col min="518" max="521" width="15.28515625" style="29" customWidth="1"/>
    <col min="522" max="770" width="9.140625" style="29"/>
    <col min="771" max="772" width="7.5703125" style="29" customWidth="1"/>
    <col min="773" max="773" width="76.140625" style="29" customWidth="1"/>
    <col min="774" max="777" width="15.28515625" style="29" customWidth="1"/>
    <col min="778" max="1026" width="9.140625" style="29"/>
    <col min="1027" max="1028" width="7.5703125" style="29" customWidth="1"/>
    <col min="1029" max="1029" width="76.140625" style="29" customWidth="1"/>
    <col min="1030" max="1033" width="15.28515625" style="29" customWidth="1"/>
    <col min="1034" max="1282" width="9.140625" style="29"/>
    <col min="1283" max="1284" width="7.5703125" style="29" customWidth="1"/>
    <col min="1285" max="1285" width="76.140625" style="29" customWidth="1"/>
    <col min="1286" max="1289" width="15.28515625" style="29" customWidth="1"/>
    <col min="1290" max="1538" width="9.140625" style="29"/>
    <col min="1539" max="1540" width="7.5703125" style="29" customWidth="1"/>
    <col min="1541" max="1541" width="76.140625" style="29" customWidth="1"/>
    <col min="1542" max="1545" width="15.28515625" style="29" customWidth="1"/>
    <col min="1546" max="1794" width="9.140625" style="29"/>
    <col min="1795" max="1796" width="7.5703125" style="29" customWidth="1"/>
    <col min="1797" max="1797" width="76.140625" style="29" customWidth="1"/>
    <col min="1798" max="1801" width="15.28515625" style="29" customWidth="1"/>
    <col min="1802" max="2050" width="9.140625" style="29"/>
    <col min="2051" max="2052" width="7.5703125" style="29" customWidth="1"/>
    <col min="2053" max="2053" width="76.140625" style="29" customWidth="1"/>
    <col min="2054" max="2057" width="15.28515625" style="29" customWidth="1"/>
    <col min="2058" max="2306" width="9.140625" style="29"/>
    <col min="2307" max="2308" width="7.5703125" style="29" customWidth="1"/>
    <col min="2309" max="2309" width="76.140625" style="29" customWidth="1"/>
    <col min="2310" max="2313" width="15.28515625" style="29" customWidth="1"/>
    <col min="2314" max="2562" width="9.140625" style="29"/>
    <col min="2563" max="2564" width="7.5703125" style="29" customWidth="1"/>
    <col min="2565" max="2565" width="76.140625" style="29" customWidth="1"/>
    <col min="2566" max="2569" width="15.28515625" style="29" customWidth="1"/>
    <col min="2570" max="2818" width="9.140625" style="29"/>
    <col min="2819" max="2820" width="7.5703125" style="29" customWidth="1"/>
    <col min="2821" max="2821" width="76.140625" style="29" customWidth="1"/>
    <col min="2822" max="2825" width="15.28515625" style="29" customWidth="1"/>
    <col min="2826" max="3074" width="9.140625" style="29"/>
    <col min="3075" max="3076" width="7.5703125" style="29" customWidth="1"/>
    <col min="3077" max="3077" width="76.140625" style="29" customWidth="1"/>
    <col min="3078" max="3081" width="15.28515625" style="29" customWidth="1"/>
    <col min="3082" max="3330" width="9.140625" style="29"/>
    <col min="3331" max="3332" width="7.5703125" style="29" customWidth="1"/>
    <col min="3333" max="3333" width="76.140625" style="29" customWidth="1"/>
    <col min="3334" max="3337" width="15.28515625" style="29" customWidth="1"/>
    <col min="3338" max="3586" width="9.140625" style="29"/>
    <col min="3587" max="3588" width="7.5703125" style="29" customWidth="1"/>
    <col min="3589" max="3589" width="76.140625" style="29" customWidth="1"/>
    <col min="3590" max="3593" width="15.28515625" style="29" customWidth="1"/>
    <col min="3594" max="3842" width="9.140625" style="29"/>
    <col min="3843" max="3844" width="7.5703125" style="29" customWidth="1"/>
    <col min="3845" max="3845" width="76.140625" style="29" customWidth="1"/>
    <col min="3846" max="3849" width="15.28515625" style="29" customWidth="1"/>
    <col min="3850" max="4098" width="9.140625" style="29"/>
    <col min="4099" max="4100" width="7.5703125" style="29" customWidth="1"/>
    <col min="4101" max="4101" width="76.140625" style="29" customWidth="1"/>
    <col min="4102" max="4105" width="15.28515625" style="29" customWidth="1"/>
    <col min="4106" max="4354" width="9.140625" style="29"/>
    <col min="4355" max="4356" width="7.5703125" style="29" customWidth="1"/>
    <col min="4357" max="4357" width="76.140625" style="29" customWidth="1"/>
    <col min="4358" max="4361" width="15.28515625" style="29" customWidth="1"/>
    <col min="4362" max="4610" width="9.140625" style="29"/>
    <col min="4611" max="4612" width="7.5703125" style="29" customWidth="1"/>
    <col min="4613" max="4613" width="76.140625" style="29" customWidth="1"/>
    <col min="4614" max="4617" width="15.28515625" style="29" customWidth="1"/>
    <col min="4618" max="4866" width="9.140625" style="29"/>
    <col min="4867" max="4868" width="7.5703125" style="29" customWidth="1"/>
    <col min="4869" max="4869" width="76.140625" style="29" customWidth="1"/>
    <col min="4870" max="4873" width="15.28515625" style="29" customWidth="1"/>
    <col min="4874" max="5122" width="9.140625" style="29"/>
    <col min="5123" max="5124" width="7.5703125" style="29" customWidth="1"/>
    <col min="5125" max="5125" width="76.140625" style="29" customWidth="1"/>
    <col min="5126" max="5129" width="15.28515625" style="29" customWidth="1"/>
    <col min="5130" max="5378" width="9.140625" style="29"/>
    <col min="5379" max="5380" width="7.5703125" style="29" customWidth="1"/>
    <col min="5381" max="5381" width="76.140625" style="29" customWidth="1"/>
    <col min="5382" max="5385" width="15.28515625" style="29" customWidth="1"/>
    <col min="5386" max="5634" width="9.140625" style="29"/>
    <col min="5635" max="5636" width="7.5703125" style="29" customWidth="1"/>
    <col min="5637" max="5637" width="76.140625" style="29" customWidth="1"/>
    <col min="5638" max="5641" width="15.28515625" style="29" customWidth="1"/>
    <col min="5642" max="5890" width="9.140625" style="29"/>
    <col min="5891" max="5892" width="7.5703125" style="29" customWidth="1"/>
    <col min="5893" max="5893" width="76.140625" style="29" customWidth="1"/>
    <col min="5894" max="5897" width="15.28515625" style="29" customWidth="1"/>
    <col min="5898" max="6146" width="9.140625" style="29"/>
    <col min="6147" max="6148" width="7.5703125" style="29" customWidth="1"/>
    <col min="6149" max="6149" width="76.140625" style="29" customWidth="1"/>
    <col min="6150" max="6153" width="15.28515625" style="29" customWidth="1"/>
    <col min="6154" max="6402" width="9.140625" style="29"/>
    <col min="6403" max="6404" width="7.5703125" style="29" customWidth="1"/>
    <col min="6405" max="6405" width="76.140625" style="29" customWidth="1"/>
    <col min="6406" max="6409" width="15.28515625" style="29" customWidth="1"/>
    <col min="6410" max="6658" width="9.140625" style="29"/>
    <col min="6659" max="6660" width="7.5703125" style="29" customWidth="1"/>
    <col min="6661" max="6661" width="76.140625" style="29" customWidth="1"/>
    <col min="6662" max="6665" width="15.28515625" style="29" customWidth="1"/>
    <col min="6666" max="6914" width="9.140625" style="29"/>
    <col min="6915" max="6916" width="7.5703125" style="29" customWidth="1"/>
    <col min="6917" max="6917" width="76.140625" style="29" customWidth="1"/>
    <col min="6918" max="6921" width="15.28515625" style="29" customWidth="1"/>
    <col min="6922" max="7170" width="9.140625" style="29"/>
    <col min="7171" max="7172" width="7.5703125" style="29" customWidth="1"/>
    <col min="7173" max="7173" width="76.140625" style="29" customWidth="1"/>
    <col min="7174" max="7177" width="15.28515625" style="29" customWidth="1"/>
    <col min="7178" max="7426" width="9.140625" style="29"/>
    <col min="7427" max="7428" width="7.5703125" style="29" customWidth="1"/>
    <col min="7429" max="7429" width="76.140625" style="29" customWidth="1"/>
    <col min="7430" max="7433" width="15.28515625" style="29" customWidth="1"/>
    <col min="7434" max="7682" width="9.140625" style="29"/>
    <col min="7683" max="7684" width="7.5703125" style="29" customWidth="1"/>
    <col min="7685" max="7685" width="76.140625" style="29" customWidth="1"/>
    <col min="7686" max="7689" width="15.28515625" style="29" customWidth="1"/>
    <col min="7690" max="7938" width="9.140625" style="29"/>
    <col min="7939" max="7940" width="7.5703125" style="29" customWidth="1"/>
    <col min="7941" max="7941" width="76.140625" style="29" customWidth="1"/>
    <col min="7942" max="7945" width="15.28515625" style="29" customWidth="1"/>
    <col min="7946" max="8194" width="9.140625" style="29"/>
    <col min="8195" max="8196" width="7.5703125" style="29" customWidth="1"/>
    <col min="8197" max="8197" width="76.140625" style="29" customWidth="1"/>
    <col min="8198" max="8201" width="15.28515625" style="29" customWidth="1"/>
    <col min="8202" max="8450" width="9.140625" style="29"/>
    <col min="8451" max="8452" width="7.5703125" style="29" customWidth="1"/>
    <col min="8453" max="8453" width="76.140625" style="29" customWidth="1"/>
    <col min="8454" max="8457" width="15.28515625" style="29" customWidth="1"/>
    <col min="8458" max="8706" width="9.140625" style="29"/>
    <col min="8707" max="8708" width="7.5703125" style="29" customWidth="1"/>
    <col min="8709" max="8709" width="76.140625" style="29" customWidth="1"/>
    <col min="8710" max="8713" width="15.28515625" style="29" customWidth="1"/>
    <col min="8714" max="8962" width="9.140625" style="29"/>
    <col min="8963" max="8964" width="7.5703125" style="29" customWidth="1"/>
    <col min="8965" max="8965" width="76.140625" style="29" customWidth="1"/>
    <col min="8966" max="8969" width="15.28515625" style="29" customWidth="1"/>
    <col min="8970" max="9218" width="9.140625" style="29"/>
    <col min="9219" max="9220" width="7.5703125" style="29" customWidth="1"/>
    <col min="9221" max="9221" width="76.140625" style="29" customWidth="1"/>
    <col min="9222" max="9225" width="15.28515625" style="29" customWidth="1"/>
    <col min="9226" max="9474" width="9.140625" style="29"/>
    <col min="9475" max="9476" width="7.5703125" style="29" customWidth="1"/>
    <col min="9477" max="9477" width="76.140625" style="29" customWidth="1"/>
    <col min="9478" max="9481" width="15.28515625" style="29" customWidth="1"/>
    <col min="9482" max="9730" width="9.140625" style="29"/>
    <col min="9731" max="9732" width="7.5703125" style="29" customWidth="1"/>
    <col min="9733" max="9733" width="76.140625" style="29" customWidth="1"/>
    <col min="9734" max="9737" width="15.28515625" style="29" customWidth="1"/>
    <col min="9738" max="9986" width="9.140625" style="29"/>
    <col min="9987" max="9988" width="7.5703125" style="29" customWidth="1"/>
    <col min="9989" max="9989" width="76.140625" style="29" customWidth="1"/>
    <col min="9990" max="9993" width="15.28515625" style="29" customWidth="1"/>
    <col min="9994" max="10242" width="9.140625" style="29"/>
    <col min="10243" max="10244" width="7.5703125" style="29" customWidth="1"/>
    <col min="10245" max="10245" width="76.140625" style="29" customWidth="1"/>
    <col min="10246" max="10249" width="15.28515625" style="29" customWidth="1"/>
    <col min="10250" max="10498" width="9.140625" style="29"/>
    <col min="10499" max="10500" width="7.5703125" style="29" customWidth="1"/>
    <col min="10501" max="10501" width="76.140625" style="29" customWidth="1"/>
    <col min="10502" max="10505" width="15.28515625" style="29" customWidth="1"/>
    <col min="10506" max="10754" width="9.140625" style="29"/>
    <col min="10755" max="10756" width="7.5703125" style="29" customWidth="1"/>
    <col min="10757" max="10757" width="76.140625" style="29" customWidth="1"/>
    <col min="10758" max="10761" width="15.28515625" style="29" customWidth="1"/>
    <col min="10762" max="11010" width="9.140625" style="29"/>
    <col min="11011" max="11012" width="7.5703125" style="29" customWidth="1"/>
    <col min="11013" max="11013" width="76.140625" style="29" customWidth="1"/>
    <col min="11014" max="11017" width="15.28515625" style="29" customWidth="1"/>
    <col min="11018" max="11266" width="9.140625" style="29"/>
    <col min="11267" max="11268" width="7.5703125" style="29" customWidth="1"/>
    <col min="11269" max="11269" width="76.140625" style="29" customWidth="1"/>
    <col min="11270" max="11273" width="15.28515625" style="29" customWidth="1"/>
    <col min="11274" max="11522" width="9.140625" style="29"/>
    <col min="11523" max="11524" width="7.5703125" style="29" customWidth="1"/>
    <col min="11525" max="11525" width="76.140625" style="29" customWidth="1"/>
    <col min="11526" max="11529" width="15.28515625" style="29" customWidth="1"/>
    <col min="11530" max="11778" width="9.140625" style="29"/>
    <col min="11779" max="11780" width="7.5703125" style="29" customWidth="1"/>
    <col min="11781" max="11781" width="76.140625" style="29" customWidth="1"/>
    <col min="11782" max="11785" width="15.28515625" style="29" customWidth="1"/>
    <col min="11786" max="12034" width="9.140625" style="29"/>
    <col min="12035" max="12036" width="7.5703125" style="29" customWidth="1"/>
    <col min="12037" max="12037" width="76.140625" style="29" customWidth="1"/>
    <col min="12038" max="12041" width="15.28515625" style="29" customWidth="1"/>
    <col min="12042" max="12290" width="9.140625" style="29"/>
    <col min="12291" max="12292" width="7.5703125" style="29" customWidth="1"/>
    <col min="12293" max="12293" width="76.140625" style="29" customWidth="1"/>
    <col min="12294" max="12297" width="15.28515625" style="29" customWidth="1"/>
    <col min="12298" max="12546" width="9.140625" style="29"/>
    <col min="12547" max="12548" width="7.5703125" style="29" customWidth="1"/>
    <col min="12549" max="12549" width="76.140625" style="29" customWidth="1"/>
    <col min="12550" max="12553" width="15.28515625" style="29" customWidth="1"/>
    <col min="12554" max="12802" width="9.140625" style="29"/>
    <col min="12803" max="12804" width="7.5703125" style="29" customWidth="1"/>
    <col min="12805" max="12805" width="76.140625" style="29" customWidth="1"/>
    <col min="12806" max="12809" width="15.28515625" style="29" customWidth="1"/>
    <col min="12810" max="13058" width="9.140625" style="29"/>
    <col min="13059" max="13060" width="7.5703125" style="29" customWidth="1"/>
    <col min="13061" max="13061" width="76.140625" style="29" customWidth="1"/>
    <col min="13062" max="13065" width="15.28515625" style="29" customWidth="1"/>
    <col min="13066" max="13314" width="9.140625" style="29"/>
    <col min="13315" max="13316" width="7.5703125" style="29" customWidth="1"/>
    <col min="13317" max="13317" width="76.140625" style="29" customWidth="1"/>
    <col min="13318" max="13321" width="15.28515625" style="29" customWidth="1"/>
    <col min="13322" max="13570" width="9.140625" style="29"/>
    <col min="13571" max="13572" width="7.5703125" style="29" customWidth="1"/>
    <col min="13573" max="13573" width="76.140625" style="29" customWidth="1"/>
    <col min="13574" max="13577" width="15.28515625" style="29" customWidth="1"/>
    <col min="13578" max="13826" width="9.140625" style="29"/>
    <col min="13827" max="13828" width="7.5703125" style="29" customWidth="1"/>
    <col min="13829" max="13829" width="76.140625" style="29" customWidth="1"/>
    <col min="13830" max="13833" width="15.28515625" style="29" customWidth="1"/>
    <col min="13834" max="14082" width="9.140625" style="29"/>
    <col min="14083" max="14084" width="7.5703125" style="29" customWidth="1"/>
    <col min="14085" max="14085" width="76.140625" style="29" customWidth="1"/>
    <col min="14086" max="14089" width="15.28515625" style="29" customWidth="1"/>
    <col min="14090" max="14338" width="9.140625" style="29"/>
    <col min="14339" max="14340" width="7.5703125" style="29" customWidth="1"/>
    <col min="14341" max="14341" width="76.140625" style="29" customWidth="1"/>
    <col min="14342" max="14345" width="15.28515625" style="29" customWidth="1"/>
    <col min="14346" max="14594" width="9.140625" style="29"/>
    <col min="14595" max="14596" width="7.5703125" style="29" customWidth="1"/>
    <col min="14597" max="14597" width="76.140625" style="29" customWidth="1"/>
    <col min="14598" max="14601" width="15.28515625" style="29" customWidth="1"/>
    <col min="14602" max="14850" width="9.140625" style="29"/>
    <col min="14851" max="14852" width="7.5703125" style="29" customWidth="1"/>
    <col min="14853" max="14853" width="76.140625" style="29" customWidth="1"/>
    <col min="14854" max="14857" width="15.28515625" style="29" customWidth="1"/>
    <col min="14858" max="15106" width="9.140625" style="29"/>
    <col min="15107" max="15108" width="7.5703125" style="29" customWidth="1"/>
    <col min="15109" max="15109" width="76.140625" style="29" customWidth="1"/>
    <col min="15110" max="15113" width="15.28515625" style="29" customWidth="1"/>
    <col min="15114" max="15362" width="9.140625" style="29"/>
    <col min="15363" max="15364" width="7.5703125" style="29" customWidth="1"/>
    <col min="15365" max="15365" width="76.140625" style="29" customWidth="1"/>
    <col min="15366" max="15369" width="15.28515625" style="29" customWidth="1"/>
    <col min="15370" max="15618" width="9.140625" style="29"/>
    <col min="15619" max="15620" width="7.5703125" style="29" customWidth="1"/>
    <col min="15621" max="15621" width="76.140625" style="29" customWidth="1"/>
    <col min="15622" max="15625" width="15.28515625" style="29" customWidth="1"/>
    <col min="15626" max="15874" width="9.140625" style="29"/>
    <col min="15875" max="15876" width="7.5703125" style="29" customWidth="1"/>
    <col min="15877" max="15877" width="76.140625" style="29" customWidth="1"/>
    <col min="15878" max="15881" width="15.28515625" style="29" customWidth="1"/>
    <col min="15882" max="16130" width="9.140625" style="29"/>
    <col min="16131" max="16132" width="7.5703125" style="29" customWidth="1"/>
    <col min="16133" max="16133" width="76.140625" style="29" customWidth="1"/>
    <col min="16134" max="16137" width="15.28515625" style="29" customWidth="1"/>
    <col min="16138" max="16384" width="9.140625" style="29"/>
  </cols>
  <sheetData>
    <row r="1" spans="1:9" s="27" customFormat="1" ht="25.5" customHeight="1" x14ac:dyDescent="0.25">
      <c r="D1" s="9"/>
      <c r="E1" s="9"/>
      <c r="F1" s="9"/>
      <c r="I1" s="35" t="s">
        <v>100</v>
      </c>
    </row>
    <row r="2" spans="1:9" s="27" customFormat="1" x14ac:dyDescent="0.25">
      <c r="D2" s="9"/>
      <c r="E2" s="9"/>
      <c r="F2" s="9"/>
      <c r="I2" s="14" t="s">
        <v>84</v>
      </c>
    </row>
    <row r="3" spans="1:9" s="27" customFormat="1" x14ac:dyDescent="0.25">
      <c r="D3" s="9"/>
      <c r="E3" s="9"/>
      <c r="F3" s="9"/>
      <c r="I3" s="14" t="s">
        <v>28</v>
      </c>
    </row>
    <row r="4" spans="1:9" s="27" customFormat="1" x14ac:dyDescent="0.25">
      <c r="D4" s="9"/>
      <c r="E4" s="9"/>
      <c r="F4" s="9"/>
      <c r="I4" s="14"/>
    </row>
    <row r="5" spans="1:9" s="27" customFormat="1" ht="32.25" customHeight="1" x14ac:dyDescent="0.25">
      <c r="D5" s="59" t="s">
        <v>103</v>
      </c>
      <c r="E5" s="59"/>
      <c r="F5" s="59"/>
      <c r="G5" s="59"/>
      <c r="H5" s="59"/>
      <c r="I5" s="59"/>
    </row>
    <row r="6" spans="1:9" s="27" customFormat="1" ht="32.25" customHeight="1" x14ac:dyDescent="0.25">
      <c r="I6" s="45" t="s">
        <v>107</v>
      </c>
    </row>
    <row r="7" spans="1:9" s="27" customFormat="1" ht="59.25" customHeight="1" x14ac:dyDescent="0.25">
      <c r="A7" s="64" t="s">
        <v>20</v>
      </c>
      <c r="B7" s="65"/>
      <c r="C7" s="66"/>
      <c r="D7" s="60" t="s">
        <v>0</v>
      </c>
      <c r="E7" s="60"/>
      <c r="F7" s="60" t="s">
        <v>21</v>
      </c>
      <c r="G7" s="61" t="s">
        <v>17</v>
      </c>
      <c r="H7" s="62"/>
      <c r="I7" s="63"/>
    </row>
    <row r="8" spans="1:9" s="37" customFormat="1" ht="32.25" customHeight="1" x14ac:dyDescent="0.25">
      <c r="A8" s="39" t="s">
        <v>29</v>
      </c>
      <c r="B8" s="39" t="s">
        <v>30</v>
      </c>
      <c r="C8" s="39" t="s">
        <v>23</v>
      </c>
      <c r="D8" s="39" t="s">
        <v>31</v>
      </c>
      <c r="E8" s="39" t="s">
        <v>32</v>
      </c>
      <c r="F8" s="60"/>
      <c r="G8" s="36" t="s">
        <v>85</v>
      </c>
      <c r="H8" s="36" t="s">
        <v>86</v>
      </c>
      <c r="I8" s="36" t="s">
        <v>22</v>
      </c>
    </row>
    <row r="9" spans="1:9" s="37" customFormat="1" ht="32.25" customHeight="1" x14ac:dyDescent="0.25">
      <c r="A9" s="46"/>
      <c r="B9" s="46"/>
      <c r="C9" s="46"/>
      <c r="D9" s="46"/>
      <c r="E9" s="46"/>
      <c r="F9" s="40" t="s">
        <v>105</v>
      </c>
      <c r="G9" s="36">
        <v>0</v>
      </c>
      <c r="H9" s="36">
        <v>0</v>
      </c>
      <c r="I9" s="36">
        <v>0</v>
      </c>
    </row>
    <row r="10" spans="1:9" s="37" customFormat="1" ht="14.25" x14ac:dyDescent="0.25">
      <c r="A10" s="47" t="s">
        <v>27</v>
      </c>
      <c r="B10" s="48"/>
      <c r="C10" s="48"/>
      <c r="D10" s="48"/>
      <c r="E10" s="48"/>
      <c r="F10" s="47" t="s">
        <v>104</v>
      </c>
      <c r="G10" s="44">
        <f>+G12</f>
        <v>142489.1</v>
      </c>
      <c r="H10" s="44">
        <f>+H12</f>
        <v>284978.09999999998</v>
      </c>
      <c r="I10" s="44">
        <f>+I12</f>
        <v>427467.2</v>
      </c>
    </row>
    <row r="11" spans="1:9" s="37" customFormat="1" x14ac:dyDescent="0.25">
      <c r="A11" s="48"/>
      <c r="B11" s="48"/>
      <c r="C11" s="48"/>
      <c r="D11" s="48"/>
      <c r="E11" s="48"/>
      <c r="F11" s="49" t="s">
        <v>25</v>
      </c>
      <c r="G11" s="36"/>
      <c r="H11" s="36"/>
      <c r="I11" s="36"/>
    </row>
    <row r="12" spans="1:9" s="37" customFormat="1" ht="28.5" x14ac:dyDescent="0.25">
      <c r="A12" s="48"/>
      <c r="B12" s="50" t="s">
        <v>109</v>
      </c>
      <c r="C12" s="48"/>
      <c r="D12" s="48"/>
      <c r="E12" s="48"/>
      <c r="F12" s="47" t="s">
        <v>108</v>
      </c>
      <c r="G12" s="30">
        <f>+G14</f>
        <v>142489.1</v>
      </c>
      <c r="H12" s="30">
        <f>+H14</f>
        <v>284978.09999999998</v>
      </c>
      <c r="I12" s="30">
        <f>+I14</f>
        <v>427467.2</v>
      </c>
    </row>
    <row r="13" spans="1:9" s="37" customFormat="1" x14ac:dyDescent="0.25">
      <c r="A13" s="48"/>
      <c r="B13" s="48"/>
      <c r="C13" s="48"/>
      <c r="D13" s="48"/>
      <c r="E13" s="48"/>
      <c r="F13" s="49" t="s">
        <v>25</v>
      </c>
      <c r="G13" s="36"/>
      <c r="H13" s="36"/>
      <c r="I13" s="36"/>
    </row>
    <row r="14" spans="1:9" s="37" customFormat="1" ht="14.25" x14ac:dyDescent="0.25">
      <c r="A14" s="48"/>
      <c r="B14" s="48"/>
      <c r="C14" s="47" t="s">
        <v>26</v>
      </c>
      <c r="D14" s="48"/>
      <c r="E14" s="48"/>
      <c r="F14" s="47" t="s">
        <v>110</v>
      </c>
      <c r="G14" s="30">
        <f>+G16</f>
        <v>142489.1</v>
      </c>
      <c r="H14" s="30">
        <f>+H16</f>
        <v>284978.09999999998</v>
      </c>
      <c r="I14" s="30">
        <f>+I16</f>
        <v>427467.2</v>
      </c>
    </row>
    <row r="15" spans="1:9" s="37" customFormat="1" x14ac:dyDescent="0.25">
      <c r="A15" s="48"/>
      <c r="B15" s="48"/>
      <c r="C15" s="48"/>
      <c r="D15" s="48"/>
      <c r="E15" s="48"/>
      <c r="F15" s="49" t="s">
        <v>25</v>
      </c>
      <c r="G15" s="36"/>
      <c r="H15" s="36"/>
      <c r="I15" s="36"/>
    </row>
    <row r="16" spans="1:9" x14ac:dyDescent="0.25">
      <c r="A16" s="48"/>
      <c r="B16" s="48"/>
      <c r="C16" s="48"/>
      <c r="D16" s="49" t="s">
        <v>11</v>
      </c>
      <c r="E16" s="48"/>
      <c r="F16" s="49" t="s">
        <v>12</v>
      </c>
      <c r="G16" s="30">
        <f>+G18</f>
        <v>142489.1</v>
      </c>
      <c r="H16" s="30">
        <f>+H18</f>
        <v>284978.09999999998</v>
      </c>
      <c r="I16" s="30">
        <f>+I18</f>
        <v>427467.2</v>
      </c>
    </row>
    <row r="17" spans="1:9" x14ac:dyDescent="0.25">
      <c r="A17" s="48"/>
      <c r="B17" s="48"/>
      <c r="C17" s="48"/>
      <c r="D17" s="48"/>
      <c r="E17" s="48"/>
      <c r="F17" s="49" t="s">
        <v>25</v>
      </c>
      <c r="G17" s="11"/>
      <c r="H17" s="11"/>
      <c r="I17" s="11"/>
    </row>
    <row r="18" spans="1:9" ht="14.25" customHeight="1" x14ac:dyDescent="0.25">
      <c r="A18" s="48"/>
      <c r="B18" s="48"/>
      <c r="C18" s="48"/>
      <c r="D18" s="48"/>
      <c r="E18" s="49">
        <v>11002</v>
      </c>
      <c r="F18" s="49" t="str">
        <f>+'Հավելված N 1'!C18</f>
        <v>Հեռուստատեսային ծառայություններ</v>
      </c>
      <c r="G18" s="30">
        <f>+G20</f>
        <v>142489.1</v>
      </c>
      <c r="H18" s="30">
        <f>+H20</f>
        <v>284978.09999999998</v>
      </c>
      <c r="I18" s="30">
        <f>+I20</f>
        <v>427467.2</v>
      </c>
    </row>
    <row r="19" spans="1:9" ht="14.25" customHeight="1" x14ac:dyDescent="0.25">
      <c r="A19" s="48"/>
      <c r="B19" s="48"/>
      <c r="C19" s="48"/>
      <c r="D19" s="48"/>
      <c r="E19" s="48"/>
      <c r="F19" s="49" t="s">
        <v>33</v>
      </c>
      <c r="G19" s="11"/>
      <c r="H19" s="11"/>
      <c r="I19" s="11"/>
    </row>
    <row r="20" spans="1:9" ht="14.25" customHeight="1" x14ac:dyDescent="0.25">
      <c r="A20" s="48"/>
      <c r="B20" s="48"/>
      <c r="C20" s="48"/>
      <c r="D20" s="48"/>
      <c r="E20" s="48"/>
      <c r="F20" s="51" t="s">
        <v>87</v>
      </c>
      <c r="G20" s="38">
        <f>+G22</f>
        <v>142489.1</v>
      </c>
      <c r="H20" s="38">
        <f>+H22</f>
        <v>284978.09999999998</v>
      </c>
      <c r="I20" s="38">
        <f>+I22</f>
        <v>427467.2</v>
      </c>
    </row>
    <row r="21" spans="1:9" ht="14.25" customHeight="1" x14ac:dyDescent="0.25">
      <c r="A21" s="48"/>
      <c r="B21" s="48"/>
      <c r="C21" s="48"/>
      <c r="D21" s="48"/>
      <c r="E21" s="48"/>
      <c r="F21" s="49" t="s">
        <v>34</v>
      </c>
      <c r="G21" s="11"/>
      <c r="H21" s="11"/>
      <c r="I21" s="11"/>
    </row>
    <row r="22" spans="1:9" ht="14.25" customHeight="1" x14ac:dyDescent="0.25">
      <c r="A22" s="10"/>
      <c r="B22" s="10"/>
      <c r="C22" s="10"/>
      <c r="D22" s="10"/>
      <c r="E22" s="10"/>
      <c r="F22" s="11" t="s">
        <v>24</v>
      </c>
      <c r="G22" s="30">
        <f>+G23</f>
        <v>142489.1</v>
      </c>
      <c r="H22" s="30">
        <f>+H23</f>
        <v>284978.09999999998</v>
      </c>
      <c r="I22" s="30">
        <f>+I23</f>
        <v>427467.2</v>
      </c>
    </row>
    <row r="23" spans="1:9" ht="14.25" customHeight="1" x14ac:dyDescent="0.25">
      <c r="A23" s="10"/>
      <c r="B23" s="10"/>
      <c r="C23" s="10"/>
      <c r="D23" s="10"/>
      <c r="E23" s="10"/>
      <c r="F23" s="11" t="s">
        <v>35</v>
      </c>
      <c r="G23" s="30">
        <f>+G24+G34</f>
        <v>142489.1</v>
      </c>
      <c r="H23" s="30">
        <f>+H24+H34</f>
        <v>284978.09999999998</v>
      </c>
      <c r="I23" s="30">
        <f>+I24+I34</f>
        <v>427467.2</v>
      </c>
    </row>
    <row r="24" spans="1:9" ht="14.25" customHeight="1" x14ac:dyDescent="0.25">
      <c r="A24" s="10"/>
      <c r="B24" s="10"/>
      <c r="C24" s="10"/>
      <c r="D24" s="10"/>
      <c r="E24" s="10"/>
      <c r="F24" s="11" t="s">
        <v>36</v>
      </c>
      <c r="G24" s="30">
        <f t="shared" ref="G24:I25" si="0">+G25</f>
        <v>142489.1</v>
      </c>
      <c r="H24" s="30">
        <f t="shared" si="0"/>
        <v>284978.09999999998</v>
      </c>
      <c r="I24" s="30">
        <f t="shared" si="0"/>
        <v>427467.2</v>
      </c>
    </row>
    <row r="25" spans="1:9" ht="14.25" customHeight="1" x14ac:dyDescent="0.25">
      <c r="A25" s="10"/>
      <c r="B25" s="10"/>
      <c r="C25" s="10"/>
      <c r="D25" s="10"/>
      <c r="E25" s="10"/>
      <c r="F25" s="11" t="s">
        <v>37</v>
      </c>
      <c r="G25" s="30">
        <f t="shared" si="0"/>
        <v>142489.1</v>
      </c>
      <c r="H25" s="30">
        <f t="shared" si="0"/>
        <v>284978.09999999998</v>
      </c>
      <c r="I25" s="30">
        <f t="shared" si="0"/>
        <v>427467.2</v>
      </c>
    </row>
    <row r="26" spans="1:9" ht="14.25" customHeight="1" x14ac:dyDescent="0.25">
      <c r="A26" s="10"/>
      <c r="B26" s="10"/>
      <c r="C26" s="10"/>
      <c r="D26" s="10"/>
      <c r="E26" s="10"/>
      <c r="F26" s="11" t="s">
        <v>39</v>
      </c>
      <c r="G26" s="30">
        <f>+'Հավելված N 1'!D17</f>
        <v>142489.1</v>
      </c>
      <c r="H26" s="30">
        <f>+'Հավելված N 1'!E17</f>
        <v>284978.09999999998</v>
      </c>
      <c r="I26" s="30">
        <f>+'Հավելված N 1'!F17</f>
        <v>427467.2</v>
      </c>
    </row>
    <row r="27" spans="1:9" ht="14.25" customHeight="1" x14ac:dyDescent="0.25">
      <c r="A27" s="41" t="s">
        <v>46</v>
      </c>
      <c r="B27" s="10"/>
      <c r="C27" s="10"/>
      <c r="D27" s="10"/>
      <c r="E27" s="42"/>
      <c r="F27" s="41" t="s">
        <v>106</v>
      </c>
      <c r="G27" s="28">
        <v>-142489.1</v>
      </c>
      <c r="H27" s="28">
        <v>-284978.09999999998</v>
      </c>
      <c r="I27" s="28">
        <v>-427467.2</v>
      </c>
    </row>
    <row r="28" spans="1:9" ht="14.25" customHeight="1" x14ac:dyDescent="0.25">
      <c r="A28" s="10"/>
      <c r="B28" s="10"/>
      <c r="C28" s="10"/>
      <c r="D28" s="10"/>
      <c r="E28" s="42"/>
      <c r="F28" s="10" t="s">
        <v>25</v>
      </c>
      <c r="G28" s="30"/>
      <c r="H28" s="30"/>
      <c r="I28" s="30"/>
    </row>
    <row r="29" spans="1:9" ht="14.25" customHeight="1" x14ac:dyDescent="0.25">
      <c r="A29" s="10"/>
      <c r="B29" s="41" t="s">
        <v>26</v>
      </c>
      <c r="C29" s="10"/>
      <c r="D29" s="10"/>
      <c r="E29" s="42"/>
      <c r="F29" s="10" t="s">
        <v>43</v>
      </c>
      <c r="G29" s="30">
        <v>-142489.1</v>
      </c>
      <c r="H29" s="30">
        <v>-284978.09999999998</v>
      </c>
      <c r="I29" s="30">
        <v>-427467.2</v>
      </c>
    </row>
    <row r="30" spans="1:9" ht="14.25" customHeight="1" x14ac:dyDescent="0.25">
      <c r="A30" s="10"/>
      <c r="B30" s="10"/>
      <c r="C30" s="10"/>
      <c r="D30" s="10"/>
      <c r="E30" s="42"/>
      <c r="F30" s="10" t="s">
        <v>25</v>
      </c>
      <c r="G30" s="30"/>
      <c r="H30" s="30"/>
      <c r="I30" s="30"/>
    </row>
    <row r="31" spans="1:9" ht="14.25" customHeight="1" x14ac:dyDescent="0.25">
      <c r="A31" s="10"/>
      <c r="B31" s="10"/>
      <c r="C31" s="41" t="s">
        <v>26</v>
      </c>
      <c r="D31" s="10"/>
      <c r="E31" s="42"/>
      <c r="F31" s="10" t="s">
        <v>43</v>
      </c>
      <c r="G31" s="30">
        <v>-142489.1</v>
      </c>
      <c r="H31" s="30">
        <v>-284978.09999999998</v>
      </c>
      <c r="I31" s="30">
        <v>-427467.2</v>
      </c>
    </row>
    <row r="32" spans="1:9" ht="14.25" customHeight="1" x14ac:dyDescent="0.25">
      <c r="A32" s="10"/>
      <c r="B32" s="10"/>
      <c r="C32" s="43"/>
      <c r="D32" s="10"/>
      <c r="E32" s="42"/>
      <c r="F32" s="10" t="s">
        <v>25</v>
      </c>
      <c r="G32" s="30"/>
      <c r="H32" s="30"/>
      <c r="I32" s="30"/>
    </row>
    <row r="33" spans="1:9" ht="14.25" customHeight="1" x14ac:dyDescent="0.25">
      <c r="A33" s="10"/>
      <c r="B33" s="10"/>
      <c r="C33" s="10"/>
      <c r="D33" s="10"/>
      <c r="E33" s="10"/>
      <c r="F33" s="12" t="s">
        <v>41</v>
      </c>
      <c r="G33" s="28">
        <f>+G35</f>
        <v>-142489.1</v>
      </c>
      <c r="H33" s="28">
        <f>+H35</f>
        <v>-284978.09999999998</v>
      </c>
      <c r="I33" s="28">
        <f>+I35</f>
        <v>-427467.2</v>
      </c>
    </row>
    <row r="34" spans="1:9" ht="14.25" customHeight="1" x14ac:dyDescent="0.25">
      <c r="A34" s="10"/>
      <c r="B34" s="10"/>
      <c r="C34" s="10"/>
      <c r="D34" s="10"/>
      <c r="E34" s="10"/>
      <c r="F34" s="11" t="s">
        <v>25</v>
      </c>
      <c r="G34" s="11"/>
      <c r="H34" s="11"/>
      <c r="I34" s="11"/>
    </row>
    <row r="35" spans="1:9" ht="14.25" customHeight="1" x14ac:dyDescent="0.25">
      <c r="A35" s="10"/>
      <c r="B35" s="10"/>
      <c r="C35" s="10"/>
      <c r="D35" s="11" t="s">
        <v>42</v>
      </c>
      <c r="E35" s="11" t="s">
        <v>6</v>
      </c>
      <c r="F35" s="11" t="s">
        <v>43</v>
      </c>
      <c r="G35" s="30">
        <v>-142489.1</v>
      </c>
      <c r="H35" s="30">
        <v>-284978.09999999998</v>
      </c>
      <c r="I35" s="30">
        <v>-427467.2</v>
      </c>
    </row>
    <row r="36" spans="1:9" ht="14.25" customHeight="1" x14ac:dyDescent="0.25">
      <c r="A36" s="10"/>
      <c r="B36" s="10"/>
      <c r="C36" s="10"/>
      <c r="D36" s="10"/>
      <c r="E36" s="10"/>
      <c r="F36" s="11" t="s">
        <v>33</v>
      </c>
      <c r="G36" s="11"/>
      <c r="H36" s="11"/>
      <c r="I36" s="11"/>
    </row>
    <row r="37" spans="1:9" ht="14.25" customHeight="1" x14ac:dyDescent="0.25">
      <c r="A37" s="10"/>
      <c r="B37" s="10"/>
      <c r="C37" s="10"/>
      <c r="D37" s="10"/>
      <c r="E37" s="10"/>
      <c r="F37" s="13" t="s">
        <v>41</v>
      </c>
      <c r="G37" s="30">
        <f>+G38</f>
        <v>-142489.1</v>
      </c>
      <c r="H37" s="30">
        <f>+H38</f>
        <v>-284978.09999999998</v>
      </c>
      <c r="I37" s="30">
        <f>+I38</f>
        <v>-427467.2</v>
      </c>
    </row>
    <row r="38" spans="1:9" ht="14.25" customHeight="1" x14ac:dyDescent="0.25">
      <c r="A38" s="10"/>
      <c r="B38" s="10"/>
      <c r="C38" s="10"/>
      <c r="D38" s="10"/>
      <c r="E38" s="10"/>
      <c r="F38" s="11" t="s">
        <v>34</v>
      </c>
      <c r="G38" s="30">
        <f>+G39+G43</f>
        <v>-142489.1</v>
      </c>
      <c r="H38" s="30">
        <f>+H39+H43</f>
        <v>-284978.09999999998</v>
      </c>
      <c r="I38" s="30">
        <f>+I39+I43</f>
        <v>-427467.2</v>
      </c>
    </row>
    <row r="39" spans="1:9" ht="14.25" customHeight="1" x14ac:dyDescent="0.25">
      <c r="A39" s="10"/>
      <c r="B39" s="10"/>
      <c r="C39" s="10"/>
      <c r="D39" s="10"/>
      <c r="E39" s="10"/>
      <c r="F39" s="11" t="s">
        <v>24</v>
      </c>
      <c r="G39" s="30">
        <f t="shared" ref="G39:I41" si="1">+G40</f>
        <v>-142489.1</v>
      </c>
      <c r="H39" s="30">
        <f t="shared" si="1"/>
        <v>-284978.09999999998</v>
      </c>
      <c r="I39" s="30">
        <f t="shared" si="1"/>
        <v>-427467.2</v>
      </c>
    </row>
    <row r="40" spans="1:9" ht="14.25" customHeight="1" x14ac:dyDescent="0.25">
      <c r="A40" s="10"/>
      <c r="B40" s="10"/>
      <c r="C40" s="10"/>
      <c r="D40" s="10"/>
      <c r="E40" s="10"/>
      <c r="F40" s="11" t="s">
        <v>35</v>
      </c>
      <c r="G40" s="30">
        <f t="shared" si="1"/>
        <v>-142489.1</v>
      </c>
      <c r="H40" s="30">
        <f t="shared" si="1"/>
        <v>-284978.09999999998</v>
      </c>
      <c r="I40" s="30">
        <f t="shared" si="1"/>
        <v>-427467.2</v>
      </c>
    </row>
    <row r="41" spans="1:9" ht="14.25" customHeight="1" x14ac:dyDescent="0.25">
      <c r="A41" s="10"/>
      <c r="B41" s="10"/>
      <c r="C41" s="10"/>
      <c r="D41" s="10"/>
      <c r="E41" s="10"/>
      <c r="F41" s="11" t="s">
        <v>38</v>
      </c>
      <c r="G41" s="30">
        <f t="shared" si="1"/>
        <v>-142489.1</v>
      </c>
      <c r="H41" s="30">
        <f t="shared" si="1"/>
        <v>-284978.09999999998</v>
      </c>
      <c r="I41" s="30">
        <f t="shared" si="1"/>
        <v>-427467.2</v>
      </c>
    </row>
    <row r="42" spans="1:9" ht="14.25" customHeight="1" x14ac:dyDescent="0.25">
      <c r="A42" s="10"/>
      <c r="B42" s="10"/>
      <c r="C42" s="10"/>
      <c r="D42" s="10"/>
      <c r="E42" s="10"/>
      <c r="F42" s="11" t="s">
        <v>40</v>
      </c>
      <c r="G42" s="16">
        <v>-142489.1</v>
      </c>
      <c r="H42" s="16">
        <v>-284978.09999999998</v>
      </c>
      <c r="I42" s="16">
        <v>-427467.2</v>
      </c>
    </row>
  </sheetData>
  <mergeCells count="5">
    <mergeCell ref="D5:I5"/>
    <mergeCell ref="D7:E7"/>
    <mergeCell ref="F7:F8"/>
    <mergeCell ref="G7:I7"/>
    <mergeCell ref="A7:C7"/>
  </mergeCells>
  <pageMargins left="0.2" right="0.22" top="0.21" bottom="1" header="0.2" footer="0.5"/>
  <pageSetup paperSize="9" scale="67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0"/>
  <sheetViews>
    <sheetView tabSelected="1" view="pageBreakPreview" zoomScale="115" zoomScaleNormal="100" zoomScaleSheetLayoutView="115" workbookViewId="0">
      <selection activeCell="A21" sqref="A21:B21"/>
    </sheetView>
  </sheetViews>
  <sheetFormatPr defaultRowHeight="13.5" x14ac:dyDescent="0.25"/>
  <cols>
    <col min="1" max="1" width="28.5703125" style="29" customWidth="1"/>
    <col min="2" max="2" width="44.7109375" style="29" customWidth="1"/>
    <col min="3" max="4" width="12.140625" style="31" customWidth="1"/>
    <col min="5" max="5" width="15.85546875" style="31" customWidth="1"/>
    <col min="6" max="7" width="9.140625" style="29"/>
    <col min="8" max="8" width="12.140625" style="29" customWidth="1"/>
    <col min="9" max="255" width="9.140625" style="29"/>
    <col min="256" max="256" width="28.5703125" style="29" customWidth="1"/>
    <col min="257" max="257" width="47.5703125" style="29" customWidth="1"/>
    <col min="258" max="261" width="15.28515625" style="29" customWidth="1"/>
    <col min="262" max="263" width="9.140625" style="29"/>
    <col min="264" max="264" width="12.140625" style="29" customWidth="1"/>
    <col min="265" max="511" width="9.140625" style="29"/>
    <col min="512" max="512" width="28.5703125" style="29" customWidth="1"/>
    <col min="513" max="513" width="47.5703125" style="29" customWidth="1"/>
    <col min="514" max="517" width="15.28515625" style="29" customWidth="1"/>
    <col min="518" max="519" width="9.140625" style="29"/>
    <col min="520" max="520" width="12.140625" style="29" customWidth="1"/>
    <col min="521" max="767" width="9.140625" style="29"/>
    <col min="768" max="768" width="28.5703125" style="29" customWidth="1"/>
    <col min="769" max="769" width="47.5703125" style="29" customWidth="1"/>
    <col min="770" max="773" width="15.28515625" style="29" customWidth="1"/>
    <col min="774" max="775" width="9.140625" style="29"/>
    <col min="776" max="776" width="12.140625" style="29" customWidth="1"/>
    <col min="777" max="1023" width="9.140625" style="29"/>
    <col min="1024" max="1024" width="28.5703125" style="29" customWidth="1"/>
    <col min="1025" max="1025" width="47.5703125" style="29" customWidth="1"/>
    <col min="1026" max="1029" width="15.28515625" style="29" customWidth="1"/>
    <col min="1030" max="1031" width="9.140625" style="29"/>
    <col min="1032" max="1032" width="12.140625" style="29" customWidth="1"/>
    <col min="1033" max="1279" width="9.140625" style="29"/>
    <col min="1280" max="1280" width="28.5703125" style="29" customWidth="1"/>
    <col min="1281" max="1281" width="47.5703125" style="29" customWidth="1"/>
    <col min="1282" max="1285" width="15.28515625" style="29" customWidth="1"/>
    <col min="1286" max="1287" width="9.140625" style="29"/>
    <col min="1288" max="1288" width="12.140625" style="29" customWidth="1"/>
    <col min="1289" max="1535" width="9.140625" style="29"/>
    <col min="1536" max="1536" width="28.5703125" style="29" customWidth="1"/>
    <col min="1537" max="1537" width="47.5703125" style="29" customWidth="1"/>
    <col min="1538" max="1541" width="15.28515625" style="29" customWidth="1"/>
    <col min="1542" max="1543" width="9.140625" style="29"/>
    <col min="1544" max="1544" width="12.140625" style="29" customWidth="1"/>
    <col min="1545" max="1791" width="9.140625" style="29"/>
    <col min="1792" max="1792" width="28.5703125" style="29" customWidth="1"/>
    <col min="1793" max="1793" width="47.5703125" style="29" customWidth="1"/>
    <col min="1794" max="1797" width="15.28515625" style="29" customWidth="1"/>
    <col min="1798" max="1799" width="9.140625" style="29"/>
    <col min="1800" max="1800" width="12.140625" style="29" customWidth="1"/>
    <col min="1801" max="2047" width="9.140625" style="29"/>
    <col min="2048" max="2048" width="28.5703125" style="29" customWidth="1"/>
    <col min="2049" max="2049" width="47.5703125" style="29" customWidth="1"/>
    <col min="2050" max="2053" width="15.28515625" style="29" customWidth="1"/>
    <col min="2054" max="2055" width="9.140625" style="29"/>
    <col min="2056" max="2056" width="12.140625" style="29" customWidth="1"/>
    <col min="2057" max="2303" width="9.140625" style="29"/>
    <col min="2304" max="2304" width="28.5703125" style="29" customWidth="1"/>
    <col min="2305" max="2305" width="47.5703125" style="29" customWidth="1"/>
    <col min="2306" max="2309" width="15.28515625" style="29" customWidth="1"/>
    <col min="2310" max="2311" width="9.140625" style="29"/>
    <col min="2312" max="2312" width="12.140625" style="29" customWidth="1"/>
    <col min="2313" max="2559" width="9.140625" style="29"/>
    <col min="2560" max="2560" width="28.5703125" style="29" customWidth="1"/>
    <col min="2561" max="2561" width="47.5703125" style="29" customWidth="1"/>
    <col min="2562" max="2565" width="15.28515625" style="29" customWidth="1"/>
    <col min="2566" max="2567" width="9.140625" style="29"/>
    <col min="2568" max="2568" width="12.140625" style="29" customWidth="1"/>
    <col min="2569" max="2815" width="9.140625" style="29"/>
    <col min="2816" max="2816" width="28.5703125" style="29" customWidth="1"/>
    <col min="2817" max="2817" width="47.5703125" style="29" customWidth="1"/>
    <col min="2818" max="2821" width="15.28515625" style="29" customWidth="1"/>
    <col min="2822" max="2823" width="9.140625" style="29"/>
    <col min="2824" max="2824" width="12.140625" style="29" customWidth="1"/>
    <col min="2825" max="3071" width="9.140625" style="29"/>
    <col min="3072" max="3072" width="28.5703125" style="29" customWidth="1"/>
    <col min="3073" max="3073" width="47.5703125" style="29" customWidth="1"/>
    <col min="3074" max="3077" width="15.28515625" style="29" customWidth="1"/>
    <col min="3078" max="3079" width="9.140625" style="29"/>
    <col min="3080" max="3080" width="12.140625" style="29" customWidth="1"/>
    <col min="3081" max="3327" width="9.140625" style="29"/>
    <col min="3328" max="3328" width="28.5703125" style="29" customWidth="1"/>
    <col min="3329" max="3329" width="47.5703125" style="29" customWidth="1"/>
    <col min="3330" max="3333" width="15.28515625" style="29" customWidth="1"/>
    <col min="3334" max="3335" width="9.140625" style="29"/>
    <col min="3336" max="3336" width="12.140625" style="29" customWidth="1"/>
    <col min="3337" max="3583" width="9.140625" style="29"/>
    <col min="3584" max="3584" width="28.5703125" style="29" customWidth="1"/>
    <col min="3585" max="3585" width="47.5703125" style="29" customWidth="1"/>
    <col min="3586" max="3589" width="15.28515625" style="29" customWidth="1"/>
    <col min="3590" max="3591" width="9.140625" style="29"/>
    <col min="3592" max="3592" width="12.140625" style="29" customWidth="1"/>
    <col min="3593" max="3839" width="9.140625" style="29"/>
    <col min="3840" max="3840" width="28.5703125" style="29" customWidth="1"/>
    <col min="3841" max="3841" width="47.5703125" style="29" customWidth="1"/>
    <col min="3842" max="3845" width="15.28515625" style="29" customWidth="1"/>
    <col min="3846" max="3847" width="9.140625" style="29"/>
    <col min="3848" max="3848" width="12.140625" style="29" customWidth="1"/>
    <col min="3849" max="4095" width="9.140625" style="29"/>
    <col min="4096" max="4096" width="28.5703125" style="29" customWidth="1"/>
    <col min="4097" max="4097" width="47.5703125" style="29" customWidth="1"/>
    <col min="4098" max="4101" width="15.28515625" style="29" customWidth="1"/>
    <col min="4102" max="4103" width="9.140625" style="29"/>
    <col min="4104" max="4104" width="12.140625" style="29" customWidth="1"/>
    <col min="4105" max="4351" width="9.140625" style="29"/>
    <col min="4352" max="4352" width="28.5703125" style="29" customWidth="1"/>
    <col min="4353" max="4353" width="47.5703125" style="29" customWidth="1"/>
    <col min="4354" max="4357" width="15.28515625" style="29" customWidth="1"/>
    <col min="4358" max="4359" width="9.140625" style="29"/>
    <col min="4360" max="4360" width="12.140625" style="29" customWidth="1"/>
    <col min="4361" max="4607" width="9.140625" style="29"/>
    <col min="4608" max="4608" width="28.5703125" style="29" customWidth="1"/>
    <col min="4609" max="4609" width="47.5703125" style="29" customWidth="1"/>
    <col min="4610" max="4613" width="15.28515625" style="29" customWidth="1"/>
    <col min="4614" max="4615" width="9.140625" style="29"/>
    <col min="4616" max="4616" width="12.140625" style="29" customWidth="1"/>
    <col min="4617" max="4863" width="9.140625" style="29"/>
    <col min="4864" max="4864" width="28.5703125" style="29" customWidth="1"/>
    <col min="4865" max="4865" width="47.5703125" style="29" customWidth="1"/>
    <col min="4866" max="4869" width="15.28515625" style="29" customWidth="1"/>
    <col min="4870" max="4871" width="9.140625" style="29"/>
    <col min="4872" max="4872" width="12.140625" style="29" customWidth="1"/>
    <col min="4873" max="5119" width="9.140625" style="29"/>
    <col min="5120" max="5120" width="28.5703125" style="29" customWidth="1"/>
    <col min="5121" max="5121" width="47.5703125" style="29" customWidth="1"/>
    <col min="5122" max="5125" width="15.28515625" style="29" customWidth="1"/>
    <col min="5126" max="5127" width="9.140625" style="29"/>
    <col min="5128" max="5128" width="12.140625" style="29" customWidth="1"/>
    <col min="5129" max="5375" width="9.140625" style="29"/>
    <col min="5376" max="5376" width="28.5703125" style="29" customWidth="1"/>
    <col min="5377" max="5377" width="47.5703125" style="29" customWidth="1"/>
    <col min="5378" max="5381" width="15.28515625" style="29" customWidth="1"/>
    <col min="5382" max="5383" width="9.140625" style="29"/>
    <col min="5384" max="5384" width="12.140625" style="29" customWidth="1"/>
    <col min="5385" max="5631" width="9.140625" style="29"/>
    <col min="5632" max="5632" width="28.5703125" style="29" customWidth="1"/>
    <col min="5633" max="5633" width="47.5703125" style="29" customWidth="1"/>
    <col min="5634" max="5637" width="15.28515625" style="29" customWidth="1"/>
    <col min="5638" max="5639" width="9.140625" style="29"/>
    <col min="5640" max="5640" width="12.140625" style="29" customWidth="1"/>
    <col min="5641" max="5887" width="9.140625" style="29"/>
    <col min="5888" max="5888" width="28.5703125" style="29" customWidth="1"/>
    <col min="5889" max="5889" width="47.5703125" style="29" customWidth="1"/>
    <col min="5890" max="5893" width="15.28515625" style="29" customWidth="1"/>
    <col min="5894" max="5895" width="9.140625" style="29"/>
    <col min="5896" max="5896" width="12.140625" style="29" customWidth="1"/>
    <col min="5897" max="6143" width="9.140625" style="29"/>
    <col min="6144" max="6144" width="28.5703125" style="29" customWidth="1"/>
    <col min="6145" max="6145" width="47.5703125" style="29" customWidth="1"/>
    <col min="6146" max="6149" width="15.28515625" style="29" customWidth="1"/>
    <col min="6150" max="6151" width="9.140625" style="29"/>
    <col min="6152" max="6152" width="12.140625" style="29" customWidth="1"/>
    <col min="6153" max="6399" width="9.140625" style="29"/>
    <col min="6400" max="6400" width="28.5703125" style="29" customWidth="1"/>
    <col min="6401" max="6401" width="47.5703125" style="29" customWidth="1"/>
    <col min="6402" max="6405" width="15.28515625" style="29" customWidth="1"/>
    <col min="6406" max="6407" width="9.140625" style="29"/>
    <col min="6408" max="6408" width="12.140625" style="29" customWidth="1"/>
    <col min="6409" max="6655" width="9.140625" style="29"/>
    <col min="6656" max="6656" width="28.5703125" style="29" customWidth="1"/>
    <col min="6657" max="6657" width="47.5703125" style="29" customWidth="1"/>
    <col min="6658" max="6661" width="15.28515625" style="29" customWidth="1"/>
    <col min="6662" max="6663" width="9.140625" style="29"/>
    <col min="6664" max="6664" width="12.140625" style="29" customWidth="1"/>
    <col min="6665" max="6911" width="9.140625" style="29"/>
    <col min="6912" max="6912" width="28.5703125" style="29" customWidth="1"/>
    <col min="6913" max="6913" width="47.5703125" style="29" customWidth="1"/>
    <col min="6914" max="6917" width="15.28515625" style="29" customWidth="1"/>
    <col min="6918" max="6919" width="9.140625" style="29"/>
    <col min="6920" max="6920" width="12.140625" style="29" customWidth="1"/>
    <col min="6921" max="7167" width="9.140625" style="29"/>
    <col min="7168" max="7168" width="28.5703125" style="29" customWidth="1"/>
    <col min="7169" max="7169" width="47.5703125" style="29" customWidth="1"/>
    <col min="7170" max="7173" width="15.28515625" style="29" customWidth="1"/>
    <col min="7174" max="7175" width="9.140625" style="29"/>
    <col min="7176" max="7176" width="12.140625" style="29" customWidth="1"/>
    <col min="7177" max="7423" width="9.140625" style="29"/>
    <col min="7424" max="7424" width="28.5703125" style="29" customWidth="1"/>
    <col min="7425" max="7425" width="47.5703125" style="29" customWidth="1"/>
    <col min="7426" max="7429" width="15.28515625" style="29" customWidth="1"/>
    <col min="7430" max="7431" width="9.140625" style="29"/>
    <col min="7432" max="7432" width="12.140625" style="29" customWidth="1"/>
    <col min="7433" max="7679" width="9.140625" style="29"/>
    <col min="7680" max="7680" width="28.5703125" style="29" customWidth="1"/>
    <col min="7681" max="7681" width="47.5703125" style="29" customWidth="1"/>
    <col min="7682" max="7685" width="15.28515625" style="29" customWidth="1"/>
    <col min="7686" max="7687" width="9.140625" style="29"/>
    <col min="7688" max="7688" width="12.140625" style="29" customWidth="1"/>
    <col min="7689" max="7935" width="9.140625" style="29"/>
    <col min="7936" max="7936" width="28.5703125" style="29" customWidth="1"/>
    <col min="7937" max="7937" width="47.5703125" style="29" customWidth="1"/>
    <col min="7938" max="7941" width="15.28515625" style="29" customWidth="1"/>
    <col min="7942" max="7943" width="9.140625" style="29"/>
    <col min="7944" max="7944" width="12.140625" style="29" customWidth="1"/>
    <col min="7945" max="8191" width="9.140625" style="29"/>
    <col min="8192" max="8192" width="28.5703125" style="29" customWidth="1"/>
    <col min="8193" max="8193" width="47.5703125" style="29" customWidth="1"/>
    <col min="8194" max="8197" width="15.28515625" style="29" customWidth="1"/>
    <col min="8198" max="8199" width="9.140625" style="29"/>
    <col min="8200" max="8200" width="12.140625" style="29" customWidth="1"/>
    <col min="8201" max="8447" width="9.140625" style="29"/>
    <col min="8448" max="8448" width="28.5703125" style="29" customWidth="1"/>
    <col min="8449" max="8449" width="47.5703125" style="29" customWidth="1"/>
    <col min="8450" max="8453" width="15.28515625" style="29" customWidth="1"/>
    <col min="8454" max="8455" width="9.140625" style="29"/>
    <col min="8456" max="8456" width="12.140625" style="29" customWidth="1"/>
    <col min="8457" max="8703" width="9.140625" style="29"/>
    <col min="8704" max="8704" width="28.5703125" style="29" customWidth="1"/>
    <col min="8705" max="8705" width="47.5703125" style="29" customWidth="1"/>
    <col min="8706" max="8709" width="15.28515625" style="29" customWidth="1"/>
    <col min="8710" max="8711" width="9.140625" style="29"/>
    <col min="8712" max="8712" width="12.140625" style="29" customWidth="1"/>
    <col min="8713" max="8959" width="9.140625" style="29"/>
    <col min="8960" max="8960" width="28.5703125" style="29" customWidth="1"/>
    <col min="8961" max="8961" width="47.5703125" style="29" customWidth="1"/>
    <col min="8962" max="8965" width="15.28515625" style="29" customWidth="1"/>
    <col min="8966" max="8967" width="9.140625" style="29"/>
    <col min="8968" max="8968" width="12.140625" style="29" customWidth="1"/>
    <col min="8969" max="9215" width="9.140625" style="29"/>
    <col min="9216" max="9216" width="28.5703125" style="29" customWidth="1"/>
    <col min="9217" max="9217" width="47.5703125" style="29" customWidth="1"/>
    <col min="9218" max="9221" width="15.28515625" style="29" customWidth="1"/>
    <col min="9222" max="9223" width="9.140625" style="29"/>
    <col min="9224" max="9224" width="12.140625" style="29" customWidth="1"/>
    <col min="9225" max="9471" width="9.140625" style="29"/>
    <col min="9472" max="9472" width="28.5703125" style="29" customWidth="1"/>
    <col min="9473" max="9473" width="47.5703125" style="29" customWidth="1"/>
    <col min="9474" max="9477" width="15.28515625" style="29" customWidth="1"/>
    <col min="9478" max="9479" width="9.140625" style="29"/>
    <col min="9480" max="9480" width="12.140625" style="29" customWidth="1"/>
    <col min="9481" max="9727" width="9.140625" style="29"/>
    <col min="9728" max="9728" width="28.5703125" style="29" customWidth="1"/>
    <col min="9729" max="9729" width="47.5703125" style="29" customWidth="1"/>
    <col min="9730" max="9733" width="15.28515625" style="29" customWidth="1"/>
    <col min="9734" max="9735" width="9.140625" style="29"/>
    <col min="9736" max="9736" width="12.140625" style="29" customWidth="1"/>
    <col min="9737" max="9983" width="9.140625" style="29"/>
    <col min="9984" max="9984" width="28.5703125" style="29" customWidth="1"/>
    <col min="9985" max="9985" width="47.5703125" style="29" customWidth="1"/>
    <col min="9986" max="9989" width="15.28515625" style="29" customWidth="1"/>
    <col min="9990" max="9991" width="9.140625" style="29"/>
    <col min="9992" max="9992" width="12.140625" style="29" customWidth="1"/>
    <col min="9993" max="10239" width="9.140625" style="29"/>
    <col min="10240" max="10240" width="28.5703125" style="29" customWidth="1"/>
    <col min="10241" max="10241" width="47.5703125" style="29" customWidth="1"/>
    <col min="10242" max="10245" width="15.28515625" style="29" customWidth="1"/>
    <col min="10246" max="10247" width="9.140625" style="29"/>
    <col min="10248" max="10248" width="12.140625" style="29" customWidth="1"/>
    <col min="10249" max="10495" width="9.140625" style="29"/>
    <col min="10496" max="10496" width="28.5703125" style="29" customWidth="1"/>
    <col min="10497" max="10497" width="47.5703125" style="29" customWidth="1"/>
    <col min="10498" max="10501" width="15.28515625" style="29" customWidth="1"/>
    <col min="10502" max="10503" width="9.140625" style="29"/>
    <col min="10504" max="10504" width="12.140625" style="29" customWidth="1"/>
    <col min="10505" max="10751" width="9.140625" style="29"/>
    <col min="10752" max="10752" width="28.5703125" style="29" customWidth="1"/>
    <col min="10753" max="10753" width="47.5703125" style="29" customWidth="1"/>
    <col min="10754" max="10757" width="15.28515625" style="29" customWidth="1"/>
    <col min="10758" max="10759" width="9.140625" style="29"/>
    <col min="10760" max="10760" width="12.140625" style="29" customWidth="1"/>
    <col min="10761" max="11007" width="9.140625" style="29"/>
    <col min="11008" max="11008" width="28.5703125" style="29" customWidth="1"/>
    <col min="11009" max="11009" width="47.5703125" style="29" customWidth="1"/>
    <col min="11010" max="11013" width="15.28515625" style="29" customWidth="1"/>
    <col min="11014" max="11015" width="9.140625" style="29"/>
    <col min="11016" max="11016" width="12.140625" style="29" customWidth="1"/>
    <col min="11017" max="11263" width="9.140625" style="29"/>
    <col min="11264" max="11264" width="28.5703125" style="29" customWidth="1"/>
    <col min="11265" max="11265" width="47.5703125" style="29" customWidth="1"/>
    <col min="11266" max="11269" width="15.28515625" style="29" customWidth="1"/>
    <col min="11270" max="11271" width="9.140625" style="29"/>
    <col min="11272" max="11272" width="12.140625" style="29" customWidth="1"/>
    <col min="11273" max="11519" width="9.140625" style="29"/>
    <col min="11520" max="11520" width="28.5703125" style="29" customWidth="1"/>
    <col min="11521" max="11521" width="47.5703125" style="29" customWidth="1"/>
    <col min="11522" max="11525" width="15.28515625" style="29" customWidth="1"/>
    <col min="11526" max="11527" width="9.140625" style="29"/>
    <col min="11528" max="11528" width="12.140625" style="29" customWidth="1"/>
    <col min="11529" max="11775" width="9.140625" style="29"/>
    <col min="11776" max="11776" width="28.5703125" style="29" customWidth="1"/>
    <col min="11777" max="11777" width="47.5703125" style="29" customWidth="1"/>
    <col min="11778" max="11781" width="15.28515625" style="29" customWidth="1"/>
    <col min="11782" max="11783" width="9.140625" style="29"/>
    <col min="11784" max="11784" width="12.140625" style="29" customWidth="1"/>
    <col min="11785" max="12031" width="9.140625" style="29"/>
    <col min="12032" max="12032" width="28.5703125" style="29" customWidth="1"/>
    <col min="12033" max="12033" width="47.5703125" style="29" customWidth="1"/>
    <col min="12034" max="12037" width="15.28515625" style="29" customWidth="1"/>
    <col min="12038" max="12039" width="9.140625" style="29"/>
    <col min="12040" max="12040" width="12.140625" style="29" customWidth="1"/>
    <col min="12041" max="12287" width="9.140625" style="29"/>
    <col min="12288" max="12288" width="28.5703125" style="29" customWidth="1"/>
    <col min="12289" max="12289" width="47.5703125" style="29" customWidth="1"/>
    <col min="12290" max="12293" width="15.28515625" style="29" customWidth="1"/>
    <col min="12294" max="12295" width="9.140625" style="29"/>
    <col min="12296" max="12296" width="12.140625" style="29" customWidth="1"/>
    <col min="12297" max="12543" width="9.140625" style="29"/>
    <col min="12544" max="12544" width="28.5703125" style="29" customWidth="1"/>
    <col min="12545" max="12545" width="47.5703125" style="29" customWidth="1"/>
    <col min="12546" max="12549" width="15.28515625" style="29" customWidth="1"/>
    <col min="12550" max="12551" width="9.140625" style="29"/>
    <col min="12552" max="12552" width="12.140625" style="29" customWidth="1"/>
    <col min="12553" max="12799" width="9.140625" style="29"/>
    <col min="12800" max="12800" width="28.5703125" style="29" customWidth="1"/>
    <col min="12801" max="12801" width="47.5703125" style="29" customWidth="1"/>
    <col min="12802" max="12805" width="15.28515625" style="29" customWidth="1"/>
    <col min="12806" max="12807" width="9.140625" style="29"/>
    <col min="12808" max="12808" width="12.140625" style="29" customWidth="1"/>
    <col min="12809" max="13055" width="9.140625" style="29"/>
    <col min="13056" max="13056" width="28.5703125" style="29" customWidth="1"/>
    <col min="13057" max="13057" width="47.5703125" style="29" customWidth="1"/>
    <col min="13058" max="13061" width="15.28515625" style="29" customWidth="1"/>
    <col min="13062" max="13063" width="9.140625" style="29"/>
    <col min="13064" max="13064" width="12.140625" style="29" customWidth="1"/>
    <col min="13065" max="13311" width="9.140625" style="29"/>
    <col min="13312" max="13312" width="28.5703125" style="29" customWidth="1"/>
    <col min="13313" max="13313" width="47.5703125" style="29" customWidth="1"/>
    <col min="13314" max="13317" width="15.28515625" style="29" customWidth="1"/>
    <col min="13318" max="13319" width="9.140625" style="29"/>
    <col min="13320" max="13320" width="12.140625" style="29" customWidth="1"/>
    <col min="13321" max="13567" width="9.140625" style="29"/>
    <col min="13568" max="13568" width="28.5703125" style="29" customWidth="1"/>
    <col min="13569" max="13569" width="47.5703125" style="29" customWidth="1"/>
    <col min="13570" max="13573" width="15.28515625" style="29" customWidth="1"/>
    <col min="13574" max="13575" width="9.140625" style="29"/>
    <col min="13576" max="13576" width="12.140625" style="29" customWidth="1"/>
    <col min="13577" max="13823" width="9.140625" style="29"/>
    <col min="13824" max="13824" width="28.5703125" style="29" customWidth="1"/>
    <col min="13825" max="13825" width="47.5703125" style="29" customWidth="1"/>
    <col min="13826" max="13829" width="15.28515625" style="29" customWidth="1"/>
    <col min="13830" max="13831" width="9.140625" style="29"/>
    <col min="13832" max="13832" width="12.140625" style="29" customWidth="1"/>
    <col min="13833" max="14079" width="9.140625" style="29"/>
    <col min="14080" max="14080" width="28.5703125" style="29" customWidth="1"/>
    <col min="14081" max="14081" width="47.5703125" style="29" customWidth="1"/>
    <col min="14082" max="14085" width="15.28515625" style="29" customWidth="1"/>
    <col min="14086" max="14087" width="9.140625" style="29"/>
    <col min="14088" max="14088" width="12.140625" style="29" customWidth="1"/>
    <col min="14089" max="14335" width="9.140625" style="29"/>
    <col min="14336" max="14336" width="28.5703125" style="29" customWidth="1"/>
    <col min="14337" max="14337" width="47.5703125" style="29" customWidth="1"/>
    <col min="14338" max="14341" width="15.28515625" style="29" customWidth="1"/>
    <col min="14342" max="14343" width="9.140625" style="29"/>
    <col min="14344" max="14344" width="12.140625" style="29" customWidth="1"/>
    <col min="14345" max="14591" width="9.140625" style="29"/>
    <col min="14592" max="14592" width="28.5703125" style="29" customWidth="1"/>
    <col min="14593" max="14593" width="47.5703125" style="29" customWidth="1"/>
    <col min="14594" max="14597" width="15.28515625" style="29" customWidth="1"/>
    <col min="14598" max="14599" width="9.140625" style="29"/>
    <col min="14600" max="14600" width="12.140625" style="29" customWidth="1"/>
    <col min="14601" max="14847" width="9.140625" style="29"/>
    <col min="14848" max="14848" width="28.5703125" style="29" customWidth="1"/>
    <col min="14849" max="14849" width="47.5703125" style="29" customWidth="1"/>
    <col min="14850" max="14853" width="15.28515625" style="29" customWidth="1"/>
    <col min="14854" max="14855" width="9.140625" style="29"/>
    <col min="14856" max="14856" width="12.140625" style="29" customWidth="1"/>
    <col min="14857" max="15103" width="9.140625" style="29"/>
    <col min="15104" max="15104" width="28.5703125" style="29" customWidth="1"/>
    <col min="15105" max="15105" width="47.5703125" style="29" customWidth="1"/>
    <col min="15106" max="15109" width="15.28515625" style="29" customWidth="1"/>
    <col min="15110" max="15111" width="9.140625" style="29"/>
    <col min="15112" max="15112" width="12.140625" style="29" customWidth="1"/>
    <col min="15113" max="15359" width="9.140625" style="29"/>
    <col min="15360" max="15360" width="28.5703125" style="29" customWidth="1"/>
    <col min="15361" max="15361" width="47.5703125" style="29" customWidth="1"/>
    <col min="15362" max="15365" width="15.28515625" style="29" customWidth="1"/>
    <col min="15366" max="15367" width="9.140625" style="29"/>
    <col min="15368" max="15368" width="12.140625" style="29" customWidth="1"/>
    <col min="15369" max="15615" width="9.140625" style="29"/>
    <col min="15616" max="15616" width="28.5703125" style="29" customWidth="1"/>
    <col min="15617" max="15617" width="47.5703125" style="29" customWidth="1"/>
    <col min="15618" max="15621" width="15.28515625" style="29" customWidth="1"/>
    <col min="15622" max="15623" width="9.140625" style="29"/>
    <col min="15624" max="15624" width="12.140625" style="29" customWidth="1"/>
    <col min="15625" max="15871" width="9.140625" style="29"/>
    <col min="15872" max="15872" width="28.5703125" style="29" customWidth="1"/>
    <col min="15873" max="15873" width="47.5703125" style="29" customWidth="1"/>
    <col min="15874" max="15877" width="15.28515625" style="29" customWidth="1"/>
    <col min="15878" max="15879" width="9.140625" style="29"/>
    <col min="15880" max="15880" width="12.140625" style="29" customWidth="1"/>
    <col min="15881" max="16127" width="9.140625" style="29"/>
    <col min="16128" max="16128" width="28.5703125" style="29" customWidth="1"/>
    <col min="16129" max="16129" width="47.5703125" style="29" customWidth="1"/>
    <col min="16130" max="16133" width="15.28515625" style="29" customWidth="1"/>
    <col min="16134" max="16135" width="9.140625" style="29"/>
    <col min="16136" max="16136" width="12.140625" style="29" customWidth="1"/>
    <col min="16137" max="16384" width="9.140625" style="29"/>
  </cols>
  <sheetData>
    <row r="1" spans="1:5" ht="27" x14ac:dyDescent="0.25">
      <c r="A1" s="70"/>
      <c r="B1" s="70"/>
      <c r="E1" s="71" t="s">
        <v>101</v>
      </c>
    </row>
    <row r="2" spans="1:5" x14ac:dyDescent="0.25">
      <c r="A2" s="9"/>
      <c r="B2" s="9"/>
      <c r="E2" s="72" t="s">
        <v>84</v>
      </c>
    </row>
    <row r="3" spans="1:5" x14ac:dyDescent="0.25">
      <c r="A3" s="9"/>
      <c r="B3" s="9"/>
      <c r="E3" s="72" t="s">
        <v>28</v>
      </c>
    </row>
    <row r="4" spans="1:5" ht="14.25" x14ac:dyDescent="0.25">
      <c r="A4" s="73"/>
      <c r="B4" s="73"/>
    </row>
    <row r="5" spans="1:5" ht="35.25" customHeight="1" x14ac:dyDescent="0.25">
      <c r="A5" s="74" t="s">
        <v>115</v>
      </c>
      <c r="B5" s="74"/>
      <c r="C5" s="74"/>
      <c r="D5" s="74"/>
      <c r="E5" s="74"/>
    </row>
    <row r="6" spans="1:5" x14ac:dyDescent="0.25">
      <c r="D6" s="29"/>
    </row>
    <row r="7" spans="1:5" ht="14.25" x14ac:dyDescent="0.25">
      <c r="A7" s="75" t="s">
        <v>89</v>
      </c>
      <c r="B7" s="75"/>
      <c r="C7" s="75"/>
      <c r="D7" s="75"/>
      <c r="E7" s="75"/>
    </row>
    <row r="8" spans="1:5" ht="14.25" x14ac:dyDescent="0.25">
      <c r="A8" s="76" t="s">
        <v>47</v>
      </c>
      <c r="B8" s="76"/>
      <c r="C8" s="76"/>
      <c r="D8" s="76"/>
      <c r="E8" s="76"/>
    </row>
    <row r="10" spans="1:5" ht="14.25" x14ac:dyDescent="0.25">
      <c r="A10" s="77" t="s">
        <v>48</v>
      </c>
      <c r="B10" s="76" t="s">
        <v>49</v>
      </c>
      <c r="C10" s="76"/>
      <c r="D10" s="76"/>
      <c r="E10" s="76"/>
    </row>
    <row r="11" spans="1:5" x14ac:dyDescent="0.25">
      <c r="A11" s="78" t="s">
        <v>62</v>
      </c>
      <c r="B11" s="79" t="s">
        <v>63</v>
      </c>
      <c r="C11" s="79"/>
      <c r="D11" s="79"/>
      <c r="E11" s="79"/>
    </row>
    <row r="13" spans="1:5" ht="14.25" x14ac:dyDescent="0.25">
      <c r="A13" s="76" t="s">
        <v>50</v>
      </c>
      <c r="B13" s="76"/>
      <c r="C13" s="76"/>
      <c r="D13" s="76"/>
      <c r="E13" s="76"/>
    </row>
    <row r="14" spans="1:5" ht="13.5" customHeight="1" x14ac:dyDescent="0.25"/>
    <row r="15" spans="1:5" ht="47.25" customHeight="1" x14ac:dyDescent="0.25">
      <c r="A15" s="11" t="s">
        <v>51</v>
      </c>
      <c r="B15" s="13" t="s">
        <v>62</v>
      </c>
      <c r="C15" s="61" t="s">
        <v>112</v>
      </c>
      <c r="D15" s="62"/>
      <c r="E15" s="63"/>
    </row>
    <row r="16" spans="1:5" ht="27" customHeight="1" x14ac:dyDescent="0.25">
      <c r="A16" s="11" t="s">
        <v>52</v>
      </c>
      <c r="B16" s="13">
        <f>+'Հավելված N 1'!B17</f>
        <v>11002</v>
      </c>
      <c r="C16" s="36" t="s">
        <v>85</v>
      </c>
      <c r="D16" s="36" t="s">
        <v>86</v>
      </c>
      <c r="E16" s="36" t="s">
        <v>22</v>
      </c>
    </row>
    <row r="17" spans="1:5" x14ac:dyDescent="0.25">
      <c r="A17" s="11" t="s">
        <v>54</v>
      </c>
      <c r="B17" s="13" t="str">
        <f>+'Հավելված N 1'!C18</f>
        <v>Հեռուստատեսային ծառայություններ</v>
      </c>
      <c r="C17" s="11"/>
      <c r="D17" s="11"/>
      <c r="E17" s="11"/>
    </row>
    <row r="18" spans="1:5" ht="27" customHeight="1" x14ac:dyDescent="0.25">
      <c r="A18" s="11" t="s">
        <v>55</v>
      </c>
      <c r="B18" s="13" t="str">
        <f>+'Հավելված N 1'!C20</f>
        <v xml:space="preserve"> Հեռուստատեսային հաղորդումների պատրաստում և հեռարձակում</v>
      </c>
      <c r="C18" s="11"/>
      <c r="D18" s="11"/>
      <c r="E18" s="11"/>
    </row>
    <row r="19" spans="1:5" x14ac:dyDescent="0.25">
      <c r="A19" s="11" t="s">
        <v>56</v>
      </c>
      <c r="B19" s="13" t="s">
        <v>57</v>
      </c>
      <c r="C19" s="11"/>
      <c r="D19" s="11"/>
      <c r="E19" s="11"/>
    </row>
    <row r="20" spans="1:5" ht="27" x14ac:dyDescent="0.25">
      <c r="A20" s="11" t="s">
        <v>99</v>
      </c>
      <c r="B20" s="13" t="s">
        <v>60</v>
      </c>
      <c r="C20" s="11"/>
      <c r="D20" s="11"/>
      <c r="E20" s="11"/>
    </row>
    <row r="21" spans="1:5" x14ac:dyDescent="0.25">
      <c r="A21" s="80" t="s">
        <v>58</v>
      </c>
      <c r="B21" s="80"/>
      <c r="C21" s="11"/>
      <c r="D21" s="11"/>
      <c r="E21" s="11"/>
    </row>
    <row r="22" spans="1:5" s="82" customFormat="1" ht="49.5" customHeight="1" x14ac:dyDescent="0.25">
      <c r="A22" s="81" t="s">
        <v>97</v>
      </c>
      <c r="B22" s="81" t="s">
        <v>98</v>
      </c>
      <c r="C22" s="85">
        <f>30*12</f>
        <v>360</v>
      </c>
      <c r="D22" s="86">
        <f>+C22+(31+31+30)*12</f>
        <v>1464</v>
      </c>
      <c r="E22" s="85">
        <f>D22+(31+30+31)*24</f>
        <v>3672</v>
      </c>
    </row>
    <row r="23" spans="1:5" x14ac:dyDescent="0.25">
      <c r="A23" s="83" t="s">
        <v>59</v>
      </c>
      <c r="B23" s="83"/>
      <c r="C23" s="84">
        <f>+'Հավելված N 2'!G18</f>
        <v>142489.1</v>
      </c>
      <c r="D23" s="84">
        <f>+'Հավելված N 2'!H18</f>
        <v>284978.09999999998</v>
      </c>
      <c r="E23" s="84">
        <f>+'Հավելված N 2'!I18</f>
        <v>427467.2</v>
      </c>
    </row>
    <row r="25" spans="1:5" ht="14.25" x14ac:dyDescent="0.25">
      <c r="A25" s="75" t="s">
        <v>64</v>
      </c>
      <c r="B25" s="75"/>
      <c r="C25" s="75"/>
      <c r="D25" s="75"/>
      <c r="E25" s="75"/>
    </row>
    <row r="26" spans="1:5" ht="14.25" x14ac:dyDescent="0.25">
      <c r="A26" s="76" t="s">
        <v>47</v>
      </c>
      <c r="B26" s="76"/>
      <c r="C26" s="76"/>
      <c r="D26" s="76"/>
      <c r="E26" s="76"/>
    </row>
    <row r="28" spans="1:5" ht="14.25" x14ac:dyDescent="0.25">
      <c r="A28" s="77" t="s">
        <v>48</v>
      </c>
      <c r="B28" s="76" t="s">
        <v>49</v>
      </c>
      <c r="C28" s="76"/>
      <c r="D28" s="76"/>
      <c r="E28" s="76"/>
    </row>
    <row r="29" spans="1:5" x14ac:dyDescent="0.25">
      <c r="A29" s="78" t="s">
        <v>65</v>
      </c>
      <c r="B29" s="79" t="s">
        <v>66</v>
      </c>
      <c r="C29" s="79"/>
      <c r="D29" s="79"/>
      <c r="E29" s="79"/>
    </row>
    <row r="31" spans="1:5" ht="14.25" x14ac:dyDescent="0.25">
      <c r="A31" s="76" t="s">
        <v>50</v>
      </c>
      <c r="B31" s="76"/>
      <c r="C31" s="76"/>
      <c r="D31" s="76"/>
      <c r="E31" s="76"/>
    </row>
    <row r="33" spans="1:5" ht="44.25" customHeight="1" x14ac:dyDescent="0.25">
      <c r="A33" s="11" t="s">
        <v>51</v>
      </c>
      <c r="B33" s="13" t="s">
        <v>65</v>
      </c>
      <c r="C33" s="61" t="s">
        <v>113</v>
      </c>
      <c r="D33" s="62"/>
      <c r="E33" s="63"/>
    </row>
    <row r="34" spans="1:5" ht="30" customHeight="1" x14ac:dyDescent="0.25">
      <c r="A34" s="11" t="s">
        <v>52</v>
      </c>
      <c r="B34" s="13" t="s">
        <v>53</v>
      </c>
      <c r="C34" s="36" t="s">
        <v>85</v>
      </c>
      <c r="D34" s="36" t="s">
        <v>86</v>
      </c>
      <c r="E34" s="36" t="s">
        <v>22</v>
      </c>
    </row>
    <row r="35" spans="1:5" x14ac:dyDescent="0.25">
      <c r="A35" s="11" t="s">
        <v>54</v>
      </c>
      <c r="B35" s="13" t="s">
        <v>66</v>
      </c>
      <c r="C35" s="11"/>
      <c r="D35" s="11"/>
      <c r="E35" s="11"/>
    </row>
    <row r="36" spans="1:5" ht="75" customHeight="1" x14ac:dyDescent="0.25">
      <c r="A36" s="11" t="s">
        <v>55</v>
      </c>
      <c r="B36" s="11" t="s">
        <v>90</v>
      </c>
      <c r="C36" s="11"/>
      <c r="D36" s="11"/>
      <c r="E36" s="11"/>
    </row>
    <row r="37" spans="1:5" x14ac:dyDescent="0.25">
      <c r="A37" s="11" t="s">
        <v>56</v>
      </c>
      <c r="B37" s="13" t="s">
        <v>57</v>
      </c>
      <c r="C37" s="11"/>
      <c r="D37" s="11"/>
      <c r="E37" s="11"/>
    </row>
    <row r="38" spans="1:5" x14ac:dyDescent="0.25">
      <c r="A38" s="11" t="s">
        <v>61</v>
      </c>
      <c r="B38" s="13" t="s">
        <v>58</v>
      </c>
      <c r="C38" s="11"/>
      <c r="D38" s="11"/>
      <c r="E38" s="11"/>
    </row>
    <row r="39" spans="1:5" x14ac:dyDescent="0.25">
      <c r="A39" s="80" t="s">
        <v>58</v>
      </c>
      <c r="B39" s="80"/>
      <c r="C39" s="11"/>
      <c r="D39" s="11"/>
      <c r="E39" s="11"/>
    </row>
    <row r="40" spans="1:5" x14ac:dyDescent="0.25">
      <c r="A40" s="83" t="s">
        <v>59</v>
      </c>
      <c r="B40" s="83"/>
      <c r="C40" s="84">
        <f>+'Հավելված N 2'!G33</f>
        <v>-142489.1</v>
      </c>
      <c r="D40" s="84">
        <f>+'Հավելված N 2'!H33</f>
        <v>-284978.09999999998</v>
      </c>
      <c r="E40" s="84">
        <f>+'Հավելված N 2'!I33</f>
        <v>-427467.2</v>
      </c>
    </row>
  </sheetData>
  <mergeCells count="17">
    <mergeCell ref="A5:E5"/>
    <mergeCell ref="A23:B23"/>
    <mergeCell ref="A21:B21"/>
    <mergeCell ref="A13:E13"/>
    <mergeCell ref="C15:E15"/>
    <mergeCell ref="A7:E7"/>
    <mergeCell ref="A8:E8"/>
    <mergeCell ref="B10:E10"/>
    <mergeCell ref="B11:E11"/>
    <mergeCell ref="A39:B39"/>
    <mergeCell ref="A40:B40"/>
    <mergeCell ref="A25:E25"/>
    <mergeCell ref="A26:E26"/>
    <mergeCell ref="B28:E28"/>
    <mergeCell ref="B29:E29"/>
    <mergeCell ref="A31:E31"/>
    <mergeCell ref="C33:E33"/>
  </mergeCells>
  <pageMargins left="0.26" right="0.2" top="0.2" bottom="0.2" header="0.2" footer="0.5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view="pageBreakPreview" zoomScale="130" zoomScaleNormal="100" zoomScaleSheetLayoutView="130" workbookViewId="0">
      <selection activeCell="A31" sqref="A31:E31"/>
    </sheetView>
  </sheetViews>
  <sheetFormatPr defaultRowHeight="12.75" x14ac:dyDescent="0.25"/>
  <cols>
    <col min="1" max="1" width="28.5703125" style="32" customWidth="1"/>
    <col min="2" max="2" width="46.42578125" style="32" customWidth="1"/>
    <col min="3" max="5" width="12.140625" style="26" customWidth="1"/>
    <col min="6" max="7" width="9.140625" style="32"/>
    <col min="8" max="8" width="12.140625" style="32" customWidth="1"/>
    <col min="9" max="255" width="9.140625" style="32"/>
    <col min="256" max="256" width="28.5703125" style="32" customWidth="1"/>
    <col min="257" max="257" width="47.5703125" style="32" customWidth="1"/>
    <col min="258" max="261" width="15.28515625" style="32" customWidth="1"/>
    <col min="262" max="263" width="9.140625" style="32"/>
    <col min="264" max="264" width="12.140625" style="32" customWidth="1"/>
    <col min="265" max="511" width="9.140625" style="32"/>
    <col min="512" max="512" width="28.5703125" style="32" customWidth="1"/>
    <col min="513" max="513" width="47.5703125" style="32" customWidth="1"/>
    <col min="514" max="517" width="15.28515625" style="32" customWidth="1"/>
    <col min="518" max="519" width="9.140625" style="32"/>
    <col min="520" max="520" width="12.140625" style="32" customWidth="1"/>
    <col min="521" max="767" width="9.140625" style="32"/>
    <col min="768" max="768" width="28.5703125" style="32" customWidth="1"/>
    <col min="769" max="769" width="47.5703125" style="32" customWidth="1"/>
    <col min="770" max="773" width="15.28515625" style="32" customWidth="1"/>
    <col min="774" max="775" width="9.140625" style="32"/>
    <col min="776" max="776" width="12.140625" style="32" customWidth="1"/>
    <col min="777" max="1023" width="9.140625" style="32"/>
    <col min="1024" max="1024" width="28.5703125" style="32" customWidth="1"/>
    <col min="1025" max="1025" width="47.5703125" style="32" customWidth="1"/>
    <col min="1026" max="1029" width="15.28515625" style="32" customWidth="1"/>
    <col min="1030" max="1031" width="9.140625" style="32"/>
    <col min="1032" max="1032" width="12.140625" style="32" customWidth="1"/>
    <col min="1033" max="1279" width="9.140625" style="32"/>
    <col min="1280" max="1280" width="28.5703125" style="32" customWidth="1"/>
    <col min="1281" max="1281" width="47.5703125" style="32" customWidth="1"/>
    <col min="1282" max="1285" width="15.28515625" style="32" customWidth="1"/>
    <col min="1286" max="1287" width="9.140625" style="32"/>
    <col min="1288" max="1288" width="12.140625" style="32" customWidth="1"/>
    <col min="1289" max="1535" width="9.140625" style="32"/>
    <col min="1536" max="1536" width="28.5703125" style="32" customWidth="1"/>
    <col min="1537" max="1537" width="47.5703125" style="32" customWidth="1"/>
    <col min="1538" max="1541" width="15.28515625" style="32" customWidth="1"/>
    <col min="1542" max="1543" width="9.140625" style="32"/>
    <col min="1544" max="1544" width="12.140625" style="32" customWidth="1"/>
    <col min="1545" max="1791" width="9.140625" style="32"/>
    <col min="1792" max="1792" width="28.5703125" style="32" customWidth="1"/>
    <col min="1793" max="1793" width="47.5703125" style="32" customWidth="1"/>
    <col min="1794" max="1797" width="15.28515625" style="32" customWidth="1"/>
    <col min="1798" max="1799" width="9.140625" style="32"/>
    <col min="1800" max="1800" width="12.140625" style="32" customWidth="1"/>
    <col min="1801" max="2047" width="9.140625" style="32"/>
    <col min="2048" max="2048" width="28.5703125" style="32" customWidth="1"/>
    <col min="2049" max="2049" width="47.5703125" style="32" customWidth="1"/>
    <col min="2050" max="2053" width="15.28515625" style="32" customWidth="1"/>
    <col min="2054" max="2055" width="9.140625" style="32"/>
    <col min="2056" max="2056" width="12.140625" style="32" customWidth="1"/>
    <col min="2057" max="2303" width="9.140625" style="32"/>
    <col min="2304" max="2304" width="28.5703125" style="32" customWidth="1"/>
    <col min="2305" max="2305" width="47.5703125" style="32" customWidth="1"/>
    <col min="2306" max="2309" width="15.28515625" style="32" customWidth="1"/>
    <col min="2310" max="2311" width="9.140625" style="32"/>
    <col min="2312" max="2312" width="12.140625" style="32" customWidth="1"/>
    <col min="2313" max="2559" width="9.140625" style="32"/>
    <col min="2560" max="2560" width="28.5703125" style="32" customWidth="1"/>
    <col min="2561" max="2561" width="47.5703125" style="32" customWidth="1"/>
    <col min="2562" max="2565" width="15.28515625" style="32" customWidth="1"/>
    <col min="2566" max="2567" width="9.140625" style="32"/>
    <col min="2568" max="2568" width="12.140625" style="32" customWidth="1"/>
    <col min="2569" max="2815" width="9.140625" style="32"/>
    <col min="2816" max="2816" width="28.5703125" style="32" customWidth="1"/>
    <col min="2817" max="2817" width="47.5703125" style="32" customWidth="1"/>
    <col min="2818" max="2821" width="15.28515625" style="32" customWidth="1"/>
    <col min="2822" max="2823" width="9.140625" style="32"/>
    <col min="2824" max="2824" width="12.140625" style="32" customWidth="1"/>
    <col min="2825" max="3071" width="9.140625" style="32"/>
    <col min="3072" max="3072" width="28.5703125" style="32" customWidth="1"/>
    <col min="3073" max="3073" width="47.5703125" style="32" customWidth="1"/>
    <col min="3074" max="3077" width="15.28515625" style="32" customWidth="1"/>
    <col min="3078" max="3079" width="9.140625" style="32"/>
    <col min="3080" max="3080" width="12.140625" style="32" customWidth="1"/>
    <col min="3081" max="3327" width="9.140625" style="32"/>
    <col min="3328" max="3328" width="28.5703125" style="32" customWidth="1"/>
    <col min="3329" max="3329" width="47.5703125" style="32" customWidth="1"/>
    <col min="3330" max="3333" width="15.28515625" style="32" customWidth="1"/>
    <col min="3334" max="3335" width="9.140625" style="32"/>
    <col min="3336" max="3336" width="12.140625" style="32" customWidth="1"/>
    <col min="3337" max="3583" width="9.140625" style="32"/>
    <col min="3584" max="3584" width="28.5703125" style="32" customWidth="1"/>
    <col min="3585" max="3585" width="47.5703125" style="32" customWidth="1"/>
    <col min="3586" max="3589" width="15.28515625" style="32" customWidth="1"/>
    <col min="3590" max="3591" width="9.140625" style="32"/>
    <col min="3592" max="3592" width="12.140625" style="32" customWidth="1"/>
    <col min="3593" max="3839" width="9.140625" style="32"/>
    <col min="3840" max="3840" width="28.5703125" style="32" customWidth="1"/>
    <col min="3841" max="3841" width="47.5703125" style="32" customWidth="1"/>
    <col min="3842" max="3845" width="15.28515625" style="32" customWidth="1"/>
    <col min="3846" max="3847" width="9.140625" style="32"/>
    <col min="3848" max="3848" width="12.140625" style="32" customWidth="1"/>
    <col min="3849" max="4095" width="9.140625" style="32"/>
    <col min="4096" max="4096" width="28.5703125" style="32" customWidth="1"/>
    <col min="4097" max="4097" width="47.5703125" style="32" customWidth="1"/>
    <col min="4098" max="4101" width="15.28515625" style="32" customWidth="1"/>
    <col min="4102" max="4103" width="9.140625" style="32"/>
    <col min="4104" max="4104" width="12.140625" style="32" customWidth="1"/>
    <col min="4105" max="4351" width="9.140625" style="32"/>
    <col min="4352" max="4352" width="28.5703125" style="32" customWidth="1"/>
    <col min="4353" max="4353" width="47.5703125" style="32" customWidth="1"/>
    <col min="4354" max="4357" width="15.28515625" style="32" customWidth="1"/>
    <col min="4358" max="4359" width="9.140625" style="32"/>
    <col min="4360" max="4360" width="12.140625" style="32" customWidth="1"/>
    <col min="4361" max="4607" width="9.140625" style="32"/>
    <col min="4608" max="4608" width="28.5703125" style="32" customWidth="1"/>
    <col min="4609" max="4609" width="47.5703125" style="32" customWidth="1"/>
    <col min="4610" max="4613" width="15.28515625" style="32" customWidth="1"/>
    <col min="4614" max="4615" width="9.140625" style="32"/>
    <col min="4616" max="4616" width="12.140625" style="32" customWidth="1"/>
    <col min="4617" max="4863" width="9.140625" style="32"/>
    <col min="4864" max="4864" width="28.5703125" style="32" customWidth="1"/>
    <col min="4865" max="4865" width="47.5703125" style="32" customWidth="1"/>
    <col min="4866" max="4869" width="15.28515625" style="32" customWidth="1"/>
    <col min="4870" max="4871" width="9.140625" style="32"/>
    <col min="4872" max="4872" width="12.140625" style="32" customWidth="1"/>
    <col min="4873" max="5119" width="9.140625" style="32"/>
    <col min="5120" max="5120" width="28.5703125" style="32" customWidth="1"/>
    <col min="5121" max="5121" width="47.5703125" style="32" customWidth="1"/>
    <col min="5122" max="5125" width="15.28515625" style="32" customWidth="1"/>
    <col min="5126" max="5127" width="9.140625" style="32"/>
    <col min="5128" max="5128" width="12.140625" style="32" customWidth="1"/>
    <col min="5129" max="5375" width="9.140625" style="32"/>
    <col min="5376" max="5376" width="28.5703125" style="32" customWidth="1"/>
    <col min="5377" max="5377" width="47.5703125" style="32" customWidth="1"/>
    <col min="5378" max="5381" width="15.28515625" style="32" customWidth="1"/>
    <col min="5382" max="5383" width="9.140625" style="32"/>
    <col min="5384" max="5384" width="12.140625" style="32" customWidth="1"/>
    <col min="5385" max="5631" width="9.140625" style="32"/>
    <col min="5632" max="5632" width="28.5703125" style="32" customWidth="1"/>
    <col min="5633" max="5633" width="47.5703125" style="32" customWidth="1"/>
    <col min="5634" max="5637" width="15.28515625" style="32" customWidth="1"/>
    <col min="5638" max="5639" width="9.140625" style="32"/>
    <col min="5640" max="5640" width="12.140625" style="32" customWidth="1"/>
    <col min="5641" max="5887" width="9.140625" style="32"/>
    <col min="5888" max="5888" width="28.5703125" style="32" customWidth="1"/>
    <col min="5889" max="5889" width="47.5703125" style="32" customWidth="1"/>
    <col min="5890" max="5893" width="15.28515625" style="32" customWidth="1"/>
    <col min="5894" max="5895" width="9.140625" style="32"/>
    <col min="5896" max="5896" width="12.140625" style="32" customWidth="1"/>
    <col min="5897" max="6143" width="9.140625" style="32"/>
    <col min="6144" max="6144" width="28.5703125" style="32" customWidth="1"/>
    <col min="6145" max="6145" width="47.5703125" style="32" customWidth="1"/>
    <col min="6146" max="6149" width="15.28515625" style="32" customWidth="1"/>
    <col min="6150" max="6151" width="9.140625" style="32"/>
    <col min="6152" max="6152" width="12.140625" style="32" customWidth="1"/>
    <col min="6153" max="6399" width="9.140625" style="32"/>
    <col min="6400" max="6400" width="28.5703125" style="32" customWidth="1"/>
    <col min="6401" max="6401" width="47.5703125" style="32" customWidth="1"/>
    <col min="6402" max="6405" width="15.28515625" style="32" customWidth="1"/>
    <col min="6406" max="6407" width="9.140625" style="32"/>
    <col min="6408" max="6408" width="12.140625" style="32" customWidth="1"/>
    <col min="6409" max="6655" width="9.140625" style="32"/>
    <col min="6656" max="6656" width="28.5703125" style="32" customWidth="1"/>
    <col min="6657" max="6657" width="47.5703125" style="32" customWidth="1"/>
    <col min="6658" max="6661" width="15.28515625" style="32" customWidth="1"/>
    <col min="6662" max="6663" width="9.140625" style="32"/>
    <col min="6664" max="6664" width="12.140625" style="32" customWidth="1"/>
    <col min="6665" max="6911" width="9.140625" style="32"/>
    <col min="6912" max="6912" width="28.5703125" style="32" customWidth="1"/>
    <col min="6913" max="6913" width="47.5703125" style="32" customWidth="1"/>
    <col min="6914" max="6917" width="15.28515625" style="32" customWidth="1"/>
    <col min="6918" max="6919" width="9.140625" style="32"/>
    <col min="6920" max="6920" width="12.140625" style="32" customWidth="1"/>
    <col min="6921" max="7167" width="9.140625" style="32"/>
    <col min="7168" max="7168" width="28.5703125" style="32" customWidth="1"/>
    <col min="7169" max="7169" width="47.5703125" style="32" customWidth="1"/>
    <col min="7170" max="7173" width="15.28515625" style="32" customWidth="1"/>
    <col min="7174" max="7175" width="9.140625" style="32"/>
    <col min="7176" max="7176" width="12.140625" style="32" customWidth="1"/>
    <col min="7177" max="7423" width="9.140625" style="32"/>
    <col min="7424" max="7424" width="28.5703125" style="32" customWidth="1"/>
    <col min="7425" max="7425" width="47.5703125" style="32" customWidth="1"/>
    <col min="7426" max="7429" width="15.28515625" style="32" customWidth="1"/>
    <col min="7430" max="7431" width="9.140625" style="32"/>
    <col min="7432" max="7432" width="12.140625" style="32" customWidth="1"/>
    <col min="7433" max="7679" width="9.140625" style="32"/>
    <col min="7680" max="7680" width="28.5703125" style="32" customWidth="1"/>
    <col min="7681" max="7681" width="47.5703125" style="32" customWidth="1"/>
    <col min="7682" max="7685" width="15.28515625" style="32" customWidth="1"/>
    <col min="7686" max="7687" width="9.140625" style="32"/>
    <col min="7688" max="7688" width="12.140625" style="32" customWidth="1"/>
    <col min="7689" max="7935" width="9.140625" style="32"/>
    <col min="7936" max="7936" width="28.5703125" style="32" customWidth="1"/>
    <col min="7937" max="7937" width="47.5703125" style="32" customWidth="1"/>
    <col min="7938" max="7941" width="15.28515625" style="32" customWidth="1"/>
    <col min="7942" max="7943" width="9.140625" style="32"/>
    <col min="7944" max="7944" width="12.140625" style="32" customWidth="1"/>
    <col min="7945" max="8191" width="9.140625" style="32"/>
    <col min="8192" max="8192" width="28.5703125" style="32" customWidth="1"/>
    <col min="8193" max="8193" width="47.5703125" style="32" customWidth="1"/>
    <col min="8194" max="8197" width="15.28515625" style="32" customWidth="1"/>
    <col min="8198" max="8199" width="9.140625" style="32"/>
    <col min="8200" max="8200" width="12.140625" style="32" customWidth="1"/>
    <col min="8201" max="8447" width="9.140625" style="32"/>
    <col min="8448" max="8448" width="28.5703125" style="32" customWidth="1"/>
    <col min="8449" max="8449" width="47.5703125" style="32" customWidth="1"/>
    <col min="8450" max="8453" width="15.28515625" style="32" customWidth="1"/>
    <col min="8454" max="8455" width="9.140625" style="32"/>
    <col min="8456" max="8456" width="12.140625" style="32" customWidth="1"/>
    <col min="8457" max="8703" width="9.140625" style="32"/>
    <col min="8704" max="8704" width="28.5703125" style="32" customWidth="1"/>
    <col min="8705" max="8705" width="47.5703125" style="32" customWidth="1"/>
    <col min="8706" max="8709" width="15.28515625" style="32" customWidth="1"/>
    <col min="8710" max="8711" width="9.140625" style="32"/>
    <col min="8712" max="8712" width="12.140625" style="32" customWidth="1"/>
    <col min="8713" max="8959" width="9.140625" style="32"/>
    <col min="8960" max="8960" width="28.5703125" style="32" customWidth="1"/>
    <col min="8961" max="8961" width="47.5703125" style="32" customWidth="1"/>
    <col min="8962" max="8965" width="15.28515625" style="32" customWidth="1"/>
    <col min="8966" max="8967" width="9.140625" style="32"/>
    <col min="8968" max="8968" width="12.140625" style="32" customWidth="1"/>
    <col min="8969" max="9215" width="9.140625" style="32"/>
    <col min="9216" max="9216" width="28.5703125" style="32" customWidth="1"/>
    <col min="9217" max="9217" width="47.5703125" style="32" customWidth="1"/>
    <col min="9218" max="9221" width="15.28515625" style="32" customWidth="1"/>
    <col min="9222" max="9223" width="9.140625" style="32"/>
    <col min="9224" max="9224" width="12.140625" style="32" customWidth="1"/>
    <col min="9225" max="9471" width="9.140625" style="32"/>
    <col min="9472" max="9472" width="28.5703125" style="32" customWidth="1"/>
    <col min="9473" max="9473" width="47.5703125" style="32" customWidth="1"/>
    <col min="9474" max="9477" width="15.28515625" style="32" customWidth="1"/>
    <col min="9478" max="9479" width="9.140625" style="32"/>
    <col min="9480" max="9480" width="12.140625" style="32" customWidth="1"/>
    <col min="9481" max="9727" width="9.140625" style="32"/>
    <col min="9728" max="9728" width="28.5703125" style="32" customWidth="1"/>
    <col min="9729" max="9729" width="47.5703125" style="32" customWidth="1"/>
    <col min="9730" max="9733" width="15.28515625" style="32" customWidth="1"/>
    <col min="9734" max="9735" width="9.140625" style="32"/>
    <col min="9736" max="9736" width="12.140625" style="32" customWidth="1"/>
    <col min="9737" max="9983" width="9.140625" style="32"/>
    <col min="9984" max="9984" width="28.5703125" style="32" customWidth="1"/>
    <col min="9985" max="9985" width="47.5703125" style="32" customWidth="1"/>
    <col min="9986" max="9989" width="15.28515625" style="32" customWidth="1"/>
    <col min="9990" max="9991" width="9.140625" style="32"/>
    <col min="9992" max="9992" width="12.140625" style="32" customWidth="1"/>
    <col min="9993" max="10239" width="9.140625" style="32"/>
    <col min="10240" max="10240" width="28.5703125" style="32" customWidth="1"/>
    <col min="10241" max="10241" width="47.5703125" style="32" customWidth="1"/>
    <col min="10242" max="10245" width="15.28515625" style="32" customWidth="1"/>
    <col min="10246" max="10247" width="9.140625" style="32"/>
    <col min="10248" max="10248" width="12.140625" style="32" customWidth="1"/>
    <col min="10249" max="10495" width="9.140625" style="32"/>
    <col min="10496" max="10496" width="28.5703125" style="32" customWidth="1"/>
    <col min="10497" max="10497" width="47.5703125" style="32" customWidth="1"/>
    <col min="10498" max="10501" width="15.28515625" style="32" customWidth="1"/>
    <col min="10502" max="10503" width="9.140625" style="32"/>
    <col min="10504" max="10504" width="12.140625" style="32" customWidth="1"/>
    <col min="10505" max="10751" width="9.140625" style="32"/>
    <col min="10752" max="10752" width="28.5703125" style="32" customWidth="1"/>
    <col min="10753" max="10753" width="47.5703125" style="32" customWidth="1"/>
    <col min="10754" max="10757" width="15.28515625" style="32" customWidth="1"/>
    <col min="10758" max="10759" width="9.140625" style="32"/>
    <col min="10760" max="10760" width="12.140625" style="32" customWidth="1"/>
    <col min="10761" max="11007" width="9.140625" style="32"/>
    <col min="11008" max="11008" width="28.5703125" style="32" customWidth="1"/>
    <col min="11009" max="11009" width="47.5703125" style="32" customWidth="1"/>
    <col min="11010" max="11013" width="15.28515625" style="32" customWidth="1"/>
    <col min="11014" max="11015" width="9.140625" style="32"/>
    <col min="11016" max="11016" width="12.140625" style="32" customWidth="1"/>
    <col min="11017" max="11263" width="9.140625" style="32"/>
    <col min="11264" max="11264" width="28.5703125" style="32" customWidth="1"/>
    <col min="11265" max="11265" width="47.5703125" style="32" customWidth="1"/>
    <col min="11266" max="11269" width="15.28515625" style="32" customWidth="1"/>
    <col min="11270" max="11271" width="9.140625" style="32"/>
    <col min="11272" max="11272" width="12.140625" style="32" customWidth="1"/>
    <col min="11273" max="11519" width="9.140625" style="32"/>
    <col min="11520" max="11520" width="28.5703125" style="32" customWidth="1"/>
    <col min="11521" max="11521" width="47.5703125" style="32" customWidth="1"/>
    <col min="11522" max="11525" width="15.28515625" style="32" customWidth="1"/>
    <col min="11526" max="11527" width="9.140625" style="32"/>
    <col min="11528" max="11528" width="12.140625" style="32" customWidth="1"/>
    <col min="11529" max="11775" width="9.140625" style="32"/>
    <col min="11776" max="11776" width="28.5703125" style="32" customWidth="1"/>
    <col min="11777" max="11777" width="47.5703125" style="32" customWidth="1"/>
    <col min="11778" max="11781" width="15.28515625" style="32" customWidth="1"/>
    <col min="11782" max="11783" width="9.140625" style="32"/>
    <col min="11784" max="11784" width="12.140625" style="32" customWidth="1"/>
    <col min="11785" max="12031" width="9.140625" style="32"/>
    <col min="12032" max="12032" width="28.5703125" style="32" customWidth="1"/>
    <col min="12033" max="12033" width="47.5703125" style="32" customWidth="1"/>
    <col min="12034" max="12037" width="15.28515625" style="32" customWidth="1"/>
    <col min="12038" max="12039" width="9.140625" style="32"/>
    <col min="12040" max="12040" width="12.140625" style="32" customWidth="1"/>
    <col min="12041" max="12287" width="9.140625" style="32"/>
    <col min="12288" max="12288" width="28.5703125" style="32" customWidth="1"/>
    <col min="12289" max="12289" width="47.5703125" style="32" customWidth="1"/>
    <col min="12290" max="12293" width="15.28515625" style="32" customWidth="1"/>
    <col min="12294" max="12295" width="9.140625" style="32"/>
    <col min="12296" max="12296" width="12.140625" style="32" customWidth="1"/>
    <col min="12297" max="12543" width="9.140625" style="32"/>
    <col min="12544" max="12544" width="28.5703125" style="32" customWidth="1"/>
    <col min="12545" max="12545" width="47.5703125" style="32" customWidth="1"/>
    <col min="12546" max="12549" width="15.28515625" style="32" customWidth="1"/>
    <col min="12550" max="12551" width="9.140625" style="32"/>
    <col min="12552" max="12552" width="12.140625" style="32" customWidth="1"/>
    <col min="12553" max="12799" width="9.140625" style="32"/>
    <col min="12800" max="12800" width="28.5703125" style="32" customWidth="1"/>
    <col min="12801" max="12801" width="47.5703125" style="32" customWidth="1"/>
    <col min="12802" max="12805" width="15.28515625" style="32" customWidth="1"/>
    <col min="12806" max="12807" width="9.140625" style="32"/>
    <col min="12808" max="12808" width="12.140625" style="32" customWidth="1"/>
    <col min="12809" max="13055" width="9.140625" style="32"/>
    <col min="13056" max="13056" width="28.5703125" style="32" customWidth="1"/>
    <col min="13057" max="13057" width="47.5703125" style="32" customWidth="1"/>
    <col min="13058" max="13061" width="15.28515625" style="32" customWidth="1"/>
    <col min="13062" max="13063" width="9.140625" style="32"/>
    <col min="13064" max="13064" width="12.140625" style="32" customWidth="1"/>
    <col min="13065" max="13311" width="9.140625" style="32"/>
    <col min="13312" max="13312" width="28.5703125" style="32" customWidth="1"/>
    <col min="13313" max="13313" width="47.5703125" style="32" customWidth="1"/>
    <col min="13314" max="13317" width="15.28515625" style="32" customWidth="1"/>
    <col min="13318" max="13319" width="9.140625" style="32"/>
    <col min="13320" max="13320" width="12.140625" style="32" customWidth="1"/>
    <col min="13321" max="13567" width="9.140625" style="32"/>
    <col min="13568" max="13568" width="28.5703125" style="32" customWidth="1"/>
    <col min="13569" max="13569" width="47.5703125" style="32" customWidth="1"/>
    <col min="13570" max="13573" width="15.28515625" style="32" customWidth="1"/>
    <col min="13574" max="13575" width="9.140625" style="32"/>
    <col min="13576" max="13576" width="12.140625" style="32" customWidth="1"/>
    <col min="13577" max="13823" width="9.140625" style="32"/>
    <col min="13824" max="13824" width="28.5703125" style="32" customWidth="1"/>
    <col min="13825" max="13825" width="47.5703125" style="32" customWidth="1"/>
    <col min="13826" max="13829" width="15.28515625" style="32" customWidth="1"/>
    <col min="13830" max="13831" width="9.140625" style="32"/>
    <col min="13832" max="13832" width="12.140625" style="32" customWidth="1"/>
    <col min="13833" max="14079" width="9.140625" style="32"/>
    <col min="14080" max="14080" width="28.5703125" style="32" customWidth="1"/>
    <col min="14081" max="14081" width="47.5703125" style="32" customWidth="1"/>
    <col min="14082" max="14085" width="15.28515625" style="32" customWidth="1"/>
    <col min="14086" max="14087" width="9.140625" style="32"/>
    <col min="14088" max="14088" width="12.140625" style="32" customWidth="1"/>
    <col min="14089" max="14335" width="9.140625" style="32"/>
    <col min="14336" max="14336" width="28.5703125" style="32" customWidth="1"/>
    <col min="14337" max="14337" width="47.5703125" style="32" customWidth="1"/>
    <col min="14338" max="14341" width="15.28515625" style="32" customWidth="1"/>
    <col min="14342" max="14343" width="9.140625" style="32"/>
    <col min="14344" max="14344" width="12.140625" style="32" customWidth="1"/>
    <col min="14345" max="14591" width="9.140625" style="32"/>
    <col min="14592" max="14592" width="28.5703125" style="32" customWidth="1"/>
    <col min="14593" max="14593" width="47.5703125" style="32" customWidth="1"/>
    <col min="14594" max="14597" width="15.28515625" style="32" customWidth="1"/>
    <col min="14598" max="14599" width="9.140625" style="32"/>
    <col min="14600" max="14600" width="12.140625" style="32" customWidth="1"/>
    <col min="14601" max="14847" width="9.140625" style="32"/>
    <col min="14848" max="14848" width="28.5703125" style="32" customWidth="1"/>
    <col min="14849" max="14849" width="47.5703125" style="32" customWidth="1"/>
    <col min="14850" max="14853" width="15.28515625" style="32" customWidth="1"/>
    <col min="14854" max="14855" width="9.140625" style="32"/>
    <col min="14856" max="14856" width="12.140625" style="32" customWidth="1"/>
    <col min="14857" max="15103" width="9.140625" style="32"/>
    <col min="15104" max="15104" width="28.5703125" style="32" customWidth="1"/>
    <col min="15105" max="15105" width="47.5703125" style="32" customWidth="1"/>
    <col min="15106" max="15109" width="15.28515625" style="32" customWidth="1"/>
    <col min="15110" max="15111" width="9.140625" style="32"/>
    <col min="15112" max="15112" width="12.140625" style="32" customWidth="1"/>
    <col min="15113" max="15359" width="9.140625" style="32"/>
    <col min="15360" max="15360" width="28.5703125" style="32" customWidth="1"/>
    <col min="15361" max="15361" width="47.5703125" style="32" customWidth="1"/>
    <col min="15362" max="15365" width="15.28515625" style="32" customWidth="1"/>
    <col min="15366" max="15367" width="9.140625" style="32"/>
    <col min="15368" max="15368" width="12.140625" style="32" customWidth="1"/>
    <col min="15369" max="15615" width="9.140625" style="32"/>
    <col min="15616" max="15616" width="28.5703125" style="32" customWidth="1"/>
    <col min="15617" max="15617" width="47.5703125" style="32" customWidth="1"/>
    <col min="15618" max="15621" width="15.28515625" style="32" customWidth="1"/>
    <col min="15622" max="15623" width="9.140625" style="32"/>
    <col min="15624" max="15624" width="12.140625" style="32" customWidth="1"/>
    <col min="15625" max="15871" width="9.140625" style="32"/>
    <col min="15872" max="15872" width="28.5703125" style="32" customWidth="1"/>
    <col min="15873" max="15873" width="47.5703125" style="32" customWidth="1"/>
    <col min="15874" max="15877" width="15.28515625" style="32" customWidth="1"/>
    <col min="15878" max="15879" width="9.140625" style="32"/>
    <col min="15880" max="15880" width="12.140625" style="32" customWidth="1"/>
    <col min="15881" max="16127" width="9.140625" style="32"/>
    <col min="16128" max="16128" width="28.5703125" style="32" customWidth="1"/>
    <col min="16129" max="16129" width="47.5703125" style="32" customWidth="1"/>
    <col min="16130" max="16133" width="15.28515625" style="32" customWidth="1"/>
    <col min="16134" max="16135" width="9.140625" style="32"/>
    <col min="16136" max="16136" width="12.140625" style="32" customWidth="1"/>
    <col min="16137" max="16384" width="9.140625" style="32"/>
  </cols>
  <sheetData>
    <row r="1" spans="1:5" ht="12.75" customHeight="1" x14ac:dyDescent="0.25">
      <c r="A1" s="7"/>
      <c r="B1" s="7"/>
      <c r="D1" s="68" t="s">
        <v>81</v>
      </c>
      <c r="E1" s="68"/>
    </row>
    <row r="2" spans="1:5" ht="13.5" x14ac:dyDescent="0.25">
      <c r="A2" s="8"/>
      <c r="B2" s="8"/>
      <c r="E2" s="34" t="s">
        <v>84</v>
      </c>
    </row>
    <row r="3" spans="1:5" ht="13.5" x14ac:dyDescent="0.25">
      <c r="A3" s="8"/>
      <c r="B3" s="8"/>
      <c r="E3" s="34" t="s">
        <v>28</v>
      </c>
    </row>
    <row r="4" spans="1:5" x14ac:dyDescent="0.25">
      <c r="A4" s="33"/>
      <c r="B4" s="33"/>
    </row>
    <row r="5" spans="1:5" ht="59.25" customHeight="1" x14ac:dyDescent="0.25">
      <c r="A5" s="69" t="s">
        <v>114</v>
      </c>
      <c r="B5" s="69"/>
      <c r="C5" s="69"/>
      <c r="D5" s="69"/>
      <c r="E5" s="69"/>
    </row>
    <row r="7" spans="1:5" ht="16.5" x14ac:dyDescent="0.25">
      <c r="A7" s="67" t="s">
        <v>89</v>
      </c>
      <c r="B7" s="67"/>
      <c r="C7" s="67"/>
      <c r="D7" s="67"/>
      <c r="E7" s="67"/>
    </row>
    <row r="8" spans="1:5" s="29" customFormat="1" ht="14.25" x14ac:dyDescent="0.25">
      <c r="A8" s="76" t="s">
        <v>47</v>
      </c>
      <c r="B8" s="76"/>
      <c r="C8" s="76"/>
      <c r="D8" s="76"/>
      <c r="E8" s="76"/>
    </row>
    <row r="9" spans="1:5" s="29" customFormat="1" ht="13.5" x14ac:dyDescent="0.25">
      <c r="C9" s="31"/>
      <c r="D9" s="31"/>
      <c r="E9" s="31"/>
    </row>
    <row r="10" spans="1:5" s="29" customFormat="1" ht="14.25" x14ac:dyDescent="0.25">
      <c r="A10" s="77" t="s">
        <v>48</v>
      </c>
      <c r="B10" s="76" t="s">
        <v>49</v>
      </c>
      <c r="C10" s="76"/>
      <c r="D10" s="76"/>
      <c r="E10" s="76"/>
    </row>
    <row r="11" spans="1:5" s="29" customFormat="1" ht="13.5" x14ac:dyDescent="0.25">
      <c r="A11" s="78" t="s">
        <v>62</v>
      </c>
      <c r="B11" s="79" t="s">
        <v>63</v>
      </c>
      <c r="C11" s="79"/>
      <c r="D11" s="79"/>
      <c r="E11" s="79"/>
    </row>
    <row r="12" spans="1:5" s="29" customFormat="1" ht="13.5" x14ac:dyDescent="0.25">
      <c r="C12" s="31"/>
      <c r="D12" s="31"/>
      <c r="E12" s="31"/>
    </row>
    <row r="13" spans="1:5" s="29" customFormat="1" ht="14.25" x14ac:dyDescent="0.25">
      <c r="A13" s="76" t="s">
        <v>50</v>
      </c>
      <c r="B13" s="76"/>
      <c r="C13" s="76"/>
      <c r="D13" s="76"/>
      <c r="E13" s="76"/>
    </row>
    <row r="14" spans="1:5" s="29" customFormat="1" ht="13.5" customHeight="1" x14ac:dyDescent="0.25">
      <c r="C14" s="31"/>
      <c r="D14" s="31"/>
      <c r="E14" s="31"/>
    </row>
    <row r="15" spans="1:5" s="29" customFormat="1" ht="47.25" customHeight="1" x14ac:dyDescent="0.25">
      <c r="A15" s="11" t="s">
        <v>51</v>
      </c>
      <c r="B15" s="13" t="s">
        <v>62</v>
      </c>
      <c r="C15" s="61" t="s">
        <v>112</v>
      </c>
      <c r="D15" s="62"/>
      <c r="E15" s="63"/>
    </row>
    <row r="16" spans="1:5" s="29" customFormat="1" ht="27" customHeight="1" x14ac:dyDescent="0.25">
      <c r="A16" s="11" t="s">
        <v>52</v>
      </c>
      <c r="B16" s="13">
        <f>+'Հավելված N 1'!B17</f>
        <v>11002</v>
      </c>
      <c r="C16" s="36" t="s">
        <v>85</v>
      </c>
      <c r="D16" s="36" t="s">
        <v>86</v>
      </c>
      <c r="E16" s="36" t="s">
        <v>22</v>
      </c>
    </row>
    <row r="17" spans="1:5" s="29" customFormat="1" ht="13.5" x14ac:dyDescent="0.25">
      <c r="A17" s="11" t="s">
        <v>54</v>
      </c>
      <c r="B17" s="13" t="str">
        <f>+'Հավելված N 1'!C18</f>
        <v>Հեռուստատեսային ծառայություններ</v>
      </c>
      <c r="C17" s="11"/>
      <c r="D17" s="11"/>
      <c r="E17" s="11"/>
    </row>
    <row r="18" spans="1:5" s="29" customFormat="1" ht="27" customHeight="1" x14ac:dyDescent="0.25">
      <c r="A18" s="11" t="s">
        <v>55</v>
      </c>
      <c r="B18" s="13" t="str">
        <f>+'Հավելված N 1'!C20</f>
        <v xml:space="preserve"> Հեռուստատեսային հաղորդումների պատրաստում և հեռարձակում</v>
      </c>
      <c r="C18" s="11"/>
      <c r="D18" s="11"/>
      <c r="E18" s="11"/>
    </row>
    <row r="19" spans="1:5" s="29" customFormat="1" ht="13.5" x14ac:dyDescent="0.25">
      <c r="A19" s="11" t="s">
        <v>56</v>
      </c>
      <c r="B19" s="13" t="s">
        <v>57</v>
      </c>
      <c r="C19" s="11"/>
      <c r="D19" s="11"/>
      <c r="E19" s="11"/>
    </row>
    <row r="20" spans="1:5" s="29" customFormat="1" ht="27" x14ac:dyDescent="0.25">
      <c r="A20" s="11" t="s">
        <v>99</v>
      </c>
      <c r="B20" s="13" t="s">
        <v>60</v>
      </c>
      <c r="C20" s="11"/>
      <c r="D20" s="11"/>
      <c r="E20" s="11"/>
    </row>
    <row r="21" spans="1:5" s="29" customFormat="1" ht="13.5" x14ac:dyDescent="0.25">
      <c r="A21" s="80" t="s">
        <v>58</v>
      </c>
      <c r="B21" s="80"/>
      <c r="C21" s="11"/>
      <c r="D21" s="11"/>
      <c r="E21" s="11"/>
    </row>
    <row r="22" spans="1:5" s="82" customFormat="1" ht="49.5" customHeight="1" x14ac:dyDescent="0.25">
      <c r="A22" s="81" t="s">
        <v>97</v>
      </c>
      <c r="B22" s="81" t="s">
        <v>98</v>
      </c>
      <c r="C22" s="85">
        <f>30*12</f>
        <v>360</v>
      </c>
      <c r="D22" s="86">
        <f>+C22+(31+31+30)*12</f>
        <v>1464</v>
      </c>
      <c r="E22" s="85">
        <f>D22+(31+30+31)*24</f>
        <v>3672</v>
      </c>
    </row>
    <row r="23" spans="1:5" s="29" customFormat="1" ht="13.5" x14ac:dyDescent="0.25">
      <c r="A23" s="83" t="s">
        <v>59</v>
      </c>
      <c r="B23" s="83"/>
      <c r="C23" s="84">
        <f>+'Հավելված N 2'!G18</f>
        <v>142489.1</v>
      </c>
      <c r="D23" s="84">
        <f>+'Հավելված N 2'!H18</f>
        <v>284978.09999999998</v>
      </c>
      <c r="E23" s="84">
        <f>+'Հավելված N 2'!I18</f>
        <v>427467.2</v>
      </c>
    </row>
    <row r="24" spans="1:5" s="29" customFormat="1" ht="13.5" x14ac:dyDescent="0.25">
      <c r="C24" s="31"/>
      <c r="D24" s="31"/>
      <c r="E24" s="31"/>
    </row>
    <row r="25" spans="1:5" s="29" customFormat="1" ht="14.25" x14ac:dyDescent="0.25">
      <c r="A25" s="75" t="s">
        <v>64</v>
      </c>
      <c r="B25" s="75"/>
      <c r="C25" s="75"/>
      <c r="D25" s="75"/>
      <c r="E25" s="75"/>
    </row>
    <row r="26" spans="1:5" s="29" customFormat="1" ht="14.25" x14ac:dyDescent="0.25">
      <c r="A26" s="76" t="s">
        <v>47</v>
      </c>
      <c r="B26" s="76"/>
      <c r="C26" s="76"/>
      <c r="D26" s="76"/>
      <c r="E26" s="76"/>
    </row>
    <row r="27" spans="1:5" s="29" customFormat="1" ht="13.5" x14ac:dyDescent="0.25">
      <c r="C27" s="31"/>
      <c r="D27" s="31"/>
      <c r="E27" s="31"/>
    </row>
    <row r="28" spans="1:5" s="29" customFormat="1" ht="14.25" x14ac:dyDescent="0.25">
      <c r="A28" s="77" t="s">
        <v>48</v>
      </c>
      <c r="B28" s="76" t="s">
        <v>49</v>
      </c>
      <c r="C28" s="76"/>
      <c r="D28" s="76"/>
      <c r="E28" s="76"/>
    </row>
    <row r="29" spans="1:5" s="29" customFormat="1" ht="13.5" x14ac:dyDescent="0.25">
      <c r="A29" s="78" t="s">
        <v>65</v>
      </c>
      <c r="B29" s="79" t="s">
        <v>66</v>
      </c>
      <c r="C29" s="79"/>
      <c r="D29" s="79"/>
      <c r="E29" s="79"/>
    </row>
    <row r="30" spans="1:5" s="29" customFormat="1" ht="13.5" x14ac:dyDescent="0.25">
      <c r="C30" s="31"/>
      <c r="D30" s="31"/>
      <c r="E30" s="31"/>
    </row>
    <row r="31" spans="1:5" s="29" customFormat="1" ht="14.25" x14ac:dyDescent="0.25">
      <c r="A31" s="76" t="s">
        <v>50</v>
      </c>
      <c r="B31" s="76"/>
      <c r="C31" s="76"/>
      <c r="D31" s="76"/>
      <c r="E31" s="76"/>
    </row>
    <row r="32" spans="1:5" s="29" customFormat="1" ht="13.5" x14ac:dyDescent="0.25">
      <c r="C32" s="31"/>
      <c r="D32" s="31"/>
      <c r="E32" s="31"/>
    </row>
    <row r="33" spans="1:5" s="29" customFormat="1" ht="44.25" customHeight="1" x14ac:dyDescent="0.25">
      <c r="A33" s="11" t="s">
        <v>51</v>
      </c>
      <c r="B33" s="13" t="s">
        <v>65</v>
      </c>
      <c r="C33" s="61" t="s">
        <v>113</v>
      </c>
      <c r="D33" s="62"/>
      <c r="E33" s="63"/>
    </row>
    <row r="34" spans="1:5" s="29" customFormat="1" ht="30" customHeight="1" x14ac:dyDescent="0.25">
      <c r="A34" s="11" t="s">
        <v>52</v>
      </c>
      <c r="B34" s="13" t="s">
        <v>53</v>
      </c>
      <c r="C34" s="36" t="s">
        <v>85</v>
      </c>
      <c r="D34" s="36" t="s">
        <v>86</v>
      </c>
      <c r="E34" s="36" t="s">
        <v>22</v>
      </c>
    </row>
    <row r="35" spans="1:5" s="29" customFormat="1" ht="13.5" x14ac:dyDescent="0.25">
      <c r="A35" s="11" t="s">
        <v>54</v>
      </c>
      <c r="B35" s="13" t="s">
        <v>66</v>
      </c>
      <c r="C35" s="11"/>
      <c r="D35" s="11"/>
      <c r="E35" s="11"/>
    </row>
    <row r="36" spans="1:5" s="29" customFormat="1" ht="75" customHeight="1" x14ac:dyDescent="0.25">
      <c r="A36" s="11" t="s">
        <v>55</v>
      </c>
      <c r="B36" s="11" t="s">
        <v>90</v>
      </c>
      <c r="C36" s="11"/>
      <c r="D36" s="11"/>
      <c r="E36" s="11"/>
    </row>
    <row r="37" spans="1:5" s="29" customFormat="1" ht="13.5" x14ac:dyDescent="0.25">
      <c r="A37" s="11" t="s">
        <v>56</v>
      </c>
      <c r="B37" s="13" t="s">
        <v>57</v>
      </c>
      <c r="C37" s="11"/>
      <c r="D37" s="11"/>
      <c r="E37" s="11"/>
    </row>
    <row r="38" spans="1:5" s="29" customFormat="1" ht="13.5" x14ac:dyDescent="0.25">
      <c r="A38" s="11" t="s">
        <v>61</v>
      </c>
      <c r="B38" s="13" t="s">
        <v>58</v>
      </c>
      <c r="C38" s="11"/>
      <c r="D38" s="11"/>
      <c r="E38" s="11"/>
    </row>
    <row r="39" spans="1:5" s="29" customFormat="1" ht="13.5" x14ac:dyDescent="0.25">
      <c r="A39" s="80" t="s">
        <v>58</v>
      </c>
      <c r="B39" s="80"/>
      <c r="C39" s="11"/>
      <c r="D39" s="11"/>
      <c r="E39" s="11"/>
    </row>
    <row r="40" spans="1:5" s="29" customFormat="1" ht="13.5" x14ac:dyDescent="0.25">
      <c r="A40" s="83" t="s">
        <v>59</v>
      </c>
      <c r="B40" s="83"/>
      <c r="C40" s="84">
        <f>+'Հավելված N 2'!G33</f>
        <v>-142489.1</v>
      </c>
      <c r="D40" s="84">
        <f>+'Հավելված N 2'!H33</f>
        <v>-284978.09999999998</v>
      </c>
      <c r="E40" s="84">
        <f>+'Հավելված N 2'!I33</f>
        <v>-427467.2</v>
      </c>
    </row>
  </sheetData>
  <mergeCells count="18">
    <mergeCell ref="A40:B40"/>
    <mergeCell ref="B29:E29"/>
    <mergeCell ref="B28:E28"/>
    <mergeCell ref="A31:E31"/>
    <mergeCell ref="C33:E33"/>
    <mergeCell ref="A39:B39"/>
    <mergeCell ref="D1:E1"/>
    <mergeCell ref="A26:E26"/>
    <mergeCell ref="A23:B23"/>
    <mergeCell ref="A5:E5"/>
    <mergeCell ref="A7:E7"/>
    <mergeCell ref="A8:E8"/>
    <mergeCell ref="B10:E10"/>
    <mergeCell ref="B11:E11"/>
    <mergeCell ref="A13:E13"/>
    <mergeCell ref="C15:E15"/>
    <mergeCell ref="A21:B21"/>
    <mergeCell ref="A25:E25"/>
  </mergeCells>
  <pageMargins left="0.26" right="0.27" top="0.2" bottom="0.2" header="0.2" footer="0.2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I24"/>
  <sheetViews>
    <sheetView view="pageBreakPreview" zoomScale="130" zoomScaleNormal="130" zoomScaleSheetLayoutView="130" workbookViewId="0">
      <selection activeCell="A6" sqref="A6:I6"/>
    </sheetView>
  </sheetViews>
  <sheetFormatPr defaultRowHeight="13.5" x14ac:dyDescent="0.25"/>
  <cols>
    <col min="1" max="1" width="11.7109375" style="29" customWidth="1"/>
    <col min="2" max="2" width="16.140625" style="29" customWidth="1"/>
    <col min="3" max="3" width="13.28515625" style="29" customWidth="1"/>
    <col min="4" max="4" width="9.28515625" style="29" customWidth="1"/>
    <col min="5" max="5" width="11.85546875" style="29" customWidth="1"/>
    <col min="6" max="6" width="9.140625" style="29"/>
    <col min="7" max="7" width="20.140625" style="29" customWidth="1"/>
    <col min="8" max="8" width="11.85546875" style="29" customWidth="1"/>
    <col min="9" max="9" width="16.28515625" style="106" customWidth="1"/>
    <col min="10" max="16384" width="9.140625" style="29"/>
  </cols>
  <sheetData>
    <row r="1" spans="1:9" x14ac:dyDescent="0.25">
      <c r="I1" s="71" t="s">
        <v>92</v>
      </c>
    </row>
    <row r="2" spans="1:9" x14ac:dyDescent="0.25">
      <c r="I2" s="72" t="s">
        <v>84</v>
      </c>
    </row>
    <row r="3" spans="1:9" x14ac:dyDescent="0.25">
      <c r="I3" s="72" t="s">
        <v>28</v>
      </c>
    </row>
    <row r="6" spans="1:9" ht="56.25" customHeight="1" x14ac:dyDescent="0.25">
      <c r="A6" s="87" t="s">
        <v>116</v>
      </c>
      <c r="B6" s="87"/>
      <c r="C6" s="87"/>
      <c r="D6" s="87"/>
      <c r="E6" s="87"/>
      <c r="F6" s="87"/>
      <c r="G6" s="87"/>
      <c r="H6" s="87"/>
      <c r="I6" s="87"/>
    </row>
    <row r="7" spans="1:9" ht="49.5" customHeight="1" x14ac:dyDescent="0.25">
      <c r="A7" s="88" t="s">
        <v>82</v>
      </c>
      <c r="B7" s="88"/>
      <c r="C7" s="88"/>
      <c r="D7" s="88"/>
      <c r="E7" s="88"/>
      <c r="F7" s="88"/>
      <c r="G7" s="88"/>
      <c r="H7" s="89" t="s">
        <v>112</v>
      </c>
      <c r="I7" s="89"/>
    </row>
    <row r="8" spans="1:9" ht="40.5" x14ac:dyDescent="0.25">
      <c r="A8" s="36" t="s">
        <v>68</v>
      </c>
      <c r="B8" s="88" t="s">
        <v>69</v>
      </c>
      <c r="C8" s="88"/>
      <c r="D8" s="88"/>
      <c r="E8" s="36" t="s">
        <v>70</v>
      </c>
      <c r="F8" s="36" t="s">
        <v>71</v>
      </c>
      <c r="G8" s="90" t="s">
        <v>91</v>
      </c>
      <c r="H8" s="36" t="s">
        <v>72</v>
      </c>
      <c r="I8" s="91" t="s">
        <v>83</v>
      </c>
    </row>
    <row r="9" spans="1:9" ht="16.5" customHeight="1" x14ac:dyDescent="0.25">
      <c r="A9" s="92" t="s">
        <v>87</v>
      </c>
      <c r="B9" s="93"/>
      <c r="C9" s="93"/>
      <c r="D9" s="93"/>
      <c r="E9" s="93"/>
      <c r="F9" s="93"/>
      <c r="G9" s="93"/>
      <c r="H9" s="94"/>
      <c r="I9" s="95">
        <f>+I10</f>
        <v>427467.2</v>
      </c>
    </row>
    <row r="10" spans="1:9" ht="12.75" customHeight="1" x14ac:dyDescent="0.25">
      <c r="A10" s="96" t="s">
        <v>73</v>
      </c>
      <c r="B10" s="96" t="s">
        <v>74</v>
      </c>
      <c r="C10" s="96" t="s">
        <v>75</v>
      </c>
      <c r="D10" s="92" t="s">
        <v>76</v>
      </c>
      <c r="E10" s="93"/>
      <c r="F10" s="93"/>
      <c r="G10" s="93"/>
      <c r="H10" s="94"/>
      <c r="I10" s="95">
        <f>+I11</f>
        <v>427467.2</v>
      </c>
    </row>
    <row r="11" spans="1:9" ht="15.75" customHeight="1" x14ac:dyDescent="0.25">
      <c r="A11" s="97" t="s">
        <v>95</v>
      </c>
      <c r="B11" s="98" t="s">
        <v>93</v>
      </c>
      <c r="C11" s="99"/>
      <c r="D11" s="99"/>
      <c r="E11" s="99"/>
      <c r="F11" s="99"/>
      <c r="G11" s="99"/>
      <c r="H11" s="100"/>
      <c r="I11" s="101">
        <f>+I12</f>
        <v>427467.2</v>
      </c>
    </row>
    <row r="12" spans="1:9" ht="12.75" customHeight="1" x14ac:dyDescent="0.25">
      <c r="A12" s="97" t="s">
        <v>77</v>
      </c>
      <c r="B12" s="92" t="s">
        <v>78</v>
      </c>
      <c r="C12" s="93"/>
      <c r="D12" s="94"/>
      <c r="E12" s="102" t="s">
        <v>77</v>
      </c>
      <c r="F12" s="102" t="s">
        <v>77</v>
      </c>
      <c r="G12" s="97" t="s">
        <v>77</v>
      </c>
      <c r="H12" s="97" t="s">
        <v>77</v>
      </c>
      <c r="I12" s="101">
        <f>+SUM(I13)</f>
        <v>427467.2</v>
      </c>
    </row>
    <row r="13" spans="1:9" ht="30" customHeight="1" x14ac:dyDescent="0.25">
      <c r="A13" s="103" t="s">
        <v>111</v>
      </c>
      <c r="B13" s="92" t="s">
        <v>96</v>
      </c>
      <c r="C13" s="93"/>
      <c r="D13" s="94"/>
      <c r="E13" s="102" t="s">
        <v>79</v>
      </c>
      <c r="F13" s="102" t="s">
        <v>80</v>
      </c>
      <c r="G13" s="104">
        <v>427467200</v>
      </c>
      <c r="H13" s="102">
        <v>1</v>
      </c>
      <c r="I13" s="105">
        <f>+'Հավելված N 2'!I18</f>
        <v>427467.2</v>
      </c>
    </row>
    <row r="24" spans="5:5" x14ac:dyDescent="0.25">
      <c r="E24" s="70"/>
    </row>
  </sheetData>
  <mergeCells count="9">
    <mergeCell ref="B11:H11"/>
    <mergeCell ref="B12:D12"/>
    <mergeCell ref="B13:D13"/>
    <mergeCell ref="A6:I6"/>
    <mergeCell ref="B8:D8"/>
    <mergeCell ref="A9:H9"/>
    <mergeCell ref="D10:H10"/>
    <mergeCell ref="H7:I7"/>
    <mergeCell ref="A7:G7"/>
  </mergeCells>
  <pageMargins left="0.17" right="0.3" top="0.3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Հավելված N 1</vt:lpstr>
      <vt:lpstr>Հավելված N 2</vt:lpstr>
      <vt:lpstr>Հավելված N 3</vt:lpstr>
      <vt:lpstr>Հավելված N 4</vt:lpstr>
      <vt:lpstr>Հավելված N 5</vt:lpstr>
      <vt:lpstr>'Հավելված N 1'!Print_Area</vt:lpstr>
      <vt:lpstr>'Հավելված N 2'!Print_Area</vt:lpstr>
      <vt:lpstr>'Հավելված N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Gochumyan</dc:creator>
  <cp:lastModifiedBy>Lilit Harutyunyan</cp:lastModifiedBy>
  <cp:lastPrinted>2021-02-26T14:05:28Z</cp:lastPrinted>
  <dcterms:created xsi:type="dcterms:W3CDTF">2020-09-30T13:27:08Z</dcterms:created>
  <dcterms:modified xsi:type="dcterms:W3CDTF">2021-04-08T10:28:47Z</dcterms:modified>
</cp:coreProperties>
</file>