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showHorizontalScroll="0" showVerticalScroll="0" xWindow="-120" yWindow="-120" windowWidth="20640" windowHeight="11160" tabRatio="753" activeTab="6"/>
  </bookViews>
  <sheets>
    <sheet name="Հ1" sheetId="27" r:id="rId1"/>
    <sheet name="Հ2" sheetId="32" r:id="rId2"/>
    <sheet name="Հ3" sheetId="42" r:id="rId3"/>
    <sheet name="Հ4" sheetId="29" r:id="rId4"/>
    <sheet name="Հ5" sheetId="41" r:id="rId5"/>
    <sheet name="Հ6" sheetId="43" r:id="rId6"/>
    <sheet name="Հ7" sheetId="44" r:id="rId7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1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>#REF!</definedName>
    <definedName name="PAType" localSheetId="1">#REF!</definedName>
    <definedName name="PAType" localSheetId="2">#REF!</definedName>
    <definedName name="PAType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1">#REF!</definedName>
    <definedName name="PerformanceType" localSheetId="2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44525"/>
</workbook>
</file>

<file path=xl/calcChain.xml><?xml version="1.0" encoding="utf-8"?>
<calcChain xmlns="http://schemas.openxmlformats.org/spreadsheetml/2006/main">
  <c r="D24" i="29" l="1"/>
  <c r="E24" i="29"/>
  <c r="F24" i="29"/>
  <c r="E23" i="29"/>
  <c r="F23" i="29"/>
  <c r="D23" i="29"/>
  <c r="I67" i="44" l="1"/>
  <c r="H67" i="44"/>
  <c r="G67" i="44"/>
  <c r="I60" i="44"/>
  <c r="H60" i="44"/>
  <c r="G60" i="44"/>
  <c r="I53" i="44"/>
  <c r="H53" i="44"/>
  <c r="G53" i="44"/>
  <c r="I46" i="44"/>
  <c r="H46" i="44"/>
  <c r="G46" i="44"/>
  <c r="I39" i="44"/>
  <c r="H39" i="44"/>
  <c r="G39" i="44"/>
  <c r="H48" i="32"/>
  <c r="H32" i="44" s="1"/>
  <c r="I48" i="32"/>
  <c r="I32" i="44" s="1"/>
  <c r="G48" i="32"/>
  <c r="G32" i="44" s="1"/>
  <c r="I66" i="44" l="1"/>
  <c r="H66" i="44"/>
  <c r="H65" i="44" s="1"/>
  <c r="H64" i="44" s="1"/>
  <c r="H63" i="44" s="1"/>
  <c r="H61" i="44" s="1"/>
  <c r="G66" i="44"/>
  <c r="I65" i="44"/>
  <c r="G65" i="44"/>
  <c r="I64" i="44"/>
  <c r="G64" i="44"/>
  <c r="I63" i="44"/>
  <c r="G63" i="44"/>
  <c r="I61" i="44"/>
  <c r="G61" i="44"/>
  <c r="I59" i="44"/>
  <c r="I58" i="44" s="1"/>
  <c r="I57" i="44" s="1"/>
  <c r="I56" i="44" s="1"/>
  <c r="I54" i="44" s="1"/>
  <c r="H59" i="44"/>
  <c r="G59" i="44"/>
  <c r="G58" i="44" s="1"/>
  <c r="G57" i="44" s="1"/>
  <c r="G56" i="44" s="1"/>
  <c r="G54" i="44" s="1"/>
  <c r="H58" i="44"/>
  <c r="H57" i="44" s="1"/>
  <c r="H56" i="44" s="1"/>
  <c r="H54" i="44" s="1"/>
  <c r="I52" i="44"/>
  <c r="H52" i="44"/>
  <c r="H51" i="44" s="1"/>
  <c r="H50" i="44" s="1"/>
  <c r="H49" i="44" s="1"/>
  <c r="H47" i="44" s="1"/>
  <c r="G52" i="44"/>
  <c r="I51" i="44"/>
  <c r="I50" i="44" s="1"/>
  <c r="I49" i="44" s="1"/>
  <c r="I47" i="44" s="1"/>
  <c r="G51" i="44"/>
  <c r="G50" i="44" s="1"/>
  <c r="G49" i="44" s="1"/>
  <c r="G47" i="44" s="1"/>
  <c r="I45" i="44"/>
  <c r="I44" i="44" s="1"/>
  <c r="I43" i="44" s="1"/>
  <c r="I42" i="44" s="1"/>
  <c r="I40" i="44" s="1"/>
  <c r="H45" i="44"/>
  <c r="G45" i="44"/>
  <c r="G44" i="44" s="1"/>
  <c r="G43" i="44" s="1"/>
  <c r="G42" i="44" s="1"/>
  <c r="G40" i="44" s="1"/>
  <c r="H44" i="44"/>
  <c r="H43" i="44" s="1"/>
  <c r="H42" i="44" s="1"/>
  <c r="H40" i="44" s="1"/>
  <c r="I38" i="44"/>
  <c r="H38" i="44"/>
  <c r="H37" i="44" s="1"/>
  <c r="H36" i="44" s="1"/>
  <c r="H35" i="44" s="1"/>
  <c r="H33" i="44" s="1"/>
  <c r="G38" i="44"/>
  <c r="I37" i="44"/>
  <c r="I36" i="44" s="1"/>
  <c r="I35" i="44" s="1"/>
  <c r="I33" i="44" s="1"/>
  <c r="G37" i="44"/>
  <c r="G36" i="44" s="1"/>
  <c r="G35" i="44" s="1"/>
  <c r="G33" i="44" s="1"/>
  <c r="I31" i="44"/>
  <c r="I30" i="44" s="1"/>
  <c r="I29" i="44" s="1"/>
  <c r="I28" i="44" s="1"/>
  <c r="I26" i="44" s="1"/>
  <c r="H31" i="44"/>
  <c r="G31" i="44"/>
  <c r="G30" i="44" s="1"/>
  <c r="G29" i="44" s="1"/>
  <c r="G28" i="44" s="1"/>
  <c r="G26" i="44" s="1"/>
  <c r="H30" i="44"/>
  <c r="H29" i="44" s="1"/>
  <c r="H28" i="44" s="1"/>
  <c r="H26" i="44" s="1"/>
  <c r="F24" i="44"/>
  <c r="I24" i="44" l="1"/>
  <c r="I22" i="44" s="1"/>
  <c r="I20" i="44" s="1"/>
  <c r="I18" i="44" s="1"/>
  <c r="I16" i="44" s="1"/>
  <c r="I14" i="44" s="1"/>
  <c r="I13" i="44" s="1"/>
  <c r="G24" i="44"/>
  <c r="G22" i="44" s="1"/>
  <c r="G20" i="44" s="1"/>
  <c r="G18" i="44" s="1"/>
  <c r="G16" i="44" s="1"/>
  <c r="G14" i="44" s="1"/>
  <c r="G13" i="44" s="1"/>
  <c r="H24" i="44"/>
  <c r="H22" i="44" s="1"/>
  <c r="H20" i="44" s="1"/>
  <c r="H18" i="44" s="1"/>
  <c r="H16" i="44" s="1"/>
  <c r="H14" i="44" s="1"/>
  <c r="H13" i="44" s="1"/>
  <c r="F40" i="32"/>
  <c r="E43" i="41" l="1"/>
  <c r="D43" i="41"/>
  <c r="F16" i="42" l="1"/>
  <c r="F15" i="42" s="1"/>
  <c r="F14" i="42" s="1"/>
  <c r="F12" i="42" s="1"/>
  <c r="F10" i="42" s="1"/>
  <c r="E16" i="42"/>
  <c r="E15" i="42" s="1"/>
  <c r="E14" i="42" s="1"/>
  <c r="E12" i="42" s="1"/>
  <c r="E10" i="42" s="1"/>
  <c r="H82" i="32"/>
  <c r="H81" i="32" s="1"/>
  <c r="H80" i="32" s="1"/>
  <c r="H79" i="32" s="1"/>
  <c r="H77" i="32" s="1"/>
  <c r="H75" i="32"/>
  <c r="H74" i="32" s="1"/>
  <c r="H73" i="32" s="1"/>
  <c r="H72" i="32" s="1"/>
  <c r="H70" i="32" s="1"/>
  <c r="E125" i="41" s="1"/>
  <c r="H68" i="32"/>
  <c r="H67" i="32" s="1"/>
  <c r="H66" i="32" s="1"/>
  <c r="H65" i="32" s="1"/>
  <c r="H63" i="32" s="1"/>
  <c r="E105" i="41" s="1"/>
  <c r="H61" i="32"/>
  <c r="H60" i="32" s="1"/>
  <c r="H59" i="32" s="1"/>
  <c r="H58" i="32" s="1"/>
  <c r="H56" i="32" s="1"/>
  <c r="E84" i="41" s="1"/>
  <c r="H54" i="32"/>
  <c r="H53" i="32" s="1"/>
  <c r="H52" i="32" s="1"/>
  <c r="H51" i="32" s="1"/>
  <c r="H49" i="32" s="1"/>
  <c r="E63" i="41" s="1"/>
  <c r="H47" i="32"/>
  <c r="H46" i="32" s="1"/>
  <c r="H45" i="32" s="1"/>
  <c r="H44" i="32" s="1"/>
  <c r="H42" i="32" s="1"/>
  <c r="G82" i="32"/>
  <c r="G81" i="32" s="1"/>
  <c r="G80" i="32" s="1"/>
  <c r="G79" i="32" s="1"/>
  <c r="G77" i="32" s="1"/>
  <c r="G75" i="32"/>
  <c r="G74" i="32" s="1"/>
  <c r="G73" i="32" s="1"/>
  <c r="G72" i="32" s="1"/>
  <c r="G70" i="32" s="1"/>
  <c r="D125" i="41" s="1"/>
  <c r="G68" i="32"/>
  <c r="G67" i="32" s="1"/>
  <c r="G66" i="32" s="1"/>
  <c r="G65" i="32" s="1"/>
  <c r="G63" i="32" s="1"/>
  <c r="D105" i="41" s="1"/>
  <c r="G61" i="32"/>
  <c r="G60" i="32" s="1"/>
  <c r="G59" i="32" s="1"/>
  <c r="G58" i="32" s="1"/>
  <c r="G56" i="32" s="1"/>
  <c r="D84" i="41" s="1"/>
  <c r="G54" i="32"/>
  <c r="G53" i="32" s="1"/>
  <c r="G52" i="32" s="1"/>
  <c r="G51" i="32" s="1"/>
  <c r="G49" i="32" s="1"/>
  <c r="D63" i="41" s="1"/>
  <c r="G47" i="32"/>
  <c r="G46" i="32" s="1"/>
  <c r="G45" i="32" s="1"/>
  <c r="G44" i="32" s="1"/>
  <c r="G42" i="32" s="1"/>
  <c r="E23" i="41" l="1"/>
  <c r="D23" i="41"/>
  <c r="H40" i="32"/>
  <c r="G40" i="32"/>
  <c r="H38" i="32" l="1"/>
  <c r="E25" i="29"/>
  <c r="G38" i="32"/>
  <c r="D25" i="29"/>
  <c r="C19" i="29"/>
  <c r="C18" i="29"/>
  <c r="D15" i="42"/>
  <c r="G16" i="42"/>
  <c r="G15" i="42" s="1"/>
  <c r="G14" i="42" s="1"/>
  <c r="G12" i="42" s="1"/>
  <c r="G10" i="42" s="1"/>
  <c r="E58" i="29" l="1"/>
  <c r="E67" i="29" s="1"/>
  <c r="E39" i="29"/>
  <c r="D58" i="29"/>
  <c r="D67" i="29" s="1"/>
  <c r="D39" i="29"/>
  <c r="G36" i="32"/>
  <c r="G34" i="32" s="1"/>
  <c r="G32" i="32" s="1"/>
  <c r="G30" i="32" s="1"/>
  <c r="G29" i="32" s="1"/>
  <c r="G28" i="32" s="1"/>
  <c r="H36" i="32"/>
  <c r="H34" i="32" s="1"/>
  <c r="H32" i="32" s="1"/>
  <c r="H30" i="32" s="1"/>
  <c r="H29" i="32" s="1"/>
  <c r="H28" i="32" s="1"/>
  <c r="I68" i="32"/>
  <c r="I67" i="32" s="1"/>
  <c r="I66" i="32" s="1"/>
  <c r="I65" i="32" s="1"/>
  <c r="I63" i="32" s="1"/>
  <c r="F105" i="41" s="1"/>
  <c r="F21" i="43" s="1"/>
  <c r="G21" i="43" s="1"/>
  <c r="H27" i="32" l="1"/>
  <c r="H26" i="32" s="1"/>
  <c r="H25" i="32"/>
  <c r="H23" i="32" s="1"/>
  <c r="H21" i="32" s="1"/>
  <c r="H19" i="32" s="1"/>
  <c r="H17" i="32" s="1"/>
  <c r="H15" i="32" s="1"/>
  <c r="H13" i="32" s="1"/>
  <c r="H12" i="32" s="1"/>
  <c r="G25" i="32"/>
  <c r="G23" i="32" s="1"/>
  <c r="G21" i="32" s="1"/>
  <c r="G19" i="32" s="1"/>
  <c r="G17" i="32" s="1"/>
  <c r="G15" i="32" s="1"/>
  <c r="G13" i="32" s="1"/>
  <c r="G12" i="32" s="1"/>
  <c r="G27" i="32"/>
  <c r="G26" i="32" s="1"/>
  <c r="F43" i="41"/>
  <c r="I47" i="32"/>
  <c r="I46" i="32" s="1"/>
  <c r="I45" i="32" s="1"/>
  <c r="I44" i="32" s="1"/>
  <c r="I42" i="32" s="1"/>
  <c r="H110" i="32" l="1"/>
  <c r="G110" i="32"/>
  <c r="G109" i="32" l="1"/>
  <c r="G108" i="32" s="1"/>
  <c r="G107" i="32" s="1"/>
  <c r="G105" i="32" s="1"/>
  <c r="G103" i="32" s="1"/>
  <c r="G102" i="32" s="1"/>
  <c r="H109" i="32"/>
  <c r="H108" i="32" s="1"/>
  <c r="H107" i="32" s="1"/>
  <c r="H105" i="32" s="1"/>
  <c r="H103" i="32" s="1"/>
  <c r="H102" i="32" s="1"/>
  <c r="I61" i="32"/>
  <c r="I60" i="32" s="1"/>
  <c r="I59" i="32" s="1"/>
  <c r="I58" i="32" s="1"/>
  <c r="I56" i="32" s="1"/>
  <c r="F84" i="41" s="1"/>
  <c r="F16" i="43" s="1"/>
  <c r="G16" i="43" s="1"/>
  <c r="I54" i="32"/>
  <c r="I53" i="32" s="1"/>
  <c r="I52" i="32" s="1"/>
  <c r="I51" i="32" s="1"/>
  <c r="I49" i="32" s="1"/>
  <c r="I82" i="32"/>
  <c r="I81" i="32" s="1"/>
  <c r="I80" i="32" s="1"/>
  <c r="I79" i="32" s="1"/>
  <c r="I77" i="32" s="1"/>
  <c r="F145" i="41" s="1"/>
  <c r="F31" i="43" s="1"/>
  <c r="G31" i="43" s="1"/>
  <c r="I75" i="32"/>
  <c r="I74" i="32" s="1"/>
  <c r="I73" i="32" s="1"/>
  <c r="I72" i="32" s="1"/>
  <c r="I70" i="32" s="1"/>
  <c r="F125" i="41" s="1"/>
  <c r="F26" i="43" s="1"/>
  <c r="G26" i="43" s="1"/>
  <c r="H101" i="32" l="1"/>
  <c r="H100" i="32" s="1"/>
  <c r="H99" i="32" s="1"/>
  <c r="H97" i="32" s="1"/>
  <c r="H95" i="32" s="1"/>
  <c r="H93" i="32" s="1"/>
  <c r="H91" i="32" s="1"/>
  <c r="H89" i="32" s="1"/>
  <c r="H87" i="32" s="1"/>
  <c r="H85" i="32" s="1"/>
  <c r="H84" i="32" s="1"/>
  <c r="H10" i="32" s="1"/>
  <c r="H82" i="44"/>
  <c r="H81" i="44" s="1"/>
  <c r="H80" i="44" s="1"/>
  <c r="H79" i="44" s="1"/>
  <c r="H77" i="44" s="1"/>
  <c r="H75" i="44" s="1"/>
  <c r="H73" i="44" s="1"/>
  <c r="H71" i="44" s="1"/>
  <c r="H69" i="44" s="1"/>
  <c r="H68" i="44" s="1"/>
  <c r="H11" i="44" s="1"/>
  <c r="G101" i="32"/>
  <c r="G100" i="32" s="1"/>
  <c r="G99" i="32" s="1"/>
  <c r="G97" i="32" s="1"/>
  <c r="G95" i="32" s="1"/>
  <c r="G93" i="32" s="1"/>
  <c r="G91" i="32" s="1"/>
  <c r="G89" i="32" s="1"/>
  <c r="G87" i="32" s="1"/>
  <c r="G85" i="32" s="1"/>
  <c r="G84" i="32" s="1"/>
  <c r="G10" i="32" s="1"/>
  <c r="G82" i="44"/>
  <c r="G81" i="44" s="1"/>
  <c r="G80" i="44" s="1"/>
  <c r="G79" i="44" s="1"/>
  <c r="G77" i="44" s="1"/>
  <c r="G75" i="44" s="1"/>
  <c r="G73" i="44" s="1"/>
  <c r="G71" i="44" s="1"/>
  <c r="G69" i="44" s="1"/>
  <c r="G68" i="44" s="1"/>
  <c r="G11" i="44" s="1"/>
  <c r="F63" i="41"/>
  <c r="I40" i="32"/>
  <c r="F11" i="43" l="1"/>
  <c r="G11" i="43" s="1"/>
  <c r="F23" i="41"/>
  <c r="I38" i="32"/>
  <c r="F25" i="29"/>
  <c r="I36" i="32"/>
  <c r="I34" i="32" s="1"/>
  <c r="I32" i="32" s="1"/>
  <c r="I30" i="32" s="1"/>
  <c r="I29" i="32" s="1"/>
  <c r="I28" i="32" s="1"/>
  <c r="F58" i="29" l="1"/>
  <c r="F67" i="29" s="1"/>
  <c r="F39" i="29"/>
  <c r="I27" i="32"/>
  <c r="I26" i="32" s="1"/>
  <c r="I25" i="32"/>
  <c r="I23" i="32" s="1"/>
  <c r="I21" i="32" s="1"/>
  <c r="I19" i="32" s="1"/>
  <c r="I17" i="32" s="1"/>
  <c r="I15" i="32" s="1"/>
  <c r="I13" i="32" s="1"/>
  <c r="I12" i="32" s="1"/>
  <c r="I110" i="32"/>
  <c r="I109" i="32" l="1"/>
  <c r="I108" i="32" s="1"/>
  <c r="I107" i="32" s="1"/>
  <c r="I105" i="32" s="1"/>
  <c r="I103" i="32" s="1"/>
  <c r="I102" i="32" s="1"/>
  <c r="I101" i="32" l="1"/>
  <c r="I100" i="32" s="1"/>
  <c r="I99" i="32" s="1"/>
  <c r="I97" i="32" s="1"/>
  <c r="I95" i="32" s="1"/>
  <c r="I93" i="32" s="1"/>
  <c r="I91" i="32" s="1"/>
  <c r="I89" i="32" s="1"/>
  <c r="I87" i="32" s="1"/>
  <c r="I85" i="32" s="1"/>
  <c r="I84" i="32" s="1"/>
  <c r="I10" i="32" s="1"/>
  <c r="I82" i="44"/>
  <c r="I81" i="44" s="1"/>
  <c r="I80" i="44" s="1"/>
  <c r="I79" i="44" s="1"/>
  <c r="I77" i="44" s="1"/>
  <c r="I75" i="44" s="1"/>
  <c r="I73" i="44" s="1"/>
  <c r="I71" i="44" s="1"/>
  <c r="I69" i="44" s="1"/>
  <c r="I68" i="44" s="1"/>
  <c r="I11" i="44" s="1"/>
  <c r="F162" i="41"/>
  <c r="F171" i="41" l="1"/>
  <c r="E162" i="41"/>
  <c r="E171" i="41" s="1"/>
  <c r="D162" i="41"/>
  <c r="D171" i="41" s="1"/>
</calcChain>
</file>

<file path=xl/sharedStrings.xml><?xml version="1.0" encoding="utf-8"?>
<sst xmlns="http://schemas.openxmlformats.org/spreadsheetml/2006/main" count="708" uniqueCount="190">
  <si>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</si>
  <si>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</si>
  <si>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</si>
  <si>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</si>
  <si>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</si>
  <si>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</si>
  <si>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</si>
  <si>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</si>
  <si>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</si>
  <si>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</si>
  <si>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</si>
  <si>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</si>
  <si>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</si>
  <si>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</si>
  <si>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</si>
  <si>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</si>
  <si>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</si>
  <si>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</si>
  <si>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</si>
  <si>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</si>
  <si>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</si>
  <si>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</si>
  <si>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</si>
  <si>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</si>
  <si>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</si>
  <si>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</si>
  <si>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</si>
  <si>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</si>
  <si>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</si>
  <si>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</si>
  <si>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</si>
  <si>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</si>
  <si>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</si>
  <si>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</si>
  <si>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</si>
  <si>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</si>
  <si>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</si>
  <si>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</si>
  <si>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</si>
  <si>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</si>
  <si>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</si>
  <si>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</si>
  <si>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</si>
  <si>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</si>
  <si>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</si>
  <si>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</si>
  <si>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</si>
  <si>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</si>
  <si>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</si>
  <si>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</si>
  <si>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</si>
  <si>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</si>
  <si>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</si>
  <si>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ՀՀ Արմավիրի  մարզպետարան </t>
  </si>
  <si>
    <t xml:space="preserve"> ՀՀ Կոտայքի  մարզպետարան </t>
  </si>
  <si>
    <t xml:space="preserve"> ՀՀ Վայոց ձորի  մարզպետարան </t>
  </si>
  <si>
    <t xml:space="preserve"> ՀՀ Տավուշի  մարզպետարան </t>
  </si>
  <si>
    <t>Ցուցանիշների փոփոխությունը
(ավելացումները նշված են դրական նշանով, իսկ նվազեցումները` փակագծերում)</t>
  </si>
  <si>
    <t xml:space="preserve"> ՄԱՍ 2. ՊԵՏԱԿԱՆ ՄԱՐՄՆԻ ԳԾՈՎ ԱՐԴՅՈՒՆՔԱՅԻՆ (ԿԱՏԱՐՈՂԱԿԱՆ) ՑՈՒՑԱՆԻՇՆԵՐԸ </t>
  </si>
  <si>
    <t>հազար դրամներով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</si>
  <si>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</si>
  <si>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</si>
  <si>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</si>
  <si>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</si>
  <si>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</si>
  <si>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</si>
  <si>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</si>
  <si>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</si>
  <si>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</si>
  <si>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</si>
  <si>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</si>
  <si>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</si>
  <si>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</si>
  <si>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</si>
  <si>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</si>
  <si>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</si>
  <si>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</si>
  <si>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</si>
  <si>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</si>
  <si>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</si>
  <si>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</si>
  <si>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</si>
  <si>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</si>
  <si>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</si>
  <si>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</si>
  <si>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</si>
  <si>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</si>
  <si>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</si>
  <si>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</si>
  <si>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</si>
  <si>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</si>
  <si>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</si>
  <si>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</si>
  <si>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</si>
  <si>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</si>
  <si>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</si>
  <si>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</si>
  <si>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</si>
  <si>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ՀՀ Սյունիքի  մարզպետարան </t>
  </si>
  <si>
    <t xml:space="preserve"> - Ընթացիկ սուբվենցիաներ համայնքներին</t>
  </si>
  <si>
    <t xml:space="preserve"> Մասնագիտացված միավոր </t>
  </si>
  <si>
    <t>Հավելված 3</t>
  </si>
  <si>
    <t>հազ. դրամներով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</si>
  <si>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</si>
  <si>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</si>
  <si>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</si>
  <si>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</si>
  <si>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</si>
  <si>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Ընդամենը</t>
  </si>
  <si>
    <t>այդ թվում`</t>
  </si>
  <si>
    <t>ՀՀ տարածքային կառավարման և ենթակառուցվածքների նախարարություն</t>
  </si>
  <si>
    <t>Հավելված N 5</t>
  </si>
  <si>
    <t>Պատերազմի արդյունքում ժամանակավորապես Հայաստանի Հանրապետությունում գտնվող քաղաքացիներին մշտական բնակության վայր տեղափոխում</t>
  </si>
  <si>
    <t>Ադրբեջանի կողմից սանձազերծված պատերազմի արդյունքում Արցախի Հանրապետությունից Հայաստանի Հանրապետություն ժամանակավորապես ժամանած քաղաքացիներին Արցախի Հանրապետություն ուղարկելու նպատակով` Երևանի քաղաքապետարանի և ՀՀ մարզպետարանների կողմից կազմակերպված ուղևորափոխադրումների փոխհատուցում</t>
  </si>
  <si>
    <t>1212</t>
  </si>
  <si>
    <t>12017</t>
  </si>
  <si>
    <t xml:space="preserve">ՀՀ կառավարության  2021 թվականի </t>
  </si>
  <si>
    <t>ՀՀ կառավարության 2021 թվականի</t>
  </si>
  <si>
    <t>ՀԱՅԱՍՏԱՆԻ ՀԱՆՐԱՊԵՏՈՒԹՅԱՆ ԿԱՌԱՎԱՐՈՒԹՅԱՆ 2020 ԹՎԱԿԱՆԻ ԴԵԿՏԵՄԲԵՐԻ 30-Ի N 2215-Ն ՈՐՈՇՄԱՆ N 9 ՀԱՎԵԼՎԱԾԻ  N 9.47 ԱՂՅՈՒՍԱԿՈՒՄ ԿԱՏԱՐՎՈՂ ՓՈՓՈԽՈՒԹՅՈՒՆՆԵՐԸ</t>
  </si>
  <si>
    <t>ՀԱՅԱՍՏԱՆԻ ՀԱՆՐԱՊԵՏՈՒԹՅԱՆ ԿԱՌԱՎԱՐՈՒԹՅԱՆ 2020 ԹՎԱԿԱՆԻ ԴԵԿՏԵՄԲԵՐԻ 30-Ի N 2215-Ն ՈՐՈՇՄԱՆ N 9.1 ՀԱՎԵԼՎԱԾԻ  N 9.1.50 ԱՂՅՈՒՍԱԿՈՒՄ ԿԱՏԱՐՎՈՂ ՓՈՓՈԽՈՒԹՅՈՒՆՆԵՐԸ</t>
  </si>
  <si>
    <t>ՀԱՅԱՍՏԱՆԻ ՀԱՆՐԱՊԵՏՈՒԹՅԱՆ ԿԱՌԱՎԱՐՈՒԹՅԱՆ 2020 ԹՎԱԿԱՆԻ ԴԵԿՏԵՄԲԵՐԻ 30-Ի N 2215-Ն ՈՐՈՇՄԱՆ N 9.1 ՀԱՎԵԼՎԱԾԻ  N 9.1.53 ԱՂՅՈՒՍԱԿՈՒՄ ԿԱՏԱՐՎՈՂ ՓՈՓՈԽՈՒԹՅՈՒՆՆԵՐԸ</t>
  </si>
  <si>
    <t>ՀԱՅԱՍՏԱՆԻ ՀԱՆՐԱՊԵՏՈՒԹՅԱՆ ԿԱՌԱՎԱՐՈՒԹՅԱՆ 2020 ԹՎԱԿԱՆԻ ԴԵԿՏԵՄԲԵՐԻ 30-Ի N 2215-Ն ՈՐՈՇՄԱՆ N 9.1 ՀԱՎԵԼՎԱԾԻ  N 9.1.55 ԱՂՅՈՒՍԱԿՈՒՄ ԿԱՏԱՐՎՈՂ ՓՈՓՈԽՈՒԹՅՈՒՆՆԵՐԸ</t>
  </si>
  <si>
    <t>ՀԱՅԱՍՏԱՆԻ ՀԱՆՐԱՊԵՏՈՒԹՅԱՆ ԿԱՌԱՎԱՐՈՒԹՅԱՆ 2020 ԹՎԱԿԱՆԻ ԴԵԿՏԵՄԲԵՐԻ 30-Ի N 2215-Ն ՈՐՈՇՄԱՆ N 9.1 ՀԱՎԵԼՎԱԾԻ  N 9.1.56 ԱՂՅՈՒՍԱԿՈՒՄ ԿԱՏԱՐՎՈՂ ՓՈՓՈԽՈՒԹՅՈՒՆՆԵՐԸ</t>
  </si>
  <si>
    <t>ՀԱՅԱՍՏԱՆԻ ՀԱՆՐԱՊԵՏՈՒԹՅԱՆ ԿԱՌԱՎԱՐՈՒԹՅԱՆ 2020 ԹՎԱԿԱՆԻ ԴԵԿՏԵՄԲԵՐԻ 30-Ի N 2215-Ն ՈՐՈՇՄԱՆ N 9.1 ՀԱՎԵԼՎԱԾԻ  N 9.1.57 ԱՂՅՈՒՍԱԿՈՒՄ ԿԱՏԱՐՎՈՂ ՓՈՓՈԽՈՒԹՅՈՒՆՆԵՐԸ</t>
  </si>
  <si>
    <t>ՀԱՅԱՍՏԱՆԻ ՀԱՆՐԱՊԵՏՈՒԹՅԱՆ ԿԱՌԱՎԱՐՈՒԹՅԱՆ 2020 ԹՎԱԿԱՆԻ ԴԵԿՏԵՄԲԵՐԻ 30-Ի N 2215-Ն ՈՐՈՇՄԱՆ N 9.1 ՀԱՎԵԼՎԱԾԻ  N 9.1.58 ԱՂՅՈՒՍԱԿՈՒՄ ԿԱՏԱՐՎՈՂ ՓՈՓՈԽՈՒԹՅՈՒՆՆԵՐԸ</t>
  </si>
  <si>
    <t xml:space="preserve"> Ավիացիայի բնագավառում վերահսկողության և կանոնակարգման ապահովում</t>
  </si>
  <si>
    <t xml:space="preserve"> ՀՀ քաղաքացիական ավիացիայի համակարգի ենթակառուցվածքների գործունեության կանոնակարգում  և զարգացում</t>
  </si>
  <si>
    <t xml:space="preserve"> ՀՀ օդային տարածքով քաղաքացիների և բեռների անվտանգ և արագ տեղափոխման գործընթացների պատշաճ կանոնակարգում և դրանց պահանջների ապահովում</t>
  </si>
  <si>
    <t>Ծրագրի միջոցառումներ</t>
  </si>
  <si>
    <t xml:space="preserve"> Ավիացիոն և այլ սարքավորումների պահպանում</t>
  </si>
  <si>
    <t xml:space="preserve"> Ավիացիոն և այլ սարքավորումների նորոգում և պահպանում</t>
  </si>
  <si>
    <t>04</t>
  </si>
  <si>
    <t xml:space="preserve"> ՏՆՏԵՍԱԿԱՆ ՀԱՐԱԲԵՐՈՒԹՅՈՒՆՆԵՐ</t>
  </si>
  <si>
    <t>05</t>
  </si>
  <si>
    <t xml:space="preserve"> Տրանսպորտ</t>
  </si>
  <si>
    <t xml:space="preserve"> Օդային տրանսպորտ</t>
  </si>
  <si>
    <t xml:space="preserve"> 11003</t>
  </si>
  <si>
    <t xml:space="preserve"> ՀՀ տարածքային կառավարման և ենթակառուցվածքների նախարարության քաղաքացիական ավիացիայի կոմիտե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</si>
  <si>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</si>
  <si>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</si>
  <si>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>Ցուցանիշների փոփոխությունը (նվազեցումները նշված են փակագծերում)</t>
  </si>
  <si>
    <t xml:space="preserve"> Առաջին կիսամյակ </t>
  </si>
  <si>
    <t xml:space="preserve"> Ինն ամիս </t>
  </si>
  <si>
    <t xml:space="preserve"> Տարի </t>
  </si>
  <si>
    <t xml:space="preserve"> Ավիացիոն և այլ սարքավորումների պահպանում </t>
  </si>
  <si>
    <t xml:space="preserve"> Ավիացիոն և այլ սարքավորումների նորոգում և պահպանում </t>
  </si>
  <si>
    <t xml:space="preserve"> Ծառայությունների մատուցում </t>
  </si>
  <si>
    <t xml:space="preserve"> ՀՀ տարածքային կառավարման և ենթակառուցվածքների նախարարության քաղաքացիական ավիացիայի կոմիտե </t>
  </si>
  <si>
    <t>ՀԱՅԱՍՏԱՆԻ ՀԱՆՐԱՊԵՏՈՒԹՅԱՆ ԿԱՌԱՎԱՐՈՒԹՅԱՆ 2020 ԹՎԱԿԱՆԻ ԴԵԿՏԵՄԲԵՐԻ 30-Ի N 2215-Ն ՈՐՈՇՄԱՆ N 9.1 ՀԱՎԵԼՎԱԾԻ  9.1.30  ԱՂՅՈՒՍԱԿՈՒՄ ԿԱՏԱՐՎՈՂ ՓՈՓՈԽՈՒԹՅՈՒՆՆԵՐԸ</t>
  </si>
  <si>
    <t>ՀՀ Արմավիրի մարզպետարան</t>
  </si>
  <si>
    <t>ՀՀ Կոտայքի մարզպետարան</t>
  </si>
  <si>
    <t>ՀՀ Սյունիքի մարզպետարան</t>
  </si>
  <si>
    <t>ՀՀ Վայոց ձորի մարզպետարան</t>
  </si>
  <si>
    <t>ՀՀ Տավուշի մարզպետարան</t>
  </si>
  <si>
    <t xml:space="preserve"> Բաժին N 01</t>
  </si>
  <si>
    <t xml:space="preserve"> Դաս N 01</t>
  </si>
  <si>
    <t xml:space="preserve"> </t>
  </si>
  <si>
    <t xml:space="preserve"> ՄԱ</t>
  </si>
  <si>
    <t xml:space="preserve"> ՄԱՍ III. ԾԱՌԱՅՈՒԹՅՈՒՆՆԵՐ</t>
  </si>
  <si>
    <t xml:space="preserve"> դրամ</t>
  </si>
  <si>
    <t xml:space="preserve"> ՀՀ  Արմավիրի մարզպետարան</t>
  </si>
  <si>
    <t xml:space="preserve"> ՀՀ Կոտայքի մարզպետարան</t>
  </si>
  <si>
    <t xml:space="preserve"> ՀՀ Սյունիքի մարզպետարան</t>
  </si>
  <si>
    <t xml:space="preserve"> ՀՀ Վայոց ձորի մարզպետարան</t>
  </si>
  <si>
    <t xml:space="preserve"> ՀՀ Տավուշի մարզպետարան</t>
  </si>
  <si>
    <t>ՀԱՅԱՍՏԱՆԻ ՀԱՆՐԱՊԵՏՈՒԹՅԱՆ ԿԱՌԱՎԱՐՈՒԹՅԱՆ 2020 ԹՎԱԿԱՆԻ ԴԵԿՏԵՄԲԵՐԻ 30-Ի N 2215-Ն ՈՐՈՇՄԱՆ N 10 ՀԱՎԵԼՎԱԾՈՒՄ ԿԱՏԱՐՎՈՂ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</si>
  <si>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</si>
  <si>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</si>
  <si>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</si>
  <si>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</si>
  <si>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</si>
  <si>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</si>
  <si>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</si>
  <si>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Հավելված N 6</t>
  </si>
  <si>
    <t xml:space="preserve"> Խումբ N 08</t>
  </si>
  <si>
    <t>1212     12017</t>
  </si>
  <si>
    <t>ոչ կանոնավոր ուղևորափոխադրման ծառայություններ</t>
  </si>
  <si>
    <t>«ՀԱՅԱUՏԱՆԻ ՀԱՆՐԱՊԵՏՈՒԹՅԱՆ 2021 ԹՎԱԿԱՆԻ ՊԵՏԱԿԱՆ ԲՅՈՒՋԵԻ ՄԱUԻՆ»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</si>
  <si>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Ցուցանիշների փոփոխությունը
(ավելացումները նշված են դրական նշանով)</t>
  </si>
  <si>
    <t>Ցուցանիշների փոփոխությունը (ավելացումները նշված են դրական նշանով)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</si>
  <si>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</si>
  <si>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>ՀԱՅԱՍՏԱՆԻ ՀԱՆՐԱՊԵՏՈՒԹՅԱՆ ԿԱՌԱՎԱՐՈՒԹՅԱՆ 2020 ԹՎԱԿԱՆԻ ԴԵԿՏԵՄԲԵՐԻ 30-Ի N 2215-Ն ՈՐՈՇՄԱՆ N 9.1 ՀԱՎԵԼՎԱԾԻ  N 9.1.8 ԱՂՅՈՒՍԱԿՈՒՄ ԿԱՏԱՐՎՈՂ ՓՈՓՈԽՈՒԹՅՈՒՆՆԵՐԸ ԵՎ ԼՐԱՑՈՒՄՆԵՐԸ</t>
  </si>
  <si>
    <t>ՀԱՅԱՍՏԱՆԻ ՀԱՆՐԱՊԵՏՈՒԹՅԱՆ ԿԱՌԱՎԱՐՈՒԹՅԱՆ 2020 ԹՎԱԿԱՆԻ ԴԵԿՏԵՄԲԵՐԻ 30-Ի N 2215-Ն ՈՐՈՇՄԱՆ N 9 ՀԱՎԵԼՎԱԾԻ N 9.8 ԱՂՅՈՒՍԱԿՈՒՄ ԿԱՏԱՐՎՈՂ ՓՈՓՈԽՈՒԹՅՈՒՆՆԵՐԸ ԵՎ ԼՐԱՑՈՒՄՆԵՐԸ</t>
  </si>
  <si>
    <t xml:space="preserve"> ______________N______-Ն որոշման </t>
  </si>
  <si>
    <t>ՀԱՅԱՍՏԱՆԻ ՀԱՆՐԱՊԵՏՈՒԹՅԱՆ 2020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</si>
  <si>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Հավելված N 7
</t>
  </si>
  <si>
    <t>«ՀԱՅԱՍՏԱՆԻ ՀԱՆՐԱՊԵՏՈՒԹՅԱՆ 2021 ԹՎԱԿԱՆԻ ՊԵՏԱԿԱՆ ԲՅՈՒՋԵԻ ՄԱՍԻՆ» ՀՀ ՕՐԵՆՔԻ N 1 ՀԱՎԵԼՎԱԾԻ N 7 ԱՂՅՈՒՍԱԿՈՒՄ ԵՎ ՀԱՅԱՍՏԱՆԻ ՀԱՆՐԱՊԵՏՈՒԹՅԱՆ ԿԱՌԱՎԱՐՈՒԹՅԱՆ 2020 ԹՎԱԿԱՆԻ ԴԵԿՏԵՄԲԵՐԻ 30-Ի N 2215-Ն ՈՐՈՇՄԱՆ N 5 ՀԱՎԵԼՎԱԾԻ N 6 ԱՂՅՈՒՍԱԿՈՒՄ ԿԱՏԱՐՎՈՂ ԼՐԱՑՈՒՄԸ</t>
  </si>
  <si>
    <t>Տեղափոխված ուղևորների քանակ, մարդ</t>
  </si>
  <si>
    <t>Երթերի քանակ, հատ</t>
  </si>
  <si>
    <t xml:space="preserve">ՀՀ կառավարության 2021 թվականի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</si>
</sst>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₽_-;\-* #,##0.00\ _₽_-;_-* &quot;-&quot;??\ _₽_-;_-@_-"/>
    <numFmt numFmtId="165" formatCode="_(* #,##0.00_);_(* \(#,##0.00\);_(* &quot;-&quot;??_);_(@_)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  <numFmt numFmtId="172" formatCode="0.0"/>
  </numFmts>
  <fonts count="8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sz val="12"/>
      <name val="Calibri"/>
      <family val="2"/>
      <charset val="1"/>
      <scheme val="minor"/>
    </font>
    <font>
      <i/>
      <sz val="12"/>
      <name val="GHEA Grapalat"/>
      <family val="2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color indexed="8"/>
      <name val="Calibri"/>
      <family val="2"/>
      <charset val="1"/>
    </font>
    <font>
      <b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64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3" fillId="0" borderId="0" applyFill="0" applyBorder="0" applyProtection="0">
      <alignment horizontal="right" vertical="top"/>
    </xf>
    <xf numFmtId="165" fontId="11" fillId="0" borderId="0" applyFont="0" applyFill="0" applyBorder="0" applyAlignment="0" applyProtection="0"/>
    <xf numFmtId="0" fontId="13" fillId="0" borderId="0">
      <alignment horizontal="left" vertical="top" wrapText="1"/>
    </xf>
    <xf numFmtId="0" fontId="15" fillId="0" borderId="0"/>
    <xf numFmtId="165" fontId="15" fillId="0" borderId="0" applyFont="0" applyFill="0" applyBorder="0" applyAlignment="0" applyProtection="0"/>
    <xf numFmtId="0" fontId="16" fillId="0" borderId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10" applyNumberFormat="0" applyAlignment="0" applyProtection="0"/>
    <xf numFmtId="0" fontId="24" fillId="7" borderId="11" applyNumberFormat="0" applyAlignment="0" applyProtection="0"/>
    <xf numFmtId="0" fontId="25" fillId="7" borderId="10" applyNumberFormat="0" applyAlignment="0" applyProtection="0"/>
    <xf numFmtId="0" fontId="26" fillId="0" borderId="12" applyNumberFormat="0" applyFill="0" applyAlignment="0" applyProtection="0"/>
    <xf numFmtId="0" fontId="27" fillId="8" borderId="13" applyNumberFormat="0" applyAlignment="0" applyProtection="0"/>
    <xf numFmtId="0" fontId="28" fillId="0" borderId="0" applyNumberFormat="0" applyFill="0" applyBorder="0" applyAlignment="0" applyProtection="0"/>
    <xf numFmtId="0" fontId="11" fillId="9" borderId="14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5" applyNumberFormat="0" applyFill="0" applyAlignment="0" applyProtection="0"/>
    <xf numFmtId="0" fontId="31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4" borderId="0" applyNumberFormat="0" applyBorder="0" applyAlignment="0" applyProtection="0"/>
    <xf numFmtId="0" fontId="6" fillId="9" borderId="14" applyNumberFormat="0" applyFont="0" applyAlignment="0" applyProtection="0"/>
    <xf numFmtId="0" fontId="33" fillId="33" borderId="0" applyNumberFormat="0" applyBorder="0" applyAlignment="0" applyProtection="0"/>
    <xf numFmtId="0" fontId="33" fillId="21" borderId="0" applyNumberFormat="0" applyBorder="0" applyAlignment="0" applyProtection="0"/>
    <xf numFmtId="0" fontId="33" fillId="10" borderId="0" applyNumberFormat="0" applyBorder="0" applyAlignment="0" applyProtection="0"/>
    <xf numFmtId="0" fontId="33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3" fillId="17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39" fillId="0" borderId="7" applyNumberFormat="0" applyFill="0" applyAlignment="0" applyProtection="0"/>
    <xf numFmtId="0" fontId="33" fillId="25" borderId="0" applyNumberFormat="0" applyBorder="0" applyAlignment="0" applyProtection="0"/>
    <xf numFmtId="0" fontId="41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3" fillId="0" borderId="12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3" fillId="29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2" borderId="0" applyNumberFormat="0" applyBorder="0" applyAlignment="0" applyProtection="0"/>
    <xf numFmtId="0" fontId="44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5" fillId="7" borderId="10" applyNumberFormat="0" applyAlignment="0" applyProtection="0"/>
    <xf numFmtId="0" fontId="38" fillId="3" borderId="0" applyNumberFormat="0" applyBorder="0" applyAlignment="0" applyProtection="0"/>
    <xf numFmtId="0" fontId="45" fillId="7" borderId="11" applyNumberFormat="0" applyAlignment="0" applyProtection="0"/>
    <xf numFmtId="0" fontId="42" fillId="6" borderId="10" applyNumberFormat="0" applyAlignment="0" applyProtection="0"/>
    <xf numFmtId="0" fontId="40" fillId="0" borderId="8" applyNumberFormat="0" applyFill="0" applyAlignment="0" applyProtection="0"/>
    <xf numFmtId="0" fontId="46" fillId="0" borderId="0" applyNumberFormat="0" applyFill="0" applyBorder="0" applyAlignment="0" applyProtection="0"/>
    <xf numFmtId="0" fontId="33" fillId="26" borderId="0" applyNumberFormat="0" applyBorder="0" applyAlignment="0" applyProtection="0"/>
    <xf numFmtId="0" fontId="36" fillId="8" borderId="13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7" fillId="0" borderId="15" applyNumberFormat="0" applyFill="0" applyAlignment="0" applyProtection="0"/>
    <xf numFmtId="0" fontId="33" fillId="18" borderId="0" applyNumberFormat="0" applyBorder="0" applyAlignment="0" applyProtection="0"/>
    <xf numFmtId="0" fontId="11" fillId="27" borderId="0" applyNumberFormat="0" applyBorder="0" applyAlignment="0" applyProtection="0"/>
    <xf numFmtId="0" fontId="34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50" fillId="0" borderId="0"/>
    <xf numFmtId="0" fontId="51" fillId="5" borderId="0" applyNumberFormat="0" applyBorder="0" applyAlignment="0" applyProtection="0"/>
    <xf numFmtId="0" fontId="16" fillId="0" borderId="0"/>
    <xf numFmtId="0" fontId="9" fillId="0" borderId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44" borderId="0" applyNumberFormat="0" applyBorder="0" applyAlignment="0" applyProtection="0"/>
    <xf numFmtId="0" fontId="49" fillId="38" borderId="0" applyNumberFormat="0" applyBorder="0" applyAlignment="0" applyProtection="0"/>
    <xf numFmtId="0" fontId="49" fillId="37" borderId="0" applyNumberFormat="0" applyBorder="0" applyAlignment="0" applyProtection="0"/>
    <xf numFmtId="0" fontId="49" fillId="43" borderId="0" applyNumberFormat="0" applyBorder="0" applyAlignment="0" applyProtection="0"/>
    <xf numFmtId="0" fontId="49" fillId="45" borderId="0" applyNumberFormat="0" applyBorder="0" applyAlignment="0" applyProtection="0"/>
    <xf numFmtId="0" fontId="52" fillId="46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0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50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51" borderId="0" applyNumberFormat="0" applyBorder="0" applyAlignment="0" applyProtection="0"/>
    <xf numFmtId="0" fontId="53" fillId="35" borderId="0" applyNumberFormat="0" applyBorder="0" applyAlignment="0" applyProtection="0"/>
    <xf numFmtId="0" fontId="54" fillId="52" borderId="16" applyNumberFormat="0" applyAlignment="0" applyProtection="0"/>
    <xf numFmtId="0" fontId="55" fillId="53" borderId="17" applyNumberFormat="0" applyAlignment="0" applyProtection="0"/>
    <xf numFmtId="165" fontId="1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8" fillId="0" borderId="18" applyNumberFormat="0" applyFill="0" applyAlignment="0" applyProtection="0"/>
    <xf numFmtId="0" fontId="59" fillId="0" borderId="19" applyNumberFormat="0" applyFill="0" applyAlignment="0" applyProtection="0"/>
    <xf numFmtId="0" fontId="60" fillId="0" borderId="20" applyNumberFormat="0" applyFill="0" applyAlignment="0" applyProtection="0"/>
    <xf numFmtId="0" fontId="60" fillId="0" borderId="0" applyNumberFormat="0" applyFill="0" applyBorder="0" applyAlignment="0" applyProtection="0"/>
    <xf numFmtId="0" fontId="61" fillId="42" borderId="16" applyNumberFormat="0" applyAlignment="0" applyProtection="0"/>
    <xf numFmtId="0" fontId="62" fillId="0" borderId="21" applyNumberFormat="0" applyFill="0" applyAlignment="0" applyProtection="0"/>
    <xf numFmtId="0" fontId="63" fillId="54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5" fillId="0" borderId="0"/>
    <xf numFmtId="0" fontId="9" fillId="0" borderId="0"/>
    <xf numFmtId="0" fontId="9" fillId="0" borderId="0"/>
    <xf numFmtId="0" fontId="15" fillId="55" borderId="22" applyNumberFormat="0" applyFont="0" applyAlignment="0" applyProtection="0"/>
    <xf numFmtId="0" fontId="64" fillId="52" borderId="23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4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9" fillId="0" borderId="0"/>
    <xf numFmtId="0" fontId="5" fillId="0" borderId="0"/>
    <xf numFmtId="0" fontId="13" fillId="0" borderId="0">
      <alignment horizontal="left" vertical="top" wrapText="1"/>
    </xf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68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2" fillId="9" borderId="14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6" fillId="0" borderId="0"/>
    <xf numFmtId="164" fontId="16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50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0" fontId="13" fillId="0" borderId="0">
      <alignment horizontal="left" vertical="top" wrapText="1"/>
    </xf>
    <xf numFmtId="0" fontId="16" fillId="0" borderId="0"/>
    <xf numFmtId="0" fontId="13" fillId="0" borderId="0">
      <alignment horizontal="left" vertical="top" wrapText="1"/>
    </xf>
    <xf numFmtId="0" fontId="32" fillId="0" borderId="0" applyNumberFormat="0" applyFill="0" applyBorder="0" applyAlignment="0" applyProtection="0"/>
    <xf numFmtId="0" fontId="1" fillId="9" borderId="14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23" fillId="6" borderId="10" applyNumberFormat="0" applyAlignment="0" applyProtection="0"/>
    <xf numFmtId="0" fontId="24" fillId="7" borderId="11" applyNumberFormat="0" applyAlignment="0" applyProtection="0"/>
    <xf numFmtId="0" fontId="25" fillId="7" borderId="10" applyNumberFormat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30" fillId="0" borderId="15" applyNumberFormat="0" applyFill="0" applyAlignment="0" applyProtection="0"/>
    <xf numFmtId="0" fontId="27" fillId="8" borderId="13" applyNumberFormat="0" applyAlignment="0" applyProtection="0"/>
    <xf numFmtId="0" fontId="22" fillId="5" borderId="0" applyNumberFormat="0" applyBorder="0" applyAlignment="0" applyProtection="0"/>
    <xf numFmtId="0" fontId="21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6" fillId="0" borderId="12" applyNumberFormat="0" applyFill="0" applyAlignment="0" applyProtection="0"/>
    <xf numFmtId="0" fontId="71" fillId="0" borderId="0"/>
    <xf numFmtId="0" fontId="28" fillId="0" borderId="0" applyNumberFormat="0" applyFill="0" applyBorder="0" applyAlignment="0" applyProtection="0"/>
    <xf numFmtId="0" fontId="20" fillId="3" borderId="0" applyNumberFormat="0" applyBorder="0" applyAlignment="0" applyProtection="0"/>
  </cellStyleXfs>
  <cellXfs count="285">
    <xf numFmtId="0" fontId="0" fillId="0" borderId="0" xfId="0"/>
    <xf numFmtId="0" fontId="12" fillId="0" borderId="0" xfId="0" applyFont="1"/>
    <xf numFmtId="0" fontId="14" fillId="0" borderId="0" xfId="0" applyFont="1" applyFill="1" applyAlignment="1">
      <alignment vertical="center" wrapText="1"/>
    </xf>
    <xf numFmtId="0" fontId="12" fillId="0" borderId="0" xfId="0" applyFont="1" applyAlignment="1">
      <alignment horizontal="left" vertical="top" wrapText="1"/>
    </xf>
    <xf numFmtId="0" fontId="73" fillId="0" borderId="0" xfId="0" applyFont="1" applyAlignment="1">
      <alignment wrapText="1"/>
    </xf>
    <xf numFmtId="0" fontId="72" fillId="0" borderId="0" xfId="1" applyFont="1" applyFill="1" applyAlignment="1">
      <alignment horizontal="center"/>
    </xf>
    <xf numFmtId="0" fontId="72" fillId="0" borderId="26" xfId="0" applyFont="1" applyFill="1" applyBorder="1" applyAlignment="1">
      <alignment vertical="center" wrapText="1"/>
    </xf>
    <xf numFmtId="167" fontId="72" fillId="0" borderId="26" xfId="7" applyNumberFormat="1" applyFont="1" applyFill="1" applyBorder="1" applyAlignment="1">
      <alignment vertical="center" wrapText="1"/>
    </xf>
    <xf numFmtId="167" fontId="72" fillId="0" borderId="25" xfId="7" applyNumberFormat="1" applyFont="1" applyFill="1" applyBorder="1" applyAlignment="1">
      <alignment horizontal="center" vertical="center" wrapText="1"/>
    </xf>
    <xf numFmtId="0" fontId="75" fillId="0" borderId="25" xfId="0" applyFont="1" applyBorder="1" applyAlignment="1">
      <alignment horizontal="left" vertical="top" wrapText="1"/>
    </xf>
    <xf numFmtId="3" fontId="75" fillId="0" borderId="25" xfId="0" applyNumberFormat="1" applyFont="1" applyBorder="1" applyAlignment="1">
      <alignment horizontal="left" vertical="top" wrapText="1"/>
    </xf>
    <xf numFmtId="0" fontId="75" fillId="0" borderId="31" xfId="0" applyFont="1" applyBorder="1" applyAlignment="1">
      <alignment vertical="top" wrapText="1"/>
    </xf>
    <xf numFmtId="0" fontId="75" fillId="0" borderId="25" xfId="0" applyFont="1" applyBorder="1" applyAlignment="1">
      <alignment horizontal="center" vertical="top" wrapText="1"/>
    </xf>
    <xf numFmtId="166" fontId="72" fillId="0" borderId="25" xfId="6" applyNumberFormat="1" applyFont="1" applyBorder="1" applyAlignment="1">
      <alignment horizontal="right" vertical="top"/>
    </xf>
    <xf numFmtId="0" fontId="75" fillId="0" borderId="0" xfId="0" applyFont="1" applyAlignment="1">
      <alignment horizontal="right"/>
    </xf>
    <xf numFmtId="0" fontId="72" fillId="0" borderId="0" xfId="1" applyFont="1" applyFill="1"/>
    <xf numFmtId="0" fontId="72" fillId="0" borderId="0" xfId="1" applyFont="1" applyFill="1" applyAlignment="1">
      <alignment horizontal="right"/>
    </xf>
    <xf numFmtId="0" fontId="72" fillId="0" borderId="25" xfId="1" applyFont="1" applyFill="1" applyBorder="1" applyAlignment="1">
      <alignment vertical="top" wrapText="1"/>
    </xf>
    <xf numFmtId="0" fontId="72" fillId="0" borderId="0" xfId="1" applyFont="1" applyFill="1" applyBorder="1" applyAlignment="1">
      <alignment vertical="top" wrapText="1"/>
    </xf>
    <xf numFmtId="0" fontId="76" fillId="0" borderId="25" xfId="1" applyFont="1" applyFill="1" applyBorder="1" applyAlignment="1">
      <alignment horizontal="left" vertical="top" wrapText="1"/>
    </xf>
    <xf numFmtId="0" fontId="76" fillId="0" borderId="27" xfId="1" applyFont="1" applyFill="1" applyBorder="1" applyAlignment="1">
      <alignment horizontal="left" vertical="top" wrapText="1"/>
    </xf>
    <xf numFmtId="0" fontId="76" fillId="0" borderId="0" xfId="1" applyFont="1" applyFill="1" applyBorder="1" applyAlignment="1">
      <alignment horizontal="left" vertical="top" wrapText="1"/>
    </xf>
    <xf numFmtId="0" fontId="77" fillId="0" borderId="0" xfId="1" applyFont="1" applyFill="1" applyAlignment="1">
      <alignment horizontal="left" vertical="top" wrapText="1"/>
    </xf>
    <xf numFmtId="0" fontId="76" fillId="0" borderId="0" xfId="1" applyFont="1" applyFill="1" applyAlignment="1">
      <alignment vertical="top"/>
    </xf>
    <xf numFmtId="0" fontId="76" fillId="0" borderId="0" xfId="1" applyFont="1" applyFill="1" applyAlignment="1">
      <alignment vertical="top" wrapText="1"/>
    </xf>
    <xf numFmtId="0" fontId="72" fillId="0" borderId="25" xfId="0" applyFont="1" applyFill="1" applyBorder="1" applyAlignment="1">
      <alignment horizontal="left" vertical="top" wrapText="1"/>
    </xf>
    <xf numFmtId="0" fontId="72" fillId="0" borderId="25" xfId="1" applyFont="1" applyFill="1" applyBorder="1" applyAlignment="1">
      <alignment horizontal="center" vertical="top" wrapText="1"/>
    </xf>
    <xf numFmtId="0" fontId="72" fillId="0" borderId="25" xfId="1" applyFont="1" applyFill="1" applyBorder="1" applyAlignment="1">
      <alignment wrapText="1"/>
    </xf>
    <xf numFmtId="0" fontId="72" fillId="0" borderId="30" xfId="1" applyFont="1" applyFill="1" applyBorder="1" applyAlignment="1">
      <alignment horizontal="center" wrapText="1"/>
    </xf>
    <xf numFmtId="0" fontId="72" fillId="0" borderId="3" xfId="1" applyFont="1" applyFill="1" applyBorder="1" applyAlignment="1">
      <alignment horizontal="center" vertical="top" wrapText="1"/>
    </xf>
    <xf numFmtId="0" fontId="72" fillId="0" borderId="28" xfId="1" applyFont="1" applyFill="1" applyBorder="1" applyAlignment="1">
      <alignment horizontal="left" vertical="top"/>
    </xf>
    <xf numFmtId="0" fontId="72" fillId="0" borderId="27" xfId="1" applyFont="1" applyFill="1" applyBorder="1" applyAlignment="1">
      <alignment horizontal="left" vertical="top"/>
    </xf>
    <xf numFmtId="170" fontId="72" fillId="0" borderId="25" xfId="1" applyNumberFormat="1" applyFont="1" applyFill="1" applyBorder="1" applyAlignment="1">
      <alignment horizontal="center" vertical="center" wrapText="1"/>
    </xf>
    <xf numFmtId="0" fontId="73" fillId="0" borderId="0" xfId="0" applyFont="1" applyFill="1"/>
    <xf numFmtId="0" fontId="72" fillId="0" borderId="0" xfId="0" applyFont="1" applyFill="1"/>
    <xf numFmtId="0" fontId="73" fillId="0" borderId="25" xfId="0" applyFont="1" applyFill="1" applyBorder="1" applyAlignment="1">
      <alignment vertical="top" wrapText="1"/>
    </xf>
    <xf numFmtId="0" fontId="78" fillId="0" borderId="25" xfId="0" applyFont="1" applyFill="1" applyBorder="1" applyAlignment="1">
      <alignment horizontal="left" vertical="top" wrapText="1"/>
    </xf>
    <xf numFmtId="0" fontId="78" fillId="0" borderId="27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justify"/>
    </xf>
    <xf numFmtId="0" fontId="72" fillId="0" borderId="0" xfId="0" applyFont="1" applyFill="1" applyBorder="1" applyAlignment="1">
      <alignment vertical="top"/>
    </xf>
    <xf numFmtId="0" fontId="73" fillId="0" borderId="25" xfId="0" applyFont="1" applyFill="1" applyBorder="1" applyAlignment="1">
      <alignment horizontal="center" vertical="top" wrapText="1"/>
    </xf>
    <xf numFmtId="0" fontId="73" fillId="0" borderId="25" xfId="0" applyFont="1" applyFill="1" applyBorder="1" applyAlignment="1">
      <alignment wrapText="1"/>
    </xf>
    <xf numFmtId="0" fontId="73" fillId="0" borderId="2" xfId="0" applyFont="1" applyFill="1" applyBorder="1" applyAlignment="1">
      <alignment vertical="top" wrapText="1"/>
    </xf>
    <xf numFmtId="0" fontId="73" fillId="0" borderId="25" xfId="0" applyFont="1" applyFill="1" applyBorder="1" applyAlignment="1">
      <alignment horizontal="left" vertical="top" wrapText="1"/>
    </xf>
    <xf numFmtId="0" fontId="73" fillId="0" borderId="28" xfId="0" applyFont="1" applyFill="1" applyBorder="1" applyAlignment="1">
      <alignment vertical="top" wrapText="1"/>
    </xf>
    <xf numFmtId="0" fontId="73" fillId="0" borderId="27" xfId="0" applyFont="1" applyFill="1" applyBorder="1" applyAlignment="1">
      <alignment vertical="top" wrapText="1"/>
    </xf>
    <xf numFmtId="37" fontId="79" fillId="0" borderId="25" xfId="0" applyNumberFormat="1" applyFont="1" applyFill="1" applyBorder="1" applyAlignment="1">
      <alignment horizontal="center" vertical="center" wrapText="1"/>
    </xf>
    <xf numFmtId="0" fontId="73" fillId="0" borderId="28" xfId="0" applyFont="1" applyFill="1" applyBorder="1" applyAlignment="1">
      <alignment horizontal="left" vertical="top"/>
    </xf>
    <xf numFmtId="0" fontId="73" fillId="0" borderId="27" xfId="0" applyFont="1" applyFill="1" applyBorder="1" applyAlignment="1">
      <alignment horizontal="left" vertical="top"/>
    </xf>
    <xf numFmtId="170" fontId="79" fillId="0" borderId="25" xfId="0" applyNumberFormat="1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left" vertical="top"/>
    </xf>
    <xf numFmtId="49" fontId="80" fillId="0" borderId="0" xfId="7" applyNumberFormat="1" applyFont="1" applyFill="1" applyBorder="1" applyAlignment="1">
      <alignment horizontal="right"/>
    </xf>
    <xf numFmtId="0" fontId="72" fillId="0" borderId="0" xfId="1" applyFont="1" applyFill="1" applyAlignment="1">
      <alignment horizontal="center" wrapText="1"/>
    </xf>
    <xf numFmtId="0" fontId="72" fillId="0" borderId="0" xfId="0" applyFont="1" applyFill="1" applyBorder="1" applyAlignment="1">
      <alignment horizontal="center" vertical="top" wrapText="1"/>
    </xf>
    <xf numFmtId="0" fontId="72" fillId="0" borderId="0" xfId="0" applyFont="1" applyFill="1" applyBorder="1" applyAlignment="1"/>
    <xf numFmtId="0" fontId="72" fillId="0" borderId="0" xfId="0" applyFont="1" applyFill="1" applyBorder="1"/>
    <xf numFmtId="0" fontId="72" fillId="0" borderId="25" xfId="0" applyFont="1" applyFill="1" applyBorder="1" applyAlignment="1">
      <alignment vertical="top" wrapText="1"/>
    </xf>
    <xf numFmtId="0" fontId="72" fillId="0" borderId="0" xfId="0" applyFont="1" applyFill="1" applyBorder="1" applyAlignment="1">
      <alignment vertical="top" wrapText="1"/>
    </xf>
    <xf numFmtId="0" fontId="72" fillId="0" borderId="0" xfId="0" applyFont="1" applyFill="1" applyBorder="1" applyAlignment="1">
      <alignment horizontal="left" vertical="top" wrapText="1"/>
    </xf>
    <xf numFmtId="0" fontId="72" fillId="0" borderId="25" xfId="0" applyFont="1" applyFill="1" applyBorder="1" applyAlignment="1">
      <alignment vertical="center" wrapText="1"/>
    </xf>
    <xf numFmtId="0" fontId="72" fillId="0" borderId="25" xfId="0" applyFont="1" applyFill="1" applyBorder="1" applyAlignment="1">
      <alignment horizontal="left" vertical="center" wrapText="1"/>
    </xf>
    <xf numFmtId="0" fontId="76" fillId="0" borderId="25" xfId="0" applyFont="1" applyFill="1" applyBorder="1" applyAlignment="1">
      <alignment horizontal="left" vertical="top" wrapText="1"/>
    </xf>
    <xf numFmtId="0" fontId="72" fillId="0" borderId="28" xfId="0" applyFont="1" applyFill="1" applyBorder="1" applyAlignment="1">
      <alignment vertical="top" wrapText="1"/>
    </xf>
    <xf numFmtId="0" fontId="72" fillId="0" borderId="27" xfId="0" applyFont="1" applyFill="1" applyBorder="1" applyAlignment="1">
      <alignment vertical="top" wrapText="1"/>
    </xf>
    <xf numFmtId="166" fontId="72" fillId="0" borderId="25" xfId="6" applyNumberFormat="1" applyFont="1" applyFill="1" applyBorder="1" applyAlignment="1">
      <alignment horizontal="center" vertical="center"/>
    </xf>
    <xf numFmtId="0" fontId="72" fillId="0" borderId="25" xfId="8" applyFont="1" applyFill="1" applyBorder="1" applyAlignment="1">
      <alignment vertical="top" wrapText="1"/>
    </xf>
    <xf numFmtId="170" fontId="72" fillId="0" borderId="25" xfId="0" applyNumberFormat="1" applyFont="1" applyFill="1" applyBorder="1" applyAlignment="1">
      <alignment vertical="center"/>
    </xf>
    <xf numFmtId="0" fontId="78" fillId="0" borderId="25" xfId="1" applyFont="1" applyFill="1" applyBorder="1" applyAlignment="1">
      <alignment horizontal="left" vertical="top" wrapText="1"/>
    </xf>
    <xf numFmtId="0" fontId="78" fillId="0" borderId="27" xfId="1" applyFont="1" applyFill="1" applyBorder="1" applyAlignment="1">
      <alignment horizontal="left" vertical="top" wrapText="1"/>
    </xf>
    <xf numFmtId="0" fontId="80" fillId="0" borderId="25" xfId="0" applyFont="1" applyFill="1" applyBorder="1" applyAlignment="1">
      <alignment horizontal="left" vertical="top" wrapText="1"/>
    </xf>
    <xf numFmtId="0" fontId="72" fillId="0" borderId="26" xfId="1" applyFont="1" applyFill="1" applyBorder="1" applyAlignment="1">
      <alignment horizontal="center" vertical="top" wrapText="1"/>
    </xf>
    <xf numFmtId="0" fontId="72" fillId="0" borderId="2" xfId="1" applyFont="1" applyFill="1" applyBorder="1" applyAlignment="1">
      <alignment horizontal="center" vertical="top" wrapText="1"/>
    </xf>
    <xf numFmtId="0" fontId="73" fillId="0" borderId="0" xfId="0" applyFont="1" applyFill="1" applyBorder="1" applyAlignment="1">
      <alignment vertical="top" wrapText="1"/>
    </xf>
    <xf numFmtId="0" fontId="78" fillId="0" borderId="0" xfId="0" applyFont="1" applyFill="1" applyBorder="1" applyAlignment="1">
      <alignment horizontal="left" vertical="top" wrapText="1"/>
    </xf>
    <xf numFmtId="172" fontId="79" fillId="0" borderId="0" xfId="0" applyNumberFormat="1" applyFont="1" applyFill="1" applyBorder="1" applyAlignment="1">
      <alignment horizontal="right" wrapText="1"/>
    </xf>
    <xf numFmtId="0" fontId="80" fillId="0" borderId="25" xfId="0" applyFont="1" applyFill="1" applyBorder="1" applyAlignment="1">
      <alignment horizontal="left" vertical="center" wrapText="1"/>
    </xf>
    <xf numFmtId="0" fontId="73" fillId="0" borderId="0" xfId="0" applyFont="1"/>
    <xf numFmtId="0" fontId="73" fillId="0" borderId="0" xfId="0" applyFont="1" applyAlignment="1">
      <alignment horizontal="right"/>
    </xf>
    <xf numFmtId="0" fontId="73" fillId="0" borderId="0" xfId="0" applyFont="1" applyAlignment="1"/>
    <xf numFmtId="0" fontId="81" fillId="0" borderId="0" xfId="0" applyFont="1" applyAlignment="1">
      <alignment horizontal="left" vertical="top" wrapText="1"/>
    </xf>
    <xf numFmtId="0" fontId="75" fillId="0" borderId="25" xfId="0" applyFont="1" applyFill="1" applyBorder="1" applyAlignment="1">
      <alignment horizontal="center" vertical="center" wrapText="1"/>
    </xf>
    <xf numFmtId="0" fontId="75" fillId="0" borderId="25" xfId="0" applyFont="1" applyBorder="1" applyAlignment="1">
      <alignment horizontal="center" vertical="center" wrapText="1"/>
    </xf>
    <xf numFmtId="0" fontId="75" fillId="0" borderId="25" xfId="0" applyFont="1" applyBorder="1" applyAlignment="1">
      <alignment horizontal="left"/>
    </xf>
    <xf numFmtId="0" fontId="72" fillId="0" borderId="25" xfId="0" applyFont="1" applyBorder="1" applyAlignment="1">
      <alignment horizontal="left" vertical="center" wrapText="1"/>
    </xf>
    <xf numFmtId="169" fontId="72" fillId="0" borderId="25" xfId="0" applyNumberFormat="1" applyFont="1" applyBorder="1" applyAlignment="1">
      <alignment horizontal="center" vertical="center" wrapText="1"/>
    </xf>
    <xf numFmtId="169" fontId="72" fillId="0" borderId="25" xfId="0" applyNumberFormat="1" applyFont="1" applyFill="1" applyBorder="1" applyAlignment="1">
      <alignment horizontal="center" vertical="center" wrapText="1"/>
    </xf>
    <xf numFmtId="49" fontId="72" fillId="0" borderId="25" xfId="0" applyNumberFormat="1" applyFont="1" applyBorder="1" applyAlignment="1">
      <alignment horizontal="center" vertical="center" wrapText="1"/>
    </xf>
    <xf numFmtId="169" fontId="72" fillId="2" borderId="25" xfId="0" applyNumberFormat="1" applyFont="1" applyFill="1" applyBorder="1" applyAlignment="1">
      <alignment horizontal="center" vertical="center" wrapText="1"/>
    </xf>
    <xf numFmtId="49" fontId="72" fillId="0" borderId="26" xfId="0" applyNumberFormat="1" applyFont="1" applyBorder="1" applyAlignment="1">
      <alignment horizontal="center" vertical="center" wrapText="1"/>
    </xf>
    <xf numFmtId="0" fontId="72" fillId="0" borderId="25" xfId="0" applyFont="1" applyBorder="1" applyAlignment="1">
      <alignment vertical="center" wrapText="1"/>
    </xf>
    <xf numFmtId="49" fontId="72" fillId="0" borderId="28" xfId="0" applyNumberFormat="1" applyFont="1" applyBorder="1" applyAlignment="1">
      <alignment horizontal="center" vertical="center" wrapText="1"/>
    </xf>
    <xf numFmtId="0" fontId="72" fillId="0" borderId="27" xfId="0" applyFont="1" applyBorder="1" applyAlignment="1">
      <alignment horizontal="center" vertical="center" wrapText="1"/>
    </xf>
    <xf numFmtId="0" fontId="75" fillId="0" borderId="0" xfId="0" applyFont="1"/>
    <xf numFmtId="0" fontId="75" fillId="0" borderId="0" xfId="0" applyFont="1" applyAlignment="1">
      <alignment horizontal="left" vertical="top" wrapText="1"/>
    </xf>
    <xf numFmtId="0" fontId="72" fillId="0" borderId="25" xfId="0" applyFont="1" applyBorder="1" applyAlignment="1">
      <alignment horizontal="left" vertical="top" wrapText="1"/>
    </xf>
    <xf numFmtId="170" fontId="75" fillId="2" borderId="25" xfId="7" applyNumberFormat="1" applyFont="1" applyFill="1" applyBorder="1" applyAlignment="1">
      <alignment horizontal="center" vertical="center" wrapText="1"/>
    </xf>
    <xf numFmtId="49" fontId="76" fillId="56" borderId="26" xfId="0" applyNumberFormat="1" applyFont="1" applyFill="1" applyBorder="1" applyAlignment="1">
      <alignment vertical="top" wrapText="1"/>
    </xf>
    <xf numFmtId="0" fontId="82" fillId="56" borderId="26" xfId="0" applyFont="1" applyFill="1" applyBorder="1" applyAlignment="1">
      <alignment vertical="top" wrapText="1"/>
    </xf>
    <xf numFmtId="0" fontId="76" fillId="0" borderId="25" xfId="0" applyFont="1" applyBorder="1" applyAlignment="1">
      <alignment horizontal="left" vertical="center" wrapText="1"/>
    </xf>
    <xf numFmtId="170" fontId="79" fillId="56" borderId="25" xfId="0" applyNumberFormat="1" applyFont="1" applyFill="1" applyBorder="1" applyAlignment="1">
      <alignment horizontal="center" vertical="center" wrapText="1"/>
    </xf>
    <xf numFmtId="0" fontId="76" fillId="56" borderId="2" xfId="0" applyFont="1" applyFill="1" applyBorder="1" applyAlignment="1">
      <alignment vertical="top" wrapText="1"/>
    </xf>
    <xf numFmtId="0" fontId="82" fillId="56" borderId="3" xfId="0" applyFont="1" applyFill="1" applyBorder="1" applyAlignment="1">
      <alignment vertical="top" wrapText="1"/>
    </xf>
    <xf numFmtId="0" fontId="82" fillId="56" borderId="2" xfId="0" applyFont="1" applyFill="1" applyBorder="1" applyAlignment="1">
      <alignment vertical="top" wrapText="1"/>
    </xf>
    <xf numFmtId="0" fontId="73" fillId="0" borderId="25" xfId="0" applyFont="1" applyBorder="1" applyAlignment="1">
      <alignment horizontal="left" vertical="center" wrapText="1"/>
    </xf>
    <xf numFmtId="170" fontId="73" fillId="0" borderId="25" xfId="0" applyNumberFormat="1" applyFont="1" applyBorder="1" applyAlignment="1">
      <alignment horizontal="center" vertical="center" wrapText="1"/>
    </xf>
    <xf numFmtId="49" fontId="76" fillId="56" borderId="26" xfId="0" applyNumberFormat="1" applyFont="1" applyFill="1" applyBorder="1" applyAlignment="1">
      <alignment horizontal="center" vertical="top" wrapText="1"/>
    </xf>
    <xf numFmtId="0" fontId="81" fillId="0" borderId="26" xfId="0" applyFont="1" applyBorder="1" applyAlignment="1">
      <alignment horizontal="center" vertical="top" wrapText="1"/>
    </xf>
    <xf numFmtId="49" fontId="76" fillId="56" borderId="2" xfId="0" applyNumberFormat="1" applyFont="1" applyFill="1" applyBorder="1" applyAlignment="1">
      <alignment horizontal="center" vertical="top" wrapText="1"/>
    </xf>
    <xf numFmtId="0" fontId="81" fillId="0" borderId="3" xfId="0" applyFont="1" applyBorder="1" applyAlignment="1">
      <alignment horizontal="center" vertical="top" wrapText="1"/>
    </xf>
    <xf numFmtId="0" fontId="73" fillId="0" borderId="26" xfId="0" applyFont="1" applyBorder="1" applyAlignment="1">
      <alignment horizontal="center" vertical="top" wrapText="1"/>
    </xf>
    <xf numFmtId="170" fontId="73" fillId="0" borderId="3" xfId="0" applyNumberFormat="1" applyFont="1" applyBorder="1" applyAlignment="1">
      <alignment horizontal="center" vertical="center" wrapText="1"/>
    </xf>
    <xf numFmtId="0" fontId="73" fillId="0" borderId="2" xfId="0" applyFont="1" applyBorder="1" applyAlignment="1">
      <alignment horizontal="center" vertical="top" wrapText="1"/>
    </xf>
    <xf numFmtId="0" fontId="73" fillId="0" borderId="2" xfId="0" applyFont="1" applyBorder="1" applyAlignment="1">
      <alignment vertical="top" wrapText="1"/>
    </xf>
    <xf numFmtId="0" fontId="80" fillId="0" borderId="25" xfId="0" applyFont="1" applyBorder="1" applyAlignment="1">
      <alignment horizontal="left" vertical="center" wrapText="1"/>
    </xf>
    <xf numFmtId="170" fontId="80" fillId="0" borderId="3" xfId="7" applyNumberFormat="1" applyFont="1" applyBorder="1" applyAlignment="1">
      <alignment horizontal="center" vertical="center"/>
    </xf>
    <xf numFmtId="0" fontId="73" fillId="0" borderId="3" xfId="0" applyFont="1" applyBorder="1" applyAlignment="1">
      <alignment vertical="top" wrapText="1"/>
    </xf>
    <xf numFmtId="167" fontId="75" fillId="0" borderId="25" xfId="7" applyNumberFormat="1" applyFont="1" applyBorder="1" applyAlignment="1">
      <alignment horizontal="center" vertical="center" wrapText="1"/>
    </xf>
    <xf numFmtId="167" fontId="75" fillId="2" borderId="25" xfId="7" applyNumberFormat="1" applyFont="1" applyFill="1" applyBorder="1" applyAlignment="1">
      <alignment horizontal="center" vertical="center" wrapText="1"/>
    </xf>
    <xf numFmtId="0" fontId="72" fillId="0" borderId="25" xfId="165" applyFont="1" applyFill="1" applyBorder="1" applyAlignment="1">
      <alignment horizontal="left" vertical="top" wrapText="1"/>
    </xf>
    <xf numFmtId="0" fontId="80" fillId="0" borderId="25" xfId="0" applyFont="1" applyBorder="1" applyAlignment="1">
      <alignment horizontal="left" vertical="top" wrapText="1"/>
    </xf>
    <xf numFmtId="166" fontId="80" fillId="0" borderId="25" xfId="6" applyNumberFormat="1" applyFont="1" applyBorder="1" applyAlignment="1">
      <alignment horizontal="center" vertical="center"/>
    </xf>
    <xf numFmtId="0" fontId="74" fillId="0" borderId="0" xfId="0" applyFont="1" applyAlignment="1">
      <alignment horizontal="left" vertical="top" wrapText="1"/>
    </xf>
    <xf numFmtId="166" fontId="72" fillId="0" borderId="25" xfId="6" applyNumberFormat="1" applyFont="1" applyBorder="1" applyAlignment="1">
      <alignment horizontal="center" vertical="center"/>
    </xf>
    <xf numFmtId="49" fontId="72" fillId="0" borderId="25" xfId="0" applyNumberFormat="1" applyFont="1" applyBorder="1" applyAlignment="1">
      <alignment horizontal="left" vertical="top" wrapText="1"/>
    </xf>
    <xf numFmtId="0" fontId="75" fillId="0" borderId="26" xfId="0" applyFont="1" applyBorder="1" applyAlignment="1">
      <alignment horizontal="center" wrapText="1"/>
    </xf>
    <xf numFmtId="0" fontId="72" fillId="0" borderId="26" xfId="0" applyFont="1" applyBorder="1" applyAlignment="1">
      <alignment horizontal="left" wrapText="1"/>
    </xf>
    <xf numFmtId="170" fontId="75" fillId="2" borderId="26" xfId="7" applyNumberFormat="1" applyFont="1" applyFill="1" applyBorder="1" applyAlignment="1">
      <alignment horizontal="center" wrapText="1"/>
    </xf>
    <xf numFmtId="0" fontId="75" fillId="0" borderId="0" xfId="0" applyFont="1" applyAlignment="1">
      <alignment horizontal="left" wrapText="1"/>
    </xf>
    <xf numFmtId="0" fontId="72" fillId="0" borderId="2" xfId="8" applyFont="1" applyFill="1" applyBorder="1" applyAlignment="1">
      <alignment vertical="top" wrapText="1"/>
    </xf>
    <xf numFmtId="166" fontId="72" fillId="0" borderId="25" xfId="8" applyNumberFormat="1" applyFont="1" applyFill="1" applyBorder="1" applyAlignment="1">
      <alignment horizontal="center" vertical="center" wrapText="1"/>
    </xf>
    <xf numFmtId="0" fontId="72" fillId="0" borderId="3" xfId="8" applyFont="1" applyFill="1" applyBorder="1" applyAlignment="1">
      <alignment vertical="top" wrapText="1"/>
    </xf>
    <xf numFmtId="169" fontId="75" fillId="0" borderId="25" xfId="0" applyNumberFormat="1" applyFont="1" applyFill="1" applyBorder="1" applyAlignment="1">
      <alignment horizontal="center" vertical="center"/>
    </xf>
    <xf numFmtId="0" fontId="75" fillId="0" borderId="25" xfId="0" applyFont="1" applyBorder="1" applyAlignment="1">
      <alignment wrapText="1"/>
    </xf>
    <xf numFmtId="0" fontId="75" fillId="2" borderId="25" xfId="0" applyFont="1" applyFill="1" applyBorder="1" applyAlignment="1">
      <alignment horizontal="left" vertical="top" wrapText="1"/>
    </xf>
    <xf numFmtId="0" fontId="75" fillId="0" borderId="25" xfId="0" applyFont="1" applyBorder="1" applyAlignment="1">
      <alignment horizontal="center" wrapText="1"/>
    </xf>
    <xf numFmtId="170" fontId="75" fillId="2" borderId="25" xfId="7" applyNumberFormat="1" applyFont="1" applyFill="1" applyBorder="1" applyAlignment="1">
      <alignment horizontal="center" wrapText="1"/>
    </xf>
    <xf numFmtId="0" fontId="75" fillId="0" borderId="0" xfId="0" applyFont="1" applyFill="1"/>
    <xf numFmtId="0" fontId="75" fillId="0" borderId="0" xfId="0" applyFont="1" applyFill="1" applyAlignment="1">
      <alignment horizontal="right"/>
    </xf>
    <xf numFmtId="0" fontId="75" fillId="0" borderId="0" xfId="0" applyFont="1" applyFill="1" applyAlignment="1">
      <alignment horizontal="center"/>
    </xf>
    <xf numFmtId="0" fontId="75" fillId="0" borderId="0" xfId="0" applyFont="1" applyFill="1" applyAlignment="1">
      <alignment horizontal="left" vertical="top" wrapText="1"/>
    </xf>
    <xf numFmtId="0" fontId="75" fillId="0" borderId="2" xfId="0" applyFont="1" applyFill="1" applyBorder="1" applyAlignment="1">
      <alignment horizontal="center" vertical="center" wrapText="1"/>
    </xf>
    <xf numFmtId="0" fontId="72" fillId="0" borderId="1" xfId="0" applyFont="1" applyFill="1" applyBorder="1" applyAlignment="1">
      <alignment horizontal="left" vertical="top" wrapText="1"/>
    </xf>
    <xf numFmtId="168" fontId="75" fillId="0" borderId="25" xfId="0" applyNumberFormat="1" applyFont="1" applyFill="1" applyBorder="1" applyAlignment="1">
      <alignment horizontal="center" vertical="center" wrapText="1"/>
    </xf>
    <xf numFmtId="0" fontId="75" fillId="0" borderId="5" xfId="0" applyFont="1" applyFill="1" applyBorder="1" applyAlignment="1">
      <alignment vertical="top" wrapText="1"/>
    </xf>
    <xf numFmtId="166" fontId="72" fillId="0" borderId="25" xfId="0" applyNumberFormat="1" applyFont="1" applyFill="1" applyBorder="1" applyAlignment="1">
      <alignment horizontal="center" vertical="top" wrapText="1"/>
    </xf>
    <xf numFmtId="166" fontId="75" fillId="0" borderId="0" xfId="0" applyNumberFormat="1" applyFont="1" applyFill="1" applyAlignment="1">
      <alignment horizontal="left" vertical="top" wrapText="1"/>
    </xf>
    <xf numFmtId="0" fontId="80" fillId="0" borderId="25" xfId="165" applyFont="1" applyFill="1" applyBorder="1">
      <alignment horizontal="left" vertical="top" wrapText="1"/>
    </xf>
    <xf numFmtId="0" fontId="75" fillId="0" borderId="25" xfId="0" applyFont="1" applyFill="1" applyBorder="1" applyAlignment="1">
      <alignment horizontal="center"/>
    </xf>
    <xf numFmtId="0" fontId="75" fillId="0" borderId="2" xfId="0" applyFont="1" applyFill="1" applyBorder="1" applyAlignment="1">
      <alignment vertical="top" wrapText="1"/>
    </xf>
    <xf numFmtId="0" fontId="75" fillId="0" borderId="25" xfId="0" applyFont="1" applyFill="1" applyBorder="1" applyAlignment="1"/>
    <xf numFmtId="0" fontId="72" fillId="0" borderId="25" xfId="165" applyFont="1" applyFill="1" applyBorder="1" applyAlignment="1">
      <alignment horizontal="center" vertical="top"/>
    </xf>
    <xf numFmtId="166" fontId="72" fillId="0" borderId="25" xfId="6" applyNumberFormat="1" applyFont="1" applyFill="1" applyBorder="1" applyAlignment="1">
      <alignment horizontal="center" vertical="top"/>
    </xf>
    <xf numFmtId="39" fontId="75" fillId="0" borderId="0" xfId="0" applyNumberFormat="1" applyFont="1" applyFill="1" applyAlignment="1">
      <alignment horizontal="left" vertical="top" wrapText="1"/>
    </xf>
    <xf numFmtId="0" fontId="75" fillId="0" borderId="3" xfId="0" applyFont="1" applyFill="1" applyBorder="1" applyAlignment="1">
      <alignment vertical="top" wrapText="1"/>
    </xf>
    <xf numFmtId="166" fontId="72" fillId="0" borderId="25" xfId="6" applyNumberFormat="1" applyFont="1" applyBorder="1" applyAlignment="1">
      <alignment horizontal="center" vertical="top"/>
    </xf>
    <xf numFmtId="0" fontId="73" fillId="0" borderId="25" xfId="0" applyFont="1" applyBorder="1" applyAlignment="1">
      <alignment horizontal="left" vertical="top" wrapText="1"/>
    </xf>
    <xf numFmtId="0" fontId="81" fillId="0" borderId="5" xfId="0" applyFont="1" applyBorder="1" applyAlignment="1">
      <alignment vertical="top" wrapText="1"/>
    </xf>
    <xf numFmtId="0" fontId="72" fillId="0" borderId="25" xfId="8" applyFont="1" applyBorder="1" applyAlignment="1">
      <alignment horizontal="left" vertical="top" wrapText="1"/>
    </xf>
    <xf numFmtId="0" fontId="76" fillId="0" borderId="25" xfId="8" applyFont="1" applyBorder="1" applyAlignment="1">
      <alignment horizontal="left" vertical="top" wrapText="1"/>
    </xf>
    <xf numFmtId="0" fontId="76" fillId="0" borderId="26" xfId="8" applyFont="1" applyBorder="1" applyAlignment="1">
      <alignment horizontal="left" vertical="top" wrapText="1"/>
    </xf>
    <xf numFmtId="0" fontId="75" fillId="0" borderId="25" xfId="0" applyFont="1" applyBorder="1" applyAlignment="1">
      <alignment horizontal="center"/>
    </xf>
    <xf numFmtId="170" fontId="75" fillId="0" borderId="25" xfId="0" applyNumberFormat="1" applyFont="1" applyFill="1" applyBorder="1" applyAlignment="1">
      <alignment horizontal="center" vertical="center"/>
    </xf>
    <xf numFmtId="170" fontId="75" fillId="0" borderId="25" xfId="0" applyNumberFormat="1" applyFont="1" applyFill="1" applyBorder="1" applyAlignment="1">
      <alignment vertical="center"/>
    </xf>
    <xf numFmtId="0" fontId="75" fillId="0" borderId="1" xfId="0" applyFont="1" applyFill="1" applyBorder="1" applyAlignment="1">
      <alignment horizontal="center" vertical="top"/>
    </xf>
    <xf numFmtId="0" fontId="75" fillId="0" borderId="4" xfId="0" applyFont="1" applyFill="1" applyBorder="1" applyAlignment="1">
      <alignment horizontal="center" vertical="top"/>
    </xf>
    <xf numFmtId="0" fontId="75" fillId="0" borderId="25" xfId="0" applyFont="1" applyFill="1" applyBorder="1" applyAlignment="1">
      <alignment vertical="top" wrapText="1"/>
    </xf>
    <xf numFmtId="0" fontId="75" fillId="0" borderId="25" xfId="0" applyFont="1" applyFill="1" applyBorder="1" applyAlignment="1">
      <alignment horizontal="center" vertical="top" wrapText="1"/>
    </xf>
    <xf numFmtId="0" fontId="75" fillId="0" borderId="25" xfId="0" applyFont="1" applyBorder="1" applyAlignment="1">
      <alignment horizontal="center" vertical="center" wrapText="1"/>
    </xf>
    <xf numFmtId="0" fontId="75" fillId="0" borderId="25" xfId="0" applyFont="1" applyBorder="1" applyAlignment="1">
      <alignment horizontal="center" vertical="top" wrapText="1"/>
    </xf>
    <xf numFmtId="0" fontId="75" fillId="0" borderId="26" xfId="0" applyFont="1" applyBorder="1" applyAlignment="1">
      <alignment horizontal="center" wrapText="1"/>
    </xf>
    <xf numFmtId="0" fontId="72" fillId="0" borderId="0" xfId="0" applyFont="1" applyFill="1" applyAlignment="1">
      <alignment horizontal="right" vertical="top" wrapText="1"/>
    </xf>
    <xf numFmtId="0" fontId="72" fillId="0" borderId="0" xfId="107" applyFont="1" applyFill="1" applyBorder="1" applyAlignment="1">
      <alignment wrapText="1"/>
    </xf>
    <xf numFmtId="0" fontId="72" fillId="0" borderId="0" xfId="107" applyFont="1" applyFill="1" applyBorder="1" applyAlignment="1">
      <alignment horizontal="right"/>
    </xf>
    <xf numFmtId="0" fontId="72" fillId="0" borderId="0" xfId="107" applyFont="1" applyFill="1" applyAlignment="1">
      <alignment wrapText="1"/>
    </xf>
    <xf numFmtId="0" fontId="83" fillId="0" borderId="0" xfId="107" applyFont="1" applyFill="1" applyAlignment="1">
      <alignment horizontal="right" vertical="center"/>
    </xf>
    <xf numFmtId="0" fontId="72" fillId="0" borderId="0" xfId="107" applyFont="1" applyFill="1" applyAlignment="1">
      <alignment horizontal="right"/>
    </xf>
    <xf numFmtId="0" fontId="72" fillId="0" borderId="0" xfId="0" applyFont="1" applyFill="1" applyAlignment="1">
      <alignment horizontal="left" vertical="top" wrapText="1"/>
    </xf>
    <xf numFmtId="0" fontId="75" fillId="0" borderId="6" xfId="0" applyFont="1" applyFill="1" applyBorder="1" applyAlignment="1">
      <alignment horizontal="center" vertical="center" wrapText="1"/>
    </xf>
    <xf numFmtId="0" fontId="72" fillId="0" borderId="25" xfId="0" applyFont="1" applyFill="1" applyBorder="1" applyAlignment="1">
      <alignment horizontal="left" vertical="top" wrapText="1"/>
    </xf>
    <xf numFmtId="0" fontId="75" fillId="0" borderId="25" xfId="0" applyFont="1" applyBorder="1" applyAlignment="1">
      <alignment horizontal="center" vertical="center" wrapText="1"/>
    </xf>
    <xf numFmtId="0" fontId="72" fillId="0" borderId="33" xfId="1" applyFont="1" applyFill="1" applyBorder="1" applyAlignment="1">
      <alignment horizontal="center" wrapText="1"/>
    </xf>
    <xf numFmtId="0" fontId="72" fillId="0" borderId="34" xfId="1" applyFont="1" applyFill="1" applyBorder="1" applyAlignment="1">
      <alignment horizontal="center" vertical="top" wrapText="1"/>
    </xf>
    <xf numFmtId="0" fontId="72" fillId="0" borderId="31" xfId="1" applyFont="1" applyFill="1" applyBorder="1" applyAlignment="1">
      <alignment horizontal="left" vertical="top"/>
    </xf>
    <xf numFmtId="0" fontId="72" fillId="0" borderId="31" xfId="1" applyFont="1" applyFill="1" applyBorder="1" applyAlignment="1">
      <alignment horizontal="left"/>
    </xf>
    <xf numFmtId="0" fontId="72" fillId="0" borderId="26" xfId="1" applyFont="1" applyFill="1" applyBorder="1"/>
    <xf numFmtId="0" fontId="72" fillId="0" borderId="35" xfId="1" applyFont="1" applyFill="1" applyBorder="1" applyAlignment="1">
      <alignment horizontal="left" vertical="top"/>
    </xf>
    <xf numFmtId="0" fontId="72" fillId="0" borderId="26" xfId="1" applyFont="1" applyFill="1" applyBorder="1" applyAlignment="1">
      <alignment horizontal="center" wrapText="1"/>
    </xf>
    <xf numFmtId="0" fontId="72" fillId="0" borderId="30" xfId="1" applyFont="1" applyFill="1" applyBorder="1" applyAlignment="1">
      <alignment horizontal="left" vertical="top"/>
    </xf>
    <xf numFmtId="0" fontId="72" fillId="0" borderId="31" xfId="1" applyFont="1" applyFill="1" applyBorder="1"/>
    <xf numFmtId="0" fontId="72" fillId="0" borderId="0" xfId="0" applyFont="1" applyFill="1" applyAlignment="1">
      <alignment horizontal="center" wrapText="1"/>
    </xf>
    <xf numFmtId="0" fontId="75" fillId="0" borderId="31" xfId="0" applyFont="1" applyFill="1" applyBorder="1" applyAlignment="1">
      <alignment horizontal="center" vertical="center" wrapText="1"/>
    </xf>
    <xf numFmtId="0" fontId="75" fillId="0" borderId="33" xfId="0" applyFont="1" applyFill="1" applyBorder="1" applyAlignment="1">
      <alignment horizontal="center" vertical="center" wrapText="1"/>
    </xf>
    <xf numFmtId="0" fontId="72" fillId="0" borderId="32" xfId="0" applyFont="1" applyFill="1" applyBorder="1" applyAlignment="1">
      <alignment horizontal="left" vertical="top" wrapText="1"/>
    </xf>
    <xf numFmtId="0" fontId="72" fillId="0" borderId="33" xfId="0" applyFont="1" applyFill="1" applyBorder="1" applyAlignment="1">
      <alignment horizontal="left" vertical="top" wrapText="1"/>
    </xf>
    <xf numFmtId="0" fontId="75" fillId="0" borderId="26" xfId="0" applyFont="1" applyFill="1" applyBorder="1" applyAlignment="1">
      <alignment horizontal="center" vertical="center" wrapText="1"/>
    </xf>
    <xf numFmtId="0" fontId="75" fillId="0" borderId="34" xfId="0" applyFont="1" applyFill="1" applyBorder="1" applyAlignment="1">
      <alignment horizontal="center" vertical="center" wrapText="1"/>
    </xf>
    <xf numFmtId="0" fontId="75" fillId="0" borderId="32" xfId="0" applyFont="1" applyFill="1" applyBorder="1" applyAlignment="1">
      <alignment horizontal="center" vertical="center" wrapText="1"/>
    </xf>
    <xf numFmtId="0" fontId="75" fillId="0" borderId="26" xfId="0" applyFont="1" applyFill="1" applyBorder="1" applyAlignment="1">
      <alignment horizontal="center" vertical="top" wrapText="1"/>
    </xf>
    <xf numFmtId="0" fontId="75" fillId="0" borderId="2" xfId="0" applyFont="1" applyFill="1" applyBorder="1" applyAlignment="1">
      <alignment horizontal="center" vertical="top" wrapText="1"/>
    </xf>
    <xf numFmtId="0" fontId="75" fillId="0" borderId="34" xfId="0" applyFont="1" applyFill="1" applyBorder="1" applyAlignment="1">
      <alignment horizontal="center" vertical="top" wrapText="1"/>
    </xf>
    <xf numFmtId="0" fontId="73" fillId="0" borderId="31" xfId="0" applyFont="1" applyBorder="1" applyAlignment="1">
      <alignment horizontal="center"/>
    </xf>
    <xf numFmtId="0" fontId="73" fillId="0" borderId="33" xfId="0" applyFont="1" applyBorder="1" applyAlignment="1">
      <alignment horizontal="center"/>
    </xf>
    <xf numFmtId="0" fontId="73" fillId="0" borderId="32" xfId="0" applyFont="1" applyBorder="1" applyAlignment="1">
      <alignment horizontal="center"/>
    </xf>
    <xf numFmtId="0" fontId="72" fillId="0" borderId="26" xfId="0" applyFont="1" applyFill="1" applyBorder="1" applyAlignment="1">
      <alignment horizontal="left" vertical="top" wrapText="1"/>
    </xf>
    <xf numFmtId="0" fontId="72" fillId="0" borderId="2" xfId="0" applyFont="1" applyFill="1" applyBorder="1" applyAlignment="1">
      <alignment horizontal="left" vertical="top" wrapText="1"/>
    </xf>
    <xf numFmtId="0" fontId="72" fillId="0" borderId="34" xfId="0" applyFont="1" applyFill="1" applyBorder="1" applyAlignment="1">
      <alignment horizontal="left" vertical="top" wrapText="1"/>
    </xf>
    <xf numFmtId="0" fontId="72" fillId="0" borderId="32" xfId="0" applyFont="1" applyBorder="1" applyAlignment="1">
      <alignment horizontal="left" vertical="top" wrapText="1"/>
    </xf>
    <xf numFmtId="0" fontId="72" fillId="0" borderId="33" xfId="0" applyFont="1" applyBorder="1" applyAlignment="1">
      <alignment horizontal="left" vertical="top" wrapText="1"/>
    </xf>
    <xf numFmtId="0" fontId="75" fillId="0" borderId="2" xfId="0" applyFont="1" applyFill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73" fillId="0" borderId="34" xfId="0" applyFont="1" applyBorder="1" applyAlignment="1">
      <alignment horizontal="center" vertical="top" wrapText="1"/>
    </xf>
    <xf numFmtId="0" fontId="75" fillId="2" borderId="25" xfId="0" applyFont="1" applyFill="1" applyBorder="1" applyAlignment="1">
      <alignment horizontal="center" vertical="top" wrapText="1"/>
    </xf>
    <xf numFmtId="49" fontId="72" fillId="2" borderId="25" xfId="0" applyNumberFormat="1" applyFont="1" applyFill="1" applyBorder="1" applyAlignment="1">
      <alignment horizontal="center" vertical="top" wrapText="1"/>
    </xf>
    <xf numFmtId="2" fontId="75" fillId="0" borderId="28" xfId="0" applyNumberFormat="1" applyFont="1" applyBorder="1" applyAlignment="1">
      <alignment horizontal="center" vertical="center" wrapText="1"/>
    </xf>
    <xf numFmtId="2" fontId="75" fillId="0" borderId="29" xfId="0" applyNumberFormat="1" applyFont="1" applyBorder="1" applyAlignment="1">
      <alignment horizontal="center" vertical="center" wrapText="1"/>
    </xf>
    <xf numFmtId="2" fontId="75" fillId="0" borderId="27" xfId="0" applyNumberFormat="1" applyFont="1" applyBorder="1" applyAlignment="1">
      <alignment horizontal="center" vertical="center" wrapText="1"/>
    </xf>
    <xf numFmtId="0" fontId="72" fillId="0" borderId="25" xfId="8" applyFont="1" applyFill="1" applyBorder="1" applyAlignment="1">
      <alignment horizontal="center" vertical="top" wrapText="1"/>
    </xf>
    <xf numFmtId="0" fontId="75" fillId="0" borderId="25" xfId="0" applyFont="1" applyBorder="1" applyAlignment="1">
      <alignment horizontal="left" wrapText="1"/>
    </xf>
    <xf numFmtId="0" fontId="75" fillId="0" borderId="0" xfId="0" applyFont="1" applyAlignment="1">
      <alignment horizontal="center" wrapText="1"/>
    </xf>
    <xf numFmtId="0" fontId="75" fillId="0" borderId="25" xfId="0" applyFont="1" applyBorder="1" applyAlignment="1">
      <alignment horizontal="center" vertical="center" wrapText="1"/>
    </xf>
    <xf numFmtId="0" fontId="75" fillId="0" borderId="25" xfId="0" applyFont="1" applyBorder="1" applyAlignment="1">
      <alignment horizontal="center" vertical="top" wrapText="1"/>
    </xf>
    <xf numFmtId="0" fontId="72" fillId="0" borderId="25" xfId="0" applyFont="1" applyBorder="1" applyAlignment="1">
      <alignment horizontal="center" wrapText="1"/>
    </xf>
    <xf numFmtId="0" fontId="75" fillId="0" borderId="26" xfId="0" applyFont="1" applyBorder="1" applyAlignment="1">
      <alignment horizontal="center" vertical="center" wrapText="1"/>
    </xf>
    <xf numFmtId="0" fontId="75" fillId="0" borderId="2" xfId="0" applyFont="1" applyBorder="1" applyAlignment="1">
      <alignment horizontal="center" vertical="center" wrapText="1"/>
    </xf>
    <xf numFmtId="0" fontId="75" fillId="0" borderId="3" xfId="0" applyFont="1" applyBorder="1" applyAlignment="1">
      <alignment horizontal="center" vertical="center" wrapText="1"/>
    </xf>
    <xf numFmtId="0" fontId="75" fillId="0" borderId="26" xfId="0" applyFont="1" applyBorder="1" applyAlignment="1">
      <alignment horizontal="center" wrapText="1"/>
    </xf>
    <xf numFmtId="0" fontId="75" fillId="0" borderId="2" xfId="0" applyFont="1" applyBorder="1" applyAlignment="1">
      <alignment horizontal="center" wrapText="1"/>
    </xf>
    <xf numFmtId="0" fontId="75" fillId="0" borderId="3" xfId="0" applyFont="1" applyBorder="1" applyAlignment="1">
      <alignment horizontal="center" wrapText="1"/>
    </xf>
    <xf numFmtId="0" fontId="72" fillId="0" borderId="28" xfId="0" applyFont="1" applyFill="1" applyBorder="1" applyAlignment="1">
      <alignment horizontal="left" vertical="center" wrapText="1"/>
    </xf>
    <xf numFmtId="0" fontId="72" fillId="0" borderId="29" xfId="0" applyFont="1" applyFill="1" applyBorder="1" applyAlignment="1">
      <alignment horizontal="left" vertical="center" wrapText="1"/>
    </xf>
    <xf numFmtId="0" fontId="72" fillId="0" borderId="27" xfId="0" applyFont="1" applyFill="1" applyBorder="1" applyAlignment="1">
      <alignment horizontal="left" vertical="center" wrapText="1"/>
    </xf>
    <xf numFmtId="0" fontId="72" fillId="0" borderId="28" xfId="0" applyFont="1" applyBorder="1" applyAlignment="1">
      <alignment horizontal="left" vertical="center" wrapText="1"/>
    </xf>
    <xf numFmtId="0" fontId="72" fillId="0" borderId="27" xfId="0" applyFont="1" applyBorder="1" applyAlignment="1">
      <alignment horizontal="left" vertical="center" wrapText="1"/>
    </xf>
    <xf numFmtId="0" fontId="73" fillId="0" borderId="0" xfId="0" applyFont="1" applyAlignment="1">
      <alignment horizontal="center" wrapText="1"/>
    </xf>
    <xf numFmtId="0" fontId="75" fillId="0" borderId="28" xfId="0" applyFont="1" applyFill="1" applyBorder="1" applyAlignment="1">
      <alignment horizontal="center" vertical="center"/>
    </xf>
    <xf numFmtId="0" fontId="75" fillId="0" borderId="27" xfId="0" applyFont="1" applyFill="1" applyBorder="1" applyAlignment="1">
      <alignment horizontal="center" vertical="center"/>
    </xf>
    <xf numFmtId="0" fontId="72" fillId="0" borderId="26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 wrapText="1"/>
    </xf>
    <xf numFmtId="0" fontId="72" fillId="0" borderId="29" xfId="0" applyFont="1" applyBorder="1" applyAlignment="1">
      <alignment horizontal="left" vertical="center" wrapText="1"/>
    </xf>
    <xf numFmtId="0" fontId="72" fillId="0" borderId="0" xfId="1" applyFont="1" applyFill="1" applyAlignment="1">
      <alignment horizontal="center" wrapText="1"/>
    </xf>
    <xf numFmtId="0" fontId="72" fillId="0" borderId="28" xfId="1" applyFont="1" applyFill="1" applyBorder="1" applyAlignment="1">
      <alignment horizontal="center" wrapText="1"/>
    </xf>
    <xf numFmtId="0" fontId="72" fillId="0" borderId="27" xfId="1" applyFont="1" applyFill="1" applyBorder="1" applyAlignment="1">
      <alignment horizontal="center" wrapText="1"/>
    </xf>
    <xf numFmtId="0" fontId="72" fillId="0" borderId="25" xfId="0" applyFont="1" applyFill="1" applyBorder="1" applyAlignment="1">
      <alignment horizontal="left" vertical="center"/>
    </xf>
    <xf numFmtId="0" fontId="72" fillId="0" borderId="25" xfId="0" applyFont="1" applyFill="1" applyBorder="1" applyAlignment="1">
      <alignment horizontal="center" vertical="top" wrapText="1"/>
    </xf>
    <xf numFmtId="0" fontId="72" fillId="0" borderId="28" xfId="0" applyFont="1" applyFill="1" applyBorder="1" applyAlignment="1">
      <alignment horizontal="center" vertical="top" wrapText="1"/>
    </xf>
    <xf numFmtId="0" fontId="72" fillId="0" borderId="29" xfId="0" applyFont="1" applyFill="1" applyBorder="1" applyAlignment="1">
      <alignment horizontal="center" vertical="top" wrapText="1"/>
    </xf>
    <xf numFmtId="0" fontId="72" fillId="0" borderId="27" xfId="0" applyFont="1" applyFill="1" applyBorder="1" applyAlignment="1">
      <alignment horizontal="center" vertical="top" wrapText="1"/>
    </xf>
    <xf numFmtId="0" fontId="72" fillId="0" borderId="0" xfId="1" applyFont="1" applyFill="1" applyAlignment="1">
      <alignment horizontal="center"/>
    </xf>
    <xf numFmtId="0" fontId="78" fillId="0" borderId="28" xfId="0" applyFont="1" applyFill="1" applyBorder="1" applyAlignment="1">
      <alignment horizontal="center" vertical="top" wrapText="1"/>
    </xf>
    <xf numFmtId="0" fontId="78" fillId="0" borderId="29" xfId="0" applyFont="1" applyFill="1" applyBorder="1" applyAlignment="1">
      <alignment horizontal="center" vertical="top" wrapText="1"/>
    </xf>
    <xf numFmtId="0" fontId="78" fillId="0" borderId="27" xfId="0" applyFont="1" applyFill="1" applyBorder="1" applyAlignment="1">
      <alignment horizontal="center" vertical="top" wrapText="1"/>
    </xf>
    <xf numFmtId="0" fontId="73" fillId="0" borderId="26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72" fillId="0" borderId="26" xfId="1" applyFont="1" applyFill="1" applyBorder="1" applyAlignment="1">
      <alignment horizontal="center" vertical="top" wrapText="1"/>
    </xf>
    <xf numFmtId="0" fontId="72" fillId="0" borderId="2" xfId="1" applyFont="1" applyFill="1" applyBorder="1" applyAlignment="1">
      <alignment horizontal="center" vertical="top" wrapText="1"/>
    </xf>
    <xf numFmtId="0" fontId="72" fillId="0" borderId="3" xfId="1" applyFont="1" applyFill="1" applyBorder="1" applyAlignment="1">
      <alignment horizontal="center" vertical="top" wrapText="1"/>
    </xf>
    <xf numFmtId="0" fontId="72" fillId="0" borderId="26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73" fillId="0" borderId="29" xfId="0" applyFont="1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center" wrapText="1"/>
    </xf>
    <xf numFmtId="0" fontId="73" fillId="0" borderId="0" xfId="0" applyFont="1" applyFill="1" applyAlignment="1">
      <alignment horizontal="center"/>
    </xf>
    <xf numFmtId="0" fontId="72" fillId="0" borderId="28" xfId="0" applyFont="1" applyFill="1" applyBorder="1" applyAlignment="1">
      <alignment horizontal="left" vertical="top" wrapText="1"/>
    </xf>
    <xf numFmtId="0" fontId="77" fillId="0" borderId="29" xfId="0" applyFont="1" applyFill="1" applyBorder="1" applyAlignment="1">
      <alignment vertical="top" wrapText="1"/>
    </xf>
    <xf numFmtId="0" fontId="75" fillId="0" borderId="31" xfId="0" applyFont="1" applyBorder="1" applyAlignment="1">
      <alignment horizontal="center" vertical="top" wrapText="1"/>
    </xf>
    <xf numFmtId="0" fontId="75" fillId="0" borderId="32" xfId="0" applyFont="1" applyBorder="1" applyAlignment="1">
      <alignment horizontal="center" vertical="top" wrapText="1"/>
    </xf>
    <xf numFmtId="0" fontId="75" fillId="0" borderId="33" xfId="0" applyFont="1" applyBorder="1" applyAlignment="1">
      <alignment horizontal="center" vertical="top" wrapText="1"/>
    </xf>
    <xf numFmtId="0" fontId="75" fillId="0" borderId="31" xfId="0" applyFont="1" applyBorder="1" applyAlignment="1">
      <alignment horizontal="left" vertical="top" wrapText="1"/>
    </xf>
    <xf numFmtId="0" fontId="75" fillId="0" borderId="32" xfId="0" applyFont="1" applyBorder="1" applyAlignment="1">
      <alignment horizontal="left" vertical="top" wrapText="1"/>
    </xf>
    <xf numFmtId="0" fontId="75" fillId="0" borderId="33" xfId="0" applyFont="1" applyBorder="1" applyAlignment="1">
      <alignment horizontal="left" vertical="top" wrapText="1"/>
    </xf>
    <xf numFmtId="0" fontId="74" fillId="0" borderId="31" xfId="0" applyFont="1" applyBorder="1" applyAlignment="1">
      <alignment horizontal="center" vertical="top" wrapText="1"/>
    </xf>
    <xf numFmtId="0" fontId="74" fillId="0" borderId="32" xfId="0" applyFont="1" applyBorder="1" applyAlignment="1">
      <alignment horizontal="center" vertical="top" wrapText="1"/>
    </xf>
    <xf numFmtId="0" fontId="74" fillId="0" borderId="33" xfId="0" applyFont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center" wrapText="1"/>
    </xf>
    <xf numFmtId="0" fontId="72" fillId="0" borderId="32" xfId="0" applyFont="1" applyFill="1" applyBorder="1" applyAlignment="1">
      <alignment horizontal="center" vertical="center" wrapText="1"/>
    </xf>
    <xf numFmtId="0" fontId="72" fillId="0" borderId="33" xfId="0" applyFont="1" applyFill="1" applyBorder="1" applyAlignment="1">
      <alignment horizontal="center" vertical="center" wrapText="1"/>
    </xf>
    <xf numFmtId="0" fontId="72" fillId="0" borderId="0" xfId="0" applyFont="1" applyFill="1" applyAlignment="1">
      <alignment horizontal="center" vertical="center" wrapText="1"/>
    </xf>
    <xf numFmtId="0" fontId="72" fillId="0" borderId="25" xfId="0" applyFont="1" applyFill="1" applyBorder="1" applyAlignment="1">
      <alignment horizontal="right" vertical="center" wrapText="1"/>
    </xf>
    <xf numFmtId="0" fontId="72" fillId="0" borderId="25" xfId="0" applyFont="1" applyFill="1" applyBorder="1" applyAlignment="1">
      <alignment horizontal="center" vertical="center" wrapText="1"/>
    </xf>
    <xf numFmtId="0" fontId="72" fillId="0" borderId="26" xfId="8" applyFont="1" applyFill="1" applyBorder="1" applyAlignment="1">
      <alignment horizontal="center" vertical="top" wrapText="1"/>
    </xf>
    <xf numFmtId="0" fontId="72" fillId="0" borderId="2" xfId="8" applyFont="1" applyFill="1" applyBorder="1" applyAlignment="1">
      <alignment horizontal="center" vertical="top" wrapText="1"/>
    </xf>
    <xf numFmtId="0" fontId="72" fillId="0" borderId="34" xfId="8" applyFont="1" applyFill="1" applyBorder="1" applyAlignment="1">
      <alignment horizontal="center" vertical="top" wrapText="1"/>
    </xf>
  </cellXfs>
  <cellStyles count="264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- Акцент1" xfId="29" builtinId="30" customBuiltin="1"/>
    <cellStyle name="20% - Акцент1 2" xfId="224"/>
    <cellStyle name="20% - Акцент2" xfId="33" builtinId="34" customBuiltin="1"/>
    <cellStyle name="20% - Акцент2 2" xfId="226"/>
    <cellStyle name="20% - Акцент3" xfId="37" builtinId="38" customBuiltin="1"/>
    <cellStyle name="20% - Акцент3 2" xfId="228"/>
    <cellStyle name="20% - Акцент4" xfId="41" builtinId="42" customBuiltin="1"/>
    <cellStyle name="20% - Акцент4 2" xfId="230"/>
    <cellStyle name="20% - Акцент5" xfId="45" builtinId="46" customBuiltin="1"/>
    <cellStyle name="20% - Акцент5 2" xfId="232"/>
    <cellStyle name="20% - Акцент6" xfId="49" builtinId="50" customBuiltin="1"/>
    <cellStyle name="20% - Акцент6 2" xfId="234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- Акцент1" xfId="30" builtinId="31" customBuiltin="1"/>
    <cellStyle name="40% - Акцент1 2" xfId="225"/>
    <cellStyle name="40% - Акцент2" xfId="34" builtinId="35" customBuiltin="1"/>
    <cellStyle name="40% - Акцент2 2" xfId="227"/>
    <cellStyle name="40% - Акцент3" xfId="38" builtinId="39" customBuiltin="1"/>
    <cellStyle name="40% - Акцент3 2" xfId="229"/>
    <cellStyle name="40% - Акцент4" xfId="42" builtinId="43" customBuiltin="1"/>
    <cellStyle name="40% - Акцент4 2" xfId="231"/>
    <cellStyle name="40% - Акцент5" xfId="46" builtinId="47" customBuiltin="1"/>
    <cellStyle name="40% - Акцент5 2" xfId="233"/>
    <cellStyle name="40% - Акцент6" xfId="50" builtinId="51" customBuiltin="1"/>
    <cellStyle name="40% - Акцент6 2" xfId="235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1 2" xfId="236"/>
    <cellStyle name="60% - Акцент2" xfId="35" builtinId="36" customBuiltin="1"/>
    <cellStyle name="60% - Акцент2 2" xfId="237"/>
    <cellStyle name="60% - Акцент3" xfId="39" builtinId="40" customBuiltin="1"/>
    <cellStyle name="60% - Акцент3 2" xfId="238"/>
    <cellStyle name="60% - Акцент4" xfId="43" builtinId="44" customBuiltin="1"/>
    <cellStyle name="60% - Акцент4 2" xfId="239"/>
    <cellStyle name="60% - Акцент5" xfId="47" builtinId="48" customBuiltin="1"/>
    <cellStyle name="60% - Акцент5 2" xfId="240"/>
    <cellStyle name="60% - Акцент6" xfId="51" builtinId="52" customBuiltin="1"/>
    <cellStyle name="60% - Акцент6 2" xfId="241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01-05" xfId="220"/>
    <cellStyle name="Note 2" xfId="54"/>
    <cellStyle name="Note 2 2" xfId="152"/>
    <cellStyle name="Note 3" xfId="166"/>
    <cellStyle name="Note 4" xfId="190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1 2" xfId="242"/>
    <cellStyle name="Акцент2" xfId="32" builtinId="33" customBuiltin="1"/>
    <cellStyle name="Акцент2 2" xfId="243"/>
    <cellStyle name="Акцент3" xfId="36" builtinId="37" customBuiltin="1"/>
    <cellStyle name="Акцент3 2" xfId="244"/>
    <cellStyle name="Акцент4" xfId="40" builtinId="41" customBuiltin="1"/>
    <cellStyle name="Акцент4 2" xfId="245"/>
    <cellStyle name="Акцент5" xfId="44" builtinId="45" customBuiltin="1"/>
    <cellStyle name="Акцент5 2" xfId="246"/>
    <cellStyle name="Акцент6" xfId="48" builtinId="49" customBuiltin="1"/>
    <cellStyle name="Акцент6 2" xfId="247"/>
    <cellStyle name="Ввод " xfId="19" builtinId="20" customBuiltin="1"/>
    <cellStyle name="Ввод  2" xfId="248"/>
    <cellStyle name="Вывод" xfId="20" builtinId="21" customBuiltin="1"/>
    <cellStyle name="Вывод 2" xfId="249"/>
    <cellStyle name="Вычисление" xfId="21" builtinId="22" customBuiltin="1"/>
    <cellStyle name="Вычисление 2" xfId="250"/>
    <cellStyle name="Заголовок 1" xfId="12" builtinId="16" customBuiltin="1"/>
    <cellStyle name="Заголовок 1 2" xfId="251"/>
    <cellStyle name="Заголовок 2" xfId="13" builtinId="17" customBuiltin="1"/>
    <cellStyle name="Заголовок 2 2" xfId="252"/>
    <cellStyle name="Заголовок 3" xfId="14" builtinId="18" customBuiltin="1"/>
    <cellStyle name="Заголовок 3 2" xfId="253"/>
    <cellStyle name="Заголовок 4" xfId="15" builtinId="19" customBuiltin="1"/>
    <cellStyle name="Заголовок 4 2" xfId="254"/>
    <cellStyle name="Итог" xfId="27" builtinId="25" customBuiltin="1"/>
    <cellStyle name="Итог 2" xfId="255"/>
    <cellStyle name="Контрольная ячейка" xfId="23" builtinId="23" customBuiltin="1"/>
    <cellStyle name="Контрольная ячейка 2" xfId="256"/>
    <cellStyle name="Название 2" xfId="222"/>
    <cellStyle name="Нейтральный" xfId="18" builtinId="28" customBuiltin="1"/>
    <cellStyle name="Нейтральный 2" xfId="257"/>
    <cellStyle name="Обычный" xfId="0" builtinId="0"/>
    <cellStyle name="Обычный 2" xfId="11"/>
    <cellStyle name="Обычный 2 2" xfId="161"/>
    <cellStyle name="Обычный 2 3" xfId="160"/>
    <cellStyle name="Обычный 3" xfId="217"/>
    <cellStyle name="Обычный 4" xfId="221"/>
    <cellStyle name="Плохой" xfId="17" builtinId="27" customBuiltin="1"/>
    <cellStyle name="Плохой 2" xfId="258"/>
    <cellStyle name="Пояснение" xfId="26" builtinId="53" customBuiltin="1"/>
    <cellStyle name="Пояснение 2" xfId="259"/>
    <cellStyle name="Примечание" xfId="25" builtinId="10" customBuiltin="1"/>
    <cellStyle name="Примечание 2" xfId="223"/>
    <cellStyle name="Связанная ячейка" xfId="22" builtinId="24" customBuiltin="1"/>
    <cellStyle name="Связанная ячейка 2" xfId="260"/>
    <cellStyle name="Стиль 1" xfId="261"/>
    <cellStyle name="Текст предупреждения" xfId="24" builtinId="11" customBuiltin="1"/>
    <cellStyle name="Текст предупреждения 2" xfId="262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18"/>
    <cellStyle name="Хороший" xfId="16" builtinId="26" customBuiltin="1"/>
    <cellStyle name="Хороший 2" xfId="2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opLeftCell="A38" zoomScaleNormal="100" zoomScaleSheetLayoutView="100" workbookViewId="0">
      <selection activeCell="D56" sqref="D56"/>
    </sheetView>
  </sheetViews>
  <sheetFormatPr defaultColWidth="9.140625" defaultRowHeight="17.25"/>
  <cols>
    <col min="1" max="1" width="11" style="136" customWidth="1"/>
    <col min="2" max="2" width="15.7109375" style="136" customWidth="1"/>
    <col min="3" max="3" width="77" style="136" customWidth="1"/>
    <col min="4" max="6" width="15.42578125" style="136" customWidth="1"/>
    <col min="7" max="7" width="15.85546875" style="136" customWidth="1"/>
    <col min="8" max="8" width="15.7109375" style="136" customWidth="1"/>
    <col min="9" max="9" width="13.85546875" style="136" customWidth="1"/>
    <col min="10" max="11" width="12.42578125" style="136" customWidth="1"/>
    <col min="12" max="16384" width="9.140625" style="136"/>
  </cols>
  <sheetData>
    <row r="1" spans="1:7">
      <c r="F1" s="137" t="s">
        <v>26</v>
      </c>
      <c r="G1" s="138"/>
    </row>
    <row r="2" spans="1:7">
      <c r="F2" s="137" t="s">
        <v>189</v>
      </c>
      <c r="G2" s="138"/>
    </row>
    <row r="3" spans="1:7">
      <c r="F3" s="137" t="s">
        <v>1</v>
      </c>
      <c r="G3" s="138"/>
    </row>
    <row r="5" spans="1:7" ht="61.5" customHeight="1">
      <c r="A5" s="189" t="s">
        <v>177</v>
      </c>
      <c r="B5" s="189"/>
      <c r="C5" s="189"/>
      <c r="D5" s="189"/>
      <c r="E5" s="189"/>
      <c r="F5" s="189"/>
    </row>
    <row r="7" spans="1:7">
      <c r="F7" s="137" t="s">
        <v>59</v>
      </c>
    </row>
    <row r="8" spans="1:7" s="139" customFormat="1" ht="72.75" customHeight="1">
      <c r="A8" s="190" t="s">
        <v>2</v>
      </c>
      <c r="B8" s="191"/>
      <c r="C8" s="194" t="s">
        <v>3</v>
      </c>
      <c r="D8" s="190" t="s">
        <v>57</v>
      </c>
      <c r="E8" s="196"/>
      <c r="F8" s="191"/>
    </row>
    <row r="9" spans="1:7" s="139" customFormat="1" ht="36.75" customHeight="1">
      <c r="A9" s="163" t="s">
        <v>4</v>
      </c>
      <c r="B9" s="164" t="s">
        <v>5</v>
      </c>
      <c r="C9" s="195"/>
      <c r="D9" s="140" t="s">
        <v>92</v>
      </c>
      <c r="E9" s="140" t="s">
        <v>83</v>
      </c>
      <c r="F9" s="177" t="s">
        <v>105</v>
      </c>
    </row>
    <row r="10" spans="1:7" s="139" customFormat="1">
      <c r="A10" s="165"/>
      <c r="B10" s="166"/>
      <c r="C10" s="141" t="s">
        <v>10</v>
      </c>
      <c r="D10" s="85">
        <v>0</v>
      </c>
      <c r="E10" s="85">
        <v>0</v>
      </c>
      <c r="F10" s="85">
        <v>0</v>
      </c>
    </row>
    <row r="11" spans="1:7" s="139" customFormat="1">
      <c r="A11" s="165"/>
      <c r="B11" s="166"/>
      <c r="C11" s="141" t="s">
        <v>21</v>
      </c>
      <c r="D11" s="142"/>
      <c r="E11" s="142"/>
      <c r="F11" s="142"/>
    </row>
    <row r="12" spans="1:7" s="139" customFormat="1" ht="17.25" customHeight="1">
      <c r="A12" s="143"/>
      <c r="B12" s="192" t="s">
        <v>38</v>
      </c>
      <c r="C12" s="193"/>
      <c r="D12" s="85">
        <v>0</v>
      </c>
      <c r="E12" s="85">
        <v>0</v>
      </c>
      <c r="F12" s="85">
        <v>0</v>
      </c>
    </row>
    <row r="13" spans="1:7" s="139" customFormat="1">
      <c r="A13" s="197">
        <v>1212</v>
      </c>
      <c r="B13" s="203"/>
      <c r="C13" s="69" t="s">
        <v>15</v>
      </c>
      <c r="D13" s="144"/>
      <c r="E13" s="144"/>
      <c r="F13" s="144"/>
    </row>
    <row r="14" spans="1:7" s="139" customFormat="1">
      <c r="A14" s="198"/>
      <c r="B14" s="204"/>
      <c r="C14" s="178" t="s">
        <v>34</v>
      </c>
      <c r="D14" s="85">
        <v>61782.3</v>
      </c>
      <c r="E14" s="85">
        <v>61782.3</v>
      </c>
      <c r="F14" s="85">
        <v>61782.3</v>
      </c>
      <c r="G14" s="145"/>
    </row>
    <row r="15" spans="1:7" s="139" customFormat="1">
      <c r="A15" s="198"/>
      <c r="B15" s="204"/>
      <c r="C15" s="146" t="s">
        <v>16</v>
      </c>
      <c r="D15" s="144"/>
      <c r="E15" s="144"/>
      <c r="F15" s="144"/>
    </row>
    <row r="16" spans="1:7" s="139" customFormat="1">
      <c r="A16" s="198"/>
      <c r="B16" s="204"/>
      <c r="C16" s="118" t="s">
        <v>35</v>
      </c>
      <c r="D16" s="147"/>
      <c r="E16" s="147"/>
      <c r="F16" s="147"/>
    </row>
    <row r="17" spans="1:7" s="139" customFormat="1">
      <c r="A17" s="198"/>
      <c r="B17" s="204"/>
      <c r="C17" s="146" t="s">
        <v>17</v>
      </c>
      <c r="D17" s="147"/>
      <c r="E17" s="147"/>
      <c r="F17" s="147"/>
    </row>
    <row r="18" spans="1:7" s="139" customFormat="1" ht="38.25" customHeight="1">
      <c r="A18" s="199"/>
      <c r="B18" s="205"/>
      <c r="C18" s="118" t="s">
        <v>36</v>
      </c>
      <c r="D18" s="147"/>
      <c r="E18" s="147"/>
      <c r="F18" s="147"/>
    </row>
    <row r="19" spans="1:7" s="139" customFormat="1">
      <c r="A19" s="148"/>
      <c r="B19" s="149"/>
      <c r="C19" s="150" t="s">
        <v>24</v>
      </c>
      <c r="D19" s="150"/>
      <c r="E19" s="150"/>
      <c r="F19" s="150"/>
    </row>
    <row r="20" spans="1:7" s="139" customFormat="1">
      <c r="A20" s="148"/>
      <c r="B20" s="194">
        <v>12017</v>
      </c>
      <c r="C20" s="146" t="s">
        <v>18</v>
      </c>
      <c r="D20" s="147"/>
      <c r="E20" s="147"/>
      <c r="F20" s="147"/>
    </row>
    <row r="21" spans="1:7" s="139" customFormat="1" ht="55.5" customHeight="1">
      <c r="A21" s="148"/>
      <c r="B21" s="208"/>
      <c r="C21" s="118" t="s">
        <v>112</v>
      </c>
      <c r="D21" s="151">
        <v>61782.3</v>
      </c>
      <c r="E21" s="151">
        <v>61782.3</v>
      </c>
      <c r="F21" s="151">
        <v>61782.3</v>
      </c>
      <c r="G21" s="152"/>
    </row>
    <row r="22" spans="1:7" s="139" customFormat="1">
      <c r="A22" s="148"/>
      <c r="B22" s="208"/>
      <c r="C22" s="146" t="s">
        <v>19</v>
      </c>
      <c r="D22" s="147"/>
      <c r="E22" s="147"/>
      <c r="F22" s="147"/>
    </row>
    <row r="23" spans="1:7" s="139" customFormat="1" ht="103.5">
      <c r="A23" s="148"/>
      <c r="B23" s="208"/>
      <c r="C23" s="118" t="s">
        <v>113</v>
      </c>
      <c r="D23" s="147"/>
      <c r="E23" s="147"/>
      <c r="F23" s="147"/>
    </row>
    <row r="24" spans="1:7" s="139" customFormat="1">
      <c r="A24" s="148"/>
      <c r="B24" s="208"/>
      <c r="C24" s="146" t="s">
        <v>20</v>
      </c>
      <c r="D24" s="147"/>
      <c r="E24" s="147"/>
      <c r="F24" s="147"/>
    </row>
    <row r="25" spans="1:7" s="139" customFormat="1">
      <c r="A25" s="153"/>
      <c r="B25" s="195"/>
      <c r="C25" s="118" t="s">
        <v>37</v>
      </c>
      <c r="D25" s="147"/>
      <c r="E25" s="147"/>
      <c r="F25" s="147"/>
    </row>
    <row r="26" spans="1:7" s="76" customFormat="1">
      <c r="A26" s="209">
        <v>1176</v>
      </c>
      <c r="B26" s="209"/>
      <c r="C26" s="119" t="s">
        <v>15</v>
      </c>
      <c r="D26" s="154">
        <v>-61782.3</v>
      </c>
      <c r="E26" s="154">
        <v>-61782.3</v>
      </c>
      <c r="F26" s="154">
        <v>-61782.3</v>
      </c>
    </row>
    <row r="27" spans="1:7" s="76" customFormat="1" ht="34.5">
      <c r="A27" s="210"/>
      <c r="B27" s="210"/>
      <c r="C27" s="155" t="s">
        <v>125</v>
      </c>
      <c r="D27" s="154"/>
      <c r="E27" s="154"/>
      <c r="F27" s="154"/>
    </row>
    <row r="28" spans="1:7" s="76" customFormat="1">
      <c r="A28" s="210"/>
      <c r="B28" s="210"/>
      <c r="C28" s="119" t="s">
        <v>16</v>
      </c>
      <c r="D28" s="154"/>
      <c r="E28" s="154"/>
      <c r="F28" s="154"/>
    </row>
    <row r="29" spans="1:7" s="76" customFormat="1" ht="51.75">
      <c r="A29" s="210"/>
      <c r="B29" s="210"/>
      <c r="C29" s="155" t="s">
        <v>126</v>
      </c>
      <c r="D29" s="154"/>
      <c r="E29" s="154"/>
      <c r="F29" s="154"/>
    </row>
    <row r="30" spans="1:7" s="76" customFormat="1">
      <c r="A30" s="210"/>
      <c r="B30" s="210"/>
      <c r="C30" s="119" t="s">
        <v>17</v>
      </c>
      <c r="D30" s="154"/>
      <c r="E30" s="154"/>
      <c r="F30" s="154"/>
    </row>
    <row r="31" spans="1:7" s="76" customFormat="1" ht="59.25" customHeight="1">
      <c r="A31" s="211"/>
      <c r="B31" s="211"/>
      <c r="C31" s="155" t="s">
        <v>127</v>
      </c>
      <c r="D31" s="154"/>
      <c r="E31" s="154"/>
      <c r="F31" s="154"/>
    </row>
    <row r="32" spans="1:7" s="76" customFormat="1">
      <c r="A32" s="200"/>
      <c r="B32" s="201"/>
      <c r="C32" s="200" t="s">
        <v>128</v>
      </c>
      <c r="D32" s="202"/>
      <c r="E32" s="202"/>
      <c r="F32" s="201"/>
    </row>
    <row r="33" spans="1:8" s="76" customFormat="1">
      <c r="A33" s="209"/>
      <c r="B33" s="209">
        <v>11003</v>
      </c>
      <c r="C33" s="119" t="s">
        <v>18</v>
      </c>
      <c r="D33" s="154">
        <v>-61782.3</v>
      </c>
      <c r="E33" s="154">
        <v>-61782.3</v>
      </c>
      <c r="F33" s="154">
        <v>-61782.3</v>
      </c>
    </row>
    <row r="34" spans="1:8" s="76" customFormat="1">
      <c r="A34" s="210"/>
      <c r="B34" s="210"/>
      <c r="C34" s="155" t="s">
        <v>129</v>
      </c>
      <c r="D34" s="154"/>
      <c r="E34" s="154"/>
      <c r="F34" s="154"/>
    </row>
    <row r="35" spans="1:8" s="76" customFormat="1">
      <c r="A35" s="210"/>
      <c r="B35" s="210"/>
      <c r="C35" s="119" t="s">
        <v>19</v>
      </c>
      <c r="D35" s="154"/>
      <c r="E35" s="154"/>
      <c r="F35" s="154"/>
    </row>
    <row r="36" spans="1:8" s="76" customFormat="1" ht="19.5" customHeight="1">
      <c r="A36" s="210"/>
      <c r="B36" s="210"/>
      <c r="C36" s="155" t="s">
        <v>130</v>
      </c>
      <c r="D36" s="154"/>
      <c r="E36" s="154"/>
      <c r="F36" s="154"/>
    </row>
    <row r="37" spans="1:8" s="76" customFormat="1">
      <c r="A37" s="210"/>
      <c r="B37" s="210"/>
      <c r="C37" s="119" t="s">
        <v>20</v>
      </c>
      <c r="D37" s="154"/>
      <c r="E37" s="154"/>
      <c r="F37" s="154"/>
    </row>
    <row r="38" spans="1:8" s="76" customFormat="1">
      <c r="A38" s="211"/>
      <c r="B38" s="211"/>
      <c r="C38" s="155" t="s">
        <v>67</v>
      </c>
      <c r="D38" s="154"/>
      <c r="E38" s="154"/>
      <c r="F38" s="154"/>
    </row>
    <row r="39" spans="1:8" s="79" customFormat="1" ht="17.25" customHeight="1">
      <c r="A39" s="156"/>
      <c r="B39" s="206" t="s">
        <v>61</v>
      </c>
      <c r="C39" s="207" t="s">
        <v>61</v>
      </c>
      <c r="D39" s="154">
        <v>0</v>
      </c>
      <c r="E39" s="154">
        <v>0</v>
      </c>
      <c r="F39" s="154">
        <v>0</v>
      </c>
      <c r="G39" s="139"/>
      <c r="H39" s="139"/>
    </row>
    <row r="40" spans="1:8" s="92" customFormat="1">
      <c r="A40" s="197">
        <v>1139</v>
      </c>
      <c r="B40" s="197"/>
      <c r="C40" s="119" t="s">
        <v>15</v>
      </c>
      <c r="D40" s="154"/>
      <c r="E40" s="154"/>
      <c r="F40" s="154"/>
      <c r="G40" s="139"/>
      <c r="H40" s="139"/>
    </row>
    <row r="41" spans="1:8" s="92" customFormat="1">
      <c r="A41" s="198"/>
      <c r="B41" s="198"/>
      <c r="C41" s="157" t="s">
        <v>62</v>
      </c>
      <c r="D41" s="154">
        <v>0</v>
      </c>
      <c r="E41" s="154">
        <v>0</v>
      </c>
      <c r="F41" s="154">
        <v>0</v>
      </c>
      <c r="G41" s="139"/>
      <c r="H41" s="139"/>
    </row>
    <row r="42" spans="1:8" s="92" customFormat="1">
      <c r="A42" s="198"/>
      <c r="B42" s="198"/>
      <c r="C42" s="119" t="s">
        <v>16</v>
      </c>
      <c r="D42" s="154"/>
      <c r="E42" s="154"/>
      <c r="F42" s="154"/>
      <c r="G42" s="139"/>
      <c r="H42" s="139"/>
    </row>
    <row r="43" spans="1:8" s="92" customFormat="1" ht="34.5">
      <c r="A43" s="198"/>
      <c r="B43" s="198"/>
      <c r="C43" s="158" t="s">
        <v>63</v>
      </c>
      <c r="D43" s="131"/>
      <c r="E43" s="131"/>
      <c r="F43" s="131"/>
      <c r="G43" s="139"/>
      <c r="H43" s="139"/>
    </row>
    <row r="44" spans="1:8" s="92" customFormat="1">
      <c r="A44" s="198"/>
      <c r="B44" s="198"/>
      <c r="C44" s="119" t="s">
        <v>17</v>
      </c>
      <c r="D44" s="131"/>
      <c r="E44" s="131"/>
      <c r="F44" s="131"/>
      <c r="G44" s="139"/>
      <c r="H44" s="139"/>
    </row>
    <row r="45" spans="1:8" s="92" customFormat="1" ht="34.5">
      <c r="A45" s="198"/>
      <c r="B45" s="199"/>
      <c r="C45" s="159" t="s">
        <v>64</v>
      </c>
      <c r="D45" s="131"/>
      <c r="E45" s="131"/>
      <c r="F45" s="131"/>
      <c r="G45" s="139"/>
      <c r="H45" s="139"/>
    </row>
    <row r="46" spans="1:8" s="92" customFormat="1">
      <c r="A46" s="198"/>
      <c r="B46" s="197" t="s">
        <v>65</v>
      </c>
      <c r="C46" s="119" t="s">
        <v>18</v>
      </c>
      <c r="D46" s="160"/>
      <c r="E46" s="160"/>
      <c r="F46" s="160"/>
      <c r="G46" s="139"/>
      <c r="H46" s="139"/>
    </row>
    <row r="47" spans="1:8" s="92" customFormat="1">
      <c r="A47" s="198"/>
      <c r="B47" s="198"/>
      <c r="C47" s="157" t="s">
        <v>62</v>
      </c>
      <c r="D47" s="154">
        <v>61782.3</v>
      </c>
      <c r="E47" s="154">
        <v>61782.3</v>
      </c>
      <c r="F47" s="154">
        <v>61782.3</v>
      </c>
      <c r="G47" s="139"/>
      <c r="H47" s="139"/>
    </row>
    <row r="48" spans="1:8" s="92" customFormat="1">
      <c r="A48" s="198"/>
      <c r="B48" s="198"/>
      <c r="C48" s="119" t="s">
        <v>19</v>
      </c>
      <c r="D48" s="161"/>
      <c r="E48" s="161"/>
      <c r="F48" s="161"/>
      <c r="G48" s="139"/>
      <c r="H48" s="139"/>
    </row>
    <row r="49" spans="1:8" s="92" customFormat="1" ht="69">
      <c r="A49" s="198"/>
      <c r="B49" s="198"/>
      <c r="C49" s="157" t="s">
        <v>66</v>
      </c>
      <c r="D49" s="161"/>
      <c r="E49" s="161"/>
      <c r="F49" s="161"/>
      <c r="G49" s="139"/>
      <c r="H49" s="139"/>
    </row>
    <row r="50" spans="1:8" s="92" customFormat="1">
      <c r="A50" s="198"/>
      <c r="B50" s="198"/>
      <c r="C50" s="119" t="s">
        <v>20</v>
      </c>
      <c r="D50" s="161"/>
      <c r="E50" s="161"/>
      <c r="F50" s="161"/>
      <c r="G50" s="139"/>
      <c r="H50" s="139"/>
    </row>
    <row r="51" spans="1:8" s="92" customFormat="1">
      <c r="A51" s="198"/>
      <c r="B51" s="199"/>
      <c r="C51" s="157" t="s">
        <v>67</v>
      </c>
      <c r="D51" s="162"/>
      <c r="E51" s="162"/>
      <c r="F51" s="162"/>
      <c r="G51" s="139"/>
      <c r="H51" s="139"/>
    </row>
    <row r="52" spans="1:8" s="92" customFormat="1">
      <c r="A52" s="198"/>
      <c r="B52" s="197" t="s">
        <v>65</v>
      </c>
      <c r="C52" s="119" t="s">
        <v>18</v>
      </c>
      <c r="D52" s="160"/>
      <c r="E52" s="160"/>
      <c r="F52" s="160"/>
      <c r="G52" s="139"/>
      <c r="H52" s="139"/>
    </row>
    <row r="53" spans="1:8" s="92" customFormat="1">
      <c r="A53" s="198"/>
      <c r="B53" s="198"/>
      <c r="C53" s="157" t="s">
        <v>62</v>
      </c>
      <c r="D53" s="154">
        <v>-61782.3</v>
      </c>
      <c r="E53" s="154">
        <v>-61782.3</v>
      </c>
      <c r="F53" s="154">
        <v>-61782.3</v>
      </c>
      <c r="G53" s="139"/>
      <c r="H53" s="139"/>
    </row>
    <row r="54" spans="1:8" s="92" customFormat="1">
      <c r="A54" s="198"/>
      <c r="B54" s="198"/>
      <c r="C54" s="119" t="s">
        <v>19</v>
      </c>
      <c r="D54" s="161"/>
      <c r="E54" s="161"/>
      <c r="F54" s="161"/>
      <c r="G54" s="139"/>
      <c r="H54" s="139"/>
    </row>
    <row r="55" spans="1:8" s="92" customFormat="1" ht="69">
      <c r="A55" s="198"/>
      <c r="B55" s="198"/>
      <c r="C55" s="157" t="s">
        <v>66</v>
      </c>
      <c r="D55" s="161"/>
      <c r="E55" s="161"/>
      <c r="F55" s="161"/>
      <c r="G55" s="139"/>
      <c r="H55" s="139"/>
    </row>
    <row r="56" spans="1:8" s="92" customFormat="1">
      <c r="A56" s="198"/>
      <c r="B56" s="198"/>
      <c r="C56" s="119" t="s">
        <v>20</v>
      </c>
      <c r="D56" s="161"/>
      <c r="E56" s="161"/>
      <c r="F56" s="161"/>
      <c r="G56" s="139"/>
      <c r="H56" s="139"/>
    </row>
    <row r="57" spans="1:8" s="92" customFormat="1">
      <c r="A57" s="199"/>
      <c r="B57" s="199"/>
      <c r="C57" s="157" t="s">
        <v>67</v>
      </c>
      <c r="D57" s="162"/>
      <c r="E57" s="162"/>
      <c r="F57" s="162"/>
      <c r="G57" s="139"/>
      <c r="H57" s="139"/>
    </row>
    <row r="58" spans="1:8">
      <c r="G58" s="139"/>
      <c r="H58" s="139"/>
    </row>
    <row r="59" spans="1:8">
      <c r="G59" s="139"/>
      <c r="H59" s="139"/>
    </row>
    <row r="60" spans="1:8">
      <c r="G60" s="139"/>
      <c r="H60" s="139"/>
    </row>
    <row r="61" spans="1:8">
      <c r="G61" s="139"/>
      <c r="H61" s="139"/>
    </row>
    <row r="62" spans="1:8">
      <c r="G62" s="139"/>
      <c r="H62" s="139"/>
    </row>
    <row r="63" spans="1:8">
      <c r="G63" s="139"/>
      <c r="H63" s="139"/>
    </row>
  </sheetData>
  <mergeCells count="19">
    <mergeCell ref="B46:B51"/>
    <mergeCell ref="A32:B32"/>
    <mergeCell ref="C32:F32"/>
    <mergeCell ref="A13:A18"/>
    <mergeCell ref="B13:B18"/>
    <mergeCell ref="B39:C39"/>
    <mergeCell ref="A40:A57"/>
    <mergeCell ref="B40:B45"/>
    <mergeCell ref="B52:B57"/>
    <mergeCell ref="B20:B25"/>
    <mergeCell ref="A26:A31"/>
    <mergeCell ref="B26:B31"/>
    <mergeCell ref="A33:A38"/>
    <mergeCell ref="B33:B38"/>
    <mergeCell ref="A5:F5"/>
    <mergeCell ref="A8:B8"/>
    <mergeCell ref="B12:C12"/>
    <mergeCell ref="C8:C9"/>
    <mergeCell ref="D8:F8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zoomScaleNormal="100" zoomScaleSheetLayoutView="100" workbookViewId="0"/>
  </sheetViews>
  <sheetFormatPr defaultRowHeight="17.25"/>
  <cols>
    <col min="1" max="1" width="8.28515625" style="92" customWidth="1"/>
    <col min="2" max="2" width="8" style="92" customWidth="1"/>
    <col min="3" max="3" width="7.140625" style="92" customWidth="1"/>
    <col min="4" max="4" width="10.7109375" style="92" customWidth="1"/>
    <col min="5" max="5" width="15.7109375" style="92" customWidth="1"/>
    <col min="6" max="6" width="55.140625" style="92" customWidth="1"/>
    <col min="7" max="7" width="16" style="92" customWidth="1"/>
    <col min="8" max="8" width="14.42578125" style="92" customWidth="1"/>
    <col min="9" max="9" width="14.28515625" style="92" customWidth="1"/>
    <col min="10" max="10" width="9.140625" style="92"/>
    <col min="11" max="11" width="9.42578125" style="92" customWidth="1"/>
    <col min="12" max="16384" width="9.140625" style="92"/>
  </cols>
  <sheetData>
    <row r="1" spans="1:9">
      <c r="I1" s="14" t="s">
        <v>27</v>
      </c>
    </row>
    <row r="2" spans="1:9">
      <c r="I2" s="14" t="s">
        <v>116</v>
      </c>
    </row>
    <row r="3" spans="1:9">
      <c r="I3" s="14" t="s">
        <v>1</v>
      </c>
    </row>
    <row r="5" spans="1:9" ht="39" customHeight="1">
      <c r="A5" s="219" t="s">
        <v>180</v>
      </c>
      <c r="B5" s="219"/>
      <c r="C5" s="219"/>
      <c r="D5" s="219"/>
      <c r="E5" s="219"/>
      <c r="F5" s="219"/>
      <c r="G5" s="219"/>
      <c r="H5" s="219"/>
      <c r="I5" s="219"/>
    </row>
    <row r="7" spans="1:9">
      <c r="I7" s="14" t="s">
        <v>59</v>
      </c>
    </row>
    <row r="8" spans="1:9" s="93" customFormat="1" ht="69" customHeight="1">
      <c r="A8" s="220" t="s">
        <v>11</v>
      </c>
      <c r="B8" s="220"/>
      <c r="C8" s="220"/>
      <c r="D8" s="220" t="s">
        <v>2</v>
      </c>
      <c r="E8" s="220"/>
      <c r="F8" s="220" t="s">
        <v>6</v>
      </c>
      <c r="G8" s="214" t="s">
        <v>57</v>
      </c>
      <c r="H8" s="215"/>
      <c r="I8" s="216"/>
    </row>
    <row r="9" spans="1:9" s="93" customFormat="1" ht="36" customHeight="1">
      <c r="A9" s="12" t="s">
        <v>12</v>
      </c>
      <c r="B9" s="12" t="s">
        <v>13</v>
      </c>
      <c r="C9" s="12" t="s">
        <v>14</v>
      </c>
      <c r="D9" s="12" t="s">
        <v>4</v>
      </c>
      <c r="E9" s="12" t="s">
        <v>5</v>
      </c>
      <c r="F9" s="220"/>
      <c r="G9" s="179" t="s">
        <v>92</v>
      </c>
      <c r="H9" s="81" t="s">
        <v>83</v>
      </c>
      <c r="I9" s="81" t="s">
        <v>105</v>
      </c>
    </row>
    <row r="10" spans="1:9" s="93" customFormat="1">
      <c r="A10" s="9"/>
      <c r="B10" s="9"/>
      <c r="C10" s="9"/>
      <c r="D10" s="81"/>
      <c r="E10" s="81"/>
      <c r="F10" s="94" t="s">
        <v>10</v>
      </c>
      <c r="G10" s="95">
        <f t="shared" ref="G10" si="0">+G12+G84</f>
        <v>0</v>
      </c>
      <c r="H10" s="95">
        <f>+H12+H84</f>
        <v>0</v>
      </c>
      <c r="I10" s="95">
        <f>+I12+I84</f>
        <v>0</v>
      </c>
    </row>
    <row r="11" spans="1:9" s="93" customFormat="1">
      <c r="A11" s="9"/>
      <c r="B11" s="9"/>
      <c r="C11" s="9"/>
      <c r="D11" s="81"/>
      <c r="E11" s="81"/>
      <c r="F11" s="94" t="s">
        <v>21</v>
      </c>
      <c r="G11" s="95"/>
      <c r="H11" s="95"/>
      <c r="I11" s="95"/>
    </row>
    <row r="12" spans="1:9" s="93" customFormat="1" ht="34.5">
      <c r="A12" s="9"/>
      <c r="B12" s="9"/>
      <c r="C12" s="9"/>
      <c r="D12" s="81"/>
      <c r="E12" s="81"/>
      <c r="F12" s="94" t="s">
        <v>38</v>
      </c>
      <c r="G12" s="95">
        <f>+G13+G30</f>
        <v>0</v>
      </c>
      <c r="H12" s="95">
        <f t="shared" ref="H12:I12" si="1">+H13+H30</f>
        <v>0</v>
      </c>
      <c r="I12" s="95">
        <f t="shared" si="1"/>
        <v>0</v>
      </c>
    </row>
    <row r="13" spans="1:9" s="79" customFormat="1">
      <c r="A13" s="96" t="s">
        <v>131</v>
      </c>
      <c r="B13" s="97"/>
      <c r="C13" s="97"/>
      <c r="D13" s="97"/>
      <c r="E13" s="97"/>
      <c r="F13" s="98" t="s">
        <v>132</v>
      </c>
      <c r="G13" s="99">
        <f>+G15</f>
        <v>-61782.3</v>
      </c>
      <c r="H13" s="99">
        <f>+H15</f>
        <v>-61782.3</v>
      </c>
      <c r="I13" s="99">
        <f>+I15</f>
        <v>-61782.3</v>
      </c>
    </row>
    <row r="14" spans="1:9" s="79" customFormat="1">
      <c r="A14" s="100"/>
      <c r="B14" s="101"/>
      <c r="C14" s="102"/>
      <c r="D14" s="102"/>
      <c r="E14" s="102"/>
      <c r="F14" s="103" t="s">
        <v>7</v>
      </c>
      <c r="G14" s="104"/>
      <c r="H14" s="104"/>
      <c r="I14" s="104"/>
    </row>
    <row r="15" spans="1:9" s="79" customFormat="1">
      <c r="A15" s="100"/>
      <c r="B15" s="96" t="s">
        <v>133</v>
      </c>
      <c r="C15" s="97"/>
      <c r="D15" s="97"/>
      <c r="E15" s="97"/>
      <c r="F15" s="98" t="s">
        <v>134</v>
      </c>
      <c r="G15" s="99">
        <f>+G17</f>
        <v>-61782.3</v>
      </c>
      <c r="H15" s="99">
        <f>+H17</f>
        <v>-61782.3</v>
      </c>
      <c r="I15" s="99">
        <f>+I17</f>
        <v>-61782.3</v>
      </c>
    </row>
    <row r="16" spans="1:9" s="79" customFormat="1">
      <c r="A16" s="100"/>
      <c r="B16" s="100"/>
      <c r="C16" s="101"/>
      <c r="D16" s="102"/>
      <c r="E16" s="102"/>
      <c r="F16" s="103" t="s">
        <v>7</v>
      </c>
      <c r="G16" s="104"/>
      <c r="H16" s="104"/>
      <c r="I16" s="104"/>
    </row>
    <row r="17" spans="1:9" s="79" customFormat="1">
      <c r="A17" s="100"/>
      <c r="B17" s="100"/>
      <c r="C17" s="105" t="s">
        <v>131</v>
      </c>
      <c r="D17" s="106"/>
      <c r="E17" s="106"/>
      <c r="F17" s="103" t="s">
        <v>135</v>
      </c>
      <c r="G17" s="99">
        <f>+G19</f>
        <v>-61782.3</v>
      </c>
      <c r="H17" s="99">
        <f>+H19</f>
        <v>-61782.3</v>
      </c>
      <c r="I17" s="99">
        <f>+I19</f>
        <v>-61782.3</v>
      </c>
    </row>
    <row r="18" spans="1:9" s="79" customFormat="1">
      <c r="A18" s="100"/>
      <c r="B18" s="100"/>
      <c r="C18" s="107"/>
      <c r="D18" s="108"/>
      <c r="E18" s="108"/>
      <c r="F18" s="103" t="s">
        <v>7</v>
      </c>
      <c r="G18" s="104"/>
      <c r="H18" s="104"/>
      <c r="I18" s="104"/>
    </row>
    <row r="19" spans="1:9" s="76" customFormat="1" ht="34.5">
      <c r="A19" s="100"/>
      <c r="B19" s="100"/>
      <c r="C19" s="107"/>
      <c r="D19" s="109">
        <v>1176</v>
      </c>
      <c r="E19" s="106"/>
      <c r="F19" s="103" t="s">
        <v>125</v>
      </c>
      <c r="G19" s="110">
        <f>+G21</f>
        <v>-61782.3</v>
      </c>
      <c r="H19" s="110">
        <f>+H21</f>
        <v>-61782.3</v>
      </c>
      <c r="I19" s="110">
        <f>+I21</f>
        <v>-61782.3</v>
      </c>
    </row>
    <row r="20" spans="1:9" s="79" customFormat="1">
      <c r="A20" s="100"/>
      <c r="B20" s="100"/>
      <c r="C20" s="107"/>
      <c r="D20" s="111"/>
      <c r="E20" s="108"/>
      <c r="F20" s="103" t="s">
        <v>7</v>
      </c>
      <c r="G20" s="99"/>
      <c r="H20" s="99"/>
      <c r="I20" s="99"/>
    </row>
    <row r="21" spans="1:9" s="79" customFormat="1" ht="34.5">
      <c r="A21" s="100"/>
      <c r="B21" s="100"/>
      <c r="C21" s="100"/>
      <c r="D21" s="112"/>
      <c r="E21" s="112" t="s">
        <v>136</v>
      </c>
      <c r="F21" s="103" t="s">
        <v>129</v>
      </c>
      <c r="G21" s="104">
        <f>+G23</f>
        <v>-61782.3</v>
      </c>
      <c r="H21" s="104">
        <f>+H23</f>
        <v>-61782.3</v>
      </c>
      <c r="I21" s="104">
        <f>+I23</f>
        <v>-61782.3</v>
      </c>
    </row>
    <row r="22" spans="1:9" s="79" customFormat="1">
      <c r="A22" s="100"/>
      <c r="B22" s="100"/>
      <c r="C22" s="100"/>
      <c r="D22" s="112"/>
      <c r="E22" s="112"/>
      <c r="F22" s="113" t="s">
        <v>25</v>
      </c>
      <c r="G22" s="99"/>
      <c r="H22" s="99"/>
      <c r="I22" s="99"/>
    </row>
    <row r="23" spans="1:9" s="79" customFormat="1" ht="51.75">
      <c r="A23" s="100"/>
      <c r="B23" s="100"/>
      <c r="C23" s="100"/>
      <c r="D23" s="112"/>
      <c r="E23" s="112"/>
      <c r="F23" s="103" t="s">
        <v>137</v>
      </c>
      <c r="G23" s="114">
        <f>+G25</f>
        <v>-61782.3</v>
      </c>
      <c r="H23" s="114">
        <f>+H25</f>
        <v>-61782.3</v>
      </c>
      <c r="I23" s="114">
        <f>+I25</f>
        <v>-61782.3</v>
      </c>
    </row>
    <row r="24" spans="1:9" s="79" customFormat="1" ht="34.5">
      <c r="A24" s="100"/>
      <c r="B24" s="100"/>
      <c r="C24" s="100"/>
      <c r="D24" s="112"/>
      <c r="E24" s="112"/>
      <c r="F24" s="103" t="s">
        <v>28</v>
      </c>
      <c r="G24" s="99"/>
      <c r="H24" s="99"/>
      <c r="I24" s="99"/>
    </row>
    <row r="25" spans="1:9" s="79" customFormat="1">
      <c r="A25" s="100"/>
      <c r="B25" s="100"/>
      <c r="C25" s="100"/>
      <c r="D25" s="112"/>
      <c r="E25" s="112"/>
      <c r="F25" s="103" t="s">
        <v>8</v>
      </c>
      <c r="G25" s="99">
        <f>+G28</f>
        <v>-61782.3</v>
      </c>
      <c r="H25" s="99">
        <f>+H28</f>
        <v>-61782.3</v>
      </c>
      <c r="I25" s="99">
        <f>+I28</f>
        <v>-61782.3</v>
      </c>
    </row>
    <row r="26" spans="1:9" s="79" customFormat="1">
      <c r="A26" s="100"/>
      <c r="B26" s="100"/>
      <c r="C26" s="100"/>
      <c r="D26" s="112"/>
      <c r="E26" s="112"/>
      <c r="F26" s="103" t="s">
        <v>9</v>
      </c>
      <c r="G26" s="99">
        <f t="shared" ref="G26:I28" si="2">+G27</f>
        <v>-61782.3</v>
      </c>
      <c r="H26" s="99">
        <f t="shared" si="2"/>
        <v>-61782.3</v>
      </c>
      <c r="I26" s="99">
        <f t="shared" si="2"/>
        <v>-61782.3</v>
      </c>
    </row>
    <row r="27" spans="1:9" s="79" customFormat="1" ht="34.5">
      <c r="A27" s="100"/>
      <c r="B27" s="100"/>
      <c r="C27" s="100"/>
      <c r="D27" s="112"/>
      <c r="E27" s="112"/>
      <c r="F27" s="103" t="s">
        <v>93</v>
      </c>
      <c r="G27" s="99">
        <f t="shared" si="2"/>
        <v>-61782.3</v>
      </c>
      <c r="H27" s="99">
        <f t="shared" si="2"/>
        <v>-61782.3</v>
      </c>
      <c r="I27" s="99">
        <f t="shared" si="2"/>
        <v>-61782.3</v>
      </c>
    </row>
    <row r="28" spans="1:9" s="76" customFormat="1" ht="34.5">
      <c r="A28" s="100"/>
      <c r="B28" s="100"/>
      <c r="C28" s="100"/>
      <c r="D28" s="112"/>
      <c r="E28" s="112"/>
      <c r="F28" s="103" t="s">
        <v>138</v>
      </c>
      <c r="G28" s="99">
        <f t="shared" si="2"/>
        <v>-61782.3</v>
      </c>
      <c r="H28" s="99">
        <f t="shared" si="2"/>
        <v>-61782.3</v>
      </c>
      <c r="I28" s="99">
        <f t="shared" si="2"/>
        <v>-61782.3</v>
      </c>
    </row>
    <row r="29" spans="1:9" s="76" customFormat="1" ht="34.5">
      <c r="A29" s="100"/>
      <c r="B29" s="100"/>
      <c r="C29" s="100"/>
      <c r="D29" s="115"/>
      <c r="E29" s="112"/>
      <c r="F29" s="103" t="s">
        <v>139</v>
      </c>
      <c r="G29" s="99">
        <f>-G30</f>
        <v>-61782.3</v>
      </c>
      <c r="H29" s="99">
        <f>-H30</f>
        <v>-61782.3</v>
      </c>
      <c r="I29" s="99">
        <f>-I30</f>
        <v>-61782.3</v>
      </c>
    </row>
    <row r="30" spans="1:9" s="93" customFormat="1" ht="34.5">
      <c r="A30" s="213" t="s">
        <v>31</v>
      </c>
      <c r="B30" s="212"/>
      <c r="C30" s="212"/>
      <c r="D30" s="223"/>
      <c r="E30" s="221"/>
      <c r="F30" s="83" t="s">
        <v>30</v>
      </c>
      <c r="G30" s="95">
        <f t="shared" ref="G30:H30" si="3">G32</f>
        <v>61782.3</v>
      </c>
      <c r="H30" s="95">
        <f t="shared" si="3"/>
        <v>61782.3</v>
      </c>
      <c r="I30" s="95">
        <f t="shared" ref="I30" si="4">I32</f>
        <v>61782.3</v>
      </c>
    </row>
    <row r="31" spans="1:9" s="93" customFormat="1">
      <c r="A31" s="213"/>
      <c r="B31" s="212"/>
      <c r="C31" s="212"/>
      <c r="D31" s="224"/>
      <c r="E31" s="221"/>
      <c r="F31" s="94" t="s">
        <v>7</v>
      </c>
      <c r="G31" s="116"/>
      <c r="H31" s="116"/>
      <c r="I31" s="116"/>
    </row>
    <row r="32" spans="1:9" s="93" customFormat="1" ht="51.75">
      <c r="A32" s="213"/>
      <c r="B32" s="213" t="s">
        <v>22</v>
      </c>
      <c r="C32" s="212"/>
      <c r="D32" s="224"/>
      <c r="E32" s="221"/>
      <c r="F32" s="83" t="s">
        <v>32</v>
      </c>
      <c r="G32" s="95">
        <f t="shared" ref="G32:H32" si="5">G34</f>
        <v>61782.3</v>
      </c>
      <c r="H32" s="95">
        <f t="shared" si="5"/>
        <v>61782.3</v>
      </c>
      <c r="I32" s="95">
        <f t="shared" ref="I32" si="6">I34</f>
        <v>61782.3</v>
      </c>
    </row>
    <row r="33" spans="1:9" s="93" customFormat="1">
      <c r="A33" s="213"/>
      <c r="B33" s="213"/>
      <c r="C33" s="212"/>
      <c r="D33" s="225"/>
      <c r="E33" s="221"/>
      <c r="F33" s="94" t="s">
        <v>7</v>
      </c>
      <c r="G33" s="95"/>
      <c r="H33" s="95"/>
      <c r="I33" s="95"/>
    </row>
    <row r="34" spans="1:9" s="93" customFormat="1" ht="51.75">
      <c r="A34" s="213"/>
      <c r="B34" s="213"/>
      <c r="C34" s="213" t="s">
        <v>31</v>
      </c>
      <c r="D34" s="226"/>
      <c r="E34" s="221"/>
      <c r="F34" s="94" t="s">
        <v>32</v>
      </c>
      <c r="G34" s="95">
        <f>+G36</f>
        <v>61782.3</v>
      </c>
      <c r="H34" s="95">
        <f>+H36</f>
        <v>61782.3</v>
      </c>
      <c r="I34" s="95">
        <f>+I36</f>
        <v>61782.3</v>
      </c>
    </row>
    <row r="35" spans="1:9" s="93" customFormat="1">
      <c r="A35" s="213"/>
      <c r="B35" s="213"/>
      <c r="C35" s="213"/>
      <c r="D35" s="227"/>
      <c r="E35" s="221"/>
      <c r="F35" s="94" t="s">
        <v>7</v>
      </c>
      <c r="G35" s="116"/>
      <c r="H35" s="116"/>
      <c r="I35" s="116"/>
    </row>
    <row r="36" spans="1:9" s="93" customFormat="1" ht="34.5">
      <c r="A36" s="213"/>
      <c r="B36" s="213"/>
      <c r="C36" s="213"/>
      <c r="D36" s="227"/>
      <c r="E36" s="221"/>
      <c r="F36" s="94" t="s">
        <v>33</v>
      </c>
      <c r="G36" s="95">
        <f>+G38</f>
        <v>61782.3</v>
      </c>
      <c r="H36" s="95">
        <f>+H38</f>
        <v>61782.3</v>
      </c>
      <c r="I36" s="95">
        <f>+I38</f>
        <v>61782.3</v>
      </c>
    </row>
    <row r="37" spans="1:9" s="93" customFormat="1">
      <c r="A37" s="213"/>
      <c r="B37" s="213"/>
      <c r="C37" s="213"/>
      <c r="D37" s="228"/>
      <c r="E37" s="221"/>
      <c r="F37" s="94" t="s">
        <v>7</v>
      </c>
      <c r="G37" s="117"/>
      <c r="H37" s="117"/>
      <c r="I37" s="117"/>
    </row>
    <row r="38" spans="1:9" s="93" customFormat="1">
      <c r="A38" s="213"/>
      <c r="B38" s="213"/>
      <c r="C38" s="213"/>
      <c r="D38" s="221">
        <v>1212</v>
      </c>
      <c r="E38" s="218" t="s">
        <v>29</v>
      </c>
      <c r="F38" s="218"/>
      <c r="G38" s="95">
        <f>+G40</f>
        <v>61782.3</v>
      </c>
      <c r="H38" s="95">
        <f>+H40</f>
        <v>61782.3</v>
      </c>
      <c r="I38" s="95">
        <f>+I40</f>
        <v>61782.3</v>
      </c>
    </row>
    <row r="39" spans="1:9" s="93" customFormat="1">
      <c r="A39" s="213"/>
      <c r="B39" s="213"/>
      <c r="C39" s="213"/>
      <c r="D39" s="221"/>
      <c r="E39" s="222">
        <v>12017</v>
      </c>
      <c r="F39" s="94" t="s">
        <v>7</v>
      </c>
      <c r="G39" s="12"/>
      <c r="H39" s="12"/>
      <c r="I39" s="12"/>
    </row>
    <row r="40" spans="1:9" s="93" customFormat="1" ht="69">
      <c r="A40" s="213"/>
      <c r="B40" s="213"/>
      <c r="C40" s="213"/>
      <c r="D40" s="221"/>
      <c r="E40" s="222"/>
      <c r="F40" s="118" t="str">
        <f>+Հ1!C21</f>
        <v>Պատերազմի արդյունքում ժամանակավորապես Հայաստանի Հանրապետությունում գտնվող քաղաքացիներին մշտական բնակության վայր տեղափոխում</v>
      </c>
      <c r="G40" s="95">
        <f>G49+G56+G63+G70+G77+G42</f>
        <v>61782.3</v>
      </c>
      <c r="H40" s="95">
        <f>H49+H56+H63+H70+H77+H42</f>
        <v>61782.3</v>
      </c>
      <c r="I40" s="95">
        <f>I49+I56+I63+I70+I77+I42</f>
        <v>61782.3</v>
      </c>
    </row>
    <row r="41" spans="1:9">
      <c r="A41" s="213"/>
      <c r="B41" s="213"/>
      <c r="C41" s="213"/>
      <c r="D41" s="221"/>
      <c r="E41" s="221"/>
      <c r="F41" s="9" t="s">
        <v>25</v>
      </c>
      <c r="G41" s="117"/>
      <c r="H41" s="117"/>
      <c r="I41" s="117"/>
    </row>
    <row r="42" spans="1:9" s="121" customFormat="1" ht="34.5">
      <c r="A42" s="213"/>
      <c r="B42" s="213"/>
      <c r="C42" s="213"/>
      <c r="D42" s="221"/>
      <c r="E42" s="221"/>
      <c r="F42" s="119" t="s">
        <v>38</v>
      </c>
      <c r="G42" s="120">
        <f t="shared" ref="G42:H42" si="7">G44</f>
        <v>60030</v>
      </c>
      <c r="H42" s="120">
        <f t="shared" si="7"/>
        <v>60030</v>
      </c>
      <c r="I42" s="120">
        <f t="shared" ref="I42" si="8">I44</f>
        <v>60030</v>
      </c>
    </row>
    <row r="43" spans="1:9" ht="34.5">
      <c r="A43" s="213"/>
      <c r="B43" s="213"/>
      <c r="C43" s="213"/>
      <c r="D43" s="221"/>
      <c r="E43" s="221"/>
      <c r="F43" s="9" t="s">
        <v>28</v>
      </c>
      <c r="G43" s="122"/>
      <c r="H43" s="122"/>
      <c r="I43" s="122"/>
    </row>
    <row r="44" spans="1:9">
      <c r="A44" s="213"/>
      <c r="B44" s="213"/>
      <c r="C44" s="213"/>
      <c r="D44" s="221"/>
      <c r="E44" s="221"/>
      <c r="F44" s="94" t="s">
        <v>8</v>
      </c>
      <c r="G44" s="122">
        <f>+G45</f>
        <v>60030</v>
      </c>
      <c r="H44" s="122">
        <f>+H45</f>
        <v>60030</v>
      </c>
      <c r="I44" s="122">
        <f>+I45</f>
        <v>60030</v>
      </c>
    </row>
    <row r="45" spans="1:9">
      <c r="A45" s="213"/>
      <c r="B45" s="213"/>
      <c r="C45" s="213"/>
      <c r="D45" s="221"/>
      <c r="E45" s="221"/>
      <c r="F45" s="94" t="s">
        <v>9</v>
      </c>
      <c r="G45" s="122">
        <f t="shared" ref="G45:I47" si="9">G46</f>
        <v>60030</v>
      </c>
      <c r="H45" s="122">
        <f t="shared" si="9"/>
        <v>60030</v>
      </c>
      <c r="I45" s="122">
        <f t="shared" si="9"/>
        <v>60030</v>
      </c>
    </row>
    <row r="46" spans="1:9">
      <c r="A46" s="213"/>
      <c r="B46" s="213"/>
      <c r="C46" s="213"/>
      <c r="D46" s="221"/>
      <c r="E46" s="221"/>
      <c r="F46" s="94" t="s">
        <v>96</v>
      </c>
      <c r="G46" s="122">
        <f t="shared" si="9"/>
        <v>60030</v>
      </c>
      <c r="H46" s="122">
        <f t="shared" si="9"/>
        <v>60030</v>
      </c>
      <c r="I46" s="122">
        <f t="shared" si="9"/>
        <v>60030</v>
      </c>
    </row>
    <row r="47" spans="1:9" ht="34.5">
      <c r="A47" s="213"/>
      <c r="B47" s="213"/>
      <c r="C47" s="213"/>
      <c r="D47" s="221"/>
      <c r="E47" s="221"/>
      <c r="F47" s="94" t="s">
        <v>97</v>
      </c>
      <c r="G47" s="122">
        <f t="shared" si="9"/>
        <v>60030</v>
      </c>
      <c r="H47" s="122">
        <f t="shared" si="9"/>
        <v>60030</v>
      </c>
      <c r="I47" s="122">
        <f t="shared" si="9"/>
        <v>60030</v>
      </c>
    </row>
    <row r="48" spans="1:9">
      <c r="A48" s="213"/>
      <c r="B48" s="213"/>
      <c r="C48" s="213"/>
      <c r="D48" s="221"/>
      <c r="E48" s="221"/>
      <c r="F48" s="94" t="s">
        <v>99</v>
      </c>
      <c r="G48" s="122">
        <f>14790+8410+6960+7250+7540+8410+6670</f>
        <v>60030</v>
      </c>
      <c r="H48" s="122">
        <f t="shared" ref="H48:I48" si="10">14790+8410+6960+7250+7540+8410+6670</f>
        <v>60030</v>
      </c>
      <c r="I48" s="122">
        <f t="shared" si="10"/>
        <v>60030</v>
      </c>
    </row>
    <row r="49" spans="1:9" s="121" customFormat="1">
      <c r="A49" s="213"/>
      <c r="B49" s="213"/>
      <c r="C49" s="213"/>
      <c r="D49" s="221"/>
      <c r="E49" s="221"/>
      <c r="F49" s="119" t="s">
        <v>149</v>
      </c>
      <c r="G49" s="120">
        <f t="shared" ref="G49:H49" si="11">G51</f>
        <v>320</v>
      </c>
      <c r="H49" s="120">
        <f t="shared" si="11"/>
        <v>320</v>
      </c>
      <c r="I49" s="120">
        <f t="shared" ref="I49" si="12">I51</f>
        <v>320</v>
      </c>
    </row>
    <row r="50" spans="1:9" ht="34.5">
      <c r="A50" s="213"/>
      <c r="B50" s="213"/>
      <c r="C50" s="213"/>
      <c r="D50" s="221"/>
      <c r="E50" s="221"/>
      <c r="F50" s="9" t="s">
        <v>28</v>
      </c>
      <c r="G50" s="122"/>
      <c r="H50" s="122"/>
      <c r="I50" s="122"/>
    </row>
    <row r="51" spans="1:9">
      <c r="A51" s="213"/>
      <c r="B51" s="213"/>
      <c r="C51" s="213"/>
      <c r="D51" s="221"/>
      <c r="E51" s="221"/>
      <c r="F51" s="94" t="s">
        <v>8</v>
      </c>
      <c r="G51" s="122">
        <f>+G52</f>
        <v>320</v>
      </c>
      <c r="H51" s="122">
        <f>+H52</f>
        <v>320</v>
      </c>
      <c r="I51" s="122">
        <f>+I52</f>
        <v>320</v>
      </c>
    </row>
    <row r="52" spans="1:9">
      <c r="A52" s="213"/>
      <c r="B52" s="213"/>
      <c r="C52" s="213"/>
      <c r="D52" s="221"/>
      <c r="E52" s="221"/>
      <c r="F52" s="94" t="s">
        <v>9</v>
      </c>
      <c r="G52" s="122">
        <f t="shared" ref="G52:I54" si="13">G53</f>
        <v>320</v>
      </c>
      <c r="H52" s="122">
        <f t="shared" si="13"/>
        <v>320</v>
      </c>
      <c r="I52" s="122">
        <f t="shared" si="13"/>
        <v>320</v>
      </c>
    </row>
    <row r="53" spans="1:9" ht="34.5">
      <c r="A53" s="213"/>
      <c r="B53" s="213"/>
      <c r="C53" s="213"/>
      <c r="D53" s="221"/>
      <c r="E53" s="221"/>
      <c r="F53" s="94" t="s">
        <v>93</v>
      </c>
      <c r="G53" s="122">
        <f t="shared" si="13"/>
        <v>320</v>
      </c>
      <c r="H53" s="122">
        <f t="shared" si="13"/>
        <v>320</v>
      </c>
      <c r="I53" s="122">
        <f t="shared" si="13"/>
        <v>320</v>
      </c>
    </row>
    <row r="54" spans="1:9" ht="34.5">
      <c r="A54" s="213"/>
      <c r="B54" s="213"/>
      <c r="C54" s="213"/>
      <c r="D54" s="221"/>
      <c r="E54" s="221"/>
      <c r="F54" s="94" t="s">
        <v>94</v>
      </c>
      <c r="G54" s="122">
        <f t="shared" si="13"/>
        <v>320</v>
      </c>
      <c r="H54" s="122">
        <f t="shared" si="13"/>
        <v>320</v>
      </c>
      <c r="I54" s="122">
        <f t="shared" si="13"/>
        <v>320</v>
      </c>
    </row>
    <row r="55" spans="1:9">
      <c r="A55" s="213"/>
      <c r="B55" s="213"/>
      <c r="C55" s="213"/>
      <c r="D55" s="221"/>
      <c r="E55" s="221"/>
      <c r="F55" s="123" t="s">
        <v>95</v>
      </c>
      <c r="G55" s="122">
        <v>320</v>
      </c>
      <c r="H55" s="122">
        <v>320</v>
      </c>
      <c r="I55" s="122">
        <v>320</v>
      </c>
    </row>
    <row r="56" spans="1:9" s="121" customFormat="1">
      <c r="A56" s="213"/>
      <c r="B56" s="213"/>
      <c r="C56" s="213"/>
      <c r="D56" s="221"/>
      <c r="E56" s="221"/>
      <c r="F56" s="119" t="s">
        <v>150</v>
      </c>
      <c r="G56" s="120">
        <f t="shared" ref="G56:H56" si="14">G58</f>
        <v>870</v>
      </c>
      <c r="H56" s="120">
        <f t="shared" si="14"/>
        <v>870</v>
      </c>
      <c r="I56" s="120">
        <f t="shared" ref="I56" si="15">I58</f>
        <v>870</v>
      </c>
    </row>
    <row r="57" spans="1:9" ht="34.5">
      <c r="A57" s="213"/>
      <c r="B57" s="213"/>
      <c r="C57" s="213"/>
      <c r="D57" s="221"/>
      <c r="E57" s="221"/>
      <c r="F57" s="9" t="s">
        <v>28</v>
      </c>
      <c r="G57" s="122"/>
      <c r="H57" s="122"/>
      <c r="I57" s="122"/>
    </row>
    <row r="58" spans="1:9">
      <c r="A58" s="213"/>
      <c r="B58" s="213"/>
      <c r="C58" s="213"/>
      <c r="D58" s="221"/>
      <c r="E58" s="221"/>
      <c r="F58" s="94" t="s">
        <v>8</v>
      </c>
      <c r="G58" s="122">
        <f>+G59</f>
        <v>870</v>
      </c>
      <c r="H58" s="122">
        <f>+H59</f>
        <v>870</v>
      </c>
      <c r="I58" s="122">
        <f>+I59</f>
        <v>870</v>
      </c>
    </row>
    <row r="59" spans="1:9">
      <c r="A59" s="213"/>
      <c r="B59" s="213"/>
      <c r="C59" s="213"/>
      <c r="D59" s="221"/>
      <c r="E59" s="221"/>
      <c r="F59" s="94" t="s">
        <v>9</v>
      </c>
      <c r="G59" s="122">
        <f t="shared" ref="G59:I61" si="16">G60</f>
        <v>870</v>
      </c>
      <c r="H59" s="122">
        <f t="shared" si="16"/>
        <v>870</v>
      </c>
      <c r="I59" s="122">
        <f t="shared" si="16"/>
        <v>870</v>
      </c>
    </row>
    <row r="60" spans="1:9" ht="34.5">
      <c r="A60" s="213"/>
      <c r="B60" s="213"/>
      <c r="C60" s="213"/>
      <c r="D60" s="221"/>
      <c r="E60" s="221"/>
      <c r="F60" s="94" t="s">
        <v>93</v>
      </c>
      <c r="G60" s="122">
        <f t="shared" si="16"/>
        <v>870</v>
      </c>
      <c r="H60" s="122">
        <f t="shared" si="16"/>
        <v>870</v>
      </c>
      <c r="I60" s="122">
        <f t="shared" si="16"/>
        <v>870</v>
      </c>
    </row>
    <row r="61" spans="1:9" ht="34.5">
      <c r="A61" s="213"/>
      <c r="B61" s="213"/>
      <c r="C61" s="213"/>
      <c r="D61" s="221"/>
      <c r="E61" s="221"/>
      <c r="F61" s="94" t="s">
        <v>94</v>
      </c>
      <c r="G61" s="122">
        <f t="shared" si="16"/>
        <v>870</v>
      </c>
      <c r="H61" s="122">
        <f t="shared" si="16"/>
        <v>870</v>
      </c>
      <c r="I61" s="122">
        <f t="shared" si="16"/>
        <v>870</v>
      </c>
    </row>
    <row r="62" spans="1:9">
      <c r="A62" s="213"/>
      <c r="B62" s="213"/>
      <c r="C62" s="213"/>
      <c r="D62" s="221"/>
      <c r="E62" s="221"/>
      <c r="F62" s="123" t="s">
        <v>95</v>
      </c>
      <c r="G62" s="122">
        <v>870</v>
      </c>
      <c r="H62" s="122">
        <v>870</v>
      </c>
      <c r="I62" s="122">
        <v>870</v>
      </c>
    </row>
    <row r="63" spans="1:9" s="121" customFormat="1">
      <c r="A63" s="213"/>
      <c r="B63" s="213"/>
      <c r="C63" s="213"/>
      <c r="D63" s="221"/>
      <c r="E63" s="221"/>
      <c r="F63" s="119" t="s">
        <v>151</v>
      </c>
      <c r="G63" s="120">
        <f t="shared" ref="G63:H63" si="17">G65</f>
        <v>312.3</v>
      </c>
      <c r="H63" s="120">
        <f t="shared" si="17"/>
        <v>312.3</v>
      </c>
      <c r="I63" s="120">
        <f t="shared" ref="I63" si="18">I65</f>
        <v>312.3</v>
      </c>
    </row>
    <row r="64" spans="1:9" ht="34.5">
      <c r="A64" s="213"/>
      <c r="B64" s="213"/>
      <c r="C64" s="213"/>
      <c r="D64" s="221"/>
      <c r="E64" s="221"/>
      <c r="F64" s="9" t="s">
        <v>23</v>
      </c>
      <c r="G64" s="122"/>
      <c r="H64" s="122"/>
      <c r="I64" s="122"/>
    </row>
    <row r="65" spans="1:9">
      <c r="A65" s="213"/>
      <c r="B65" s="213"/>
      <c r="C65" s="213"/>
      <c r="D65" s="221"/>
      <c r="E65" s="221"/>
      <c r="F65" s="94" t="s">
        <v>8</v>
      </c>
      <c r="G65" s="122">
        <f>+G66</f>
        <v>312.3</v>
      </c>
      <c r="H65" s="122">
        <f>+H66</f>
        <v>312.3</v>
      </c>
      <c r="I65" s="122">
        <f>+I66</f>
        <v>312.3</v>
      </c>
    </row>
    <row r="66" spans="1:9">
      <c r="A66" s="213"/>
      <c r="B66" s="213"/>
      <c r="C66" s="213"/>
      <c r="D66" s="221"/>
      <c r="E66" s="221"/>
      <c r="F66" s="94" t="s">
        <v>9</v>
      </c>
      <c r="G66" s="122">
        <f t="shared" ref="G66:I68" si="19">G67</f>
        <v>312.3</v>
      </c>
      <c r="H66" s="122">
        <f t="shared" si="19"/>
        <v>312.3</v>
      </c>
      <c r="I66" s="122">
        <f t="shared" si="19"/>
        <v>312.3</v>
      </c>
    </row>
    <row r="67" spans="1:9" ht="34.5">
      <c r="A67" s="213"/>
      <c r="B67" s="213"/>
      <c r="C67" s="213"/>
      <c r="D67" s="221"/>
      <c r="E67" s="221"/>
      <c r="F67" s="94" t="s">
        <v>93</v>
      </c>
      <c r="G67" s="122">
        <f t="shared" si="19"/>
        <v>312.3</v>
      </c>
      <c r="H67" s="122">
        <f t="shared" si="19"/>
        <v>312.3</v>
      </c>
      <c r="I67" s="122">
        <f t="shared" si="19"/>
        <v>312.3</v>
      </c>
    </row>
    <row r="68" spans="1:9" ht="34.5">
      <c r="A68" s="213"/>
      <c r="B68" s="213"/>
      <c r="C68" s="213"/>
      <c r="D68" s="221"/>
      <c r="E68" s="221"/>
      <c r="F68" s="94" t="s">
        <v>94</v>
      </c>
      <c r="G68" s="122">
        <f t="shared" si="19"/>
        <v>312.3</v>
      </c>
      <c r="H68" s="122">
        <f t="shared" si="19"/>
        <v>312.3</v>
      </c>
      <c r="I68" s="122">
        <f t="shared" si="19"/>
        <v>312.3</v>
      </c>
    </row>
    <row r="69" spans="1:9">
      <c r="A69" s="213"/>
      <c r="B69" s="213"/>
      <c r="C69" s="213"/>
      <c r="D69" s="221"/>
      <c r="E69" s="221"/>
      <c r="F69" s="123" t="s">
        <v>95</v>
      </c>
      <c r="G69" s="122">
        <v>312.3</v>
      </c>
      <c r="H69" s="122">
        <v>312.3</v>
      </c>
      <c r="I69" s="122">
        <v>312.3</v>
      </c>
    </row>
    <row r="70" spans="1:9" s="121" customFormat="1">
      <c r="A70" s="213"/>
      <c r="B70" s="213"/>
      <c r="C70" s="213"/>
      <c r="D70" s="221"/>
      <c r="E70" s="221"/>
      <c r="F70" s="119" t="s">
        <v>152</v>
      </c>
      <c r="G70" s="120">
        <f t="shared" ref="G70:H70" si="20">G72</f>
        <v>120</v>
      </c>
      <c r="H70" s="120">
        <f t="shared" si="20"/>
        <v>120</v>
      </c>
      <c r="I70" s="120">
        <f t="shared" ref="I70" si="21">I72</f>
        <v>120</v>
      </c>
    </row>
    <row r="71" spans="1:9" ht="34.5">
      <c r="A71" s="213"/>
      <c r="B71" s="213"/>
      <c r="C71" s="213"/>
      <c r="D71" s="221"/>
      <c r="E71" s="221"/>
      <c r="F71" s="9" t="s">
        <v>23</v>
      </c>
      <c r="G71" s="122"/>
      <c r="H71" s="122"/>
      <c r="I71" s="122"/>
    </row>
    <row r="72" spans="1:9">
      <c r="A72" s="213"/>
      <c r="B72" s="213"/>
      <c r="C72" s="213"/>
      <c r="D72" s="221"/>
      <c r="E72" s="221"/>
      <c r="F72" s="94" t="s">
        <v>8</v>
      </c>
      <c r="G72" s="122">
        <f>+G73</f>
        <v>120</v>
      </c>
      <c r="H72" s="122">
        <f>+H73</f>
        <v>120</v>
      </c>
      <c r="I72" s="122">
        <f>+I73</f>
        <v>120</v>
      </c>
    </row>
    <row r="73" spans="1:9">
      <c r="A73" s="213"/>
      <c r="B73" s="213"/>
      <c r="C73" s="213"/>
      <c r="D73" s="221"/>
      <c r="E73" s="221"/>
      <c r="F73" s="94" t="s">
        <v>9</v>
      </c>
      <c r="G73" s="122">
        <f t="shared" ref="G73:I75" si="22">G74</f>
        <v>120</v>
      </c>
      <c r="H73" s="122">
        <f t="shared" si="22"/>
        <v>120</v>
      </c>
      <c r="I73" s="122">
        <f t="shared" si="22"/>
        <v>120</v>
      </c>
    </row>
    <row r="74" spans="1:9" ht="34.5">
      <c r="A74" s="213"/>
      <c r="B74" s="213"/>
      <c r="C74" s="213"/>
      <c r="D74" s="221"/>
      <c r="E74" s="221"/>
      <c r="F74" s="94" t="s">
        <v>93</v>
      </c>
      <c r="G74" s="122">
        <f t="shared" si="22"/>
        <v>120</v>
      </c>
      <c r="H74" s="122">
        <f t="shared" si="22"/>
        <v>120</v>
      </c>
      <c r="I74" s="122">
        <f t="shared" si="22"/>
        <v>120</v>
      </c>
    </row>
    <row r="75" spans="1:9" ht="34.5">
      <c r="A75" s="213"/>
      <c r="B75" s="213"/>
      <c r="C75" s="213"/>
      <c r="D75" s="221"/>
      <c r="E75" s="221"/>
      <c r="F75" s="94" t="s">
        <v>94</v>
      </c>
      <c r="G75" s="122">
        <f t="shared" si="22"/>
        <v>120</v>
      </c>
      <c r="H75" s="122">
        <f t="shared" si="22"/>
        <v>120</v>
      </c>
      <c r="I75" s="122">
        <f t="shared" si="22"/>
        <v>120</v>
      </c>
    </row>
    <row r="76" spans="1:9">
      <c r="A76" s="213"/>
      <c r="B76" s="213"/>
      <c r="C76" s="213"/>
      <c r="D76" s="221"/>
      <c r="E76" s="221"/>
      <c r="F76" s="123" t="s">
        <v>95</v>
      </c>
      <c r="G76" s="122">
        <v>120</v>
      </c>
      <c r="H76" s="122">
        <v>120</v>
      </c>
      <c r="I76" s="122">
        <v>120</v>
      </c>
    </row>
    <row r="77" spans="1:9" s="121" customFormat="1">
      <c r="A77" s="213"/>
      <c r="B77" s="213"/>
      <c r="C77" s="213"/>
      <c r="D77" s="221"/>
      <c r="E77" s="221"/>
      <c r="F77" s="119" t="s">
        <v>153</v>
      </c>
      <c r="G77" s="120">
        <f t="shared" ref="G77:H77" si="23">G79</f>
        <v>130</v>
      </c>
      <c r="H77" s="120">
        <f t="shared" si="23"/>
        <v>130</v>
      </c>
      <c r="I77" s="120">
        <f t="shared" ref="I77" si="24">I79</f>
        <v>130</v>
      </c>
    </row>
    <row r="78" spans="1:9" ht="34.5">
      <c r="A78" s="213"/>
      <c r="B78" s="213"/>
      <c r="C78" s="213"/>
      <c r="D78" s="221"/>
      <c r="E78" s="221"/>
      <c r="F78" s="9" t="s">
        <v>23</v>
      </c>
      <c r="G78" s="122"/>
      <c r="H78" s="122"/>
      <c r="I78" s="122"/>
    </row>
    <row r="79" spans="1:9">
      <c r="A79" s="213"/>
      <c r="B79" s="213"/>
      <c r="C79" s="213"/>
      <c r="D79" s="221"/>
      <c r="E79" s="221"/>
      <c r="F79" s="94" t="s">
        <v>8</v>
      </c>
      <c r="G79" s="122">
        <f>+G80</f>
        <v>130</v>
      </c>
      <c r="H79" s="122">
        <f>+H80</f>
        <v>130</v>
      </c>
      <c r="I79" s="122">
        <f>+I80</f>
        <v>130</v>
      </c>
    </row>
    <row r="80" spans="1:9">
      <c r="A80" s="213"/>
      <c r="B80" s="213"/>
      <c r="C80" s="213"/>
      <c r="D80" s="221"/>
      <c r="E80" s="221"/>
      <c r="F80" s="94" t="s">
        <v>9</v>
      </c>
      <c r="G80" s="122">
        <f t="shared" ref="G80:I82" si="25">G81</f>
        <v>130</v>
      </c>
      <c r="H80" s="122">
        <f t="shared" si="25"/>
        <v>130</v>
      </c>
      <c r="I80" s="122">
        <f t="shared" si="25"/>
        <v>130</v>
      </c>
    </row>
    <row r="81" spans="1:11" ht="34.5">
      <c r="A81" s="213"/>
      <c r="B81" s="213"/>
      <c r="C81" s="213"/>
      <c r="D81" s="221"/>
      <c r="E81" s="221"/>
      <c r="F81" s="94" t="s">
        <v>93</v>
      </c>
      <c r="G81" s="122">
        <f t="shared" si="25"/>
        <v>130</v>
      </c>
      <c r="H81" s="122">
        <f t="shared" si="25"/>
        <v>130</v>
      </c>
      <c r="I81" s="122">
        <f t="shared" si="25"/>
        <v>130</v>
      </c>
    </row>
    <row r="82" spans="1:11" ht="34.5">
      <c r="A82" s="213"/>
      <c r="B82" s="213"/>
      <c r="C82" s="213"/>
      <c r="D82" s="221"/>
      <c r="E82" s="221"/>
      <c r="F82" s="94" t="s">
        <v>94</v>
      </c>
      <c r="G82" s="122">
        <f t="shared" si="25"/>
        <v>130</v>
      </c>
      <c r="H82" s="122">
        <f t="shared" si="25"/>
        <v>130</v>
      </c>
      <c r="I82" s="122">
        <f t="shared" si="25"/>
        <v>130</v>
      </c>
    </row>
    <row r="83" spans="1:11">
      <c r="A83" s="213"/>
      <c r="B83" s="213"/>
      <c r="C83" s="213"/>
      <c r="D83" s="221"/>
      <c r="E83" s="221"/>
      <c r="F83" s="123" t="s">
        <v>95</v>
      </c>
      <c r="G83" s="122">
        <v>130</v>
      </c>
      <c r="H83" s="122">
        <v>130</v>
      </c>
      <c r="I83" s="122">
        <v>130</v>
      </c>
    </row>
    <row r="84" spans="1:11" s="127" customFormat="1">
      <c r="A84" s="65" t="s">
        <v>74</v>
      </c>
      <c r="B84" s="65"/>
      <c r="C84" s="65"/>
      <c r="D84" s="65"/>
      <c r="E84" s="124"/>
      <c r="F84" s="125" t="s">
        <v>61</v>
      </c>
      <c r="G84" s="126">
        <f>+G85</f>
        <v>0</v>
      </c>
      <c r="H84" s="126">
        <f>+H85</f>
        <v>0</v>
      </c>
      <c r="I84" s="126">
        <f>+I85</f>
        <v>0</v>
      </c>
      <c r="J84" s="92"/>
      <c r="K84" s="92"/>
    </row>
    <row r="85" spans="1:11" ht="34.5">
      <c r="A85" s="128"/>
      <c r="B85" s="65"/>
      <c r="C85" s="65"/>
      <c r="D85" s="65"/>
      <c r="E85" s="65"/>
      <c r="F85" s="83" t="s">
        <v>68</v>
      </c>
      <c r="G85" s="126">
        <f t="shared" ref="G85:H85" si="26">+G87</f>
        <v>0</v>
      </c>
      <c r="H85" s="126">
        <f t="shared" si="26"/>
        <v>0</v>
      </c>
      <c r="I85" s="126">
        <f t="shared" ref="I85" si="27">+I87</f>
        <v>0</v>
      </c>
    </row>
    <row r="86" spans="1:11">
      <c r="A86" s="128"/>
      <c r="B86" s="128" t="s">
        <v>75</v>
      </c>
      <c r="C86" s="128"/>
      <c r="D86" s="128"/>
      <c r="E86" s="128"/>
      <c r="F86" s="94" t="s">
        <v>7</v>
      </c>
      <c r="G86" s="129"/>
      <c r="H86" s="129"/>
      <c r="I86" s="129"/>
    </row>
    <row r="87" spans="1:11" ht="34.5">
      <c r="A87" s="128"/>
      <c r="B87" s="128"/>
      <c r="C87" s="130"/>
      <c r="D87" s="130"/>
      <c r="E87" s="130"/>
      <c r="F87" s="83" t="s">
        <v>69</v>
      </c>
      <c r="G87" s="126">
        <f t="shared" ref="G87:H87" si="28">+G89</f>
        <v>0</v>
      </c>
      <c r="H87" s="126">
        <f t="shared" si="28"/>
        <v>0</v>
      </c>
      <c r="I87" s="126">
        <f t="shared" ref="I87" si="29">+I89</f>
        <v>0</v>
      </c>
    </row>
    <row r="88" spans="1:11">
      <c r="A88" s="128"/>
      <c r="B88" s="128"/>
      <c r="C88" s="128" t="s">
        <v>75</v>
      </c>
      <c r="D88" s="128"/>
      <c r="E88" s="128"/>
      <c r="F88" s="94" t="s">
        <v>7</v>
      </c>
      <c r="G88" s="129"/>
      <c r="H88" s="129"/>
      <c r="I88" s="129"/>
    </row>
    <row r="89" spans="1:11">
      <c r="A89" s="128"/>
      <c r="B89" s="128"/>
      <c r="C89" s="128"/>
      <c r="D89" s="128"/>
      <c r="E89" s="128"/>
      <c r="F89" s="94" t="s">
        <v>62</v>
      </c>
      <c r="G89" s="126">
        <f>+G91</f>
        <v>0</v>
      </c>
      <c r="H89" s="126">
        <f t="shared" ref="H89:I89" si="30">+H91</f>
        <v>0</v>
      </c>
      <c r="I89" s="126">
        <f t="shared" si="30"/>
        <v>0</v>
      </c>
    </row>
    <row r="90" spans="1:11">
      <c r="A90" s="128"/>
      <c r="B90" s="128"/>
      <c r="C90" s="128"/>
      <c r="D90" s="128"/>
      <c r="E90" s="128"/>
      <c r="F90" s="94" t="s">
        <v>7</v>
      </c>
      <c r="G90" s="129"/>
      <c r="H90" s="129"/>
      <c r="I90" s="129"/>
    </row>
    <row r="91" spans="1:11">
      <c r="A91" s="128"/>
      <c r="B91" s="128"/>
      <c r="C91" s="128"/>
      <c r="D91" s="128"/>
      <c r="E91" s="128"/>
      <c r="F91" s="94" t="s">
        <v>70</v>
      </c>
      <c r="G91" s="126">
        <f t="shared" ref="G91:H91" si="31">+G93</f>
        <v>0</v>
      </c>
      <c r="H91" s="126">
        <f t="shared" si="31"/>
        <v>0</v>
      </c>
      <c r="I91" s="126">
        <f t="shared" ref="I91" si="32">+I93</f>
        <v>0</v>
      </c>
    </row>
    <row r="92" spans="1:11">
      <c r="A92" s="128"/>
      <c r="B92" s="128"/>
      <c r="C92" s="128"/>
      <c r="D92" s="128"/>
      <c r="E92" s="130"/>
      <c r="F92" s="94" t="s">
        <v>7</v>
      </c>
      <c r="G92" s="131"/>
      <c r="H92" s="131"/>
      <c r="I92" s="131"/>
    </row>
    <row r="93" spans="1:11">
      <c r="A93" s="128"/>
      <c r="B93" s="128"/>
      <c r="C93" s="128"/>
      <c r="D93" s="65" t="s">
        <v>76</v>
      </c>
      <c r="E93" s="218" t="s">
        <v>71</v>
      </c>
      <c r="F93" s="218" t="s">
        <v>62</v>
      </c>
      <c r="G93" s="126">
        <f>+G95+G103</f>
        <v>0</v>
      </c>
      <c r="H93" s="126">
        <f t="shared" ref="H93:I93" si="33">+H95+H103</f>
        <v>0</v>
      </c>
      <c r="I93" s="126">
        <f t="shared" si="33"/>
        <v>0</v>
      </c>
    </row>
    <row r="94" spans="1:11">
      <c r="A94" s="128"/>
      <c r="B94" s="128"/>
      <c r="C94" s="128"/>
      <c r="D94" s="128"/>
      <c r="E94" s="132"/>
      <c r="F94" s="133" t="s">
        <v>7</v>
      </c>
      <c r="G94" s="64"/>
      <c r="H94" s="64"/>
      <c r="I94" s="64"/>
    </row>
    <row r="95" spans="1:11">
      <c r="A95" s="128"/>
      <c r="B95" s="128"/>
      <c r="C95" s="128"/>
      <c r="D95" s="128"/>
      <c r="E95" s="134">
        <v>11001</v>
      </c>
      <c r="F95" s="94" t="s">
        <v>62</v>
      </c>
      <c r="G95" s="126">
        <f>+G97</f>
        <v>61782.3</v>
      </c>
      <c r="H95" s="126">
        <f>+H97</f>
        <v>61782.3</v>
      </c>
      <c r="I95" s="126">
        <f>+I97</f>
        <v>61782.3</v>
      </c>
    </row>
    <row r="96" spans="1:11">
      <c r="A96" s="128"/>
      <c r="B96" s="128"/>
      <c r="C96" s="128"/>
      <c r="D96" s="128"/>
      <c r="E96" s="217"/>
      <c r="F96" s="9" t="s">
        <v>25</v>
      </c>
      <c r="G96" s="131"/>
      <c r="H96" s="131"/>
      <c r="I96" s="131"/>
    </row>
    <row r="97" spans="1:9">
      <c r="A97" s="128"/>
      <c r="B97" s="128"/>
      <c r="C97" s="128"/>
      <c r="D97" s="128"/>
      <c r="E97" s="217"/>
      <c r="F97" s="119" t="s">
        <v>70</v>
      </c>
      <c r="G97" s="126">
        <f t="shared" ref="G97:I97" si="34">+G99</f>
        <v>61782.3</v>
      </c>
      <c r="H97" s="126">
        <f t="shared" si="34"/>
        <v>61782.3</v>
      </c>
      <c r="I97" s="126">
        <f t="shared" si="34"/>
        <v>61782.3</v>
      </c>
    </row>
    <row r="98" spans="1:9" ht="34.5">
      <c r="A98" s="128"/>
      <c r="B98" s="128"/>
      <c r="C98" s="128"/>
      <c r="D98" s="128"/>
      <c r="E98" s="217"/>
      <c r="F98" s="9" t="s">
        <v>28</v>
      </c>
      <c r="G98" s="126"/>
      <c r="H98" s="126"/>
      <c r="I98" s="126"/>
    </row>
    <row r="99" spans="1:9">
      <c r="A99" s="128"/>
      <c r="B99" s="128"/>
      <c r="C99" s="128"/>
      <c r="D99" s="128"/>
      <c r="E99" s="217"/>
      <c r="F99" s="9" t="s">
        <v>8</v>
      </c>
      <c r="G99" s="126">
        <f t="shared" ref="G99:I100" si="35">+G100</f>
        <v>61782.3</v>
      </c>
      <c r="H99" s="126">
        <f t="shared" si="35"/>
        <v>61782.3</v>
      </c>
      <c r="I99" s="126">
        <f t="shared" si="35"/>
        <v>61782.3</v>
      </c>
    </row>
    <row r="100" spans="1:9">
      <c r="A100" s="128"/>
      <c r="B100" s="128"/>
      <c r="C100" s="128"/>
      <c r="D100" s="128"/>
      <c r="E100" s="217"/>
      <c r="F100" s="9" t="s">
        <v>9</v>
      </c>
      <c r="G100" s="126">
        <f t="shared" si="35"/>
        <v>61782.3</v>
      </c>
      <c r="H100" s="126">
        <f t="shared" si="35"/>
        <v>61782.3</v>
      </c>
      <c r="I100" s="126">
        <f t="shared" si="35"/>
        <v>61782.3</v>
      </c>
    </row>
    <row r="101" spans="1:9">
      <c r="A101" s="128"/>
      <c r="B101" s="128"/>
      <c r="C101" s="128"/>
      <c r="D101" s="128"/>
      <c r="E101" s="217"/>
      <c r="F101" s="9" t="s">
        <v>72</v>
      </c>
      <c r="G101" s="126">
        <f>+G102</f>
        <v>61782.3</v>
      </c>
      <c r="H101" s="126">
        <f>+H102</f>
        <v>61782.3</v>
      </c>
      <c r="I101" s="126">
        <f>+I102</f>
        <v>61782.3</v>
      </c>
    </row>
    <row r="102" spans="1:9">
      <c r="A102" s="130"/>
      <c r="B102" s="130"/>
      <c r="C102" s="130"/>
      <c r="D102" s="130"/>
      <c r="E102" s="217"/>
      <c r="F102" s="94" t="s">
        <v>73</v>
      </c>
      <c r="G102" s="135">
        <f>-G103</f>
        <v>61782.3</v>
      </c>
      <c r="H102" s="135">
        <f t="shared" ref="H102:I102" si="36">-H103</f>
        <v>61782.3</v>
      </c>
      <c r="I102" s="135">
        <f t="shared" si="36"/>
        <v>61782.3</v>
      </c>
    </row>
    <row r="103" spans="1:9">
      <c r="A103" s="128"/>
      <c r="B103" s="128"/>
      <c r="C103" s="128"/>
      <c r="D103" s="128"/>
      <c r="E103" s="134">
        <v>11001</v>
      </c>
      <c r="F103" s="94" t="s">
        <v>62</v>
      </c>
      <c r="G103" s="126">
        <f>+G105</f>
        <v>-61782.3</v>
      </c>
      <c r="H103" s="126">
        <f>+H105</f>
        <v>-61782.3</v>
      </c>
      <c r="I103" s="126">
        <f>+I105</f>
        <v>-61782.3</v>
      </c>
    </row>
    <row r="104" spans="1:9">
      <c r="A104" s="128"/>
      <c r="B104" s="128"/>
      <c r="C104" s="128"/>
      <c r="D104" s="128"/>
      <c r="E104" s="217"/>
      <c r="F104" s="9" t="s">
        <v>25</v>
      </c>
      <c r="G104" s="131"/>
      <c r="H104" s="131"/>
      <c r="I104" s="131"/>
    </row>
    <row r="105" spans="1:9">
      <c r="A105" s="128"/>
      <c r="B105" s="128"/>
      <c r="C105" s="128"/>
      <c r="D105" s="128"/>
      <c r="E105" s="217"/>
      <c r="F105" s="119" t="s">
        <v>70</v>
      </c>
      <c r="G105" s="126">
        <f t="shared" ref="G105:H105" si="37">+G107</f>
        <v>-61782.3</v>
      </c>
      <c r="H105" s="126">
        <f t="shared" si="37"/>
        <v>-61782.3</v>
      </c>
      <c r="I105" s="126">
        <f t="shared" ref="I105" si="38">+I107</f>
        <v>-61782.3</v>
      </c>
    </row>
    <row r="106" spans="1:9" ht="34.5">
      <c r="A106" s="128"/>
      <c r="B106" s="128"/>
      <c r="C106" s="128"/>
      <c r="D106" s="128"/>
      <c r="E106" s="217"/>
      <c r="F106" s="9" t="s">
        <v>28</v>
      </c>
      <c r="G106" s="126"/>
      <c r="H106" s="126"/>
      <c r="I106" s="126"/>
    </row>
    <row r="107" spans="1:9">
      <c r="A107" s="128"/>
      <c r="B107" s="128"/>
      <c r="C107" s="128"/>
      <c r="D107" s="128"/>
      <c r="E107" s="217"/>
      <c r="F107" s="9" t="s">
        <v>8</v>
      </c>
      <c r="G107" s="126">
        <f t="shared" ref="G107:I108" si="39">+G108</f>
        <v>-61782.3</v>
      </c>
      <c r="H107" s="126">
        <f t="shared" si="39"/>
        <v>-61782.3</v>
      </c>
      <c r="I107" s="126">
        <f t="shared" si="39"/>
        <v>-61782.3</v>
      </c>
    </row>
    <row r="108" spans="1:9">
      <c r="A108" s="128"/>
      <c r="B108" s="128"/>
      <c r="C108" s="128"/>
      <c r="D108" s="128"/>
      <c r="E108" s="217"/>
      <c r="F108" s="9" t="s">
        <v>9</v>
      </c>
      <c r="G108" s="126">
        <f t="shared" si="39"/>
        <v>-61782.3</v>
      </c>
      <c r="H108" s="126">
        <f t="shared" si="39"/>
        <v>-61782.3</v>
      </c>
      <c r="I108" s="126">
        <f t="shared" si="39"/>
        <v>-61782.3</v>
      </c>
    </row>
    <row r="109" spans="1:9">
      <c r="A109" s="128"/>
      <c r="B109" s="128"/>
      <c r="C109" s="128"/>
      <c r="D109" s="128"/>
      <c r="E109" s="217"/>
      <c r="F109" s="9" t="s">
        <v>72</v>
      </c>
      <c r="G109" s="126">
        <f>+G110</f>
        <v>-61782.3</v>
      </c>
      <c r="H109" s="126">
        <f>+H110</f>
        <v>-61782.3</v>
      </c>
      <c r="I109" s="126">
        <f>+I110</f>
        <v>-61782.3</v>
      </c>
    </row>
    <row r="110" spans="1:9">
      <c r="A110" s="130"/>
      <c r="B110" s="130"/>
      <c r="C110" s="130"/>
      <c r="D110" s="130"/>
      <c r="E110" s="217"/>
      <c r="F110" s="94" t="s">
        <v>73</v>
      </c>
      <c r="G110" s="135">
        <f>+Հ1!D53</f>
        <v>-61782.3</v>
      </c>
      <c r="H110" s="135">
        <f>+Հ1!E53</f>
        <v>-61782.3</v>
      </c>
      <c r="I110" s="135">
        <f>+Հ1!F53</f>
        <v>-61782.3</v>
      </c>
    </row>
  </sheetData>
  <mergeCells count="20">
    <mergeCell ref="E104:E110"/>
    <mergeCell ref="E93:F93"/>
    <mergeCell ref="E96:E102"/>
    <mergeCell ref="A5:I5"/>
    <mergeCell ref="A8:C8"/>
    <mergeCell ref="D8:E8"/>
    <mergeCell ref="F8:F9"/>
    <mergeCell ref="E30:E37"/>
    <mergeCell ref="A30:A83"/>
    <mergeCell ref="E38:F38"/>
    <mergeCell ref="E39:E40"/>
    <mergeCell ref="D30:D33"/>
    <mergeCell ref="D34:D37"/>
    <mergeCell ref="D38:D83"/>
    <mergeCell ref="E41:E83"/>
    <mergeCell ref="B30:B31"/>
    <mergeCell ref="C30:C33"/>
    <mergeCell ref="C34:C83"/>
    <mergeCell ref="B32:B83"/>
    <mergeCell ref="G8:I8"/>
  </mergeCells>
  <pageMargins left="0.11811023622047245" right="0.11811023622047245" top="0" bottom="0" header="0.31496062992125984" footer="0.31496062992125984"/>
  <pageSetup paperSize="9" orientation="landscape" r:id="rId1"/>
  <ignoredErrors>
    <ignoredError sqref="A50:F51 A52:E55 A57:F58 A59:E62 A71:F72 A78:F79 A73:E76 A80:E83 A30:F33 A41:F41 A39:D39 F39 A40:E40 A49:E49 A56:E56 A70:E70 A77:E77 A35:F38 A34:E3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zoomScaleNormal="100" workbookViewId="0"/>
  </sheetViews>
  <sheetFormatPr defaultRowHeight="17.25"/>
  <cols>
    <col min="1" max="1" width="7.28515625" style="76" customWidth="1"/>
    <col min="2" max="2" width="12" style="76" customWidth="1"/>
    <col min="3" max="3" width="14.5703125" style="76" customWidth="1"/>
    <col min="4" max="4" width="64.28515625" style="76" customWidth="1"/>
    <col min="5" max="7" width="16.85546875" style="76" customWidth="1"/>
    <col min="8" max="8" width="17.7109375" style="76" customWidth="1"/>
    <col min="9" max="9" width="12.85546875" style="76" customWidth="1"/>
    <col min="10" max="10" width="14.140625" style="76" customWidth="1"/>
    <col min="11" max="11" width="10.7109375" style="76" customWidth="1"/>
    <col min="12" max="258" width="9.140625" style="76"/>
    <col min="259" max="259" width="7.28515625" style="76" customWidth="1"/>
    <col min="260" max="260" width="12" style="76" customWidth="1"/>
    <col min="261" max="261" width="11.85546875" style="76" customWidth="1"/>
    <col min="262" max="262" width="64.28515625" style="76" customWidth="1"/>
    <col min="263" max="263" width="16.85546875" style="76" customWidth="1"/>
    <col min="264" max="264" width="17.7109375" style="76" customWidth="1"/>
    <col min="265" max="265" width="12.85546875" style="76" customWidth="1"/>
    <col min="266" max="266" width="14.140625" style="76" customWidth="1"/>
    <col min="267" max="267" width="10.7109375" style="76" customWidth="1"/>
    <col min="268" max="514" width="9.140625" style="76"/>
    <col min="515" max="515" width="7.28515625" style="76" customWidth="1"/>
    <col min="516" max="516" width="12" style="76" customWidth="1"/>
    <col min="517" max="517" width="11.85546875" style="76" customWidth="1"/>
    <col min="518" max="518" width="64.28515625" style="76" customWidth="1"/>
    <col min="519" max="519" width="16.85546875" style="76" customWidth="1"/>
    <col min="520" max="520" width="17.7109375" style="76" customWidth="1"/>
    <col min="521" max="521" width="12.85546875" style="76" customWidth="1"/>
    <col min="522" max="522" width="14.140625" style="76" customWidth="1"/>
    <col min="523" max="523" width="10.7109375" style="76" customWidth="1"/>
    <col min="524" max="770" width="9.140625" style="76"/>
    <col min="771" max="771" width="7.28515625" style="76" customWidth="1"/>
    <col min="772" max="772" width="12" style="76" customWidth="1"/>
    <col min="773" max="773" width="11.85546875" style="76" customWidth="1"/>
    <col min="774" max="774" width="64.28515625" style="76" customWidth="1"/>
    <col min="775" max="775" width="16.85546875" style="76" customWidth="1"/>
    <col min="776" max="776" width="17.7109375" style="76" customWidth="1"/>
    <col min="777" max="777" width="12.85546875" style="76" customWidth="1"/>
    <col min="778" max="778" width="14.140625" style="76" customWidth="1"/>
    <col min="779" max="779" width="10.7109375" style="76" customWidth="1"/>
    <col min="780" max="1026" width="9.140625" style="76"/>
    <col min="1027" max="1027" width="7.28515625" style="76" customWidth="1"/>
    <col min="1028" max="1028" width="12" style="76" customWidth="1"/>
    <col min="1029" max="1029" width="11.85546875" style="76" customWidth="1"/>
    <col min="1030" max="1030" width="64.28515625" style="76" customWidth="1"/>
    <col min="1031" max="1031" width="16.85546875" style="76" customWidth="1"/>
    <col min="1032" max="1032" width="17.7109375" style="76" customWidth="1"/>
    <col min="1033" max="1033" width="12.85546875" style="76" customWidth="1"/>
    <col min="1034" max="1034" width="14.140625" style="76" customWidth="1"/>
    <col min="1035" max="1035" width="10.7109375" style="76" customWidth="1"/>
    <col min="1036" max="1282" width="9.140625" style="76"/>
    <col min="1283" max="1283" width="7.28515625" style="76" customWidth="1"/>
    <col min="1284" max="1284" width="12" style="76" customWidth="1"/>
    <col min="1285" max="1285" width="11.85546875" style="76" customWidth="1"/>
    <col min="1286" max="1286" width="64.28515625" style="76" customWidth="1"/>
    <col min="1287" max="1287" width="16.85546875" style="76" customWidth="1"/>
    <col min="1288" max="1288" width="17.7109375" style="76" customWidth="1"/>
    <col min="1289" max="1289" width="12.85546875" style="76" customWidth="1"/>
    <col min="1290" max="1290" width="14.140625" style="76" customWidth="1"/>
    <col min="1291" max="1291" width="10.7109375" style="76" customWidth="1"/>
    <col min="1292" max="1538" width="9.140625" style="76"/>
    <col min="1539" max="1539" width="7.28515625" style="76" customWidth="1"/>
    <col min="1540" max="1540" width="12" style="76" customWidth="1"/>
    <col min="1541" max="1541" width="11.85546875" style="76" customWidth="1"/>
    <col min="1542" max="1542" width="64.28515625" style="76" customWidth="1"/>
    <col min="1543" max="1543" width="16.85546875" style="76" customWidth="1"/>
    <col min="1544" max="1544" width="17.7109375" style="76" customWidth="1"/>
    <col min="1545" max="1545" width="12.85546875" style="76" customWidth="1"/>
    <col min="1546" max="1546" width="14.140625" style="76" customWidth="1"/>
    <col min="1547" max="1547" width="10.7109375" style="76" customWidth="1"/>
    <col min="1548" max="1794" width="9.140625" style="76"/>
    <col min="1795" max="1795" width="7.28515625" style="76" customWidth="1"/>
    <col min="1796" max="1796" width="12" style="76" customWidth="1"/>
    <col min="1797" max="1797" width="11.85546875" style="76" customWidth="1"/>
    <col min="1798" max="1798" width="64.28515625" style="76" customWidth="1"/>
    <col min="1799" max="1799" width="16.85546875" style="76" customWidth="1"/>
    <col min="1800" max="1800" width="17.7109375" style="76" customWidth="1"/>
    <col min="1801" max="1801" width="12.85546875" style="76" customWidth="1"/>
    <col min="1802" max="1802" width="14.140625" style="76" customWidth="1"/>
    <col min="1803" max="1803" width="10.7109375" style="76" customWidth="1"/>
    <col min="1804" max="2050" width="9.140625" style="76"/>
    <col min="2051" max="2051" width="7.28515625" style="76" customWidth="1"/>
    <col min="2052" max="2052" width="12" style="76" customWidth="1"/>
    <col min="2053" max="2053" width="11.85546875" style="76" customWidth="1"/>
    <col min="2054" max="2054" width="64.28515625" style="76" customWidth="1"/>
    <col min="2055" max="2055" width="16.85546875" style="76" customWidth="1"/>
    <col min="2056" max="2056" width="17.7109375" style="76" customWidth="1"/>
    <col min="2057" max="2057" width="12.85546875" style="76" customWidth="1"/>
    <col min="2058" max="2058" width="14.140625" style="76" customWidth="1"/>
    <col min="2059" max="2059" width="10.7109375" style="76" customWidth="1"/>
    <col min="2060" max="2306" width="9.140625" style="76"/>
    <col min="2307" max="2307" width="7.28515625" style="76" customWidth="1"/>
    <col min="2308" max="2308" width="12" style="76" customWidth="1"/>
    <col min="2309" max="2309" width="11.85546875" style="76" customWidth="1"/>
    <col min="2310" max="2310" width="64.28515625" style="76" customWidth="1"/>
    <col min="2311" max="2311" width="16.85546875" style="76" customWidth="1"/>
    <col min="2312" max="2312" width="17.7109375" style="76" customWidth="1"/>
    <col min="2313" max="2313" width="12.85546875" style="76" customWidth="1"/>
    <col min="2314" max="2314" width="14.140625" style="76" customWidth="1"/>
    <col min="2315" max="2315" width="10.7109375" style="76" customWidth="1"/>
    <col min="2316" max="2562" width="9.140625" style="76"/>
    <col min="2563" max="2563" width="7.28515625" style="76" customWidth="1"/>
    <col min="2564" max="2564" width="12" style="76" customWidth="1"/>
    <col min="2565" max="2565" width="11.85546875" style="76" customWidth="1"/>
    <col min="2566" max="2566" width="64.28515625" style="76" customWidth="1"/>
    <col min="2567" max="2567" width="16.85546875" style="76" customWidth="1"/>
    <col min="2568" max="2568" width="17.7109375" style="76" customWidth="1"/>
    <col min="2569" max="2569" width="12.85546875" style="76" customWidth="1"/>
    <col min="2570" max="2570" width="14.140625" style="76" customWidth="1"/>
    <col min="2571" max="2571" width="10.7109375" style="76" customWidth="1"/>
    <col min="2572" max="2818" width="9.140625" style="76"/>
    <col min="2819" max="2819" width="7.28515625" style="76" customWidth="1"/>
    <col min="2820" max="2820" width="12" style="76" customWidth="1"/>
    <col min="2821" max="2821" width="11.85546875" style="76" customWidth="1"/>
    <col min="2822" max="2822" width="64.28515625" style="76" customWidth="1"/>
    <col min="2823" max="2823" width="16.85546875" style="76" customWidth="1"/>
    <col min="2824" max="2824" width="17.7109375" style="76" customWidth="1"/>
    <col min="2825" max="2825" width="12.85546875" style="76" customWidth="1"/>
    <col min="2826" max="2826" width="14.140625" style="76" customWidth="1"/>
    <col min="2827" max="2827" width="10.7109375" style="76" customWidth="1"/>
    <col min="2828" max="3074" width="9.140625" style="76"/>
    <col min="3075" max="3075" width="7.28515625" style="76" customWidth="1"/>
    <col min="3076" max="3076" width="12" style="76" customWidth="1"/>
    <col min="3077" max="3077" width="11.85546875" style="76" customWidth="1"/>
    <col min="3078" max="3078" width="64.28515625" style="76" customWidth="1"/>
    <col min="3079" max="3079" width="16.85546875" style="76" customWidth="1"/>
    <col min="3080" max="3080" width="17.7109375" style="76" customWidth="1"/>
    <col min="3081" max="3081" width="12.85546875" style="76" customWidth="1"/>
    <col min="3082" max="3082" width="14.140625" style="76" customWidth="1"/>
    <col min="3083" max="3083" width="10.7109375" style="76" customWidth="1"/>
    <col min="3084" max="3330" width="9.140625" style="76"/>
    <col min="3331" max="3331" width="7.28515625" style="76" customWidth="1"/>
    <col min="3332" max="3332" width="12" style="76" customWidth="1"/>
    <col min="3333" max="3333" width="11.85546875" style="76" customWidth="1"/>
    <col min="3334" max="3334" width="64.28515625" style="76" customWidth="1"/>
    <col min="3335" max="3335" width="16.85546875" style="76" customWidth="1"/>
    <col min="3336" max="3336" width="17.7109375" style="76" customWidth="1"/>
    <col min="3337" max="3337" width="12.85546875" style="76" customWidth="1"/>
    <col min="3338" max="3338" width="14.140625" style="76" customWidth="1"/>
    <col min="3339" max="3339" width="10.7109375" style="76" customWidth="1"/>
    <col min="3340" max="3586" width="9.140625" style="76"/>
    <col min="3587" max="3587" width="7.28515625" style="76" customWidth="1"/>
    <col min="3588" max="3588" width="12" style="76" customWidth="1"/>
    <col min="3589" max="3589" width="11.85546875" style="76" customWidth="1"/>
    <col min="3590" max="3590" width="64.28515625" style="76" customWidth="1"/>
    <col min="3591" max="3591" width="16.85546875" style="76" customWidth="1"/>
    <col min="3592" max="3592" width="17.7109375" style="76" customWidth="1"/>
    <col min="3593" max="3593" width="12.85546875" style="76" customWidth="1"/>
    <col min="3594" max="3594" width="14.140625" style="76" customWidth="1"/>
    <col min="3595" max="3595" width="10.7109375" style="76" customWidth="1"/>
    <col min="3596" max="3842" width="9.140625" style="76"/>
    <col min="3843" max="3843" width="7.28515625" style="76" customWidth="1"/>
    <col min="3844" max="3844" width="12" style="76" customWidth="1"/>
    <col min="3845" max="3845" width="11.85546875" style="76" customWidth="1"/>
    <col min="3846" max="3846" width="64.28515625" style="76" customWidth="1"/>
    <col min="3847" max="3847" width="16.85546875" style="76" customWidth="1"/>
    <col min="3848" max="3848" width="17.7109375" style="76" customWidth="1"/>
    <col min="3849" max="3849" width="12.85546875" style="76" customWidth="1"/>
    <col min="3850" max="3850" width="14.140625" style="76" customWidth="1"/>
    <col min="3851" max="3851" width="10.7109375" style="76" customWidth="1"/>
    <col min="3852" max="4098" width="9.140625" style="76"/>
    <col min="4099" max="4099" width="7.28515625" style="76" customWidth="1"/>
    <col min="4100" max="4100" width="12" style="76" customWidth="1"/>
    <col min="4101" max="4101" width="11.85546875" style="76" customWidth="1"/>
    <col min="4102" max="4102" width="64.28515625" style="76" customWidth="1"/>
    <col min="4103" max="4103" width="16.85546875" style="76" customWidth="1"/>
    <col min="4104" max="4104" width="17.7109375" style="76" customWidth="1"/>
    <col min="4105" max="4105" width="12.85546875" style="76" customWidth="1"/>
    <col min="4106" max="4106" width="14.140625" style="76" customWidth="1"/>
    <col min="4107" max="4107" width="10.7109375" style="76" customWidth="1"/>
    <col min="4108" max="4354" width="9.140625" style="76"/>
    <col min="4355" max="4355" width="7.28515625" style="76" customWidth="1"/>
    <col min="4356" max="4356" width="12" style="76" customWidth="1"/>
    <col min="4357" max="4357" width="11.85546875" style="76" customWidth="1"/>
    <col min="4358" max="4358" width="64.28515625" style="76" customWidth="1"/>
    <col min="4359" max="4359" width="16.85546875" style="76" customWidth="1"/>
    <col min="4360" max="4360" width="17.7109375" style="76" customWidth="1"/>
    <col min="4361" max="4361" width="12.85546875" style="76" customWidth="1"/>
    <col min="4362" max="4362" width="14.140625" style="76" customWidth="1"/>
    <col min="4363" max="4363" width="10.7109375" style="76" customWidth="1"/>
    <col min="4364" max="4610" width="9.140625" style="76"/>
    <col min="4611" max="4611" width="7.28515625" style="76" customWidth="1"/>
    <col min="4612" max="4612" width="12" style="76" customWidth="1"/>
    <col min="4613" max="4613" width="11.85546875" style="76" customWidth="1"/>
    <col min="4614" max="4614" width="64.28515625" style="76" customWidth="1"/>
    <col min="4615" max="4615" width="16.85546875" style="76" customWidth="1"/>
    <col min="4616" max="4616" width="17.7109375" style="76" customWidth="1"/>
    <col min="4617" max="4617" width="12.85546875" style="76" customWidth="1"/>
    <col min="4618" max="4618" width="14.140625" style="76" customWidth="1"/>
    <col min="4619" max="4619" width="10.7109375" style="76" customWidth="1"/>
    <col min="4620" max="4866" width="9.140625" style="76"/>
    <col min="4867" max="4867" width="7.28515625" style="76" customWidth="1"/>
    <col min="4868" max="4868" width="12" style="76" customWidth="1"/>
    <col min="4869" max="4869" width="11.85546875" style="76" customWidth="1"/>
    <col min="4870" max="4870" width="64.28515625" style="76" customWidth="1"/>
    <col min="4871" max="4871" width="16.85546875" style="76" customWidth="1"/>
    <col min="4872" max="4872" width="17.7109375" style="76" customWidth="1"/>
    <col min="4873" max="4873" width="12.85546875" style="76" customWidth="1"/>
    <col min="4874" max="4874" width="14.140625" style="76" customWidth="1"/>
    <col min="4875" max="4875" width="10.7109375" style="76" customWidth="1"/>
    <col min="4876" max="5122" width="9.140625" style="76"/>
    <col min="5123" max="5123" width="7.28515625" style="76" customWidth="1"/>
    <col min="5124" max="5124" width="12" style="76" customWidth="1"/>
    <col min="5125" max="5125" width="11.85546875" style="76" customWidth="1"/>
    <col min="5126" max="5126" width="64.28515625" style="76" customWidth="1"/>
    <col min="5127" max="5127" width="16.85546875" style="76" customWidth="1"/>
    <col min="5128" max="5128" width="17.7109375" style="76" customWidth="1"/>
    <col min="5129" max="5129" width="12.85546875" style="76" customWidth="1"/>
    <col min="5130" max="5130" width="14.140625" style="76" customWidth="1"/>
    <col min="5131" max="5131" width="10.7109375" style="76" customWidth="1"/>
    <col min="5132" max="5378" width="9.140625" style="76"/>
    <col min="5379" max="5379" width="7.28515625" style="76" customWidth="1"/>
    <col min="5380" max="5380" width="12" style="76" customWidth="1"/>
    <col min="5381" max="5381" width="11.85546875" style="76" customWidth="1"/>
    <col min="5382" max="5382" width="64.28515625" style="76" customWidth="1"/>
    <col min="5383" max="5383" width="16.85546875" style="76" customWidth="1"/>
    <col min="5384" max="5384" width="17.7109375" style="76" customWidth="1"/>
    <col min="5385" max="5385" width="12.85546875" style="76" customWidth="1"/>
    <col min="5386" max="5386" width="14.140625" style="76" customWidth="1"/>
    <col min="5387" max="5387" width="10.7109375" style="76" customWidth="1"/>
    <col min="5388" max="5634" width="9.140625" style="76"/>
    <col min="5635" max="5635" width="7.28515625" style="76" customWidth="1"/>
    <col min="5636" max="5636" width="12" style="76" customWidth="1"/>
    <col min="5637" max="5637" width="11.85546875" style="76" customWidth="1"/>
    <col min="5638" max="5638" width="64.28515625" style="76" customWidth="1"/>
    <col min="5639" max="5639" width="16.85546875" style="76" customWidth="1"/>
    <col min="5640" max="5640" width="17.7109375" style="76" customWidth="1"/>
    <col min="5641" max="5641" width="12.85546875" style="76" customWidth="1"/>
    <col min="5642" max="5642" width="14.140625" style="76" customWidth="1"/>
    <col min="5643" max="5643" width="10.7109375" style="76" customWidth="1"/>
    <col min="5644" max="5890" width="9.140625" style="76"/>
    <col min="5891" max="5891" width="7.28515625" style="76" customWidth="1"/>
    <col min="5892" max="5892" width="12" style="76" customWidth="1"/>
    <col min="5893" max="5893" width="11.85546875" style="76" customWidth="1"/>
    <col min="5894" max="5894" width="64.28515625" style="76" customWidth="1"/>
    <col min="5895" max="5895" width="16.85546875" style="76" customWidth="1"/>
    <col min="5896" max="5896" width="17.7109375" style="76" customWidth="1"/>
    <col min="5897" max="5897" width="12.85546875" style="76" customWidth="1"/>
    <col min="5898" max="5898" width="14.140625" style="76" customWidth="1"/>
    <col min="5899" max="5899" width="10.7109375" style="76" customWidth="1"/>
    <col min="5900" max="6146" width="9.140625" style="76"/>
    <col min="6147" max="6147" width="7.28515625" style="76" customWidth="1"/>
    <col min="6148" max="6148" width="12" style="76" customWidth="1"/>
    <col min="6149" max="6149" width="11.85546875" style="76" customWidth="1"/>
    <col min="6150" max="6150" width="64.28515625" style="76" customWidth="1"/>
    <col min="6151" max="6151" width="16.85546875" style="76" customWidth="1"/>
    <col min="6152" max="6152" width="17.7109375" style="76" customWidth="1"/>
    <col min="6153" max="6153" width="12.85546875" style="76" customWidth="1"/>
    <col min="6154" max="6154" width="14.140625" style="76" customWidth="1"/>
    <col min="6155" max="6155" width="10.7109375" style="76" customWidth="1"/>
    <col min="6156" max="6402" width="9.140625" style="76"/>
    <col min="6403" max="6403" width="7.28515625" style="76" customWidth="1"/>
    <col min="6404" max="6404" width="12" style="76" customWidth="1"/>
    <col min="6405" max="6405" width="11.85546875" style="76" customWidth="1"/>
    <col min="6406" max="6406" width="64.28515625" style="76" customWidth="1"/>
    <col min="6407" max="6407" width="16.85546875" style="76" customWidth="1"/>
    <col min="6408" max="6408" width="17.7109375" style="76" customWidth="1"/>
    <col min="6409" max="6409" width="12.85546875" style="76" customWidth="1"/>
    <col min="6410" max="6410" width="14.140625" style="76" customWidth="1"/>
    <col min="6411" max="6411" width="10.7109375" style="76" customWidth="1"/>
    <col min="6412" max="6658" width="9.140625" style="76"/>
    <col min="6659" max="6659" width="7.28515625" style="76" customWidth="1"/>
    <col min="6660" max="6660" width="12" style="76" customWidth="1"/>
    <col min="6661" max="6661" width="11.85546875" style="76" customWidth="1"/>
    <col min="6662" max="6662" width="64.28515625" style="76" customWidth="1"/>
    <col min="6663" max="6663" width="16.85546875" style="76" customWidth="1"/>
    <col min="6664" max="6664" width="17.7109375" style="76" customWidth="1"/>
    <col min="6665" max="6665" width="12.85546875" style="76" customWidth="1"/>
    <col min="6666" max="6666" width="14.140625" style="76" customWidth="1"/>
    <col min="6667" max="6667" width="10.7109375" style="76" customWidth="1"/>
    <col min="6668" max="6914" width="9.140625" style="76"/>
    <col min="6915" max="6915" width="7.28515625" style="76" customWidth="1"/>
    <col min="6916" max="6916" width="12" style="76" customWidth="1"/>
    <col min="6917" max="6917" width="11.85546875" style="76" customWidth="1"/>
    <col min="6918" max="6918" width="64.28515625" style="76" customWidth="1"/>
    <col min="6919" max="6919" width="16.85546875" style="76" customWidth="1"/>
    <col min="6920" max="6920" width="17.7109375" style="76" customWidth="1"/>
    <col min="6921" max="6921" width="12.85546875" style="76" customWidth="1"/>
    <col min="6922" max="6922" width="14.140625" style="76" customWidth="1"/>
    <col min="6923" max="6923" width="10.7109375" style="76" customWidth="1"/>
    <col min="6924" max="7170" width="9.140625" style="76"/>
    <col min="7171" max="7171" width="7.28515625" style="76" customWidth="1"/>
    <col min="7172" max="7172" width="12" style="76" customWidth="1"/>
    <col min="7173" max="7173" width="11.85546875" style="76" customWidth="1"/>
    <col min="7174" max="7174" width="64.28515625" style="76" customWidth="1"/>
    <col min="7175" max="7175" width="16.85546875" style="76" customWidth="1"/>
    <col min="7176" max="7176" width="17.7109375" style="76" customWidth="1"/>
    <col min="7177" max="7177" width="12.85546875" style="76" customWidth="1"/>
    <col min="7178" max="7178" width="14.140625" style="76" customWidth="1"/>
    <col min="7179" max="7179" width="10.7109375" style="76" customWidth="1"/>
    <col min="7180" max="7426" width="9.140625" style="76"/>
    <col min="7427" max="7427" width="7.28515625" style="76" customWidth="1"/>
    <col min="7428" max="7428" width="12" style="76" customWidth="1"/>
    <col min="7429" max="7429" width="11.85546875" style="76" customWidth="1"/>
    <col min="7430" max="7430" width="64.28515625" style="76" customWidth="1"/>
    <col min="7431" max="7431" width="16.85546875" style="76" customWidth="1"/>
    <col min="7432" max="7432" width="17.7109375" style="76" customWidth="1"/>
    <col min="7433" max="7433" width="12.85546875" style="76" customWidth="1"/>
    <col min="7434" max="7434" width="14.140625" style="76" customWidth="1"/>
    <col min="7435" max="7435" width="10.7109375" style="76" customWidth="1"/>
    <col min="7436" max="7682" width="9.140625" style="76"/>
    <col min="7683" max="7683" width="7.28515625" style="76" customWidth="1"/>
    <col min="7684" max="7684" width="12" style="76" customWidth="1"/>
    <col min="7685" max="7685" width="11.85546875" style="76" customWidth="1"/>
    <col min="7686" max="7686" width="64.28515625" style="76" customWidth="1"/>
    <col min="7687" max="7687" width="16.85546875" style="76" customWidth="1"/>
    <col min="7688" max="7688" width="17.7109375" style="76" customWidth="1"/>
    <col min="7689" max="7689" width="12.85546875" style="76" customWidth="1"/>
    <col min="7690" max="7690" width="14.140625" style="76" customWidth="1"/>
    <col min="7691" max="7691" width="10.7109375" style="76" customWidth="1"/>
    <col min="7692" max="7938" width="9.140625" style="76"/>
    <col min="7939" max="7939" width="7.28515625" style="76" customWidth="1"/>
    <col min="7940" max="7940" width="12" style="76" customWidth="1"/>
    <col min="7941" max="7941" width="11.85546875" style="76" customWidth="1"/>
    <col min="7942" max="7942" width="64.28515625" style="76" customWidth="1"/>
    <col min="7943" max="7943" width="16.85546875" style="76" customWidth="1"/>
    <col min="7944" max="7944" width="17.7109375" style="76" customWidth="1"/>
    <col min="7945" max="7945" width="12.85546875" style="76" customWidth="1"/>
    <col min="7946" max="7946" width="14.140625" style="76" customWidth="1"/>
    <col min="7947" max="7947" width="10.7109375" style="76" customWidth="1"/>
    <col min="7948" max="8194" width="9.140625" style="76"/>
    <col min="8195" max="8195" width="7.28515625" style="76" customWidth="1"/>
    <col min="8196" max="8196" width="12" style="76" customWidth="1"/>
    <col min="8197" max="8197" width="11.85546875" style="76" customWidth="1"/>
    <col min="8198" max="8198" width="64.28515625" style="76" customWidth="1"/>
    <col min="8199" max="8199" width="16.85546875" style="76" customWidth="1"/>
    <col min="8200" max="8200" width="17.7109375" style="76" customWidth="1"/>
    <col min="8201" max="8201" width="12.85546875" style="76" customWidth="1"/>
    <col min="8202" max="8202" width="14.140625" style="76" customWidth="1"/>
    <col min="8203" max="8203" width="10.7109375" style="76" customWidth="1"/>
    <col min="8204" max="8450" width="9.140625" style="76"/>
    <col min="8451" max="8451" width="7.28515625" style="76" customWidth="1"/>
    <col min="8452" max="8452" width="12" style="76" customWidth="1"/>
    <col min="8453" max="8453" width="11.85546875" style="76" customWidth="1"/>
    <col min="8454" max="8454" width="64.28515625" style="76" customWidth="1"/>
    <col min="8455" max="8455" width="16.85546875" style="76" customWidth="1"/>
    <col min="8456" max="8456" width="17.7109375" style="76" customWidth="1"/>
    <col min="8457" max="8457" width="12.85546875" style="76" customWidth="1"/>
    <col min="8458" max="8458" width="14.140625" style="76" customWidth="1"/>
    <col min="8459" max="8459" width="10.7109375" style="76" customWidth="1"/>
    <col min="8460" max="8706" width="9.140625" style="76"/>
    <col min="8707" max="8707" width="7.28515625" style="76" customWidth="1"/>
    <col min="8708" max="8708" width="12" style="76" customWidth="1"/>
    <col min="8709" max="8709" width="11.85546875" style="76" customWidth="1"/>
    <col min="8710" max="8710" width="64.28515625" style="76" customWidth="1"/>
    <col min="8711" max="8711" width="16.85546875" style="76" customWidth="1"/>
    <col min="8712" max="8712" width="17.7109375" style="76" customWidth="1"/>
    <col min="8713" max="8713" width="12.85546875" style="76" customWidth="1"/>
    <col min="8714" max="8714" width="14.140625" style="76" customWidth="1"/>
    <col min="8715" max="8715" width="10.7109375" style="76" customWidth="1"/>
    <col min="8716" max="8962" width="9.140625" style="76"/>
    <col min="8963" max="8963" width="7.28515625" style="76" customWidth="1"/>
    <col min="8964" max="8964" width="12" style="76" customWidth="1"/>
    <col min="8965" max="8965" width="11.85546875" style="76" customWidth="1"/>
    <col min="8966" max="8966" width="64.28515625" style="76" customWidth="1"/>
    <col min="8967" max="8967" width="16.85546875" style="76" customWidth="1"/>
    <col min="8968" max="8968" width="17.7109375" style="76" customWidth="1"/>
    <col min="8969" max="8969" width="12.85546875" style="76" customWidth="1"/>
    <col min="8970" max="8970" width="14.140625" style="76" customWidth="1"/>
    <col min="8971" max="8971" width="10.7109375" style="76" customWidth="1"/>
    <col min="8972" max="9218" width="9.140625" style="76"/>
    <col min="9219" max="9219" width="7.28515625" style="76" customWidth="1"/>
    <col min="9220" max="9220" width="12" style="76" customWidth="1"/>
    <col min="9221" max="9221" width="11.85546875" style="76" customWidth="1"/>
    <col min="9222" max="9222" width="64.28515625" style="76" customWidth="1"/>
    <col min="9223" max="9223" width="16.85546875" style="76" customWidth="1"/>
    <col min="9224" max="9224" width="17.7109375" style="76" customWidth="1"/>
    <col min="9225" max="9225" width="12.85546875" style="76" customWidth="1"/>
    <col min="9226" max="9226" width="14.140625" style="76" customWidth="1"/>
    <col min="9227" max="9227" width="10.7109375" style="76" customWidth="1"/>
    <col min="9228" max="9474" width="9.140625" style="76"/>
    <col min="9475" max="9475" width="7.28515625" style="76" customWidth="1"/>
    <col min="9476" max="9476" width="12" style="76" customWidth="1"/>
    <col min="9477" max="9477" width="11.85546875" style="76" customWidth="1"/>
    <col min="9478" max="9478" width="64.28515625" style="76" customWidth="1"/>
    <col min="9479" max="9479" width="16.85546875" style="76" customWidth="1"/>
    <col min="9480" max="9480" width="17.7109375" style="76" customWidth="1"/>
    <col min="9481" max="9481" width="12.85546875" style="76" customWidth="1"/>
    <col min="9482" max="9482" width="14.140625" style="76" customWidth="1"/>
    <col min="9483" max="9483" width="10.7109375" style="76" customWidth="1"/>
    <col min="9484" max="9730" width="9.140625" style="76"/>
    <col min="9731" max="9731" width="7.28515625" style="76" customWidth="1"/>
    <col min="9732" max="9732" width="12" style="76" customWidth="1"/>
    <col min="9733" max="9733" width="11.85546875" style="76" customWidth="1"/>
    <col min="9734" max="9734" width="64.28515625" style="76" customWidth="1"/>
    <col min="9735" max="9735" width="16.85546875" style="76" customWidth="1"/>
    <col min="9736" max="9736" width="17.7109375" style="76" customWidth="1"/>
    <col min="9737" max="9737" width="12.85546875" style="76" customWidth="1"/>
    <col min="9738" max="9738" width="14.140625" style="76" customWidth="1"/>
    <col min="9739" max="9739" width="10.7109375" style="76" customWidth="1"/>
    <col min="9740" max="9986" width="9.140625" style="76"/>
    <col min="9987" max="9987" width="7.28515625" style="76" customWidth="1"/>
    <col min="9988" max="9988" width="12" style="76" customWidth="1"/>
    <col min="9989" max="9989" width="11.85546875" style="76" customWidth="1"/>
    <col min="9990" max="9990" width="64.28515625" style="76" customWidth="1"/>
    <col min="9991" max="9991" width="16.85546875" style="76" customWidth="1"/>
    <col min="9992" max="9992" width="17.7109375" style="76" customWidth="1"/>
    <col min="9993" max="9993" width="12.85546875" style="76" customWidth="1"/>
    <col min="9994" max="9994" width="14.140625" style="76" customWidth="1"/>
    <col min="9995" max="9995" width="10.7109375" style="76" customWidth="1"/>
    <col min="9996" max="10242" width="9.140625" style="76"/>
    <col min="10243" max="10243" width="7.28515625" style="76" customWidth="1"/>
    <col min="10244" max="10244" width="12" style="76" customWidth="1"/>
    <col min="10245" max="10245" width="11.85546875" style="76" customWidth="1"/>
    <col min="10246" max="10246" width="64.28515625" style="76" customWidth="1"/>
    <col min="10247" max="10247" width="16.85546875" style="76" customWidth="1"/>
    <col min="10248" max="10248" width="17.7109375" style="76" customWidth="1"/>
    <col min="10249" max="10249" width="12.85546875" style="76" customWidth="1"/>
    <col min="10250" max="10250" width="14.140625" style="76" customWidth="1"/>
    <col min="10251" max="10251" width="10.7109375" style="76" customWidth="1"/>
    <col min="10252" max="10498" width="9.140625" style="76"/>
    <col min="10499" max="10499" width="7.28515625" style="76" customWidth="1"/>
    <col min="10500" max="10500" width="12" style="76" customWidth="1"/>
    <col min="10501" max="10501" width="11.85546875" style="76" customWidth="1"/>
    <col min="10502" max="10502" width="64.28515625" style="76" customWidth="1"/>
    <col min="10503" max="10503" width="16.85546875" style="76" customWidth="1"/>
    <col min="10504" max="10504" width="17.7109375" style="76" customWidth="1"/>
    <col min="10505" max="10505" width="12.85546875" style="76" customWidth="1"/>
    <col min="10506" max="10506" width="14.140625" style="76" customWidth="1"/>
    <col min="10507" max="10507" width="10.7109375" style="76" customWidth="1"/>
    <col min="10508" max="10754" width="9.140625" style="76"/>
    <col min="10755" max="10755" width="7.28515625" style="76" customWidth="1"/>
    <col min="10756" max="10756" width="12" style="76" customWidth="1"/>
    <col min="10757" max="10757" width="11.85546875" style="76" customWidth="1"/>
    <col min="10758" max="10758" width="64.28515625" style="76" customWidth="1"/>
    <col min="10759" max="10759" width="16.85546875" style="76" customWidth="1"/>
    <col min="10760" max="10760" width="17.7109375" style="76" customWidth="1"/>
    <col min="10761" max="10761" width="12.85546875" style="76" customWidth="1"/>
    <col min="10762" max="10762" width="14.140625" style="76" customWidth="1"/>
    <col min="10763" max="10763" width="10.7109375" style="76" customWidth="1"/>
    <col min="10764" max="11010" width="9.140625" style="76"/>
    <col min="11011" max="11011" width="7.28515625" style="76" customWidth="1"/>
    <col min="11012" max="11012" width="12" style="76" customWidth="1"/>
    <col min="11013" max="11013" width="11.85546875" style="76" customWidth="1"/>
    <col min="11014" max="11014" width="64.28515625" style="76" customWidth="1"/>
    <col min="11015" max="11015" width="16.85546875" style="76" customWidth="1"/>
    <col min="11016" max="11016" width="17.7109375" style="76" customWidth="1"/>
    <col min="11017" max="11017" width="12.85546875" style="76" customWidth="1"/>
    <col min="11018" max="11018" width="14.140625" style="76" customWidth="1"/>
    <col min="11019" max="11019" width="10.7109375" style="76" customWidth="1"/>
    <col min="11020" max="11266" width="9.140625" style="76"/>
    <col min="11267" max="11267" width="7.28515625" style="76" customWidth="1"/>
    <col min="11268" max="11268" width="12" style="76" customWidth="1"/>
    <col min="11269" max="11269" width="11.85546875" style="76" customWidth="1"/>
    <col min="11270" max="11270" width="64.28515625" style="76" customWidth="1"/>
    <col min="11271" max="11271" width="16.85546875" style="76" customWidth="1"/>
    <col min="11272" max="11272" width="17.7109375" style="76" customWidth="1"/>
    <col min="11273" max="11273" width="12.85546875" style="76" customWidth="1"/>
    <col min="11274" max="11274" width="14.140625" style="76" customWidth="1"/>
    <col min="11275" max="11275" width="10.7109375" style="76" customWidth="1"/>
    <col min="11276" max="11522" width="9.140625" style="76"/>
    <col min="11523" max="11523" width="7.28515625" style="76" customWidth="1"/>
    <col min="11524" max="11524" width="12" style="76" customWidth="1"/>
    <col min="11525" max="11525" width="11.85546875" style="76" customWidth="1"/>
    <col min="11526" max="11526" width="64.28515625" style="76" customWidth="1"/>
    <col min="11527" max="11527" width="16.85546875" style="76" customWidth="1"/>
    <col min="11528" max="11528" width="17.7109375" style="76" customWidth="1"/>
    <col min="11529" max="11529" width="12.85546875" style="76" customWidth="1"/>
    <col min="11530" max="11530" width="14.140625" style="76" customWidth="1"/>
    <col min="11531" max="11531" width="10.7109375" style="76" customWidth="1"/>
    <col min="11532" max="11778" width="9.140625" style="76"/>
    <col min="11779" max="11779" width="7.28515625" style="76" customWidth="1"/>
    <col min="11780" max="11780" width="12" style="76" customWidth="1"/>
    <col min="11781" max="11781" width="11.85546875" style="76" customWidth="1"/>
    <col min="11782" max="11782" width="64.28515625" style="76" customWidth="1"/>
    <col min="11783" max="11783" width="16.85546875" style="76" customWidth="1"/>
    <col min="11784" max="11784" width="17.7109375" style="76" customWidth="1"/>
    <col min="11785" max="11785" width="12.85546875" style="76" customWidth="1"/>
    <col min="11786" max="11786" width="14.140625" style="76" customWidth="1"/>
    <col min="11787" max="11787" width="10.7109375" style="76" customWidth="1"/>
    <col min="11788" max="12034" width="9.140625" style="76"/>
    <col min="12035" max="12035" width="7.28515625" style="76" customWidth="1"/>
    <col min="12036" max="12036" width="12" style="76" customWidth="1"/>
    <col min="12037" max="12037" width="11.85546875" style="76" customWidth="1"/>
    <col min="12038" max="12038" width="64.28515625" style="76" customWidth="1"/>
    <col min="12039" max="12039" width="16.85546875" style="76" customWidth="1"/>
    <col min="12040" max="12040" width="17.7109375" style="76" customWidth="1"/>
    <col min="12041" max="12041" width="12.85546875" style="76" customWidth="1"/>
    <col min="12042" max="12042" width="14.140625" style="76" customWidth="1"/>
    <col min="12043" max="12043" width="10.7109375" style="76" customWidth="1"/>
    <col min="12044" max="12290" width="9.140625" style="76"/>
    <col min="12291" max="12291" width="7.28515625" style="76" customWidth="1"/>
    <col min="12292" max="12292" width="12" style="76" customWidth="1"/>
    <col min="12293" max="12293" width="11.85546875" style="76" customWidth="1"/>
    <col min="12294" max="12294" width="64.28515625" style="76" customWidth="1"/>
    <col min="12295" max="12295" width="16.85546875" style="76" customWidth="1"/>
    <col min="12296" max="12296" width="17.7109375" style="76" customWidth="1"/>
    <col min="12297" max="12297" width="12.85546875" style="76" customWidth="1"/>
    <col min="12298" max="12298" width="14.140625" style="76" customWidth="1"/>
    <col min="12299" max="12299" width="10.7109375" style="76" customWidth="1"/>
    <col min="12300" max="12546" width="9.140625" style="76"/>
    <col min="12547" max="12547" width="7.28515625" style="76" customWidth="1"/>
    <col min="12548" max="12548" width="12" style="76" customWidth="1"/>
    <col min="12549" max="12549" width="11.85546875" style="76" customWidth="1"/>
    <col min="12550" max="12550" width="64.28515625" style="76" customWidth="1"/>
    <col min="12551" max="12551" width="16.85546875" style="76" customWidth="1"/>
    <col min="12552" max="12552" width="17.7109375" style="76" customWidth="1"/>
    <col min="12553" max="12553" width="12.85546875" style="76" customWidth="1"/>
    <col min="12554" max="12554" width="14.140625" style="76" customWidth="1"/>
    <col min="12555" max="12555" width="10.7109375" style="76" customWidth="1"/>
    <col min="12556" max="12802" width="9.140625" style="76"/>
    <col min="12803" max="12803" width="7.28515625" style="76" customWidth="1"/>
    <col min="12804" max="12804" width="12" style="76" customWidth="1"/>
    <col min="12805" max="12805" width="11.85546875" style="76" customWidth="1"/>
    <col min="12806" max="12806" width="64.28515625" style="76" customWidth="1"/>
    <col min="12807" max="12807" width="16.85546875" style="76" customWidth="1"/>
    <col min="12808" max="12808" width="17.7109375" style="76" customWidth="1"/>
    <col min="12809" max="12809" width="12.85546875" style="76" customWidth="1"/>
    <col min="12810" max="12810" width="14.140625" style="76" customWidth="1"/>
    <col min="12811" max="12811" width="10.7109375" style="76" customWidth="1"/>
    <col min="12812" max="13058" width="9.140625" style="76"/>
    <col min="13059" max="13059" width="7.28515625" style="76" customWidth="1"/>
    <col min="13060" max="13060" width="12" style="76" customWidth="1"/>
    <col min="13061" max="13061" width="11.85546875" style="76" customWidth="1"/>
    <col min="13062" max="13062" width="64.28515625" style="76" customWidth="1"/>
    <col min="13063" max="13063" width="16.85546875" style="76" customWidth="1"/>
    <col min="13064" max="13064" width="17.7109375" style="76" customWidth="1"/>
    <col min="13065" max="13065" width="12.85546875" style="76" customWidth="1"/>
    <col min="13066" max="13066" width="14.140625" style="76" customWidth="1"/>
    <col min="13067" max="13067" width="10.7109375" style="76" customWidth="1"/>
    <col min="13068" max="13314" width="9.140625" style="76"/>
    <col min="13315" max="13315" width="7.28515625" style="76" customWidth="1"/>
    <col min="13316" max="13316" width="12" style="76" customWidth="1"/>
    <col min="13317" max="13317" width="11.85546875" style="76" customWidth="1"/>
    <col min="13318" max="13318" width="64.28515625" style="76" customWidth="1"/>
    <col min="13319" max="13319" width="16.85546875" style="76" customWidth="1"/>
    <col min="13320" max="13320" width="17.7109375" style="76" customWidth="1"/>
    <col min="13321" max="13321" width="12.85546875" style="76" customWidth="1"/>
    <col min="13322" max="13322" width="14.140625" style="76" customWidth="1"/>
    <col min="13323" max="13323" width="10.7109375" style="76" customWidth="1"/>
    <col min="13324" max="13570" width="9.140625" style="76"/>
    <col min="13571" max="13571" width="7.28515625" style="76" customWidth="1"/>
    <col min="13572" max="13572" width="12" style="76" customWidth="1"/>
    <col min="13573" max="13573" width="11.85546875" style="76" customWidth="1"/>
    <col min="13574" max="13574" width="64.28515625" style="76" customWidth="1"/>
    <col min="13575" max="13575" width="16.85546875" style="76" customWidth="1"/>
    <col min="13576" max="13576" width="17.7109375" style="76" customWidth="1"/>
    <col min="13577" max="13577" width="12.85546875" style="76" customWidth="1"/>
    <col min="13578" max="13578" width="14.140625" style="76" customWidth="1"/>
    <col min="13579" max="13579" width="10.7109375" style="76" customWidth="1"/>
    <col min="13580" max="13826" width="9.140625" style="76"/>
    <col min="13827" max="13827" width="7.28515625" style="76" customWidth="1"/>
    <col min="13828" max="13828" width="12" style="76" customWidth="1"/>
    <col min="13829" max="13829" width="11.85546875" style="76" customWidth="1"/>
    <col min="13830" max="13830" width="64.28515625" style="76" customWidth="1"/>
    <col min="13831" max="13831" width="16.85546875" style="76" customWidth="1"/>
    <col min="13832" max="13832" width="17.7109375" style="76" customWidth="1"/>
    <col min="13833" max="13833" width="12.85546875" style="76" customWidth="1"/>
    <col min="13834" max="13834" width="14.140625" style="76" customWidth="1"/>
    <col min="13835" max="13835" width="10.7109375" style="76" customWidth="1"/>
    <col min="13836" max="14082" width="9.140625" style="76"/>
    <col min="14083" max="14083" width="7.28515625" style="76" customWidth="1"/>
    <col min="14084" max="14084" width="12" style="76" customWidth="1"/>
    <col min="14085" max="14085" width="11.85546875" style="76" customWidth="1"/>
    <col min="14086" max="14086" width="64.28515625" style="76" customWidth="1"/>
    <col min="14087" max="14087" width="16.85546875" style="76" customWidth="1"/>
    <col min="14088" max="14088" width="17.7109375" style="76" customWidth="1"/>
    <col min="14089" max="14089" width="12.85546875" style="76" customWidth="1"/>
    <col min="14090" max="14090" width="14.140625" style="76" customWidth="1"/>
    <col min="14091" max="14091" width="10.7109375" style="76" customWidth="1"/>
    <col min="14092" max="14338" width="9.140625" style="76"/>
    <col min="14339" max="14339" width="7.28515625" style="76" customWidth="1"/>
    <col min="14340" max="14340" width="12" style="76" customWidth="1"/>
    <col min="14341" max="14341" width="11.85546875" style="76" customWidth="1"/>
    <col min="14342" max="14342" width="64.28515625" style="76" customWidth="1"/>
    <col min="14343" max="14343" width="16.85546875" style="76" customWidth="1"/>
    <col min="14344" max="14344" width="17.7109375" style="76" customWidth="1"/>
    <col min="14345" max="14345" width="12.85546875" style="76" customWidth="1"/>
    <col min="14346" max="14346" width="14.140625" style="76" customWidth="1"/>
    <col min="14347" max="14347" width="10.7109375" style="76" customWidth="1"/>
    <col min="14348" max="14594" width="9.140625" style="76"/>
    <col min="14595" max="14595" width="7.28515625" style="76" customWidth="1"/>
    <col min="14596" max="14596" width="12" style="76" customWidth="1"/>
    <col min="14597" max="14597" width="11.85546875" style="76" customWidth="1"/>
    <col min="14598" max="14598" width="64.28515625" style="76" customWidth="1"/>
    <col min="14599" max="14599" width="16.85546875" style="76" customWidth="1"/>
    <col min="14600" max="14600" width="17.7109375" style="76" customWidth="1"/>
    <col min="14601" max="14601" width="12.85546875" style="76" customWidth="1"/>
    <col min="14602" max="14602" width="14.140625" style="76" customWidth="1"/>
    <col min="14603" max="14603" width="10.7109375" style="76" customWidth="1"/>
    <col min="14604" max="14850" width="9.140625" style="76"/>
    <col min="14851" max="14851" width="7.28515625" style="76" customWidth="1"/>
    <col min="14852" max="14852" width="12" style="76" customWidth="1"/>
    <col min="14853" max="14853" width="11.85546875" style="76" customWidth="1"/>
    <col min="14854" max="14854" width="64.28515625" style="76" customWidth="1"/>
    <col min="14855" max="14855" width="16.85546875" style="76" customWidth="1"/>
    <col min="14856" max="14856" width="17.7109375" style="76" customWidth="1"/>
    <col min="14857" max="14857" width="12.85546875" style="76" customWidth="1"/>
    <col min="14858" max="14858" width="14.140625" style="76" customWidth="1"/>
    <col min="14859" max="14859" width="10.7109375" style="76" customWidth="1"/>
    <col min="14860" max="15106" width="9.140625" style="76"/>
    <col min="15107" max="15107" width="7.28515625" style="76" customWidth="1"/>
    <col min="15108" max="15108" width="12" style="76" customWidth="1"/>
    <col min="15109" max="15109" width="11.85546875" style="76" customWidth="1"/>
    <col min="15110" max="15110" width="64.28515625" style="76" customWidth="1"/>
    <col min="15111" max="15111" width="16.85546875" style="76" customWidth="1"/>
    <col min="15112" max="15112" width="17.7109375" style="76" customWidth="1"/>
    <col min="15113" max="15113" width="12.85546875" style="76" customWidth="1"/>
    <col min="15114" max="15114" width="14.140625" style="76" customWidth="1"/>
    <col min="15115" max="15115" width="10.7109375" style="76" customWidth="1"/>
    <col min="15116" max="15362" width="9.140625" style="76"/>
    <col min="15363" max="15363" width="7.28515625" style="76" customWidth="1"/>
    <col min="15364" max="15364" width="12" style="76" customWidth="1"/>
    <col min="15365" max="15365" width="11.85546875" style="76" customWidth="1"/>
    <col min="15366" max="15366" width="64.28515625" style="76" customWidth="1"/>
    <col min="15367" max="15367" width="16.85546875" style="76" customWidth="1"/>
    <col min="15368" max="15368" width="17.7109375" style="76" customWidth="1"/>
    <col min="15369" max="15369" width="12.85546875" style="76" customWidth="1"/>
    <col min="15370" max="15370" width="14.140625" style="76" customWidth="1"/>
    <col min="15371" max="15371" width="10.7109375" style="76" customWidth="1"/>
    <col min="15372" max="15618" width="9.140625" style="76"/>
    <col min="15619" max="15619" width="7.28515625" style="76" customWidth="1"/>
    <col min="15620" max="15620" width="12" style="76" customWidth="1"/>
    <col min="15621" max="15621" width="11.85546875" style="76" customWidth="1"/>
    <col min="15622" max="15622" width="64.28515625" style="76" customWidth="1"/>
    <col min="15623" max="15623" width="16.85546875" style="76" customWidth="1"/>
    <col min="15624" max="15624" width="17.7109375" style="76" customWidth="1"/>
    <col min="15625" max="15625" width="12.85546875" style="76" customWidth="1"/>
    <col min="15626" max="15626" width="14.140625" style="76" customWidth="1"/>
    <col min="15627" max="15627" width="10.7109375" style="76" customWidth="1"/>
    <col min="15628" max="15874" width="9.140625" style="76"/>
    <col min="15875" max="15875" width="7.28515625" style="76" customWidth="1"/>
    <col min="15876" max="15876" width="12" style="76" customWidth="1"/>
    <col min="15877" max="15877" width="11.85546875" style="76" customWidth="1"/>
    <col min="15878" max="15878" width="64.28515625" style="76" customWidth="1"/>
    <col min="15879" max="15879" width="16.85546875" style="76" customWidth="1"/>
    <col min="15880" max="15880" width="17.7109375" style="76" customWidth="1"/>
    <col min="15881" max="15881" width="12.85546875" style="76" customWidth="1"/>
    <col min="15882" max="15882" width="14.140625" style="76" customWidth="1"/>
    <col min="15883" max="15883" width="10.7109375" style="76" customWidth="1"/>
    <col min="15884" max="16130" width="9.140625" style="76"/>
    <col min="16131" max="16131" width="7.28515625" style="76" customWidth="1"/>
    <col min="16132" max="16132" width="12" style="76" customWidth="1"/>
    <col min="16133" max="16133" width="11.85546875" style="76" customWidth="1"/>
    <col min="16134" max="16134" width="64.28515625" style="76" customWidth="1"/>
    <col min="16135" max="16135" width="16.85546875" style="76" customWidth="1"/>
    <col min="16136" max="16136" width="17.7109375" style="76" customWidth="1"/>
    <col min="16137" max="16137" width="12.85546875" style="76" customWidth="1"/>
    <col min="16138" max="16138" width="14.140625" style="76" customWidth="1"/>
    <col min="16139" max="16139" width="10.7109375" style="76" customWidth="1"/>
    <col min="16140" max="16384" width="9.140625" style="76"/>
  </cols>
  <sheetData>
    <row r="1" spans="1:8">
      <c r="G1" s="77" t="s">
        <v>101</v>
      </c>
      <c r="H1" s="77"/>
    </row>
    <row r="2" spans="1:8">
      <c r="G2" s="77" t="s">
        <v>117</v>
      </c>
      <c r="H2" s="78"/>
    </row>
    <row r="3" spans="1:8">
      <c r="G3" s="77" t="s">
        <v>1</v>
      </c>
      <c r="H3" s="78"/>
    </row>
    <row r="5" spans="1:8" ht="79.5" customHeight="1">
      <c r="A5" s="234" t="s">
        <v>186</v>
      </c>
      <c r="B5" s="234"/>
      <c r="C5" s="234"/>
      <c r="D5" s="234"/>
      <c r="E5" s="234"/>
      <c r="F5" s="234"/>
      <c r="G5" s="234"/>
      <c r="H5" s="4"/>
    </row>
    <row r="7" spans="1:8">
      <c r="G7" s="76" t="s">
        <v>102</v>
      </c>
    </row>
    <row r="8" spans="1:8" s="79" customFormat="1" ht="51" customHeight="1">
      <c r="B8" s="235" t="s">
        <v>103</v>
      </c>
      <c r="C8" s="236"/>
      <c r="D8" s="237" t="s">
        <v>104</v>
      </c>
      <c r="E8" s="214" t="s">
        <v>178</v>
      </c>
      <c r="F8" s="215"/>
      <c r="G8" s="216"/>
    </row>
    <row r="9" spans="1:8" s="79" customFormat="1" ht="35.25" customHeight="1">
      <c r="B9" s="80" t="s">
        <v>106</v>
      </c>
      <c r="C9" s="80" t="s">
        <v>107</v>
      </c>
      <c r="D9" s="238"/>
      <c r="E9" s="179" t="s">
        <v>92</v>
      </c>
      <c r="F9" s="81" t="s">
        <v>83</v>
      </c>
      <c r="G9" s="81" t="s">
        <v>105</v>
      </c>
    </row>
    <row r="10" spans="1:8" s="79" customFormat="1" ht="18" customHeight="1">
      <c r="B10" s="82"/>
      <c r="C10" s="82"/>
      <c r="D10" s="83" t="s">
        <v>108</v>
      </c>
      <c r="E10" s="84">
        <f>+E12</f>
        <v>60030</v>
      </c>
      <c r="F10" s="84">
        <f t="shared" ref="F10:G10" si="0">+F12</f>
        <v>60030</v>
      </c>
      <c r="G10" s="84">
        <f t="shared" si="0"/>
        <v>60030</v>
      </c>
    </row>
    <row r="11" spans="1:8" s="79" customFormat="1" ht="24.75" customHeight="1">
      <c r="B11" s="232" t="s">
        <v>109</v>
      </c>
      <c r="C11" s="239"/>
      <c r="D11" s="239"/>
      <c r="E11" s="239"/>
      <c r="F11" s="239"/>
      <c r="G11" s="233"/>
    </row>
    <row r="12" spans="1:8" s="79" customFormat="1" ht="22.5" customHeight="1">
      <c r="B12" s="229" t="s">
        <v>110</v>
      </c>
      <c r="C12" s="230"/>
      <c r="D12" s="231"/>
      <c r="E12" s="85">
        <f>+E14</f>
        <v>60030</v>
      </c>
      <c r="F12" s="85">
        <f t="shared" ref="F12:G12" si="1">+F14</f>
        <v>60030</v>
      </c>
      <c r="G12" s="85">
        <f t="shared" si="1"/>
        <v>60030</v>
      </c>
    </row>
    <row r="13" spans="1:8" s="79" customFormat="1" ht="19.5" customHeight="1">
      <c r="B13" s="229" t="s">
        <v>109</v>
      </c>
      <c r="C13" s="230"/>
      <c r="D13" s="230"/>
      <c r="E13" s="230"/>
      <c r="F13" s="230"/>
      <c r="G13" s="231"/>
    </row>
    <row r="14" spans="1:8" s="79" customFormat="1" ht="20.25" customHeight="1">
      <c r="B14" s="86" t="s">
        <v>114</v>
      </c>
      <c r="C14" s="232" t="s">
        <v>34</v>
      </c>
      <c r="D14" s="233"/>
      <c r="E14" s="87">
        <f t="shared" ref="E14:F14" si="2">E15</f>
        <v>60030</v>
      </c>
      <c r="F14" s="87">
        <f t="shared" si="2"/>
        <v>60030</v>
      </c>
      <c r="G14" s="87">
        <f>G15</f>
        <v>60030</v>
      </c>
    </row>
    <row r="15" spans="1:8" s="79" customFormat="1" ht="69">
      <c r="B15" s="88"/>
      <c r="C15" s="88" t="s">
        <v>115</v>
      </c>
      <c r="D15" s="89" t="str">
        <f>+Հ2!F40</f>
        <v>Պատերազմի արդյունքում ժամանակավորապես Հայաստանի Հանրապետությունում գտնվող քաղաքացիներին մշտական բնակության վայր տեղափոխում</v>
      </c>
      <c r="E15" s="87">
        <f t="shared" ref="E15:F15" si="3">+E16</f>
        <v>60030</v>
      </c>
      <c r="F15" s="87">
        <f t="shared" si="3"/>
        <v>60030</v>
      </c>
      <c r="G15" s="87">
        <f>+G16</f>
        <v>60030</v>
      </c>
    </row>
    <row r="16" spans="1:8" s="79" customFormat="1" ht="34.5">
      <c r="B16" s="90"/>
      <c r="C16" s="91"/>
      <c r="D16" s="91" t="s">
        <v>110</v>
      </c>
      <c r="E16" s="87">
        <f>+Հ2!G48</f>
        <v>60030</v>
      </c>
      <c r="F16" s="87">
        <f>+Հ2!H48</f>
        <v>60030</v>
      </c>
      <c r="G16" s="87">
        <f>+Հ2!I48</f>
        <v>60030</v>
      </c>
    </row>
    <row r="17" s="79" customFormat="1" ht="15.75"/>
    <row r="18" s="79" customFormat="1" ht="15.75"/>
    <row r="19" s="79" customFormat="1" ht="19.5" customHeight="1"/>
    <row r="20" s="79" customFormat="1" ht="15.75"/>
    <row r="21" s="79" customFormat="1" ht="15.75"/>
    <row r="22" s="79" customFormat="1" ht="17.25" customHeight="1"/>
    <row r="23" s="79" customFormat="1" ht="14.25" customHeight="1"/>
    <row r="24" ht="15" customHeight="1"/>
    <row r="25" ht="17.25" customHeight="1"/>
    <row r="26" s="79" customFormat="1" ht="15.75"/>
    <row r="27" s="79" customFormat="1" ht="15.75"/>
    <row r="28" s="79" customFormat="1" ht="15.75"/>
    <row r="29" s="79" customFormat="1" ht="15.75"/>
    <row r="30" s="79" customFormat="1" ht="18.600000000000001" customHeight="1"/>
    <row r="31" s="79" customFormat="1" ht="19.899999999999999" customHeight="1"/>
    <row r="32" s="79" customFormat="1" ht="15.75"/>
    <row r="33" ht="22.9" customHeight="1"/>
  </sheetData>
  <mergeCells count="8">
    <mergeCell ref="B13:G13"/>
    <mergeCell ref="C14:D14"/>
    <mergeCell ref="A5:G5"/>
    <mergeCell ref="B8:C8"/>
    <mergeCell ref="D8:D9"/>
    <mergeCell ref="B11:G11"/>
    <mergeCell ref="B12:D12"/>
    <mergeCell ref="E8:G8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zoomScaleNormal="100" zoomScaleSheetLayoutView="100" workbookViewId="0"/>
  </sheetViews>
  <sheetFormatPr defaultRowHeight="17.25"/>
  <cols>
    <col min="1" max="1" width="4.7109375" style="15" customWidth="1"/>
    <col min="2" max="2" width="26.140625" style="15" customWidth="1"/>
    <col min="3" max="3" width="59.42578125" style="15" customWidth="1"/>
    <col min="4" max="4" width="11.7109375" style="15" customWidth="1"/>
    <col min="5" max="6" width="12.140625" style="15" customWidth="1"/>
    <col min="7" max="9" width="9" style="15" customWidth="1"/>
    <col min="10" max="253" width="9.140625" style="15"/>
    <col min="254" max="254" width="4.7109375" style="15" customWidth="1"/>
    <col min="255" max="255" width="19.85546875" style="15" customWidth="1"/>
    <col min="256" max="256" width="72.140625" style="15" customWidth="1"/>
    <col min="257" max="257" width="0" style="15" hidden="1" customWidth="1"/>
    <col min="258" max="258" width="18.28515625" style="15" customWidth="1"/>
    <col min="259" max="259" width="17.5703125" style="15" customWidth="1"/>
    <col min="260" max="265" width="9" style="15" customWidth="1"/>
    <col min="266" max="509" width="9.140625" style="15"/>
    <col min="510" max="510" width="4.7109375" style="15" customWidth="1"/>
    <col min="511" max="511" width="19.85546875" style="15" customWidth="1"/>
    <col min="512" max="512" width="72.140625" style="15" customWidth="1"/>
    <col min="513" max="513" width="0" style="15" hidden="1" customWidth="1"/>
    <col min="514" max="514" width="18.28515625" style="15" customWidth="1"/>
    <col min="515" max="515" width="17.5703125" style="15" customWidth="1"/>
    <col min="516" max="521" width="9" style="15" customWidth="1"/>
    <col min="522" max="765" width="9.140625" style="15"/>
    <col min="766" max="766" width="4.7109375" style="15" customWidth="1"/>
    <col min="767" max="767" width="19.85546875" style="15" customWidth="1"/>
    <col min="768" max="768" width="72.140625" style="15" customWidth="1"/>
    <col min="769" max="769" width="0" style="15" hidden="1" customWidth="1"/>
    <col min="770" max="770" width="18.28515625" style="15" customWidth="1"/>
    <col min="771" max="771" width="17.5703125" style="15" customWidth="1"/>
    <col min="772" max="777" width="9" style="15" customWidth="1"/>
    <col min="778" max="1021" width="9.140625" style="15"/>
    <col min="1022" max="1022" width="4.7109375" style="15" customWidth="1"/>
    <col min="1023" max="1023" width="19.85546875" style="15" customWidth="1"/>
    <col min="1024" max="1024" width="72.140625" style="15" customWidth="1"/>
    <col min="1025" max="1025" width="0" style="15" hidden="1" customWidth="1"/>
    <col min="1026" max="1026" width="18.28515625" style="15" customWidth="1"/>
    <col min="1027" max="1027" width="17.5703125" style="15" customWidth="1"/>
    <col min="1028" max="1033" width="9" style="15" customWidth="1"/>
    <col min="1034" max="1277" width="9.140625" style="15"/>
    <col min="1278" max="1278" width="4.7109375" style="15" customWidth="1"/>
    <col min="1279" max="1279" width="19.85546875" style="15" customWidth="1"/>
    <col min="1280" max="1280" width="72.140625" style="15" customWidth="1"/>
    <col min="1281" max="1281" width="0" style="15" hidden="1" customWidth="1"/>
    <col min="1282" max="1282" width="18.28515625" style="15" customWidth="1"/>
    <col min="1283" max="1283" width="17.5703125" style="15" customWidth="1"/>
    <col min="1284" max="1289" width="9" style="15" customWidth="1"/>
    <col min="1290" max="1533" width="9.140625" style="15"/>
    <col min="1534" max="1534" width="4.7109375" style="15" customWidth="1"/>
    <col min="1535" max="1535" width="19.85546875" style="15" customWidth="1"/>
    <col min="1536" max="1536" width="72.140625" style="15" customWidth="1"/>
    <col min="1537" max="1537" width="0" style="15" hidden="1" customWidth="1"/>
    <col min="1538" max="1538" width="18.28515625" style="15" customWidth="1"/>
    <col min="1539" max="1539" width="17.5703125" style="15" customWidth="1"/>
    <col min="1540" max="1545" width="9" style="15" customWidth="1"/>
    <col min="1546" max="1789" width="9.140625" style="15"/>
    <col min="1790" max="1790" width="4.7109375" style="15" customWidth="1"/>
    <col min="1791" max="1791" width="19.85546875" style="15" customWidth="1"/>
    <col min="1792" max="1792" width="72.140625" style="15" customWidth="1"/>
    <col min="1793" max="1793" width="0" style="15" hidden="1" customWidth="1"/>
    <col min="1794" max="1794" width="18.28515625" style="15" customWidth="1"/>
    <col min="1795" max="1795" width="17.5703125" style="15" customWidth="1"/>
    <col min="1796" max="1801" width="9" style="15" customWidth="1"/>
    <col min="1802" max="2045" width="9.140625" style="15"/>
    <col min="2046" max="2046" width="4.7109375" style="15" customWidth="1"/>
    <col min="2047" max="2047" width="19.85546875" style="15" customWidth="1"/>
    <col min="2048" max="2048" width="72.140625" style="15" customWidth="1"/>
    <col min="2049" max="2049" width="0" style="15" hidden="1" customWidth="1"/>
    <col min="2050" max="2050" width="18.28515625" style="15" customWidth="1"/>
    <col min="2051" max="2051" width="17.5703125" style="15" customWidth="1"/>
    <col min="2052" max="2057" width="9" style="15" customWidth="1"/>
    <col min="2058" max="2301" width="9.140625" style="15"/>
    <col min="2302" max="2302" width="4.7109375" style="15" customWidth="1"/>
    <col min="2303" max="2303" width="19.85546875" style="15" customWidth="1"/>
    <col min="2304" max="2304" width="72.140625" style="15" customWidth="1"/>
    <col min="2305" max="2305" width="0" style="15" hidden="1" customWidth="1"/>
    <col min="2306" max="2306" width="18.28515625" style="15" customWidth="1"/>
    <col min="2307" max="2307" width="17.5703125" style="15" customWidth="1"/>
    <col min="2308" max="2313" width="9" style="15" customWidth="1"/>
    <col min="2314" max="2557" width="9.140625" style="15"/>
    <col min="2558" max="2558" width="4.7109375" style="15" customWidth="1"/>
    <col min="2559" max="2559" width="19.85546875" style="15" customWidth="1"/>
    <col min="2560" max="2560" width="72.140625" style="15" customWidth="1"/>
    <col min="2561" max="2561" width="0" style="15" hidden="1" customWidth="1"/>
    <col min="2562" max="2562" width="18.28515625" style="15" customWidth="1"/>
    <col min="2563" max="2563" width="17.5703125" style="15" customWidth="1"/>
    <col min="2564" max="2569" width="9" style="15" customWidth="1"/>
    <col min="2570" max="2813" width="9.140625" style="15"/>
    <col min="2814" max="2814" width="4.7109375" style="15" customWidth="1"/>
    <col min="2815" max="2815" width="19.85546875" style="15" customWidth="1"/>
    <col min="2816" max="2816" width="72.140625" style="15" customWidth="1"/>
    <col min="2817" max="2817" width="0" style="15" hidden="1" customWidth="1"/>
    <col min="2818" max="2818" width="18.28515625" style="15" customWidth="1"/>
    <col min="2819" max="2819" width="17.5703125" style="15" customWidth="1"/>
    <col min="2820" max="2825" width="9" style="15" customWidth="1"/>
    <col min="2826" max="3069" width="9.140625" style="15"/>
    <col min="3070" max="3070" width="4.7109375" style="15" customWidth="1"/>
    <col min="3071" max="3071" width="19.85546875" style="15" customWidth="1"/>
    <col min="3072" max="3072" width="72.140625" style="15" customWidth="1"/>
    <col min="3073" max="3073" width="0" style="15" hidden="1" customWidth="1"/>
    <col min="3074" max="3074" width="18.28515625" style="15" customWidth="1"/>
    <col min="3075" max="3075" width="17.5703125" style="15" customWidth="1"/>
    <col min="3076" max="3081" width="9" style="15" customWidth="1"/>
    <col min="3082" max="3325" width="9.140625" style="15"/>
    <col min="3326" max="3326" width="4.7109375" style="15" customWidth="1"/>
    <col min="3327" max="3327" width="19.85546875" style="15" customWidth="1"/>
    <col min="3328" max="3328" width="72.140625" style="15" customWidth="1"/>
    <col min="3329" max="3329" width="0" style="15" hidden="1" customWidth="1"/>
    <col min="3330" max="3330" width="18.28515625" style="15" customWidth="1"/>
    <col min="3331" max="3331" width="17.5703125" style="15" customWidth="1"/>
    <col min="3332" max="3337" width="9" style="15" customWidth="1"/>
    <col min="3338" max="3581" width="9.140625" style="15"/>
    <col min="3582" max="3582" width="4.7109375" style="15" customWidth="1"/>
    <col min="3583" max="3583" width="19.85546875" style="15" customWidth="1"/>
    <col min="3584" max="3584" width="72.140625" style="15" customWidth="1"/>
    <col min="3585" max="3585" width="0" style="15" hidden="1" customWidth="1"/>
    <col min="3586" max="3586" width="18.28515625" style="15" customWidth="1"/>
    <col min="3587" max="3587" width="17.5703125" style="15" customWidth="1"/>
    <col min="3588" max="3593" width="9" style="15" customWidth="1"/>
    <col min="3594" max="3837" width="9.140625" style="15"/>
    <col min="3838" max="3838" width="4.7109375" style="15" customWidth="1"/>
    <col min="3839" max="3839" width="19.85546875" style="15" customWidth="1"/>
    <col min="3840" max="3840" width="72.140625" style="15" customWidth="1"/>
    <col min="3841" max="3841" width="0" style="15" hidden="1" customWidth="1"/>
    <col min="3842" max="3842" width="18.28515625" style="15" customWidth="1"/>
    <col min="3843" max="3843" width="17.5703125" style="15" customWidth="1"/>
    <col min="3844" max="3849" width="9" style="15" customWidth="1"/>
    <col min="3850" max="4093" width="9.140625" style="15"/>
    <col min="4094" max="4094" width="4.7109375" style="15" customWidth="1"/>
    <col min="4095" max="4095" width="19.85546875" style="15" customWidth="1"/>
    <col min="4096" max="4096" width="72.140625" style="15" customWidth="1"/>
    <col min="4097" max="4097" width="0" style="15" hidden="1" customWidth="1"/>
    <col min="4098" max="4098" width="18.28515625" style="15" customWidth="1"/>
    <col min="4099" max="4099" width="17.5703125" style="15" customWidth="1"/>
    <col min="4100" max="4105" width="9" style="15" customWidth="1"/>
    <col min="4106" max="4349" width="9.140625" style="15"/>
    <col min="4350" max="4350" width="4.7109375" style="15" customWidth="1"/>
    <col min="4351" max="4351" width="19.85546875" style="15" customWidth="1"/>
    <col min="4352" max="4352" width="72.140625" style="15" customWidth="1"/>
    <col min="4353" max="4353" width="0" style="15" hidden="1" customWidth="1"/>
    <col min="4354" max="4354" width="18.28515625" style="15" customWidth="1"/>
    <col min="4355" max="4355" width="17.5703125" style="15" customWidth="1"/>
    <col min="4356" max="4361" width="9" style="15" customWidth="1"/>
    <col min="4362" max="4605" width="9.140625" style="15"/>
    <col min="4606" max="4606" width="4.7109375" style="15" customWidth="1"/>
    <col min="4607" max="4607" width="19.85546875" style="15" customWidth="1"/>
    <col min="4608" max="4608" width="72.140625" style="15" customWidth="1"/>
    <col min="4609" max="4609" width="0" style="15" hidden="1" customWidth="1"/>
    <col min="4610" max="4610" width="18.28515625" style="15" customWidth="1"/>
    <col min="4611" max="4611" width="17.5703125" style="15" customWidth="1"/>
    <col min="4612" max="4617" width="9" style="15" customWidth="1"/>
    <col min="4618" max="4861" width="9.140625" style="15"/>
    <col min="4862" max="4862" width="4.7109375" style="15" customWidth="1"/>
    <col min="4863" max="4863" width="19.85546875" style="15" customWidth="1"/>
    <col min="4864" max="4864" width="72.140625" style="15" customWidth="1"/>
    <col min="4865" max="4865" width="0" style="15" hidden="1" customWidth="1"/>
    <col min="4866" max="4866" width="18.28515625" style="15" customWidth="1"/>
    <col min="4867" max="4867" width="17.5703125" style="15" customWidth="1"/>
    <col min="4868" max="4873" width="9" style="15" customWidth="1"/>
    <col min="4874" max="5117" width="9.140625" style="15"/>
    <col min="5118" max="5118" width="4.7109375" style="15" customWidth="1"/>
    <col min="5119" max="5119" width="19.85546875" style="15" customWidth="1"/>
    <col min="5120" max="5120" width="72.140625" style="15" customWidth="1"/>
    <col min="5121" max="5121" width="0" style="15" hidden="1" customWidth="1"/>
    <col min="5122" max="5122" width="18.28515625" style="15" customWidth="1"/>
    <col min="5123" max="5123" width="17.5703125" style="15" customWidth="1"/>
    <col min="5124" max="5129" width="9" style="15" customWidth="1"/>
    <col min="5130" max="5373" width="9.140625" style="15"/>
    <col min="5374" max="5374" width="4.7109375" style="15" customWidth="1"/>
    <col min="5375" max="5375" width="19.85546875" style="15" customWidth="1"/>
    <col min="5376" max="5376" width="72.140625" style="15" customWidth="1"/>
    <col min="5377" max="5377" width="0" style="15" hidden="1" customWidth="1"/>
    <col min="5378" max="5378" width="18.28515625" style="15" customWidth="1"/>
    <col min="5379" max="5379" width="17.5703125" style="15" customWidth="1"/>
    <col min="5380" max="5385" width="9" style="15" customWidth="1"/>
    <col min="5386" max="5629" width="9.140625" style="15"/>
    <col min="5630" max="5630" width="4.7109375" style="15" customWidth="1"/>
    <col min="5631" max="5631" width="19.85546875" style="15" customWidth="1"/>
    <col min="5632" max="5632" width="72.140625" style="15" customWidth="1"/>
    <col min="5633" max="5633" width="0" style="15" hidden="1" customWidth="1"/>
    <col min="5634" max="5634" width="18.28515625" style="15" customWidth="1"/>
    <col min="5635" max="5635" width="17.5703125" style="15" customWidth="1"/>
    <col min="5636" max="5641" width="9" style="15" customWidth="1"/>
    <col min="5642" max="5885" width="9.140625" style="15"/>
    <col min="5886" max="5886" width="4.7109375" style="15" customWidth="1"/>
    <col min="5887" max="5887" width="19.85546875" style="15" customWidth="1"/>
    <col min="5888" max="5888" width="72.140625" style="15" customWidth="1"/>
    <col min="5889" max="5889" width="0" style="15" hidden="1" customWidth="1"/>
    <col min="5890" max="5890" width="18.28515625" style="15" customWidth="1"/>
    <col min="5891" max="5891" width="17.5703125" style="15" customWidth="1"/>
    <col min="5892" max="5897" width="9" style="15" customWidth="1"/>
    <col min="5898" max="6141" width="9.140625" style="15"/>
    <col min="6142" max="6142" width="4.7109375" style="15" customWidth="1"/>
    <col min="6143" max="6143" width="19.85546875" style="15" customWidth="1"/>
    <col min="6144" max="6144" width="72.140625" style="15" customWidth="1"/>
    <col min="6145" max="6145" width="0" style="15" hidden="1" customWidth="1"/>
    <col min="6146" max="6146" width="18.28515625" style="15" customWidth="1"/>
    <col min="6147" max="6147" width="17.5703125" style="15" customWidth="1"/>
    <col min="6148" max="6153" width="9" style="15" customWidth="1"/>
    <col min="6154" max="6397" width="9.140625" style="15"/>
    <col min="6398" max="6398" width="4.7109375" style="15" customWidth="1"/>
    <col min="6399" max="6399" width="19.85546875" style="15" customWidth="1"/>
    <col min="6400" max="6400" width="72.140625" style="15" customWidth="1"/>
    <col min="6401" max="6401" width="0" style="15" hidden="1" customWidth="1"/>
    <col min="6402" max="6402" width="18.28515625" style="15" customWidth="1"/>
    <col min="6403" max="6403" width="17.5703125" style="15" customWidth="1"/>
    <col min="6404" max="6409" width="9" style="15" customWidth="1"/>
    <col min="6410" max="6653" width="9.140625" style="15"/>
    <col min="6654" max="6654" width="4.7109375" style="15" customWidth="1"/>
    <col min="6655" max="6655" width="19.85546875" style="15" customWidth="1"/>
    <col min="6656" max="6656" width="72.140625" style="15" customWidth="1"/>
    <col min="6657" max="6657" width="0" style="15" hidden="1" customWidth="1"/>
    <col min="6658" max="6658" width="18.28515625" style="15" customWidth="1"/>
    <col min="6659" max="6659" width="17.5703125" style="15" customWidth="1"/>
    <col min="6660" max="6665" width="9" style="15" customWidth="1"/>
    <col min="6666" max="6909" width="9.140625" style="15"/>
    <col min="6910" max="6910" width="4.7109375" style="15" customWidth="1"/>
    <col min="6911" max="6911" width="19.85546875" style="15" customWidth="1"/>
    <col min="6912" max="6912" width="72.140625" style="15" customWidth="1"/>
    <col min="6913" max="6913" width="0" style="15" hidden="1" customWidth="1"/>
    <col min="6914" max="6914" width="18.28515625" style="15" customWidth="1"/>
    <col min="6915" max="6915" width="17.5703125" style="15" customWidth="1"/>
    <col min="6916" max="6921" width="9" style="15" customWidth="1"/>
    <col min="6922" max="7165" width="9.140625" style="15"/>
    <col min="7166" max="7166" width="4.7109375" style="15" customWidth="1"/>
    <col min="7167" max="7167" width="19.85546875" style="15" customWidth="1"/>
    <col min="7168" max="7168" width="72.140625" style="15" customWidth="1"/>
    <col min="7169" max="7169" width="0" style="15" hidden="1" customWidth="1"/>
    <col min="7170" max="7170" width="18.28515625" style="15" customWidth="1"/>
    <col min="7171" max="7171" width="17.5703125" style="15" customWidth="1"/>
    <col min="7172" max="7177" width="9" style="15" customWidth="1"/>
    <col min="7178" max="7421" width="9.140625" style="15"/>
    <col min="7422" max="7422" width="4.7109375" style="15" customWidth="1"/>
    <col min="7423" max="7423" width="19.85546875" style="15" customWidth="1"/>
    <col min="7424" max="7424" width="72.140625" style="15" customWidth="1"/>
    <col min="7425" max="7425" width="0" style="15" hidden="1" customWidth="1"/>
    <col min="7426" max="7426" width="18.28515625" style="15" customWidth="1"/>
    <col min="7427" max="7427" width="17.5703125" style="15" customWidth="1"/>
    <col min="7428" max="7433" width="9" style="15" customWidth="1"/>
    <col min="7434" max="7677" width="9.140625" style="15"/>
    <col min="7678" max="7678" width="4.7109375" style="15" customWidth="1"/>
    <col min="7679" max="7679" width="19.85546875" style="15" customWidth="1"/>
    <col min="7680" max="7680" width="72.140625" style="15" customWidth="1"/>
    <col min="7681" max="7681" width="0" style="15" hidden="1" customWidth="1"/>
    <col min="7682" max="7682" width="18.28515625" style="15" customWidth="1"/>
    <col min="7683" max="7683" width="17.5703125" style="15" customWidth="1"/>
    <col min="7684" max="7689" width="9" style="15" customWidth="1"/>
    <col min="7690" max="7933" width="9.140625" style="15"/>
    <col min="7934" max="7934" width="4.7109375" style="15" customWidth="1"/>
    <col min="7935" max="7935" width="19.85546875" style="15" customWidth="1"/>
    <col min="7936" max="7936" width="72.140625" style="15" customWidth="1"/>
    <col min="7937" max="7937" width="0" style="15" hidden="1" customWidth="1"/>
    <col min="7938" max="7938" width="18.28515625" style="15" customWidth="1"/>
    <col min="7939" max="7939" width="17.5703125" style="15" customWidth="1"/>
    <col min="7940" max="7945" width="9" style="15" customWidth="1"/>
    <col min="7946" max="8189" width="9.140625" style="15"/>
    <col min="8190" max="8190" width="4.7109375" style="15" customWidth="1"/>
    <col min="8191" max="8191" width="19.85546875" style="15" customWidth="1"/>
    <col min="8192" max="8192" width="72.140625" style="15" customWidth="1"/>
    <col min="8193" max="8193" width="0" style="15" hidden="1" customWidth="1"/>
    <col min="8194" max="8194" width="18.28515625" style="15" customWidth="1"/>
    <col min="8195" max="8195" width="17.5703125" style="15" customWidth="1"/>
    <col min="8196" max="8201" width="9" style="15" customWidth="1"/>
    <col min="8202" max="8445" width="9.140625" style="15"/>
    <col min="8446" max="8446" width="4.7109375" style="15" customWidth="1"/>
    <col min="8447" max="8447" width="19.85546875" style="15" customWidth="1"/>
    <col min="8448" max="8448" width="72.140625" style="15" customWidth="1"/>
    <col min="8449" max="8449" width="0" style="15" hidden="1" customWidth="1"/>
    <col min="8450" max="8450" width="18.28515625" style="15" customWidth="1"/>
    <col min="8451" max="8451" width="17.5703125" style="15" customWidth="1"/>
    <col min="8452" max="8457" width="9" style="15" customWidth="1"/>
    <col min="8458" max="8701" width="9.140625" style="15"/>
    <col min="8702" max="8702" width="4.7109375" style="15" customWidth="1"/>
    <col min="8703" max="8703" width="19.85546875" style="15" customWidth="1"/>
    <col min="8704" max="8704" width="72.140625" style="15" customWidth="1"/>
    <col min="8705" max="8705" width="0" style="15" hidden="1" customWidth="1"/>
    <col min="8706" max="8706" width="18.28515625" style="15" customWidth="1"/>
    <col min="8707" max="8707" width="17.5703125" style="15" customWidth="1"/>
    <col min="8708" max="8713" width="9" style="15" customWidth="1"/>
    <col min="8714" max="8957" width="9.140625" style="15"/>
    <col min="8958" max="8958" width="4.7109375" style="15" customWidth="1"/>
    <col min="8959" max="8959" width="19.85546875" style="15" customWidth="1"/>
    <col min="8960" max="8960" width="72.140625" style="15" customWidth="1"/>
    <col min="8961" max="8961" width="0" style="15" hidden="1" customWidth="1"/>
    <col min="8962" max="8962" width="18.28515625" style="15" customWidth="1"/>
    <col min="8963" max="8963" width="17.5703125" style="15" customWidth="1"/>
    <col min="8964" max="8969" width="9" style="15" customWidth="1"/>
    <col min="8970" max="9213" width="9.140625" style="15"/>
    <col min="9214" max="9214" width="4.7109375" style="15" customWidth="1"/>
    <col min="9215" max="9215" width="19.85546875" style="15" customWidth="1"/>
    <col min="9216" max="9216" width="72.140625" style="15" customWidth="1"/>
    <col min="9217" max="9217" width="0" style="15" hidden="1" customWidth="1"/>
    <col min="9218" max="9218" width="18.28515625" style="15" customWidth="1"/>
    <col min="9219" max="9219" width="17.5703125" style="15" customWidth="1"/>
    <col min="9220" max="9225" width="9" style="15" customWidth="1"/>
    <col min="9226" max="9469" width="9.140625" style="15"/>
    <col min="9470" max="9470" width="4.7109375" style="15" customWidth="1"/>
    <col min="9471" max="9471" width="19.85546875" style="15" customWidth="1"/>
    <col min="9472" max="9472" width="72.140625" style="15" customWidth="1"/>
    <col min="9473" max="9473" width="0" style="15" hidden="1" customWidth="1"/>
    <col min="9474" max="9474" width="18.28515625" style="15" customWidth="1"/>
    <col min="9475" max="9475" width="17.5703125" style="15" customWidth="1"/>
    <col min="9476" max="9481" width="9" style="15" customWidth="1"/>
    <col min="9482" max="9725" width="9.140625" style="15"/>
    <col min="9726" max="9726" width="4.7109375" style="15" customWidth="1"/>
    <col min="9727" max="9727" width="19.85546875" style="15" customWidth="1"/>
    <col min="9728" max="9728" width="72.140625" style="15" customWidth="1"/>
    <col min="9729" max="9729" width="0" style="15" hidden="1" customWidth="1"/>
    <col min="9730" max="9730" width="18.28515625" style="15" customWidth="1"/>
    <col min="9731" max="9731" width="17.5703125" style="15" customWidth="1"/>
    <col min="9732" max="9737" width="9" style="15" customWidth="1"/>
    <col min="9738" max="9981" width="9.140625" style="15"/>
    <col min="9982" max="9982" width="4.7109375" style="15" customWidth="1"/>
    <col min="9983" max="9983" width="19.85546875" style="15" customWidth="1"/>
    <col min="9984" max="9984" width="72.140625" style="15" customWidth="1"/>
    <col min="9985" max="9985" width="0" style="15" hidden="1" customWidth="1"/>
    <col min="9986" max="9986" width="18.28515625" style="15" customWidth="1"/>
    <col min="9987" max="9987" width="17.5703125" style="15" customWidth="1"/>
    <col min="9988" max="9993" width="9" style="15" customWidth="1"/>
    <col min="9994" max="10237" width="9.140625" style="15"/>
    <col min="10238" max="10238" width="4.7109375" style="15" customWidth="1"/>
    <col min="10239" max="10239" width="19.85546875" style="15" customWidth="1"/>
    <col min="10240" max="10240" width="72.140625" style="15" customWidth="1"/>
    <col min="10241" max="10241" width="0" style="15" hidden="1" customWidth="1"/>
    <col min="10242" max="10242" width="18.28515625" style="15" customWidth="1"/>
    <col min="10243" max="10243" width="17.5703125" style="15" customWidth="1"/>
    <col min="10244" max="10249" width="9" style="15" customWidth="1"/>
    <col min="10250" max="10493" width="9.140625" style="15"/>
    <col min="10494" max="10494" width="4.7109375" style="15" customWidth="1"/>
    <col min="10495" max="10495" width="19.85546875" style="15" customWidth="1"/>
    <col min="10496" max="10496" width="72.140625" style="15" customWidth="1"/>
    <col min="10497" max="10497" width="0" style="15" hidden="1" customWidth="1"/>
    <col min="10498" max="10498" width="18.28515625" style="15" customWidth="1"/>
    <col min="10499" max="10499" width="17.5703125" style="15" customWidth="1"/>
    <col min="10500" max="10505" width="9" style="15" customWidth="1"/>
    <col min="10506" max="10749" width="9.140625" style="15"/>
    <col min="10750" max="10750" width="4.7109375" style="15" customWidth="1"/>
    <col min="10751" max="10751" width="19.85546875" style="15" customWidth="1"/>
    <col min="10752" max="10752" width="72.140625" style="15" customWidth="1"/>
    <col min="10753" max="10753" width="0" style="15" hidden="1" customWidth="1"/>
    <col min="10754" max="10754" width="18.28515625" style="15" customWidth="1"/>
    <col min="10755" max="10755" width="17.5703125" style="15" customWidth="1"/>
    <col min="10756" max="10761" width="9" style="15" customWidth="1"/>
    <col min="10762" max="11005" width="9.140625" style="15"/>
    <col min="11006" max="11006" width="4.7109375" style="15" customWidth="1"/>
    <col min="11007" max="11007" width="19.85546875" style="15" customWidth="1"/>
    <col min="11008" max="11008" width="72.140625" style="15" customWidth="1"/>
    <col min="11009" max="11009" width="0" style="15" hidden="1" customWidth="1"/>
    <col min="11010" max="11010" width="18.28515625" style="15" customWidth="1"/>
    <col min="11011" max="11011" width="17.5703125" style="15" customWidth="1"/>
    <col min="11012" max="11017" width="9" style="15" customWidth="1"/>
    <col min="11018" max="11261" width="9.140625" style="15"/>
    <col min="11262" max="11262" width="4.7109375" style="15" customWidth="1"/>
    <col min="11263" max="11263" width="19.85546875" style="15" customWidth="1"/>
    <col min="11264" max="11264" width="72.140625" style="15" customWidth="1"/>
    <col min="11265" max="11265" width="0" style="15" hidden="1" customWidth="1"/>
    <col min="11266" max="11266" width="18.28515625" style="15" customWidth="1"/>
    <col min="11267" max="11267" width="17.5703125" style="15" customWidth="1"/>
    <col min="11268" max="11273" width="9" style="15" customWidth="1"/>
    <col min="11274" max="11517" width="9.140625" style="15"/>
    <col min="11518" max="11518" width="4.7109375" style="15" customWidth="1"/>
    <col min="11519" max="11519" width="19.85546875" style="15" customWidth="1"/>
    <col min="11520" max="11520" width="72.140625" style="15" customWidth="1"/>
    <col min="11521" max="11521" width="0" style="15" hidden="1" customWidth="1"/>
    <col min="11522" max="11522" width="18.28515625" style="15" customWidth="1"/>
    <col min="11523" max="11523" width="17.5703125" style="15" customWidth="1"/>
    <col min="11524" max="11529" width="9" style="15" customWidth="1"/>
    <col min="11530" max="11773" width="9.140625" style="15"/>
    <col min="11774" max="11774" width="4.7109375" style="15" customWidth="1"/>
    <col min="11775" max="11775" width="19.85546875" style="15" customWidth="1"/>
    <col min="11776" max="11776" width="72.140625" style="15" customWidth="1"/>
    <col min="11777" max="11777" width="0" style="15" hidden="1" customWidth="1"/>
    <col min="11778" max="11778" width="18.28515625" style="15" customWidth="1"/>
    <col min="11779" max="11779" width="17.5703125" style="15" customWidth="1"/>
    <col min="11780" max="11785" width="9" style="15" customWidth="1"/>
    <col min="11786" max="12029" width="9.140625" style="15"/>
    <col min="12030" max="12030" width="4.7109375" style="15" customWidth="1"/>
    <col min="12031" max="12031" width="19.85546875" style="15" customWidth="1"/>
    <col min="12032" max="12032" width="72.140625" style="15" customWidth="1"/>
    <col min="12033" max="12033" width="0" style="15" hidden="1" customWidth="1"/>
    <col min="12034" max="12034" width="18.28515625" style="15" customWidth="1"/>
    <col min="12035" max="12035" width="17.5703125" style="15" customWidth="1"/>
    <col min="12036" max="12041" width="9" style="15" customWidth="1"/>
    <col min="12042" max="12285" width="9.140625" style="15"/>
    <col min="12286" max="12286" width="4.7109375" style="15" customWidth="1"/>
    <col min="12287" max="12287" width="19.85546875" style="15" customWidth="1"/>
    <col min="12288" max="12288" width="72.140625" style="15" customWidth="1"/>
    <col min="12289" max="12289" width="0" style="15" hidden="1" customWidth="1"/>
    <col min="12290" max="12290" width="18.28515625" style="15" customWidth="1"/>
    <col min="12291" max="12291" width="17.5703125" style="15" customWidth="1"/>
    <col min="12292" max="12297" width="9" style="15" customWidth="1"/>
    <col min="12298" max="12541" width="9.140625" style="15"/>
    <col min="12542" max="12542" width="4.7109375" style="15" customWidth="1"/>
    <col min="12543" max="12543" width="19.85546875" style="15" customWidth="1"/>
    <col min="12544" max="12544" width="72.140625" style="15" customWidth="1"/>
    <col min="12545" max="12545" width="0" style="15" hidden="1" customWidth="1"/>
    <col min="12546" max="12546" width="18.28515625" style="15" customWidth="1"/>
    <col min="12547" max="12547" width="17.5703125" style="15" customWidth="1"/>
    <col min="12548" max="12553" width="9" style="15" customWidth="1"/>
    <col min="12554" max="12797" width="9.140625" style="15"/>
    <col min="12798" max="12798" width="4.7109375" style="15" customWidth="1"/>
    <col min="12799" max="12799" width="19.85546875" style="15" customWidth="1"/>
    <col min="12800" max="12800" width="72.140625" style="15" customWidth="1"/>
    <col min="12801" max="12801" width="0" style="15" hidden="1" customWidth="1"/>
    <col min="12802" max="12802" width="18.28515625" style="15" customWidth="1"/>
    <col min="12803" max="12803" width="17.5703125" style="15" customWidth="1"/>
    <col min="12804" max="12809" width="9" style="15" customWidth="1"/>
    <col min="12810" max="13053" width="9.140625" style="15"/>
    <col min="13054" max="13054" width="4.7109375" style="15" customWidth="1"/>
    <col min="13055" max="13055" width="19.85546875" style="15" customWidth="1"/>
    <col min="13056" max="13056" width="72.140625" style="15" customWidth="1"/>
    <col min="13057" max="13057" width="0" style="15" hidden="1" customWidth="1"/>
    <col min="13058" max="13058" width="18.28515625" style="15" customWidth="1"/>
    <col min="13059" max="13059" width="17.5703125" style="15" customWidth="1"/>
    <col min="13060" max="13065" width="9" style="15" customWidth="1"/>
    <col min="13066" max="13309" width="9.140625" style="15"/>
    <col min="13310" max="13310" width="4.7109375" style="15" customWidth="1"/>
    <col min="13311" max="13311" width="19.85546875" style="15" customWidth="1"/>
    <col min="13312" max="13312" width="72.140625" style="15" customWidth="1"/>
    <col min="13313" max="13313" width="0" style="15" hidden="1" customWidth="1"/>
    <col min="13314" max="13314" width="18.28515625" style="15" customWidth="1"/>
    <col min="13315" max="13315" width="17.5703125" style="15" customWidth="1"/>
    <col min="13316" max="13321" width="9" style="15" customWidth="1"/>
    <col min="13322" max="13565" width="9.140625" style="15"/>
    <col min="13566" max="13566" width="4.7109375" style="15" customWidth="1"/>
    <col min="13567" max="13567" width="19.85546875" style="15" customWidth="1"/>
    <col min="13568" max="13568" width="72.140625" style="15" customWidth="1"/>
    <col min="13569" max="13569" width="0" style="15" hidden="1" customWidth="1"/>
    <col min="13570" max="13570" width="18.28515625" style="15" customWidth="1"/>
    <col min="13571" max="13571" width="17.5703125" style="15" customWidth="1"/>
    <col min="13572" max="13577" width="9" style="15" customWidth="1"/>
    <col min="13578" max="13821" width="9.140625" style="15"/>
    <col min="13822" max="13822" width="4.7109375" style="15" customWidth="1"/>
    <col min="13823" max="13823" width="19.85546875" style="15" customWidth="1"/>
    <col min="13824" max="13824" width="72.140625" style="15" customWidth="1"/>
    <col min="13825" max="13825" width="0" style="15" hidden="1" customWidth="1"/>
    <col min="13826" max="13826" width="18.28515625" style="15" customWidth="1"/>
    <col min="13827" max="13827" width="17.5703125" style="15" customWidth="1"/>
    <col min="13828" max="13833" width="9" style="15" customWidth="1"/>
    <col min="13834" max="14077" width="9.140625" style="15"/>
    <col min="14078" max="14078" width="4.7109375" style="15" customWidth="1"/>
    <col min="14079" max="14079" width="19.85546875" style="15" customWidth="1"/>
    <col min="14080" max="14080" width="72.140625" style="15" customWidth="1"/>
    <col min="14081" max="14081" width="0" style="15" hidden="1" customWidth="1"/>
    <col min="14082" max="14082" width="18.28515625" style="15" customWidth="1"/>
    <col min="14083" max="14083" width="17.5703125" style="15" customWidth="1"/>
    <col min="14084" max="14089" width="9" style="15" customWidth="1"/>
    <col min="14090" max="14333" width="9.140625" style="15"/>
    <col min="14334" max="14334" width="4.7109375" style="15" customWidth="1"/>
    <col min="14335" max="14335" width="19.85546875" style="15" customWidth="1"/>
    <col min="14336" max="14336" width="72.140625" style="15" customWidth="1"/>
    <col min="14337" max="14337" width="0" style="15" hidden="1" customWidth="1"/>
    <col min="14338" max="14338" width="18.28515625" style="15" customWidth="1"/>
    <col min="14339" max="14339" width="17.5703125" style="15" customWidth="1"/>
    <col min="14340" max="14345" width="9" style="15" customWidth="1"/>
    <col min="14346" max="14589" width="9.140625" style="15"/>
    <col min="14590" max="14590" width="4.7109375" style="15" customWidth="1"/>
    <col min="14591" max="14591" width="19.85546875" style="15" customWidth="1"/>
    <col min="14592" max="14592" width="72.140625" style="15" customWidth="1"/>
    <col min="14593" max="14593" width="0" style="15" hidden="1" customWidth="1"/>
    <col min="14594" max="14594" width="18.28515625" style="15" customWidth="1"/>
    <col min="14595" max="14595" width="17.5703125" style="15" customWidth="1"/>
    <col min="14596" max="14601" width="9" style="15" customWidth="1"/>
    <col min="14602" max="14845" width="9.140625" style="15"/>
    <col min="14846" max="14846" width="4.7109375" style="15" customWidth="1"/>
    <col min="14847" max="14847" width="19.85546875" style="15" customWidth="1"/>
    <col min="14848" max="14848" width="72.140625" style="15" customWidth="1"/>
    <col min="14849" max="14849" width="0" style="15" hidden="1" customWidth="1"/>
    <col min="14850" max="14850" width="18.28515625" style="15" customWidth="1"/>
    <col min="14851" max="14851" width="17.5703125" style="15" customWidth="1"/>
    <col min="14852" max="14857" width="9" style="15" customWidth="1"/>
    <col min="14858" max="15101" width="9.140625" style="15"/>
    <col min="15102" max="15102" width="4.7109375" style="15" customWidth="1"/>
    <col min="15103" max="15103" width="19.85546875" style="15" customWidth="1"/>
    <col min="15104" max="15104" width="72.140625" style="15" customWidth="1"/>
    <col min="15105" max="15105" width="0" style="15" hidden="1" customWidth="1"/>
    <col min="15106" max="15106" width="18.28515625" style="15" customWidth="1"/>
    <col min="15107" max="15107" width="17.5703125" style="15" customWidth="1"/>
    <col min="15108" max="15113" width="9" style="15" customWidth="1"/>
    <col min="15114" max="15357" width="9.140625" style="15"/>
    <col min="15358" max="15358" width="4.7109375" style="15" customWidth="1"/>
    <col min="15359" max="15359" width="19.85546875" style="15" customWidth="1"/>
    <col min="15360" max="15360" width="72.140625" style="15" customWidth="1"/>
    <col min="15361" max="15361" width="0" style="15" hidden="1" customWidth="1"/>
    <col min="15362" max="15362" width="18.28515625" style="15" customWidth="1"/>
    <col min="15363" max="15363" width="17.5703125" style="15" customWidth="1"/>
    <col min="15364" max="15369" width="9" style="15" customWidth="1"/>
    <col min="15370" max="15613" width="9.140625" style="15"/>
    <col min="15614" max="15614" width="4.7109375" style="15" customWidth="1"/>
    <col min="15615" max="15615" width="19.85546875" style="15" customWidth="1"/>
    <col min="15616" max="15616" width="72.140625" style="15" customWidth="1"/>
    <col min="15617" max="15617" width="0" style="15" hidden="1" customWidth="1"/>
    <col min="15618" max="15618" width="18.28515625" style="15" customWidth="1"/>
    <col min="15619" max="15619" width="17.5703125" style="15" customWidth="1"/>
    <col min="15620" max="15625" width="9" style="15" customWidth="1"/>
    <col min="15626" max="15869" width="9.140625" style="15"/>
    <col min="15870" max="15870" width="4.7109375" style="15" customWidth="1"/>
    <col min="15871" max="15871" width="19.85546875" style="15" customWidth="1"/>
    <col min="15872" max="15872" width="72.140625" style="15" customWidth="1"/>
    <col min="15873" max="15873" width="0" style="15" hidden="1" customWidth="1"/>
    <col min="15874" max="15874" width="18.28515625" style="15" customWidth="1"/>
    <col min="15875" max="15875" width="17.5703125" style="15" customWidth="1"/>
    <col min="15876" max="15881" width="9" style="15" customWidth="1"/>
    <col min="15882" max="16125" width="9.140625" style="15"/>
    <col min="16126" max="16126" width="4.7109375" style="15" customWidth="1"/>
    <col min="16127" max="16127" width="19.85546875" style="15" customWidth="1"/>
    <col min="16128" max="16128" width="72.140625" style="15" customWidth="1"/>
    <col min="16129" max="16129" width="0" style="15" hidden="1" customWidth="1"/>
    <col min="16130" max="16130" width="18.28515625" style="15" customWidth="1"/>
    <col min="16131" max="16131" width="17.5703125" style="15" customWidth="1"/>
    <col min="16132" max="16137" width="9" style="15" customWidth="1"/>
    <col min="16138" max="16384" width="9.140625" style="15"/>
  </cols>
  <sheetData>
    <row r="1" spans="2:6">
      <c r="F1" s="16" t="s">
        <v>60</v>
      </c>
    </row>
    <row r="2" spans="2:6">
      <c r="F2" s="16" t="s">
        <v>117</v>
      </c>
    </row>
    <row r="3" spans="2:6">
      <c r="F3" s="16" t="s">
        <v>1</v>
      </c>
    </row>
    <row r="6" spans="2:6" ht="59.25" customHeight="1">
      <c r="B6" s="240" t="s">
        <v>182</v>
      </c>
      <c r="C6" s="240"/>
      <c r="D6" s="240"/>
      <c r="E6" s="240"/>
      <c r="F6" s="240"/>
    </row>
    <row r="8" spans="2:6">
      <c r="B8" s="248" t="s">
        <v>38</v>
      </c>
      <c r="C8" s="248"/>
      <c r="D8" s="248"/>
      <c r="E8" s="248"/>
      <c r="F8" s="248"/>
    </row>
    <row r="9" spans="2:6">
      <c r="B9" s="5"/>
      <c r="C9" s="5"/>
      <c r="D9" s="5"/>
    </row>
    <row r="10" spans="2:6">
      <c r="B10" s="15" t="s">
        <v>58</v>
      </c>
    </row>
    <row r="11" spans="2:6" ht="4.5" customHeight="1"/>
    <row r="12" spans="2:6">
      <c r="B12" s="17" t="s">
        <v>39</v>
      </c>
      <c r="C12" s="17" t="s">
        <v>40</v>
      </c>
    </row>
    <row r="13" spans="2:6">
      <c r="B13" s="67">
        <v>1212</v>
      </c>
      <c r="C13" s="68" t="s">
        <v>41</v>
      </c>
    </row>
    <row r="14" spans="2:6">
      <c r="B14" s="22"/>
      <c r="C14" s="22"/>
    </row>
    <row r="15" spans="2:6">
      <c r="B15" s="23" t="s">
        <v>42</v>
      </c>
      <c r="C15" s="24"/>
    </row>
    <row r="16" spans="2:6" ht="52.5" customHeight="1">
      <c r="B16" s="17" t="s">
        <v>43</v>
      </c>
      <c r="C16" s="69" t="s">
        <v>44</v>
      </c>
      <c r="D16" s="245" t="s">
        <v>178</v>
      </c>
      <c r="E16" s="246"/>
      <c r="F16" s="247"/>
    </row>
    <row r="17" spans="2:6" ht="39.75" customHeight="1">
      <c r="B17" s="17" t="s">
        <v>45</v>
      </c>
      <c r="C17" s="69">
        <v>12017</v>
      </c>
      <c r="D17" s="25" t="s">
        <v>92</v>
      </c>
      <c r="E17" s="25" t="s">
        <v>83</v>
      </c>
      <c r="F17" s="26" t="s">
        <v>105</v>
      </c>
    </row>
    <row r="18" spans="2:6" ht="77.25" customHeight="1">
      <c r="B18" s="17" t="s">
        <v>46</v>
      </c>
      <c r="C18" s="69" t="str">
        <f>+Հ1!C21</f>
        <v>Պատերազմի արդյունքում ժամանակավորապես Հայաստանի Հանրապետությունում գտնվող քաղաքացիներին մշտական բնակության վայր տեղափոխում</v>
      </c>
      <c r="D18" s="70"/>
      <c r="E18" s="70"/>
      <c r="F18" s="70"/>
    </row>
    <row r="19" spans="2:6" ht="56.25" customHeight="1">
      <c r="B19" s="27" t="s">
        <v>47</v>
      </c>
      <c r="C19" s="69" t="str">
        <f>+Հ1!C23</f>
        <v>Ադրբեջանի կողմից սանձազերծված պատերազմի արդյունքում Արցախի Հանրապետությունից Հայաստանի Հանրապետություն ժամանակավորապես ժամանած քաղաքացիներին Արցախի Հանրապետություն ուղարկելու նպատակով` Երևանի քաղաքապետարանի և ՀՀ մարզպետարանների կողմից կազմակերպված ուղևորափոխադրումների փոխհատուցում</v>
      </c>
      <c r="D19" s="71"/>
      <c r="E19" s="71"/>
      <c r="F19" s="71"/>
    </row>
    <row r="20" spans="2:6" ht="34.5">
      <c r="B20" s="27" t="s">
        <v>48</v>
      </c>
      <c r="C20" s="69" t="s">
        <v>49</v>
      </c>
      <c r="D20" s="71"/>
      <c r="E20" s="71"/>
      <c r="F20" s="71"/>
    </row>
    <row r="21" spans="2:6" ht="51.75">
      <c r="B21" s="27" t="s">
        <v>50</v>
      </c>
      <c r="C21" s="69" t="s">
        <v>100</v>
      </c>
      <c r="D21" s="29"/>
      <c r="E21" s="29"/>
      <c r="F21" s="29"/>
    </row>
    <row r="22" spans="2:6">
      <c r="B22" s="241" t="s">
        <v>0</v>
      </c>
      <c r="C22" s="242"/>
      <c r="D22" s="29"/>
      <c r="E22" s="29"/>
      <c r="F22" s="29"/>
    </row>
    <row r="23" spans="2:6">
      <c r="B23" s="184" t="s">
        <v>187</v>
      </c>
      <c r="C23" s="186"/>
      <c r="D23" s="181">
        <f>+Հ5!D41+Հ5!D61+Հ5!D82+Հ5!D103+Հ5!D123+Հ5!D143</f>
        <v>9455</v>
      </c>
      <c r="E23" s="181">
        <f>+Հ5!E41+Հ5!E61+Հ5!E82+Հ5!E103+Հ5!E123+Հ5!E143</f>
        <v>9455</v>
      </c>
      <c r="F23" s="181">
        <f>+Հ5!F41+Հ5!F61+Հ5!F82+Հ5!F103+Հ5!F123+Հ5!F143</f>
        <v>9455</v>
      </c>
    </row>
    <row r="24" spans="2:6">
      <c r="B24" s="188" t="s">
        <v>188</v>
      </c>
      <c r="C24" s="180"/>
      <c r="D24" s="181">
        <f>+Հ5!D42+Հ5!D62+Հ5!D83+Հ5!D104+Հ5!D124+Հ5!D144</f>
        <v>219</v>
      </c>
      <c r="E24" s="181">
        <f>+Հ5!E42+Հ5!E62+Հ5!E83+Հ5!E104+Հ5!E124+Հ5!E144</f>
        <v>219</v>
      </c>
      <c r="F24" s="181">
        <f>+Հ5!F42+Հ5!F62+Հ5!F83+Հ5!F104+Հ5!F124+Հ5!F144</f>
        <v>219</v>
      </c>
    </row>
    <row r="25" spans="2:6">
      <c r="B25" s="185" t="s">
        <v>51</v>
      </c>
      <c r="C25" s="187"/>
      <c r="D25" s="32">
        <f>+Հ2!G40</f>
        <v>61782.3</v>
      </c>
      <c r="E25" s="32">
        <f>+Հ2!H40</f>
        <v>61782.3</v>
      </c>
      <c r="F25" s="32">
        <f>+Հ2!I40</f>
        <v>61782.3</v>
      </c>
    </row>
    <row r="26" spans="2:6" s="33" customFormat="1"/>
    <row r="27" spans="2:6" s="33" customFormat="1">
      <c r="B27" s="35" t="s">
        <v>78</v>
      </c>
      <c r="C27" s="35" t="s">
        <v>79</v>
      </c>
      <c r="D27" s="72"/>
    </row>
    <row r="28" spans="2:6" s="33" customFormat="1" ht="37.5" customHeight="1">
      <c r="B28" s="36">
        <v>1176</v>
      </c>
      <c r="C28" s="37" t="s">
        <v>125</v>
      </c>
      <c r="D28" s="73"/>
    </row>
    <row r="29" spans="2:6" s="33" customFormat="1">
      <c r="B29" s="38"/>
    </row>
    <row r="30" spans="2:6" s="33" customFormat="1">
      <c r="B30" s="39" t="s">
        <v>80</v>
      </c>
    </row>
    <row r="31" spans="2:6" s="33" customFormat="1">
      <c r="B31" s="38"/>
    </row>
    <row r="32" spans="2:6" s="33" customFormat="1" ht="38.25" customHeight="1">
      <c r="B32" s="35" t="s">
        <v>81</v>
      </c>
      <c r="C32" s="36">
        <v>1176</v>
      </c>
      <c r="D32" s="249" t="s">
        <v>140</v>
      </c>
      <c r="E32" s="250"/>
      <c r="F32" s="251"/>
    </row>
    <row r="33" spans="1:6" s="33" customFormat="1" ht="38.25" customHeight="1">
      <c r="B33" s="35" t="s">
        <v>82</v>
      </c>
      <c r="C33" s="36">
        <v>11003</v>
      </c>
      <c r="D33" s="40" t="s">
        <v>92</v>
      </c>
      <c r="E33" s="40" t="s">
        <v>83</v>
      </c>
      <c r="F33" s="40" t="s">
        <v>105</v>
      </c>
    </row>
    <row r="34" spans="1:6" s="33" customFormat="1" ht="34.5">
      <c r="B34" s="41" t="s">
        <v>84</v>
      </c>
      <c r="C34" s="36" t="s">
        <v>144</v>
      </c>
      <c r="D34" s="252"/>
      <c r="E34" s="252"/>
      <c r="F34" s="252"/>
    </row>
    <row r="35" spans="1:6" s="33" customFormat="1" ht="34.5">
      <c r="B35" s="41" t="s">
        <v>85</v>
      </c>
      <c r="C35" s="36" t="s">
        <v>145</v>
      </c>
      <c r="D35" s="253"/>
      <c r="E35" s="253"/>
      <c r="F35" s="253"/>
    </row>
    <row r="36" spans="1:6" s="33" customFormat="1" ht="18" customHeight="1">
      <c r="B36" s="41" t="s">
        <v>87</v>
      </c>
      <c r="C36" s="36" t="s">
        <v>146</v>
      </c>
      <c r="D36" s="253"/>
      <c r="E36" s="253"/>
      <c r="F36" s="253"/>
    </row>
    <row r="37" spans="1:6" s="33" customFormat="1" ht="51.75">
      <c r="B37" s="43" t="s">
        <v>89</v>
      </c>
      <c r="C37" s="36" t="s">
        <v>147</v>
      </c>
      <c r="D37" s="253"/>
      <c r="E37" s="253"/>
      <c r="F37" s="253"/>
    </row>
    <row r="38" spans="1:6" s="33" customFormat="1">
      <c r="B38" s="44"/>
      <c r="C38" s="45" t="s">
        <v>0</v>
      </c>
      <c r="D38" s="254"/>
      <c r="E38" s="254"/>
      <c r="F38" s="254"/>
    </row>
    <row r="39" spans="1:6" s="33" customFormat="1">
      <c r="B39" s="47" t="s">
        <v>90</v>
      </c>
      <c r="C39" s="48"/>
      <c r="D39" s="49">
        <f>-D25</f>
        <v>-61782.3</v>
      </c>
      <c r="E39" s="49">
        <f t="shared" ref="E39:F39" si="0">-E25</f>
        <v>-61782.3</v>
      </c>
      <c r="F39" s="49">
        <f t="shared" si="0"/>
        <v>-61782.3</v>
      </c>
    </row>
    <row r="40" spans="1:6" s="33" customFormat="1" ht="15" customHeight="1">
      <c r="B40" s="50"/>
      <c r="C40" s="50"/>
      <c r="D40" s="50"/>
      <c r="E40" s="74"/>
      <c r="F40" s="74"/>
    </row>
    <row r="41" spans="1:6" ht="18" customHeight="1"/>
    <row r="42" spans="1:6" ht="37.5" customHeight="1">
      <c r="B42" s="240" t="s">
        <v>118</v>
      </c>
      <c r="C42" s="240"/>
      <c r="D42" s="240"/>
      <c r="E42" s="240"/>
      <c r="F42" s="240"/>
    </row>
    <row r="43" spans="1:6">
      <c r="B43" s="52"/>
      <c r="C43" s="52"/>
    </row>
    <row r="44" spans="1:6" ht="23.25" customHeight="1">
      <c r="A44" s="34"/>
      <c r="B44" s="34"/>
      <c r="C44" s="53" t="s">
        <v>61</v>
      </c>
    </row>
    <row r="45" spans="1:6">
      <c r="A45" s="34"/>
      <c r="B45" s="54" t="s">
        <v>77</v>
      </c>
      <c r="C45" s="54"/>
    </row>
    <row r="46" spans="1:6">
      <c r="A46" s="34"/>
      <c r="B46" s="55"/>
      <c r="C46" s="55"/>
      <c r="D46" s="55"/>
      <c r="E46" s="55"/>
    </row>
    <row r="47" spans="1:6">
      <c r="A47" s="34"/>
      <c r="B47" s="56" t="s">
        <v>78</v>
      </c>
      <c r="C47" s="56" t="s">
        <v>79</v>
      </c>
      <c r="D47" s="55"/>
      <c r="E47" s="55"/>
    </row>
    <row r="48" spans="1:6">
      <c r="A48" s="34"/>
      <c r="B48" s="25">
        <v>1139</v>
      </c>
      <c r="C48" s="56" t="s">
        <v>71</v>
      </c>
      <c r="D48" s="57"/>
      <c r="E48" s="57"/>
    </row>
    <row r="49" spans="1:6">
      <c r="A49" s="34"/>
      <c r="B49" s="58"/>
      <c r="C49" s="57"/>
      <c r="D49" s="57"/>
      <c r="E49" s="57"/>
    </row>
    <row r="50" spans="1:6">
      <c r="A50" s="34"/>
      <c r="B50" s="23" t="s">
        <v>80</v>
      </c>
      <c r="C50" s="57"/>
      <c r="D50" s="57"/>
      <c r="E50" s="57"/>
    </row>
    <row r="51" spans="1:6" ht="55.5" customHeight="1">
      <c r="A51" s="34"/>
      <c r="B51" s="56" t="s">
        <v>81</v>
      </c>
      <c r="C51" s="25">
        <v>1139</v>
      </c>
      <c r="D51" s="245" t="s">
        <v>140</v>
      </c>
      <c r="E51" s="246"/>
      <c r="F51" s="247"/>
    </row>
    <row r="52" spans="1:6" ht="51.75">
      <c r="A52" s="34"/>
      <c r="B52" s="59" t="s">
        <v>82</v>
      </c>
      <c r="C52" s="75">
        <v>11001</v>
      </c>
      <c r="D52" s="26" t="s">
        <v>92</v>
      </c>
      <c r="E52" s="26" t="s">
        <v>83</v>
      </c>
      <c r="F52" s="26" t="s">
        <v>105</v>
      </c>
    </row>
    <row r="53" spans="1:6" ht="34.5">
      <c r="A53" s="34"/>
      <c r="B53" s="59" t="s">
        <v>84</v>
      </c>
      <c r="C53" s="36" t="s">
        <v>71</v>
      </c>
      <c r="D53" s="244"/>
      <c r="E53" s="244"/>
      <c r="F53" s="244"/>
    </row>
    <row r="54" spans="1:6" ht="89.25" customHeight="1">
      <c r="A54" s="34"/>
      <c r="B54" s="59" t="s">
        <v>85</v>
      </c>
      <c r="C54" s="36" t="s">
        <v>86</v>
      </c>
      <c r="D54" s="244"/>
      <c r="E54" s="244"/>
      <c r="F54" s="244"/>
    </row>
    <row r="55" spans="1:6" ht="34.5">
      <c r="A55" s="34"/>
      <c r="B55" s="59" t="s">
        <v>87</v>
      </c>
      <c r="C55" s="36" t="s">
        <v>88</v>
      </c>
      <c r="D55" s="244"/>
      <c r="E55" s="244"/>
      <c r="F55" s="244"/>
    </row>
    <row r="56" spans="1:6" ht="51.75">
      <c r="A56" s="34"/>
      <c r="B56" s="60" t="s">
        <v>89</v>
      </c>
      <c r="C56" s="36" t="s">
        <v>61</v>
      </c>
      <c r="D56" s="244"/>
      <c r="E56" s="244"/>
      <c r="F56" s="244"/>
    </row>
    <row r="57" spans="1:6">
      <c r="A57" s="34"/>
      <c r="B57" s="62"/>
      <c r="C57" s="63" t="s">
        <v>0</v>
      </c>
      <c r="D57" s="244"/>
      <c r="E57" s="244"/>
      <c r="F57" s="244"/>
    </row>
    <row r="58" spans="1:6">
      <c r="A58" s="34"/>
      <c r="B58" s="243" t="s">
        <v>90</v>
      </c>
      <c r="C58" s="243"/>
      <c r="D58" s="66">
        <f>-D25</f>
        <v>-61782.3</v>
      </c>
      <c r="E58" s="66">
        <f t="shared" ref="E58:F58" si="1">-E25</f>
        <v>-61782.3</v>
      </c>
      <c r="F58" s="66">
        <f t="shared" si="1"/>
        <v>-61782.3</v>
      </c>
    </row>
    <row r="60" spans="1:6" ht="57.75" customHeight="1">
      <c r="A60" s="34"/>
      <c r="B60" s="56" t="s">
        <v>81</v>
      </c>
      <c r="C60" s="25">
        <v>1139</v>
      </c>
      <c r="D60" s="245" t="s">
        <v>178</v>
      </c>
      <c r="E60" s="246"/>
      <c r="F60" s="247"/>
    </row>
    <row r="61" spans="1:6" ht="51.75">
      <c r="A61" s="34"/>
      <c r="B61" s="59" t="s">
        <v>82</v>
      </c>
      <c r="C61" s="75">
        <v>11001</v>
      </c>
      <c r="D61" s="26" t="s">
        <v>92</v>
      </c>
      <c r="E61" s="26" t="s">
        <v>83</v>
      </c>
      <c r="F61" s="26" t="s">
        <v>105</v>
      </c>
    </row>
    <row r="62" spans="1:6" ht="34.5">
      <c r="A62" s="34"/>
      <c r="B62" s="59" t="s">
        <v>84</v>
      </c>
      <c r="C62" s="36" t="s">
        <v>71</v>
      </c>
      <c r="D62" s="244"/>
      <c r="E62" s="244"/>
      <c r="F62" s="244"/>
    </row>
    <row r="63" spans="1:6" ht="84.75" customHeight="1">
      <c r="A63" s="34"/>
      <c r="B63" s="59" t="s">
        <v>85</v>
      </c>
      <c r="C63" s="36" t="s">
        <v>86</v>
      </c>
      <c r="D63" s="244"/>
      <c r="E63" s="244"/>
      <c r="F63" s="244"/>
    </row>
    <row r="64" spans="1:6" ht="34.5">
      <c r="A64" s="34"/>
      <c r="B64" s="59" t="s">
        <v>87</v>
      </c>
      <c r="C64" s="36" t="s">
        <v>88</v>
      </c>
      <c r="D64" s="244"/>
      <c r="E64" s="244"/>
      <c r="F64" s="244"/>
    </row>
    <row r="65" spans="1:6" ht="51.75">
      <c r="A65" s="34"/>
      <c r="B65" s="60" t="s">
        <v>89</v>
      </c>
      <c r="C65" s="36" t="s">
        <v>61</v>
      </c>
      <c r="D65" s="244"/>
      <c r="E65" s="244"/>
      <c r="F65" s="244"/>
    </row>
    <row r="66" spans="1:6">
      <c r="A66" s="34"/>
      <c r="B66" s="62"/>
      <c r="C66" s="63" t="s">
        <v>0</v>
      </c>
      <c r="D66" s="244"/>
      <c r="E66" s="244"/>
      <c r="F66" s="244"/>
    </row>
    <row r="67" spans="1:6">
      <c r="A67" s="34"/>
      <c r="B67" s="243" t="s">
        <v>90</v>
      </c>
      <c r="C67" s="243"/>
      <c r="D67" s="66">
        <f>-D58</f>
        <v>61782.3</v>
      </c>
      <c r="E67" s="66">
        <f t="shared" ref="E67:F67" si="2">-E58</f>
        <v>61782.3</v>
      </c>
      <c r="F67" s="66">
        <f t="shared" si="2"/>
        <v>61782.3</v>
      </c>
    </row>
  </sheetData>
  <mergeCells count="19">
    <mergeCell ref="B67:C67"/>
    <mergeCell ref="D32:F32"/>
    <mergeCell ref="D34:D38"/>
    <mergeCell ref="E34:E38"/>
    <mergeCell ref="F34:F38"/>
    <mergeCell ref="D60:F60"/>
    <mergeCell ref="D62:D66"/>
    <mergeCell ref="E62:E66"/>
    <mergeCell ref="F62:F66"/>
    <mergeCell ref="B6:F6"/>
    <mergeCell ref="B42:F42"/>
    <mergeCell ref="B22:C22"/>
    <mergeCell ref="B58:C58"/>
    <mergeCell ref="D53:D57"/>
    <mergeCell ref="D16:F16"/>
    <mergeCell ref="E53:E57"/>
    <mergeCell ref="F53:F57"/>
    <mergeCell ref="D51:F51"/>
    <mergeCell ref="B8:F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1"/>
  <sheetViews>
    <sheetView zoomScaleNormal="100" workbookViewId="0"/>
  </sheetViews>
  <sheetFormatPr defaultRowHeight="17.25"/>
  <cols>
    <col min="1" max="1" width="4.7109375" style="15" customWidth="1"/>
    <col min="2" max="2" width="26.140625" style="15" customWidth="1"/>
    <col min="3" max="3" width="67.85546875" style="15" customWidth="1"/>
    <col min="4" max="4" width="13.7109375" style="15" customWidth="1"/>
    <col min="5" max="5" width="12.42578125" style="15" bestFit="1" customWidth="1"/>
    <col min="6" max="6" width="15" style="15" customWidth="1"/>
    <col min="7" max="8" width="9" style="15" customWidth="1"/>
    <col min="9" max="252" width="9.140625" style="15"/>
    <col min="253" max="253" width="4.7109375" style="15" customWidth="1"/>
    <col min="254" max="254" width="19.85546875" style="15" customWidth="1"/>
    <col min="255" max="255" width="72.140625" style="15" customWidth="1"/>
    <col min="256" max="256" width="0" style="15" hidden="1" customWidth="1"/>
    <col min="257" max="257" width="18.28515625" style="15" customWidth="1"/>
    <col min="258" max="258" width="17.5703125" style="15" customWidth="1"/>
    <col min="259" max="264" width="9" style="15" customWidth="1"/>
    <col min="265" max="508" width="9.140625" style="15"/>
    <col min="509" max="509" width="4.7109375" style="15" customWidth="1"/>
    <col min="510" max="510" width="19.85546875" style="15" customWidth="1"/>
    <col min="511" max="511" width="72.140625" style="15" customWidth="1"/>
    <col min="512" max="512" width="0" style="15" hidden="1" customWidth="1"/>
    <col min="513" max="513" width="18.28515625" style="15" customWidth="1"/>
    <col min="514" max="514" width="17.5703125" style="15" customWidth="1"/>
    <col min="515" max="520" width="9" style="15" customWidth="1"/>
    <col min="521" max="764" width="9.140625" style="15"/>
    <col min="765" max="765" width="4.7109375" style="15" customWidth="1"/>
    <col min="766" max="766" width="19.85546875" style="15" customWidth="1"/>
    <col min="767" max="767" width="72.140625" style="15" customWidth="1"/>
    <col min="768" max="768" width="0" style="15" hidden="1" customWidth="1"/>
    <col min="769" max="769" width="18.28515625" style="15" customWidth="1"/>
    <col min="770" max="770" width="17.5703125" style="15" customWidth="1"/>
    <col min="771" max="776" width="9" style="15" customWidth="1"/>
    <col min="777" max="1020" width="9.140625" style="15"/>
    <col min="1021" max="1021" width="4.7109375" style="15" customWidth="1"/>
    <col min="1022" max="1022" width="19.85546875" style="15" customWidth="1"/>
    <col min="1023" max="1023" width="72.140625" style="15" customWidth="1"/>
    <col min="1024" max="1024" width="0" style="15" hidden="1" customWidth="1"/>
    <col min="1025" max="1025" width="18.28515625" style="15" customWidth="1"/>
    <col min="1026" max="1026" width="17.5703125" style="15" customWidth="1"/>
    <col min="1027" max="1032" width="9" style="15" customWidth="1"/>
    <col min="1033" max="1276" width="9.140625" style="15"/>
    <col min="1277" max="1277" width="4.7109375" style="15" customWidth="1"/>
    <col min="1278" max="1278" width="19.85546875" style="15" customWidth="1"/>
    <col min="1279" max="1279" width="72.140625" style="15" customWidth="1"/>
    <col min="1280" max="1280" width="0" style="15" hidden="1" customWidth="1"/>
    <col min="1281" max="1281" width="18.28515625" style="15" customWidth="1"/>
    <col min="1282" max="1282" width="17.5703125" style="15" customWidth="1"/>
    <col min="1283" max="1288" width="9" style="15" customWidth="1"/>
    <col min="1289" max="1532" width="9.140625" style="15"/>
    <col min="1533" max="1533" width="4.7109375" style="15" customWidth="1"/>
    <col min="1534" max="1534" width="19.85546875" style="15" customWidth="1"/>
    <col min="1535" max="1535" width="72.140625" style="15" customWidth="1"/>
    <col min="1536" max="1536" width="0" style="15" hidden="1" customWidth="1"/>
    <col min="1537" max="1537" width="18.28515625" style="15" customWidth="1"/>
    <col min="1538" max="1538" width="17.5703125" style="15" customWidth="1"/>
    <col min="1539" max="1544" width="9" style="15" customWidth="1"/>
    <col min="1545" max="1788" width="9.140625" style="15"/>
    <col min="1789" max="1789" width="4.7109375" style="15" customWidth="1"/>
    <col min="1790" max="1790" width="19.85546875" style="15" customWidth="1"/>
    <col min="1791" max="1791" width="72.140625" style="15" customWidth="1"/>
    <col min="1792" max="1792" width="0" style="15" hidden="1" customWidth="1"/>
    <col min="1793" max="1793" width="18.28515625" style="15" customWidth="1"/>
    <col min="1794" max="1794" width="17.5703125" style="15" customWidth="1"/>
    <col min="1795" max="1800" width="9" style="15" customWidth="1"/>
    <col min="1801" max="2044" width="9.140625" style="15"/>
    <col min="2045" max="2045" width="4.7109375" style="15" customWidth="1"/>
    <col min="2046" max="2046" width="19.85546875" style="15" customWidth="1"/>
    <col min="2047" max="2047" width="72.140625" style="15" customWidth="1"/>
    <col min="2048" max="2048" width="0" style="15" hidden="1" customWidth="1"/>
    <col min="2049" max="2049" width="18.28515625" style="15" customWidth="1"/>
    <col min="2050" max="2050" width="17.5703125" style="15" customWidth="1"/>
    <col min="2051" max="2056" width="9" style="15" customWidth="1"/>
    <col min="2057" max="2300" width="9.140625" style="15"/>
    <col min="2301" max="2301" width="4.7109375" style="15" customWidth="1"/>
    <col min="2302" max="2302" width="19.85546875" style="15" customWidth="1"/>
    <col min="2303" max="2303" width="72.140625" style="15" customWidth="1"/>
    <col min="2304" max="2304" width="0" style="15" hidden="1" customWidth="1"/>
    <col min="2305" max="2305" width="18.28515625" style="15" customWidth="1"/>
    <col min="2306" max="2306" width="17.5703125" style="15" customWidth="1"/>
    <col min="2307" max="2312" width="9" style="15" customWidth="1"/>
    <col min="2313" max="2556" width="9.140625" style="15"/>
    <col min="2557" max="2557" width="4.7109375" style="15" customWidth="1"/>
    <col min="2558" max="2558" width="19.85546875" style="15" customWidth="1"/>
    <col min="2559" max="2559" width="72.140625" style="15" customWidth="1"/>
    <col min="2560" max="2560" width="0" style="15" hidden="1" customWidth="1"/>
    <col min="2561" max="2561" width="18.28515625" style="15" customWidth="1"/>
    <col min="2562" max="2562" width="17.5703125" style="15" customWidth="1"/>
    <col min="2563" max="2568" width="9" style="15" customWidth="1"/>
    <col min="2569" max="2812" width="9.140625" style="15"/>
    <col min="2813" max="2813" width="4.7109375" style="15" customWidth="1"/>
    <col min="2814" max="2814" width="19.85546875" style="15" customWidth="1"/>
    <col min="2815" max="2815" width="72.140625" style="15" customWidth="1"/>
    <col min="2816" max="2816" width="0" style="15" hidden="1" customWidth="1"/>
    <col min="2817" max="2817" width="18.28515625" style="15" customWidth="1"/>
    <col min="2818" max="2818" width="17.5703125" style="15" customWidth="1"/>
    <col min="2819" max="2824" width="9" style="15" customWidth="1"/>
    <col min="2825" max="3068" width="9.140625" style="15"/>
    <col min="3069" max="3069" width="4.7109375" style="15" customWidth="1"/>
    <col min="3070" max="3070" width="19.85546875" style="15" customWidth="1"/>
    <col min="3071" max="3071" width="72.140625" style="15" customWidth="1"/>
    <col min="3072" max="3072" width="0" style="15" hidden="1" customWidth="1"/>
    <col min="3073" max="3073" width="18.28515625" style="15" customWidth="1"/>
    <col min="3074" max="3074" width="17.5703125" style="15" customWidth="1"/>
    <col min="3075" max="3080" width="9" style="15" customWidth="1"/>
    <col min="3081" max="3324" width="9.140625" style="15"/>
    <col min="3325" max="3325" width="4.7109375" style="15" customWidth="1"/>
    <col min="3326" max="3326" width="19.85546875" style="15" customWidth="1"/>
    <col min="3327" max="3327" width="72.140625" style="15" customWidth="1"/>
    <col min="3328" max="3328" width="0" style="15" hidden="1" customWidth="1"/>
    <col min="3329" max="3329" width="18.28515625" style="15" customWidth="1"/>
    <col min="3330" max="3330" width="17.5703125" style="15" customWidth="1"/>
    <col min="3331" max="3336" width="9" style="15" customWidth="1"/>
    <col min="3337" max="3580" width="9.140625" style="15"/>
    <col min="3581" max="3581" width="4.7109375" style="15" customWidth="1"/>
    <col min="3582" max="3582" width="19.85546875" style="15" customWidth="1"/>
    <col min="3583" max="3583" width="72.140625" style="15" customWidth="1"/>
    <col min="3584" max="3584" width="0" style="15" hidden="1" customWidth="1"/>
    <col min="3585" max="3585" width="18.28515625" style="15" customWidth="1"/>
    <col min="3586" max="3586" width="17.5703125" style="15" customWidth="1"/>
    <col min="3587" max="3592" width="9" style="15" customWidth="1"/>
    <col min="3593" max="3836" width="9.140625" style="15"/>
    <col min="3837" max="3837" width="4.7109375" style="15" customWidth="1"/>
    <col min="3838" max="3838" width="19.85546875" style="15" customWidth="1"/>
    <col min="3839" max="3839" width="72.140625" style="15" customWidth="1"/>
    <col min="3840" max="3840" width="0" style="15" hidden="1" customWidth="1"/>
    <col min="3841" max="3841" width="18.28515625" style="15" customWidth="1"/>
    <col min="3842" max="3842" width="17.5703125" style="15" customWidth="1"/>
    <col min="3843" max="3848" width="9" style="15" customWidth="1"/>
    <col min="3849" max="4092" width="9.140625" style="15"/>
    <col min="4093" max="4093" width="4.7109375" style="15" customWidth="1"/>
    <col min="4094" max="4094" width="19.85546875" style="15" customWidth="1"/>
    <col min="4095" max="4095" width="72.140625" style="15" customWidth="1"/>
    <col min="4096" max="4096" width="0" style="15" hidden="1" customWidth="1"/>
    <col min="4097" max="4097" width="18.28515625" style="15" customWidth="1"/>
    <col min="4098" max="4098" width="17.5703125" style="15" customWidth="1"/>
    <col min="4099" max="4104" width="9" style="15" customWidth="1"/>
    <col min="4105" max="4348" width="9.140625" style="15"/>
    <col min="4349" max="4349" width="4.7109375" style="15" customWidth="1"/>
    <col min="4350" max="4350" width="19.85546875" style="15" customWidth="1"/>
    <col min="4351" max="4351" width="72.140625" style="15" customWidth="1"/>
    <col min="4352" max="4352" width="0" style="15" hidden="1" customWidth="1"/>
    <col min="4353" max="4353" width="18.28515625" style="15" customWidth="1"/>
    <col min="4354" max="4354" width="17.5703125" style="15" customWidth="1"/>
    <col min="4355" max="4360" width="9" style="15" customWidth="1"/>
    <col min="4361" max="4604" width="9.140625" style="15"/>
    <col min="4605" max="4605" width="4.7109375" style="15" customWidth="1"/>
    <col min="4606" max="4606" width="19.85546875" style="15" customWidth="1"/>
    <col min="4607" max="4607" width="72.140625" style="15" customWidth="1"/>
    <col min="4608" max="4608" width="0" style="15" hidden="1" customWidth="1"/>
    <col min="4609" max="4609" width="18.28515625" style="15" customWidth="1"/>
    <col min="4610" max="4610" width="17.5703125" style="15" customWidth="1"/>
    <col min="4611" max="4616" width="9" style="15" customWidth="1"/>
    <col min="4617" max="4860" width="9.140625" style="15"/>
    <col min="4861" max="4861" width="4.7109375" style="15" customWidth="1"/>
    <col min="4862" max="4862" width="19.85546875" style="15" customWidth="1"/>
    <col min="4863" max="4863" width="72.140625" style="15" customWidth="1"/>
    <col min="4864" max="4864" width="0" style="15" hidden="1" customWidth="1"/>
    <col min="4865" max="4865" width="18.28515625" style="15" customWidth="1"/>
    <col min="4866" max="4866" width="17.5703125" style="15" customWidth="1"/>
    <col min="4867" max="4872" width="9" style="15" customWidth="1"/>
    <col min="4873" max="5116" width="9.140625" style="15"/>
    <col min="5117" max="5117" width="4.7109375" style="15" customWidth="1"/>
    <col min="5118" max="5118" width="19.85546875" style="15" customWidth="1"/>
    <col min="5119" max="5119" width="72.140625" style="15" customWidth="1"/>
    <col min="5120" max="5120" width="0" style="15" hidden="1" customWidth="1"/>
    <col min="5121" max="5121" width="18.28515625" style="15" customWidth="1"/>
    <col min="5122" max="5122" width="17.5703125" style="15" customWidth="1"/>
    <col min="5123" max="5128" width="9" style="15" customWidth="1"/>
    <col min="5129" max="5372" width="9.140625" style="15"/>
    <col min="5373" max="5373" width="4.7109375" style="15" customWidth="1"/>
    <col min="5374" max="5374" width="19.85546875" style="15" customWidth="1"/>
    <col min="5375" max="5375" width="72.140625" style="15" customWidth="1"/>
    <col min="5376" max="5376" width="0" style="15" hidden="1" customWidth="1"/>
    <col min="5377" max="5377" width="18.28515625" style="15" customWidth="1"/>
    <col min="5378" max="5378" width="17.5703125" style="15" customWidth="1"/>
    <col min="5379" max="5384" width="9" style="15" customWidth="1"/>
    <col min="5385" max="5628" width="9.140625" style="15"/>
    <col min="5629" max="5629" width="4.7109375" style="15" customWidth="1"/>
    <col min="5630" max="5630" width="19.85546875" style="15" customWidth="1"/>
    <col min="5631" max="5631" width="72.140625" style="15" customWidth="1"/>
    <col min="5632" max="5632" width="0" style="15" hidden="1" customWidth="1"/>
    <col min="5633" max="5633" width="18.28515625" style="15" customWidth="1"/>
    <col min="5634" max="5634" width="17.5703125" style="15" customWidth="1"/>
    <col min="5635" max="5640" width="9" style="15" customWidth="1"/>
    <col min="5641" max="5884" width="9.140625" style="15"/>
    <col min="5885" max="5885" width="4.7109375" style="15" customWidth="1"/>
    <col min="5886" max="5886" width="19.85546875" style="15" customWidth="1"/>
    <col min="5887" max="5887" width="72.140625" style="15" customWidth="1"/>
    <col min="5888" max="5888" width="0" style="15" hidden="1" customWidth="1"/>
    <col min="5889" max="5889" width="18.28515625" style="15" customWidth="1"/>
    <col min="5890" max="5890" width="17.5703125" style="15" customWidth="1"/>
    <col min="5891" max="5896" width="9" style="15" customWidth="1"/>
    <col min="5897" max="6140" width="9.140625" style="15"/>
    <col min="6141" max="6141" width="4.7109375" style="15" customWidth="1"/>
    <col min="6142" max="6142" width="19.85546875" style="15" customWidth="1"/>
    <col min="6143" max="6143" width="72.140625" style="15" customWidth="1"/>
    <col min="6144" max="6144" width="0" style="15" hidden="1" customWidth="1"/>
    <col min="6145" max="6145" width="18.28515625" style="15" customWidth="1"/>
    <col min="6146" max="6146" width="17.5703125" style="15" customWidth="1"/>
    <col min="6147" max="6152" width="9" style="15" customWidth="1"/>
    <col min="6153" max="6396" width="9.140625" style="15"/>
    <col min="6397" max="6397" width="4.7109375" style="15" customWidth="1"/>
    <col min="6398" max="6398" width="19.85546875" style="15" customWidth="1"/>
    <col min="6399" max="6399" width="72.140625" style="15" customWidth="1"/>
    <col min="6400" max="6400" width="0" style="15" hidden="1" customWidth="1"/>
    <col min="6401" max="6401" width="18.28515625" style="15" customWidth="1"/>
    <col min="6402" max="6402" width="17.5703125" style="15" customWidth="1"/>
    <col min="6403" max="6408" width="9" style="15" customWidth="1"/>
    <col min="6409" max="6652" width="9.140625" style="15"/>
    <col min="6653" max="6653" width="4.7109375" style="15" customWidth="1"/>
    <col min="6654" max="6654" width="19.85546875" style="15" customWidth="1"/>
    <col min="6655" max="6655" width="72.140625" style="15" customWidth="1"/>
    <col min="6656" max="6656" width="0" style="15" hidden="1" customWidth="1"/>
    <col min="6657" max="6657" width="18.28515625" style="15" customWidth="1"/>
    <col min="6658" max="6658" width="17.5703125" style="15" customWidth="1"/>
    <col min="6659" max="6664" width="9" style="15" customWidth="1"/>
    <col min="6665" max="6908" width="9.140625" style="15"/>
    <col min="6909" max="6909" width="4.7109375" style="15" customWidth="1"/>
    <col min="6910" max="6910" width="19.85546875" style="15" customWidth="1"/>
    <col min="6911" max="6911" width="72.140625" style="15" customWidth="1"/>
    <col min="6912" max="6912" width="0" style="15" hidden="1" customWidth="1"/>
    <col min="6913" max="6913" width="18.28515625" style="15" customWidth="1"/>
    <col min="6914" max="6914" width="17.5703125" style="15" customWidth="1"/>
    <col min="6915" max="6920" width="9" style="15" customWidth="1"/>
    <col min="6921" max="7164" width="9.140625" style="15"/>
    <col min="7165" max="7165" width="4.7109375" style="15" customWidth="1"/>
    <col min="7166" max="7166" width="19.85546875" style="15" customWidth="1"/>
    <col min="7167" max="7167" width="72.140625" style="15" customWidth="1"/>
    <col min="7168" max="7168" width="0" style="15" hidden="1" customWidth="1"/>
    <col min="7169" max="7169" width="18.28515625" style="15" customWidth="1"/>
    <col min="7170" max="7170" width="17.5703125" style="15" customWidth="1"/>
    <col min="7171" max="7176" width="9" style="15" customWidth="1"/>
    <col min="7177" max="7420" width="9.140625" style="15"/>
    <col min="7421" max="7421" width="4.7109375" style="15" customWidth="1"/>
    <col min="7422" max="7422" width="19.85546875" style="15" customWidth="1"/>
    <col min="7423" max="7423" width="72.140625" style="15" customWidth="1"/>
    <col min="7424" max="7424" width="0" style="15" hidden="1" customWidth="1"/>
    <col min="7425" max="7425" width="18.28515625" style="15" customWidth="1"/>
    <col min="7426" max="7426" width="17.5703125" style="15" customWidth="1"/>
    <col min="7427" max="7432" width="9" style="15" customWidth="1"/>
    <col min="7433" max="7676" width="9.140625" style="15"/>
    <col min="7677" max="7677" width="4.7109375" style="15" customWidth="1"/>
    <col min="7678" max="7678" width="19.85546875" style="15" customWidth="1"/>
    <col min="7679" max="7679" width="72.140625" style="15" customWidth="1"/>
    <col min="7680" max="7680" width="0" style="15" hidden="1" customWidth="1"/>
    <col min="7681" max="7681" width="18.28515625" style="15" customWidth="1"/>
    <col min="7682" max="7682" width="17.5703125" style="15" customWidth="1"/>
    <col min="7683" max="7688" width="9" style="15" customWidth="1"/>
    <col min="7689" max="7932" width="9.140625" style="15"/>
    <col min="7933" max="7933" width="4.7109375" style="15" customWidth="1"/>
    <col min="7934" max="7934" width="19.85546875" style="15" customWidth="1"/>
    <col min="7935" max="7935" width="72.140625" style="15" customWidth="1"/>
    <col min="7936" max="7936" width="0" style="15" hidden="1" customWidth="1"/>
    <col min="7937" max="7937" width="18.28515625" style="15" customWidth="1"/>
    <col min="7938" max="7938" width="17.5703125" style="15" customWidth="1"/>
    <col min="7939" max="7944" width="9" style="15" customWidth="1"/>
    <col min="7945" max="8188" width="9.140625" style="15"/>
    <col min="8189" max="8189" width="4.7109375" style="15" customWidth="1"/>
    <col min="8190" max="8190" width="19.85546875" style="15" customWidth="1"/>
    <col min="8191" max="8191" width="72.140625" style="15" customWidth="1"/>
    <col min="8192" max="8192" width="0" style="15" hidden="1" customWidth="1"/>
    <col min="8193" max="8193" width="18.28515625" style="15" customWidth="1"/>
    <col min="8194" max="8194" width="17.5703125" style="15" customWidth="1"/>
    <col min="8195" max="8200" width="9" style="15" customWidth="1"/>
    <col min="8201" max="8444" width="9.140625" style="15"/>
    <col min="8445" max="8445" width="4.7109375" style="15" customWidth="1"/>
    <col min="8446" max="8446" width="19.85546875" style="15" customWidth="1"/>
    <col min="8447" max="8447" width="72.140625" style="15" customWidth="1"/>
    <col min="8448" max="8448" width="0" style="15" hidden="1" customWidth="1"/>
    <col min="8449" max="8449" width="18.28515625" style="15" customWidth="1"/>
    <col min="8450" max="8450" width="17.5703125" style="15" customWidth="1"/>
    <col min="8451" max="8456" width="9" style="15" customWidth="1"/>
    <col min="8457" max="8700" width="9.140625" style="15"/>
    <col min="8701" max="8701" width="4.7109375" style="15" customWidth="1"/>
    <col min="8702" max="8702" width="19.85546875" style="15" customWidth="1"/>
    <col min="8703" max="8703" width="72.140625" style="15" customWidth="1"/>
    <col min="8704" max="8704" width="0" style="15" hidden="1" customWidth="1"/>
    <col min="8705" max="8705" width="18.28515625" style="15" customWidth="1"/>
    <col min="8706" max="8706" width="17.5703125" style="15" customWidth="1"/>
    <col min="8707" max="8712" width="9" style="15" customWidth="1"/>
    <col min="8713" max="8956" width="9.140625" style="15"/>
    <col min="8957" max="8957" width="4.7109375" style="15" customWidth="1"/>
    <col min="8958" max="8958" width="19.85546875" style="15" customWidth="1"/>
    <col min="8959" max="8959" width="72.140625" style="15" customWidth="1"/>
    <col min="8960" max="8960" width="0" style="15" hidden="1" customWidth="1"/>
    <col min="8961" max="8961" width="18.28515625" style="15" customWidth="1"/>
    <col min="8962" max="8962" width="17.5703125" style="15" customWidth="1"/>
    <col min="8963" max="8968" width="9" style="15" customWidth="1"/>
    <col min="8969" max="9212" width="9.140625" style="15"/>
    <col min="9213" max="9213" width="4.7109375" style="15" customWidth="1"/>
    <col min="9214" max="9214" width="19.85546875" style="15" customWidth="1"/>
    <col min="9215" max="9215" width="72.140625" style="15" customWidth="1"/>
    <col min="9216" max="9216" width="0" style="15" hidden="1" customWidth="1"/>
    <col min="9217" max="9217" width="18.28515625" style="15" customWidth="1"/>
    <col min="9218" max="9218" width="17.5703125" style="15" customWidth="1"/>
    <col min="9219" max="9224" width="9" style="15" customWidth="1"/>
    <col min="9225" max="9468" width="9.140625" style="15"/>
    <col min="9469" max="9469" width="4.7109375" style="15" customWidth="1"/>
    <col min="9470" max="9470" width="19.85546875" style="15" customWidth="1"/>
    <col min="9471" max="9471" width="72.140625" style="15" customWidth="1"/>
    <col min="9472" max="9472" width="0" style="15" hidden="1" customWidth="1"/>
    <col min="9473" max="9473" width="18.28515625" style="15" customWidth="1"/>
    <col min="9474" max="9474" width="17.5703125" style="15" customWidth="1"/>
    <col min="9475" max="9480" width="9" style="15" customWidth="1"/>
    <col min="9481" max="9724" width="9.140625" style="15"/>
    <col min="9725" max="9725" width="4.7109375" style="15" customWidth="1"/>
    <col min="9726" max="9726" width="19.85546875" style="15" customWidth="1"/>
    <col min="9727" max="9727" width="72.140625" style="15" customWidth="1"/>
    <col min="9728" max="9728" width="0" style="15" hidden="1" customWidth="1"/>
    <col min="9729" max="9729" width="18.28515625" style="15" customWidth="1"/>
    <col min="9730" max="9730" width="17.5703125" style="15" customWidth="1"/>
    <col min="9731" max="9736" width="9" style="15" customWidth="1"/>
    <col min="9737" max="9980" width="9.140625" style="15"/>
    <col min="9981" max="9981" width="4.7109375" style="15" customWidth="1"/>
    <col min="9982" max="9982" width="19.85546875" style="15" customWidth="1"/>
    <col min="9983" max="9983" width="72.140625" style="15" customWidth="1"/>
    <col min="9984" max="9984" width="0" style="15" hidden="1" customWidth="1"/>
    <col min="9985" max="9985" width="18.28515625" style="15" customWidth="1"/>
    <col min="9986" max="9986" width="17.5703125" style="15" customWidth="1"/>
    <col min="9987" max="9992" width="9" style="15" customWidth="1"/>
    <col min="9993" max="10236" width="9.140625" style="15"/>
    <col min="10237" max="10237" width="4.7109375" style="15" customWidth="1"/>
    <col min="10238" max="10238" width="19.85546875" style="15" customWidth="1"/>
    <col min="10239" max="10239" width="72.140625" style="15" customWidth="1"/>
    <col min="10240" max="10240" width="0" style="15" hidden="1" customWidth="1"/>
    <col min="10241" max="10241" width="18.28515625" style="15" customWidth="1"/>
    <col min="10242" max="10242" width="17.5703125" style="15" customWidth="1"/>
    <col min="10243" max="10248" width="9" style="15" customWidth="1"/>
    <col min="10249" max="10492" width="9.140625" style="15"/>
    <col min="10493" max="10493" width="4.7109375" style="15" customWidth="1"/>
    <col min="10494" max="10494" width="19.85546875" style="15" customWidth="1"/>
    <col min="10495" max="10495" width="72.140625" style="15" customWidth="1"/>
    <col min="10496" max="10496" width="0" style="15" hidden="1" customWidth="1"/>
    <col min="10497" max="10497" width="18.28515625" style="15" customWidth="1"/>
    <col min="10498" max="10498" width="17.5703125" style="15" customWidth="1"/>
    <col min="10499" max="10504" width="9" style="15" customWidth="1"/>
    <col min="10505" max="10748" width="9.140625" style="15"/>
    <col min="10749" max="10749" width="4.7109375" style="15" customWidth="1"/>
    <col min="10750" max="10750" width="19.85546875" style="15" customWidth="1"/>
    <col min="10751" max="10751" width="72.140625" style="15" customWidth="1"/>
    <col min="10752" max="10752" width="0" style="15" hidden="1" customWidth="1"/>
    <col min="10753" max="10753" width="18.28515625" style="15" customWidth="1"/>
    <col min="10754" max="10754" width="17.5703125" style="15" customWidth="1"/>
    <col min="10755" max="10760" width="9" style="15" customWidth="1"/>
    <col min="10761" max="11004" width="9.140625" style="15"/>
    <col min="11005" max="11005" width="4.7109375" style="15" customWidth="1"/>
    <col min="11006" max="11006" width="19.85546875" style="15" customWidth="1"/>
    <col min="11007" max="11007" width="72.140625" style="15" customWidth="1"/>
    <col min="11008" max="11008" width="0" style="15" hidden="1" customWidth="1"/>
    <col min="11009" max="11009" width="18.28515625" style="15" customWidth="1"/>
    <col min="11010" max="11010" width="17.5703125" style="15" customWidth="1"/>
    <col min="11011" max="11016" width="9" style="15" customWidth="1"/>
    <col min="11017" max="11260" width="9.140625" style="15"/>
    <col min="11261" max="11261" width="4.7109375" style="15" customWidth="1"/>
    <col min="11262" max="11262" width="19.85546875" style="15" customWidth="1"/>
    <col min="11263" max="11263" width="72.140625" style="15" customWidth="1"/>
    <col min="11264" max="11264" width="0" style="15" hidden="1" customWidth="1"/>
    <col min="11265" max="11265" width="18.28515625" style="15" customWidth="1"/>
    <col min="11266" max="11266" width="17.5703125" style="15" customWidth="1"/>
    <col min="11267" max="11272" width="9" style="15" customWidth="1"/>
    <col min="11273" max="11516" width="9.140625" style="15"/>
    <col min="11517" max="11517" width="4.7109375" style="15" customWidth="1"/>
    <col min="11518" max="11518" width="19.85546875" style="15" customWidth="1"/>
    <col min="11519" max="11519" width="72.140625" style="15" customWidth="1"/>
    <col min="11520" max="11520" width="0" style="15" hidden="1" customWidth="1"/>
    <col min="11521" max="11521" width="18.28515625" style="15" customWidth="1"/>
    <col min="11522" max="11522" width="17.5703125" style="15" customWidth="1"/>
    <col min="11523" max="11528" width="9" style="15" customWidth="1"/>
    <col min="11529" max="11772" width="9.140625" style="15"/>
    <col min="11773" max="11773" width="4.7109375" style="15" customWidth="1"/>
    <col min="11774" max="11774" width="19.85546875" style="15" customWidth="1"/>
    <col min="11775" max="11775" width="72.140625" style="15" customWidth="1"/>
    <col min="11776" max="11776" width="0" style="15" hidden="1" customWidth="1"/>
    <col min="11777" max="11777" width="18.28515625" style="15" customWidth="1"/>
    <col min="11778" max="11778" width="17.5703125" style="15" customWidth="1"/>
    <col min="11779" max="11784" width="9" style="15" customWidth="1"/>
    <col min="11785" max="12028" width="9.140625" style="15"/>
    <col min="12029" max="12029" width="4.7109375" style="15" customWidth="1"/>
    <col min="12030" max="12030" width="19.85546875" style="15" customWidth="1"/>
    <col min="12031" max="12031" width="72.140625" style="15" customWidth="1"/>
    <col min="12032" max="12032" width="0" style="15" hidden="1" customWidth="1"/>
    <col min="12033" max="12033" width="18.28515625" style="15" customWidth="1"/>
    <col min="12034" max="12034" width="17.5703125" style="15" customWidth="1"/>
    <col min="12035" max="12040" width="9" style="15" customWidth="1"/>
    <col min="12041" max="12284" width="9.140625" style="15"/>
    <col min="12285" max="12285" width="4.7109375" style="15" customWidth="1"/>
    <col min="12286" max="12286" width="19.85546875" style="15" customWidth="1"/>
    <col min="12287" max="12287" width="72.140625" style="15" customWidth="1"/>
    <col min="12288" max="12288" width="0" style="15" hidden="1" customWidth="1"/>
    <col min="12289" max="12289" width="18.28515625" style="15" customWidth="1"/>
    <col min="12290" max="12290" width="17.5703125" style="15" customWidth="1"/>
    <col min="12291" max="12296" width="9" style="15" customWidth="1"/>
    <col min="12297" max="12540" width="9.140625" style="15"/>
    <col min="12541" max="12541" width="4.7109375" style="15" customWidth="1"/>
    <col min="12542" max="12542" width="19.85546875" style="15" customWidth="1"/>
    <col min="12543" max="12543" width="72.140625" style="15" customWidth="1"/>
    <col min="12544" max="12544" width="0" style="15" hidden="1" customWidth="1"/>
    <col min="12545" max="12545" width="18.28515625" style="15" customWidth="1"/>
    <col min="12546" max="12546" width="17.5703125" style="15" customWidth="1"/>
    <col min="12547" max="12552" width="9" style="15" customWidth="1"/>
    <col min="12553" max="12796" width="9.140625" style="15"/>
    <col min="12797" max="12797" width="4.7109375" style="15" customWidth="1"/>
    <col min="12798" max="12798" width="19.85546875" style="15" customWidth="1"/>
    <col min="12799" max="12799" width="72.140625" style="15" customWidth="1"/>
    <col min="12800" max="12800" width="0" style="15" hidden="1" customWidth="1"/>
    <col min="12801" max="12801" width="18.28515625" style="15" customWidth="1"/>
    <col min="12802" max="12802" width="17.5703125" style="15" customWidth="1"/>
    <col min="12803" max="12808" width="9" style="15" customWidth="1"/>
    <col min="12809" max="13052" width="9.140625" style="15"/>
    <col min="13053" max="13053" width="4.7109375" style="15" customWidth="1"/>
    <col min="13054" max="13054" width="19.85546875" style="15" customWidth="1"/>
    <col min="13055" max="13055" width="72.140625" style="15" customWidth="1"/>
    <col min="13056" max="13056" width="0" style="15" hidden="1" customWidth="1"/>
    <col min="13057" max="13057" width="18.28515625" style="15" customWidth="1"/>
    <col min="13058" max="13058" width="17.5703125" style="15" customWidth="1"/>
    <col min="13059" max="13064" width="9" style="15" customWidth="1"/>
    <col min="13065" max="13308" width="9.140625" style="15"/>
    <col min="13309" max="13309" width="4.7109375" style="15" customWidth="1"/>
    <col min="13310" max="13310" width="19.85546875" style="15" customWidth="1"/>
    <col min="13311" max="13311" width="72.140625" style="15" customWidth="1"/>
    <col min="13312" max="13312" width="0" style="15" hidden="1" customWidth="1"/>
    <col min="13313" max="13313" width="18.28515625" style="15" customWidth="1"/>
    <col min="13314" max="13314" width="17.5703125" style="15" customWidth="1"/>
    <col min="13315" max="13320" width="9" style="15" customWidth="1"/>
    <col min="13321" max="13564" width="9.140625" style="15"/>
    <col min="13565" max="13565" width="4.7109375" style="15" customWidth="1"/>
    <col min="13566" max="13566" width="19.85546875" style="15" customWidth="1"/>
    <col min="13567" max="13567" width="72.140625" style="15" customWidth="1"/>
    <col min="13568" max="13568" width="0" style="15" hidden="1" customWidth="1"/>
    <col min="13569" max="13569" width="18.28515625" style="15" customWidth="1"/>
    <col min="13570" max="13570" width="17.5703125" style="15" customWidth="1"/>
    <col min="13571" max="13576" width="9" style="15" customWidth="1"/>
    <col min="13577" max="13820" width="9.140625" style="15"/>
    <col min="13821" max="13821" width="4.7109375" style="15" customWidth="1"/>
    <col min="13822" max="13822" width="19.85546875" style="15" customWidth="1"/>
    <col min="13823" max="13823" width="72.140625" style="15" customWidth="1"/>
    <col min="13824" max="13824" width="0" style="15" hidden="1" customWidth="1"/>
    <col min="13825" max="13825" width="18.28515625" style="15" customWidth="1"/>
    <col min="13826" max="13826" width="17.5703125" style="15" customWidth="1"/>
    <col min="13827" max="13832" width="9" style="15" customWidth="1"/>
    <col min="13833" max="14076" width="9.140625" style="15"/>
    <col min="14077" max="14077" width="4.7109375" style="15" customWidth="1"/>
    <col min="14078" max="14078" width="19.85546875" style="15" customWidth="1"/>
    <col min="14079" max="14079" width="72.140625" style="15" customWidth="1"/>
    <col min="14080" max="14080" width="0" style="15" hidden="1" customWidth="1"/>
    <col min="14081" max="14081" width="18.28515625" style="15" customWidth="1"/>
    <col min="14082" max="14082" width="17.5703125" style="15" customWidth="1"/>
    <col min="14083" max="14088" width="9" style="15" customWidth="1"/>
    <col min="14089" max="14332" width="9.140625" style="15"/>
    <col min="14333" max="14333" width="4.7109375" style="15" customWidth="1"/>
    <col min="14334" max="14334" width="19.85546875" style="15" customWidth="1"/>
    <col min="14335" max="14335" width="72.140625" style="15" customWidth="1"/>
    <col min="14336" max="14336" width="0" style="15" hidden="1" customWidth="1"/>
    <col min="14337" max="14337" width="18.28515625" style="15" customWidth="1"/>
    <col min="14338" max="14338" width="17.5703125" style="15" customWidth="1"/>
    <col min="14339" max="14344" width="9" style="15" customWidth="1"/>
    <col min="14345" max="14588" width="9.140625" style="15"/>
    <col min="14589" max="14589" width="4.7109375" style="15" customWidth="1"/>
    <col min="14590" max="14590" width="19.85546875" style="15" customWidth="1"/>
    <col min="14591" max="14591" width="72.140625" style="15" customWidth="1"/>
    <col min="14592" max="14592" width="0" style="15" hidden="1" customWidth="1"/>
    <col min="14593" max="14593" width="18.28515625" style="15" customWidth="1"/>
    <col min="14594" max="14594" width="17.5703125" style="15" customWidth="1"/>
    <col min="14595" max="14600" width="9" style="15" customWidth="1"/>
    <col min="14601" max="14844" width="9.140625" style="15"/>
    <col min="14845" max="14845" width="4.7109375" style="15" customWidth="1"/>
    <col min="14846" max="14846" width="19.85546875" style="15" customWidth="1"/>
    <col min="14847" max="14847" width="72.140625" style="15" customWidth="1"/>
    <col min="14848" max="14848" width="0" style="15" hidden="1" customWidth="1"/>
    <col min="14849" max="14849" width="18.28515625" style="15" customWidth="1"/>
    <col min="14850" max="14850" width="17.5703125" style="15" customWidth="1"/>
    <col min="14851" max="14856" width="9" style="15" customWidth="1"/>
    <col min="14857" max="15100" width="9.140625" style="15"/>
    <col min="15101" max="15101" width="4.7109375" style="15" customWidth="1"/>
    <col min="15102" max="15102" width="19.85546875" style="15" customWidth="1"/>
    <col min="15103" max="15103" width="72.140625" style="15" customWidth="1"/>
    <col min="15104" max="15104" width="0" style="15" hidden="1" customWidth="1"/>
    <col min="15105" max="15105" width="18.28515625" style="15" customWidth="1"/>
    <col min="15106" max="15106" width="17.5703125" style="15" customWidth="1"/>
    <col min="15107" max="15112" width="9" style="15" customWidth="1"/>
    <col min="15113" max="15356" width="9.140625" style="15"/>
    <col min="15357" max="15357" width="4.7109375" style="15" customWidth="1"/>
    <col min="15358" max="15358" width="19.85546875" style="15" customWidth="1"/>
    <col min="15359" max="15359" width="72.140625" style="15" customWidth="1"/>
    <col min="15360" max="15360" width="0" style="15" hidden="1" customWidth="1"/>
    <col min="15361" max="15361" width="18.28515625" style="15" customWidth="1"/>
    <col min="15362" max="15362" width="17.5703125" style="15" customWidth="1"/>
    <col min="15363" max="15368" width="9" style="15" customWidth="1"/>
    <col min="15369" max="15612" width="9.140625" style="15"/>
    <col min="15613" max="15613" width="4.7109375" style="15" customWidth="1"/>
    <col min="15614" max="15614" width="19.85546875" style="15" customWidth="1"/>
    <col min="15615" max="15615" width="72.140625" style="15" customWidth="1"/>
    <col min="15616" max="15616" width="0" style="15" hidden="1" customWidth="1"/>
    <col min="15617" max="15617" width="18.28515625" style="15" customWidth="1"/>
    <col min="15618" max="15618" width="17.5703125" style="15" customWidth="1"/>
    <col min="15619" max="15624" width="9" style="15" customWidth="1"/>
    <col min="15625" max="15868" width="9.140625" style="15"/>
    <col min="15869" max="15869" width="4.7109375" style="15" customWidth="1"/>
    <col min="15870" max="15870" width="19.85546875" style="15" customWidth="1"/>
    <col min="15871" max="15871" width="72.140625" style="15" customWidth="1"/>
    <col min="15872" max="15872" width="0" style="15" hidden="1" customWidth="1"/>
    <col min="15873" max="15873" width="18.28515625" style="15" customWidth="1"/>
    <col min="15874" max="15874" width="17.5703125" style="15" customWidth="1"/>
    <col min="15875" max="15880" width="9" style="15" customWidth="1"/>
    <col min="15881" max="16124" width="9.140625" style="15"/>
    <col min="16125" max="16125" width="4.7109375" style="15" customWidth="1"/>
    <col min="16126" max="16126" width="19.85546875" style="15" customWidth="1"/>
    <col min="16127" max="16127" width="72.140625" style="15" customWidth="1"/>
    <col min="16128" max="16128" width="0" style="15" hidden="1" customWidth="1"/>
    <col min="16129" max="16129" width="18.28515625" style="15" customWidth="1"/>
    <col min="16130" max="16130" width="17.5703125" style="15" customWidth="1"/>
    <col min="16131" max="16136" width="9" style="15" customWidth="1"/>
    <col min="16137" max="16384" width="9.140625" style="15"/>
  </cols>
  <sheetData>
    <row r="1" spans="1:6">
      <c r="F1" s="16" t="s">
        <v>111</v>
      </c>
    </row>
    <row r="2" spans="1:6">
      <c r="F2" s="16" t="s">
        <v>117</v>
      </c>
    </row>
    <row r="3" spans="1:6">
      <c r="F3" s="16" t="s">
        <v>1</v>
      </c>
    </row>
    <row r="5" spans="1:6" s="33" customFormat="1" ht="44.25" customHeight="1">
      <c r="A5" s="263" t="s">
        <v>148</v>
      </c>
      <c r="B5" s="263"/>
      <c r="C5" s="263"/>
      <c r="D5" s="263"/>
      <c r="E5" s="263"/>
      <c r="F5" s="263"/>
    </row>
    <row r="6" spans="1:6" s="33" customFormat="1"/>
    <row r="7" spans="1:6" s="33" customFormat="1">
      <c r="B7" s="264" t="s">
        <v>147</v>
      </c>
      <c r="C7" s="264"/>
      <c r="D7" s="264"/>
      <c r="E7" s="264"/>
      <c r="F7" s="264"/>
    </row>
    <row r="8" spans="1:6" s="33" customFormat="1"/>
    <row r="9" spans="1:6" s="33" customFormat="1">
      <c r="B9" s="34" t="s">
        <v>91</v>
      </c>
    </row>
    <row r="10" spans="1:6" s="33" customFormat="1"/>
    <row r="11" spans="1:6" s="33" customFormat="1">
      <c r="B11" s="35" t="s">
        <v>78</v>
      </c>
      <c r="C11" s="35" t="s">
        <v>79</v>
      </c>
    </row>
    <row r="12" spans="1:6" s="33" customFormat="1" ht="34.5">
      <c r="B12" s="36">
        <v>1176</v>
      </c>
      <c r="C12" s="37" t="s">
        <v>125</v>
      </c>
    </row>
    <row r="13" spans="1:6" s="33" customFormat="1">
      <c r="B13" s="38"/>
    </row>
    <row r="14" spans="1:6" s="33" customFormat="1">
      <c r="B14" s="39" t="s">
        <v>80</v>
      </c>
    </row>
    <row r="15" spans="1:6" s="33" customFormat="1">
      <c r="B15" s="38"/>
    </row>
    <row r="16" spans="1:6" s="33" customFormat="1" ht="54.75" customHeight="1">
      <c r="B16" s="35" t="s">
        <v>81</v>
      </c>
      <c r="C16" s="36">
        <v>1176</v>
      </c>
      <c r="D16" s="261" t="s">
        <v>140</v>
      </c>
      <c r="E16" s="261"/>
      <c r="F16" s="262"/>
    </row>
    <row r="17" spans="2:6" s="33" customFormat="1" ht="34.5">
      <c r="B17" s="35" t="s">
        <v>82</v>
      </c>
      <c r="C17" s="36">
        <v>11003</v>
      </c>
      <c r="D17" s="40" t="s">
        <v>141</v>
      </c>
      <c r="E17" s="40" t="s">
        <v>142</v>
      </c>
      <c r="F17" s="40" t="s">
        <v>143</v>
      </c>
    </row>
    <row r="18" spans="2:6" s="33" customFormat="1" ht="34.5">
      <c r="B18" s="41" t="s">
        <v>84</v>
      </c>
      <c r="C18" s="36" t="s">
        <v>144</v>
      </c>
      <c r="D18" s="42"/>
      <c r="E18" s="42"/>
      <c r="F18" s="42"/>
    </row>
    <row r="19" spans="2:6" s="33" customFormat="1" ht="34.5">
      <c r="B19" s="41" t="s">
        <v>85</v>
      </c>
      <c r="C19" s="36" t="s">
        <v>145</v>
      </c>
      <c r="D19" s="42"/>
      <c r="E19" s="42"/>
      <c r="F19" s="42"/>
    </row>
    <row r="20" spans="2:6" s="33" customFormat="1" ht="34.5">
      <c r="B20" s="41" t="s">
        <v>87</v>
      </c>
      <c r="C20" s="36" t="s">
        <v>146</v>
      </c>
      <c r="D20" s="42"/>
      <c r="E20" s="42"/>
      <c r="F20" s="42"/>
    </row>
    <row r="21" spans="2:6" s="33" customFormat="1" ht="51.75">
      <c r="B21" s="43" t="s">
        <v>89</v>
      </c>
      <c r="C21" s="36" t="s">
        <v>147</v>
      </c>
      <c r="D21" s="42"/>
      <c r="E21" s="42"/>
      <c r="F21" s="42"/>
    </row>
    <row r="22" spans="2:6" s="33" customFormat="1">
      <c r="B22" s="44"/>
      <c r="C22" s="45" t="s">
        <v>0</v>
      </c>
      <c r="D22" s="46"/>
      <c r="E22" s="46"/>
      <c r="F22" s="46"/>
    </row>
    <row r="23" spans="2:6" s="33" customFormat="1">
      <c r="B23" s="47" t="s">
        <v>90</v>
      </c>
      <c r="C23" s="48"/>
      <c r="D23" s="49">
        <f>-D43-D63-D84-D105-D125-D145</f>
        <v>-61782.3</v>
      </c>
      <c r="E23" s="49">
        <f>-E43-E63-E84-E105-E125-E145</f>
        <v>-61782.3</v>
      </c>
      <c r="F23" s="49">
        <f>-F43-F63-F84-F105-F125-F145</f>
        <v>-61782.3</v>
      </c>
    </row>
    <row r="24" spans="2:6" s="33" customFormat="1">
      <c r="B24" s="50"/>
      <c r="C24" s="50"/>
      <c r="D24" s="51"/>
      <c r="E24" s="51"/>
      <c r="F24" s="51"/>
    </row>
    <row r="25" spans="2:6" ht="38.25" customHeight="1">
      <c r="B25" s="240" t="s">
        <v>181</v>
      </c>
      <c r="C25" s="240"/>
      <c r="D25" s="240"/>
      <c r="E25" s="240"/>
      <c r="F25" s="240"/>
    </row>
    <row r="27" spans="2:6" ht="23.25" customHeight="1">
      <c r="B27" s="248" t="s">
        <v>38</v>
      </c>
      <c r="C27" s="248"/>
      <c r="D27" s="248"/>
      <c r="E27" s="248"/>
      <c r="F27" s="248"/>
    </row>
    <row r="28" spans="2:6" ht="23.25" customHeight="1">
      <c r="B28" s="15" t="s">
        <v>52</v>
      </c>
    </row>
    <row r="30" spans="2:6">
      <c r="B30" s="17" t="s">
        <v>39</v>
      </c>
      <c r="C30" s="17" t="s">
        <v>40</v>
      </c>
      <c r="D30" s="18"/>
      <c r="E30" s="18"/>
    </row>
    <row r="31" spans="2:6">
      <c r="B31" s="19">
        <v>1212</v>
      </c>
      <c r="C31" s="20" t="s">
        <v>41</v>
      </c>
      <c r="D31" s="21"/>
      <c r="E31" s="21"/>
    </row>
    <row r="32" spans="2:6">
      <c r="B32" s="22"/>
      <c r="C32" s="22"/>
      <c r="D32" s="22"/>
      <c r="E32" s="22"/>
    </row>
    <row r="33" spans="2:6">
      <c r="B33" s="23" t="s">
        <v>42</v>
      </c>
      <c r="C33" s="24"/>
      <c r="D33" s="24"/>
      <c r="E33" s="24"/>
    </row>
    <row r="34" spans="2:6" ht="54.75" customHeight="1">
      <c r="B34" s="17" t="s">
        <v>43</v>
      </c>
      <c r="C34" s="25" t="s">
        <v>44</v>
      </c>
      <c r="D34" s="245" t="s">
        <v>178</v>
      </c>
      <c r="E34" s="246"/>
      <c r="F34" s="247"/>
    </row>
    <row r="35" spans="2:6" ht="34.5">
      <c r="B35" s="17" t="s">
        <v>45</v>
      </c>
      <c r="C35" s="25">
        <v>12017</v>
      </c>
      <c r="D35" s="178" t="s">
        <v>92</v>
      </c>
      <c r="E35" s="25" t="s">
        <v>83</v>
      </c>
      <c r="F35" s="26" t="s">
        <v>105</v>
      </c>
    </row>
    <row r="36" spans="2:6" ht="51.75">
      <c r="B36" s="17" t="s">
        <v>46</v>
      </c>
      <c r="C36" s="25" t="s">
        <v>112</v>
      </c>
      <c r="D36" s="255"/>
      <c r="E36" s="255"/>
      <c r="F36" s="255"/>
    </row>
    <row r="37" spans="2:6" ht="120.75">
      <c r="B37" s="27" t="s">
        <v>47</v>
      </c>
      <c r="C37" s="25" t="s">
        <v>113</v>
      </c>
      <c r="D37" s="256"/>
      <c r="E37" s="256"/>
      <c r="F37" s="256"/>
    </row>
    <row r="38" spans="2:6" ht="34.5">
      <c r="B38" s="27" t="s">
        <v>48</v>
      </c>
      <c r="C38" s="25" t="s">
        <v>49</v>
      </c>
      <c r="D38" s="256"/>
      <c r="E38" s="256"/>
      <c r="F38" s="256"/>
    </row>
    <row r="39" spans="2:6" ht="51.75">
      <c r="B39" s="27" t="s">
        <v>50</v>
      </c>
      <c r="C39" s="25" t="s">
        <v>100</v>
      </c>
      <c r="D39" s="257"/>
      <c r="E39" s="257"/>
      <c r="F39" s="257"/>
    </row>
    <row r="40" spans="2:6">
      <c r="B40" s="241" t="s">
        <v>0</v>
      </c>
      <c r="C40" s="242"/>
      <c r="D40" s="28"/>
      <c r="E40" s="28"/>
      <c r="F40" s="29"/>
    </row>
    <row r="41" spans="2:6">
      <c r="B41" s="182" t="s">
        <v>187</v>
      </c>
      <c r="C41" s="180"/>
      <c r="D41" s="181">
        <v>9262</v>
      </c>
      <c r="E41" s="181">
        <v>9262</v>
      </c>
      <c r="F41" s="181">
        <v>9262</v>
      </c>
    </row>
    <row r="42" spans="2:6">
      <c r="B42" s="183" t="s">
        <v>188</v>
      </c>
      <c r="C42" s="180"/>
      <c r="D42" s="181">
        <v>207</v>
      </c>
      <c r="E42" s="181">
        <v>207</v>
      </c>
      <c r="F42" s="181">
        <v>207</v>
      </c>
    </row>
    <row r="43" spans="2:6">
      <c r="B43" s="30" t="s">
        <v>51</v>
      </c>
      <c r="C43" s="31"/>
      <c r="D43" s="32">
        <f>+Հ2!G48</f>
        <v>60030</v>
      </c>
      <c r="E43" s="32">
        <f>+Հ2!H48</f>
        <v>60030</v>
      </c>
      <c r="F43" s="32">
        <f>+Հ2!I48</f>
        <v>60030</v>
      </c>
    </row>
    <row r="45" spans="2:6" ht="43.5" customHeight="1">
      <c r="B45" s="240" t="s">
        <v>119</v>
      </c>
      <c r="C45" s="240"/>
      <c r="D45" s="240"/>
      <c r="E45" s="240"/>
      <c r="F45" s="240"/>
    </row>
    <row r="47" spans="2:6">
      <c r="B47" s="248" t="s">
        <v>53</v>
      </c>
      <c r="C47" s="248"/>
      <c r="D47" s="248"/>
      <c r="E47" s="248"/>
      <c r="F47" s="248"/>
    </row>
    <row r="48" spans="2:6">
      <c r="B48" s="15" t="s">
        <v>52</v>
      </c>
    </row>
    <row r="50" spans="2:6">
      <c r="B50" s="17" t="s">
        <v>39</v>
      </c>
      <c r="C50" s="17" t="s">
        <v>40</v>
      </c>
      <c r="D50" s="18"/>
      <c r="E50" s="18"/>
    </row>
    <row r="51" spans="2:6">
      <c r="B51" s="19">
        <v>1212</v>
      </c>
      <c r="C51" s="20" t="s">
        <v>41</v>
      </c>
      <c r="D51" s="21"/>
      <c r="E51" s="21"/>
    </row>
    <row r="52" spans="2:6">
      <c r="B52" s="22"/>
      <c r="C52" s="22"/>
      <c r="D52" s="22"/>
      <c r="E52" s="22"/>
    </row>
    <row r="53" spans="2:6">
      <c r="B53" s="23" t="s">
        <v>42</v>
      </c>
      <c r="C53" s="24"/>
      <c r="D53" s="24"/>
      <c r="E53" s="24"/>
    </row>
    <row r="54" spans="2:6" ht="56.25" customHeight="1">
      <c r="B54" s="17" t="s">
        <v>43</v>
      </c>
      <c r="C54" s="25" t="s">
        <v>44</v>
      </c>
      <c r="D54" s="245" t="s">
        <v>178</v>
      </c>
      <c r="E54" s="246"/>
      <c r="F54" s="247"/>
    </row>
    <row r="55" spans="2:6" ht="34.5">
      <c r="B55" s="17" t="s">
        <v>45</v>
      </c>
      <c r="C55" s="25">
        <v>12017</v>
      </c>
      <c r="D55" s="178" t="s">
        <v>92</v>
      </c>
      <c r="E55" s="25" t="s">
        <v>83</v>
      </c>
      <c r="F55" s="26" t="s">
        <v>105</v>
      </c>
    </row>
    <row r="56" spans="2:6" ht="51.75">
      <c r="B56" s="17" t="s">
        <v>46</v>
      </c>
      <c r="C56" s="25" t="s">
        <v>112</v>
      </c>
      <c r="D56" s="255"/>
      <c r="E56" s="255"/>
      <c r="F56" s="255"/>
    </row>
    <row r="57" spans="2:6" ht="120.75">
      <c r="B57" s="27" t="s">
        <v>47</v>
      </c>
      <c r="C57" s="25" t="s">
        <v>113</v>
      </c>
      <c r="D57" s="256"/>
      <c r="E57" s="256"/>
      <c r="F57" s="256"/>
    </row>
    <row r="58" spans="2:6" ht="34.5">
      <c r="B58" s="27" t="s">
        <v>48</v>
      </c>
      <c r="C58" s="25" t="s">
        <v>49</v>
      </c>
      <c r="D58" s="256"/>
      <c r="E58" s="256"/>
      <c r="F58" s="256"/>
    </row>
    <row r="59" spans="2:6" ht="51.75">
      <c r="B59" s="27" t="s">
        <v>50</v>
      </c>
      <c r="C59" s="25" t="s">
        <v>100</v>
      </c>
      <c r="D59" s="257"/>
      <c r="E59" s="257"/>
      <c r="F59" s="257"/>
    </row>
    <row r="60" spans="2:6">
      <c r="B60" s="241" t="s">
        <v>0</v>
      </c>
      <c r="C60" s="242"/>
      <c r="D60" s="29"/>
      <c r="E60" s="29"/>
      <c r="F60" s="29"/>
    </row>
    <row r="61" spans="2:6">
      <c r="B61" s="182" t="s">
        <v>187</v>
      </c>
      <c r="C61" s="180"/>
      <c r="D61" s="181">
        <v>22</v>
      </c>
      <c r="E61" s="181">
        <v>22</v>
      </c>
      <c r="F61" s="181">
        <v>22</v>
      </c>
    </row>
    <row r="62" spans="2:6">
      <c r="B62" s="183" t="s">
        <v>188</v>
      </c>
      <c r="C62" s="180"/>
      <c r="D62" s="181">
        <v>1</v>
      </c>
      <c r="E62" s="181">
        <v>1</v>
      </c>
      <c r="F62" s="181">
        <v>1</v>
      </c>
    </row>
    <row r="63" spans="2:6">
      <c r="B63" s="30" t="s">
        <v>51</v>
      </c>
      <c r="C63" s="31"/>
      <c r="D63" s="32">
        <f>+Հ2!G49</f>
        <v>320</v>
      </c>
      <c r="E63" s="32">
        <f>+Հ2!H49</f>
        <v>320</v>
      </c>
      <c r="F63" s="32">
        <f>+Հ2!I49</f>
        <v>320</v>
      </c>
    </row>
    <row r="66" spans="2:6" ht="44.25" customHeight="1">
      <c r="B66" s="240" t="s">
        <v>120</v>
      </c>
      <c r="C66" s="240"/>
      <c r="D66" s="240"/>
      <c r="E66" s="240"/>
      <c r="F66" s="240"/>
    </row>
    <row r="68" spans="2:6">
      <c r="B68" s="248" t="s">
        <v>54</v>
      </c>
      <c r="C68" s="248"/>
      <c r="D68" s="248"/>
      <c r="E68" s="248"/>
      <c r="F68" s="248"/>
    </row>
    <row r="69" spans="2:6">
      <c r="B69" s="15" t="s">
        <v>52</v>
      </c>
    </row>
    <row r="71" spans="2:6">
      <c r="B71" s="17" t="s">
        <v>39</v>
      </c>
      <c r="C71" s="17" t="s">
        <v>40</v>
      </c>
      <c r="D71" s="18"/>
      <c r="E71" s="18"/>
    </row>
    <row r="72" spans="2:6">
      <c r="B72" s="19">
        <v>1212</v>
      </c>
      <c r="C72" s="20" t="s">
        <v>41</v>
      </c>
      <c r="D72" s="21"/>
      <c r="E72" s="21"/>
    </row>
    <row r="73" spans="2:6">
      <c r="B73" s="22"/>
      <c r="C73" s="22"/>
      <c r="D73" s="22"/>
      <c r="E73" s="22"/>
    </row>
    <row r="74" spans="2:6">
      <c r="B74" s="23" t="s">
        <v>42</v>
      </c>
      <c r="C74" s="24"/>
      <c r="D74" s="24"/>
      <c r="E74" s="24"/>
    </row>
    <row r="75" spans="2:6" ht="57" customHeight="1">
      <c r="B75" s="17" t="s">
        <v>43</v>
      </c>
      <c r="C75" s="25" t="s">
        <v>44</v>
      </c>
      <c r="D75" s="245" t="s">
        <v>178</v>
      </c>
      <c r="E75" s="246"/>
      <c r="F75" s="247"/>
    </row>
    <row r="76" spans="2:6" ht="34.5">
      <c r="B76" s="17" t="s">
        <v>45</v>
      </c>
      <c r="C76" s="25">
        <v>12017</v>
      </c>
      <c r="D76" s="178" t="s">
        <v>92</v>
      </c>
      <c r="E76" s="25" t="s">
        <v>83</v>
      </c>
      <c r="F76" s="26" t="s">
        <v>105</v>
      </c>
    </row>
    <row r="77" spans="2:6" ht="51.75">
      <c r="B77" s="17" t="s">
        <v>46</v>
      </c>
      <c r="C77" s="25" t="s">
        <v>112</v>
      </c>
      <c r="D77" s="255"/>
      <c r="E77" s="255"/>
      <c r="F77" s="255"/>
    </row>
    <row r="78" spans="2:6" ht="120.75">
      <c r="B78" s="27" t="s">
        <v>47</v>
      </c>
      <c r="C78" s="25" t="s">
        <v>113</v>
      </c>
      <c r="D78" s="256"/>
      <c r="E78" s="256"/>
      <c r="F78" s="256"/>
    </row>
    <row r="79" spans="2:6" ht="34.5">
      <c r="B79" s="27" t="s">
        <v>48</v>
      </c>
      <c r="C79" s="25" t="s">
        <v>49</v>
      </c>
      <c r="D79" s="256"/>
      <c r="E79" s="256"/>
      <c r="F79" s="256"/>
    </row>
    <row r="80" spans="2:6" ht="51.75">
      <c r="B80" s="27" t="s">
        <v>50</v>
      </c>
      <c r="C80" s="25" t="s">
        <v>100</v>
      </c>
      <c r="D80" s="257"/>
      <c r="E80" s="257"/>
      <c r="F80" s="257"/>
    </row>
    <row r="81" spans="2:6">
      <c r="B81" s="241" t="s">
        <v>0</v>
      </c>
      <c r="C81" s="242"/>
      <c r="D81" s="29"/>
      <c r="E81" s="29"/>
      <c r="F81" s="29"/>
    </row>
    <row r="82" spans="2:6">
      <c r="B82" s="182" t="s">
        <v>187</v>
      </c>
      <c r="C82" s="180"/>
      <c r="D82" s="181">
        <v>124</v>
      </c>
      <c r="E82" s="181">
        <v>124</v>
      </c>
      <c r="F82" s="181">
        <v>124</v>
      </c>
    </row>
    <row r="83" spans="2:6">
      <c r="B83" s="183" t="s">
        <v>188</v>
      </c>
      <c r="C83" s="180"/>
      <c r="D83" s="181">
        <v>5</v>
      </c>
      <c r="E83" s="181">
        <v>5</v>
      </c>
      <c r="F83" s="181">
        <v>5</v>
      </c>
    </row>
    <row r="84" spans="2:6">
      <c r="B84" s="30" t="s">
        <v>51</v>
      </c>
      <c r="C84" s="31"/>
      <c r="D84" s="32">
        <f>+Հ2!G56</f>
        <v>870</v>
      </c>
      <c r="E84" s="32">
        <f>+Հ2!H56</f>
        <v>870</v>
      </c>
      <c r="F84" s="32">
        <f>+Հ2!I56</f>
        <v>870</v>
      </c>
    </row>
    <row r="87" spans="2:6" ht="35.25" customHeight="1">
      <c r="B87" s="240" t="s">
        <v>121</v>
      </c>
      <c r="C87" s="240"/>
      <c r="D87" s="240"/>
      <c r="E87" s="240"/>
      <c r="F87" s="240"/>
    </row>
    <row r="89" spans="2:6">
      <c r="B89" s="248" t="s">
        <v>98</v>
      </c>
      <c r="C89" s="248"/>
      <c r="D89" s="248"/>
      <c r="E89" s="248"/>
      <c r="F89" s="248"/>
    </row>
    <row r="90" spans="2:6">
      <c r="B90" s="15" t="s">
        <v>52</v>
      </c>
    </row>
    <row r="92" spans="2:6">
      <c r="B92" s="17" t="s">
        <v>39</v>
      </c>
      <c r="C92" s="17" t="s">
        <v>40</v>
      </c>
      <c r="D92" s="18"/>
      <c r="E92" s="18"/>
    </row>
    <row r="93" spans="2:6">
      <c r="B93" s="19">
        <v>1212</v>
      </c>
      <c r="C93" s="20" t="s">
        <v>41</v>
      </c>
      <c r="D93" s="21"/>
      <c r="E93" s="21"/>
    </row>
    <row r="94" spans="2:6">
      <c r="B94" s="22"/>
      <c r="C94" s="22"/>
      <c r="D94" s="22"/>
      <c r="E94" s="22"/>
    </row>
    <row r="95" spans="2:6">
      <c r="B95" s="23" t="s">
        <v>42</v>
      </c>
      <c r="C95" s="24"/>
      <c r="D95" s="24"/>
      <c r="E95" s="24"/>
    </row>
    <row r="96" spans="2:6" ht="53.25" customHeight="1">
      <c r="B96" s="17" t="s">
        <v>43</v>
      </c>
      <c r="C96" s="25" t="s">
        <v>44</v>
      </c>
      <c r="D96" s="245" t="s">
        <v>178</v>
      </c>
      <c r="E96" s="246"/>
      <c r="F96" s="247"/>
    </row>
    <row r="97" spans="2:6" ht="34.5">
      <c r="B97" s="17" t="s">
        <v>45</v>
      </c>
      <c r="C97" s="25">
        <v>12017</v>
      </c>
      <c r="D97" s="178" t="s">
        <v>92</v>
      </c>
      <c r="E97" s="25" t="s">
        <v>83</v>
      </c>
      <c r="F97" s="26" t="s">
        <v>105</v>
      </c>
    </row>
    <row r="98" spans="2:6" ht="51.75">
      <c r="B98" s="17" t="s">
        <v>46</v>
      </c>
      <c r="C98" s="25" t="s">
        <v>112</v>
      </c>
      <c r="D98" s="255"/>
      <c r="E98" s="255"/>
      <c r="F98" s="255"/>
    </row>
    <row r="99" spans="2:6" ht="120.75">
      <c r="B99" s="27" t="s">
        <v>47</v>
      </c>
      <c r="C99" s="25" t="s">
        <v>113</v>
      </c>
      <c r="D99" s="256"/>
      <c r="E99" s="256"/>
      <c r="F99" s="256"/>
    </row>
    <row r="100" spans="2:6" ht="34.5">
      <c r="B100" s="27" t="s">
        <v>48</v>
      </c>
      <c r="C100" s="25" t="s">
        <v>49</v>
      </c>
      <c r="D100" s="256"/>
      <c r="E100" s="256"/>
      <c r="F100" s="256"/>
    </row>
    <row r="101" spans="2:6" ht="51.75">
      <c r="B101" s="27" t="s">
        <v>50</v>
      </c>
      <c r="C101" s="25" t="s">
        <v>100</v>
      </c>
      <c r="D101" s="257"/>
      <c r="E101" s="257"/>
      <c r="F101" s="257"/>
    </row>
    <row r="102" spans="2:6">
      <c r="B102" s="241" t="s">
        <v>0</v>
      </c>
      <c r="C102" s="242"/>
      <c r="D102" s="29"/>
      <c r="E102" s="29"/>
      <c r="F102" s="29"/>
    </row>
    <row r="103" spans="2:6">
      <c r="B103" s="182" t="s">
        <v>187</v>
      </c>
      <c r="C103" s="180"/>
      <c r="D103" s="181">
        <v>24</v>
      </c>
      <c r="E103" s="181">
        <v>24</v>
      </c>
      <c r="F103" s="181">
        <v>24</v>
      </c>
    </row>
    <row r="104" spans="2:6">
      <c r="B104" s="183" t="s">
        <v>188</v>
      </c>
      <c r="C104" s="180"/>
      <c r="D104" s="181">
        <v>4</v>
      </c>
      <c r="E104" s="181">
        <v>4</v>
      </c>
      <c r="F104" s="181">
        <v>4</v>
      </c>
    </row>
    <row r="105" spans="2:6">
      <c r="B105" s="30" t="s">
        <v>51</v>
      </c>
      <c r="C105" s="31"/>
      <c r="D105" s="32">
        <f>+Հ2!G63</f>
        <v>312.3</v>
      </c>
      <c r="E105" s="32">
        <f>+Հ2!H63</f>
        <v>312.3</v>
      </c>
      <c r="F105" s="32">
        <f>+Հ2!I63</f>
        <v>312.3</v>
      </c>
    </row>
    <row r="107" spans="2:6" ht="40.5" customHeight="1">
      <c r="B107" s="240" t="s">
        <v>122</v>
      </c>
      <c r="C107" s="240"/>
      <c r="D107" s="240"/>
      <c r="E107" s="240"/>
      <c r="F107" s="240"/>
    </row>
    <row r="109" spans="2:6">
      <c r="B109" s="248" t="s">
        <v>55</v>
      </c>
      <c r="C109" s="248"/>
      <c r="D109" s="248"/>
      <c r="E109" s="248"/>
      <c r="F109" s="248"/>
    </row>
    <row r="110" spans="2:6">
      <c r="B110" s="15" t="s">
        <v>52</v>
      </c>
    </row>
    <row r="112" spans="2:6">
      <c r="B112" s="17" t="s">
        <v>39</v>
      </c>
      <c r="C112" s="17" t="s">
        <v>40</v>
      </c>
      <c r="D112" s="18"/>
      <c r="E112" s="18"/>
    </row>
    <row r="113" spans="2:6">
      <c r="B113" s="19">
        <v>1212</v>
      </c>
      <c r="C113" s="20" t="s">
        <v>41</v>
      </c>
      <c r="D113" s="21"/>
      <c r="E113" s="21"/>
    </row>
    <row r="114" spans="2:6">
      <c r="B114" s="22"/>
      <c r="C114" s="22"/>
      <c r="D114" s="22"/>
      <c r="E114" s="22"/>
    </row>
    <row r="115" spans="2:6">
      <c r="B115" s="23" t="s">
        <v>42</v>
      </c>
      <c r="C115" s="24"/>
      <c r="D115" s="24"/>
      <c r="E115" s="24"/>
    </row>
    <row r="116" spans="2:6" ht="51.75" customHeight="1">
      <c r="B116" s="17" t="s">
        <v>43</v>
      </c>
      <c r="C116" s="25" t="s">
        <v>44</v>
      </c>
      <c r="D116" s="245" t="s">
        <v>178</v>
      </c>
      <c r="E116" s="246"/>
      <c r="F116" s="247"/>
    </row>
    <row r="117" spans="2:6" ht="34.5">
      <c r="B117" s="17" t="s">
        <v>45</v>
      </c>
      <c r="C117" s="25">
        <v>12017</v>
      </c>
      <c r="D117" s="178" t="s">
        <v>92</v>
      </c>
      <c r="E117" s="25" t="s">
        <v>83</v>
      </c>
      <c r="F117" s="26" t="s">
        <v>105</v>
      </c>
    </row>
    <row r="118" spans="2:6" ht="51.75">
      <c r="B118" s="17" t="s">
        <v>46</v>
      </c>
      <c r="C118" s="25" t="s">
        <v>112</v>
      </c>
      <c r="D118" s="255"/>
      <c r="E118" s="255"/>
      <c r="F118" s="255"/>
    </row>
    <row r="119" spans="2:6" ht="120.75">
      <c r="B119" s="27" t="s">
        <v>47</v>
      </c>
      <c r="C119" s="25" t="s">
        <v>113</v>
      </c>
      <c r="D119" s="256"/>
      <c r="E119" s="256"/>
      <c r="F119" s="256"/>
    </row>
    <row r="120" spans="2:6" ht="34.5">
      <c r="B120" s="27" t="s">
        <v>48</v>
      </c>
      <c r="C120" s="25" t="s">
        <v>49</v>
      </c>
      <c r="D120" s="256"/>
      <c r="E120" s="256"/>
      <c r="F120" s="256"/>
    </row>
    <row r="121" spans="2:6" ht="51.75">
      <c r="B121" s="27" t="s">
        <v>50</v>
      </c>
      <c r="C121" s="25" t="s">
        <v>100</v>
      </c>
      <c r="D121" s="257"/>
      <c r="E121" s="257"/>
      <c r="F121" s="257"/>
    </row>
    <row r="122" spans="2:6">
      <c r="B122" s="241" t="s">
        <v>0</v>
      </c>
      <c r="C122" s="242"/>
      <c r="D122" s="29"/>
      <c r="E122" s="29"/>
      <c r="F122" s="29"/>
    </row>
    <row r="123" spans="2:6">
      <c r="B123" s="182" t="s">
        <v>187</v>
      </c>
      <c r="C123" s="180"/>
      <c r="D123" s="181">
        <v>12</v>
      </c>
      <c r="E123" s="181">
        <v>12</v>
      </c>
      <c r="F123" s="181">
        <v>12</v>
      </c>
    </row>
    <row r="124" spans="2:6">
      <c r="B124" s="183" t="s">
        <v>188</v>
      </c>
      <c r="C124" s="180"/>
      <c r="D124" s="181">
        <v>1</v>
      </c>
      <c r="E124" s="181">
        <v>1</v>
      </c>
      <c r="F124" s="181">
        <v>1</v>
      </c>
    </row>
    <row r="125" spans="2:6">
      <c r="B125" s="30" t="s">
        <v>51</v>
      </c>
      <c r="C125" s="31"/>
      <c r="D125" s="32">
        <f>+Հ2!G70</f>
        <v>120</v>
      </c>
      <c r="E125" s="32">
        <f>+Հ2!H70</f>
        <v>120</v>
      </c>
      <c r="F125" s="32">
        <f>+Հ2!I70</f>
        <v>120</v>
      </c>
    </row>
    <row r="127" spans="2:6" ht="42.75" customHeight="1">
      <c r="B127" s="240" t="s">
        <v>123</v>
      </c>
      <c r="C127" s="240"/>
      <c r="D127" s="240"/>
      <c r="E127" s="240"/>
      <c r="F127" s="240"/>
    </row>
    <row r="129" spans="2:6">
      <c r="B129" s="248" t="s">
        <v>56</v>
      </c>
      <c r="C129" s="248"/>
      <c r="D129" s="248"/>
      <c r="E129" s="248"/>
      <c r="F129" s="248"/>
    </row>
    <row r="130" spans="2:6">
      <c r="B130" s="15" t="s">
        <v>52</v>
      </c>
    </row>
    <row r="132" spans="2:6">
      <c r="B132" s="17" t="s">
        <v>39</v>
      </c>
      <c r="C132" s="17" t="s">
        <v>40</v>
      </c>
      <c r="D132" s="18"/>
      <c r="E132" s="18"/>
    </row>
    <row r="133" spans="2:6">
      <c r="B133" s="19">
        <v>1212</v>
      </c>
      <c r="C133" s="20" t="s">
        <v>41</v>
      </c>
      <c r="D133" s="21"/>
      <c r="E133" s="21"/>
    </row>
    <row r="134" spans="2:6">
      <c r="B134" s="22"/>
      <c r="C134" s="22"/>
      <c r="D134" s="22"/>
      <c r="E134" s="22"/>
    </row>
    <row r="135" spans="2:6">
      <c r="B135" s="23" t="s">
        <v>42</v>
      </c>
      <c r="C135" s="24"/>
      <c r="D135" s="24"/>
      <c r="E135" s="24"/>
    </row>
    <row r="136" spans="2:6" ht="51.75" customHeight="1">
      <c r="B136" s="17" t="s">
        <v>43</v>
      </c>
      <c r="C136" s="25" t="s">
        <v>44</v>
      </c>
      <c r="D136" s="245" t="s">
        <v>178</v>
      </c>
      <c r="E136" s="246"/>
      <c r="F136" s="247"/>
    </row>
    <row r="137" spans="2:6" ht="34.5">
      <c r="B137" s="17" t="s">
        <v>45</v>
      </c>
      <c r="C137" s="25">
        <v>12017</v>
      </c>
      <c r="D137" s="26" t="s">
        <v>92</v>
      </c>
      <c r="E137" s="26" t="s">
        <v>83</v>
      </c>
      <c r="F137" s="26" t="s">
        <v>105</v>
      </c>
    </row>
    <row r="138" spans="2:6" ht="51.75">
      <c r="B138" s="17" t="s">
        <v>46</v>
      </c>
      <c r="C138" s="25" t="s">
        <v>112</v>
      </c>
      <c r="D138" s="255"/>
      <c r="E138" s="255"/>
      <c r="F138" s="255"/>
    </row>
    <row r="139" spans="2:6" ht="120.75">
      <c r="B139" s="27" t="s">
        <v>47</v>
      </c>
      <c r="C139" s="25" t="s">
        <v>113</v>
      </c>
      <c r="D139" s="256"/>
      <c r="E139" s="256"/>
      <c r="F139" s="256"/>
    </row>
    <row r="140" spans="2:6" ht="34.5">
      <c r="B140" s="27" t="s">
        <v>48</v>
      </c>
      <c r="C140" s="25" t="s">
        <v>49</v>
      </c>
      <c r="D140" s="256"/>
      <c r="E140" s="256"/>
      <c r="F140" s="256"/>
    </row>
    <row r="141" spans="2:6" ht="51.75">
      <c r="B141" s="27" t="s">
        <v>50</v>
      </c>
      <c r="C141" s="25" t="s">
        <v>100</v>
      </c>
      <c r="D141" s="257"/>
      <c r="E141" s="257"/>
      <c r="F141" s="257"/>
    </row>
    <row r="142" spans="2:6">
      <c r="B142" s="241" t="s">
        <v>0</v>
      </c>
      <c r="C142" s="242"/>
      <c r="D142" s="29"/>
      <c r="E142" s="29"/>
      <c r="F142" s="29"/>
    </row>
    <row r="143" spans="2:6">
      <c r="B143" s="182" t="s">
        <v>187</v>
      </c>
      <c r="C143" s="180"/>
      <c r="D143" s="181">
        <v>11</v>
      </c>
      <c r="E143" s="181">
        <v>11</v>
      </c>
      <c r="F143" s="181">
        <v>11</v>
      </c>
    </row>
    <row r="144" spans="2:6">
      <c r="B144" s="183" t="s">
        <v>188</v>
      </c>
      <c r="C144" s="180"/>
      <c r="D144" s="181">
        <v>1</v>
      </c>
      <c r="E144" s="181">
        <v>1</v>
      </c>
      <c r="F144" s="181">
        <v>1</v>
      </c>
    </row>
    <row r="145" spans="2:6">
      <c r="B145" s="30" t="s">
        <v>51</v>
      </c>
      <c r="C145" s="31"/>
      <c r="D145" s="32">
        <v>130</v>
      </c>
      <c r="E145" s="32">
        <v>130</v>
      </c>
      <c r="F145" s="32">
        <f>+Հ2!I77</f>
        <v>130</v>
      </c>
    </row>
    <row r="147" spans="2:6" ht="42.75" customHeight="1">
      <c r="B147" s="240" t="s">
        <v>124</v>
      </c>
      <c r="C147" s="240"/>
      <c r="D147" s="240"/>
      <c r="E147" s="240"/>
      <c r="F147" s="240"/>
    </row>
    <row r="148" spans="2:6">
      <c r="B148" s="52"/>
      <c r="C148" s="52"/>
      <c r="D148" s="52"/>
      <c r="E148" s="52"/>
      <c r="F148" s="52"/>
    </row>
    <row r="149" spans="2:6">
      <c r="B149" s="34"/>
      <c r="C149" s="53" t="s">
        <v>61</v>
      </c>
      <c r="D149" s="53"/>
      <c r="E149" s="53"/>
      <c r="F149" s="34"/>
    </row>
    <row r="150" spans="2:6">
      <c r="B150" s="54" t="s">
        <v>91</v>
      </c>
      <c r="C150" s="54"/>
      <c r="D150" s="54"/>
      <c r="E150" s="54"/>
      <c r="F150" s="54"/>
    </row>
    <row r="151" spans="2:6">
      <c r="B151" s="55"/>
      <c r="C151" s="55"/>
      <c r="D151" s="55"/>
      <c r="E151" s="55"/>
      <c r="F151" s="55"/>
    </row>
    <row r="152" spans="2:6">
      <c r="B152" s="56" t="s">
        <v>78</v>
      </c>
      <c r="C152" s="56" t="s">
        <v>79</v>
      </c>
      <c r="D152" s="57"/>
      <c r="E152" s="57"/>
      <c r="F152" s="55"/>
    </row>
    <row r="153" spans="2:6">
      <c r="B153" s="25">
        <v>1139</v>
      </c>
      <c r="C153" s="56" t="s">
        <v>71</v>
      </c>
      <c r="D153" s="57"/>
      <c r="E153" s="57"/>
      <c r="F153" s="57"/>
    </row>
    <row r="154" spans="2:6">
      <c r="B154" s="58"/>
      <c r="C154" s="57"/>
      <c r="D154" s="57"/>
      <c r="E154" s="57"/>
      <c r="F154" s="57"/>
    </row>
    <row r="155" spans="2:6" ht="51" customHeight="1">
      <c r="B155" s="56" t="s">
        <v>81</v>
      </c>
      <c r="C155" s="25">
        <v>1139</v>
      </c>
      <c r="D155" s="261" t="s">
        <v>140</v>
      </c>
      <c r="E155" s="261"/>
      <c r="F155" s="262"/>
    </row>
    <row r="156" spans="2:6" ht="34.5">
      <c r="B156" s="59" t="s">
        <v>82</v>
      </c>
      <c r="C156" s="60">
        <v>11001</v>
      </c>
      <c r="D156" s="40" t="s">
        <v>141</v>
      </c>
      <c r="E156" s="40" t="s">
        <v>142</v>
      </c>
      <c r="F156" s="40" t="s">
        <v>143</v>
      </c>
    </row>
    <row r="157" spans="2:6" ht="34.5">
      <c r="B157" s="59" t="s">
        <v>84</v>
      </c>
      <c r="C157" s="61" t="s">
        <v>71</v>
      </c>
      <c r="D157" s="258"/>
      <c r="E157" s="258"/>
      <c r="F157" s="258"/>
    </row>
    <row r="158" spans="2:6" ht="69">
      <c r="B158" s="59" t="s">
        <v>85</v>
      </c>
      <c r="C158" s="61" t="s">
        <v>86</v>
      </c>
      <c r="D158" s="259"/>
      <c r="E158" s="259"/>
      <c r="F158" s="259"/>
    </row>
    <row r="159" spans="2:6" ht="19.5" customHeight="1">
      <c r="B159" s="59" t="s">
        <v>87</v>
      </c>
      <c r="C159" s="61" t="s">
        <v>88</v>
      </c>
      <c r="D159" s="259"/>
      <c r="E159" s="259"/>
      <c r="F159" s="259"/>
    </row>
    <row r="160" spans="2:6" ht="51.75">
      <c r="B160" s="60" t="s">
        <v>89</v>
      </c>
      <c r="C160" s="61" t="s">
        <v>61</v>
      </c>
      <c r="D160" s="259"/>
      <c r="E160" s="259"/>
      <c r="F160" s="259"/>
    </row>
    <row r="161" spans="2:6">
      <c r="B161" s="62"/>
      <c r="C161" s="63" t="s">
        <v>0</v>
      </c>
      <c r="D161" s="260"/>
      <c r="E161" s="260"/>
      <c r="F161" s="260"/>
    </row>
    <row r="162" spans="2:6">
      <c r="B162" s="243" t="s">
        <v>90</v>
      </c>
      <c r="C162" s="243"/>
      <c r="D162" s="66">
        <f>+F162</f>
        <v>-61782.3</v>
      </c>
      <c r="E162" s="66">
        <f>+F162</f>
        <v>-61782.3</v>
      </c>
      <c r="F162" s="66">
        <f>+Հ4!D58</f>
        <v>-61782.3</v>
      </c>
    </row>
    <row r="163" spans="2:6">
      <c r="B163" s="265"/>
      <c r="C163" s="266"/>
      <c r="D163" s="266"/>
      <c r="E163" s="266"/>
      <c r="F163" s="266"/>
    </row>
    <row r="164" spans="2:6" ht="52.5" customHeight="1">
      <c r="B164" s="56" t="s">
        <v>81</v>
      </c>
      <c r="C164" s="25">
        <v>1139</v>
      </c>
      <c r="D164" s="245" t="s">
        <v>178</v>
      </c>
      <c r="E164" s="246"/>
      <c r="F164" s="247"/>
    </row>
    <row r="165" spans="2:6" ht="34.5">
      <c r="B165" s="59" t="s">
        <v>82</v>
      </c>
      <c r="C165" s="60">
        <v>11001</v>
      </c>
      <c r="D165" s="26" t="s">
        <v>92</v>
      </c>
      <c r="E165" s="26" t="s">
        <v>83</v>
      </c>
      <c r="F165" s="26" t="s">
        <v>105</v>
      </c>
    </row>
    <row r="166" spans="2:6" ht="34.5">
      <c r="B166" s="59" t="s">
        <v>84</v>
      </c>
      <c r="C166" s="61" t="s">
        <v>71</v>
      </c>
      <c r="D166" s="258"/>
      <c r="E166" s="258"/>
      <c r="F166" s="258"/>
    </row>
    <row r="167" spans="2:6" ht="69">
      <c r="B167" s="59" t="s">
        <v>85</v>
      </c>
      <c r="C167" s="61" t="s">
        <v>86</v>
      </c>
      <c r="D167" s="259"/>
      <c r="E167" s="259"/>
      <c r="F167" s="259"/>
    </row>
    <row r="168" spans="2:6" ht="17.25" customHeight="1">
      <c r="B168" s="59" t="s">
        <v>87</v>
      </c>
      <c r="C168" s="61" t="s">
        <v>88</v>
      </c>
      <c r="D168" s="259"/>
      <c r="E168" s="259"/>
      <c r="F168" s="259"/>
    </row>
    <row r="169" spans="2:6" ht="51.75">
      <c r="B169" s="60" t="s">
        <v>89</v>
      </c>
      <c r="C169" s="61" t="s">
        <v>61</v>
      </c>
      <c r="D169" s="259"/>
      <c r="E169" s="259"/>
      <c r="F169" s="259"/>
    </row>
    <row r="170" spans="2:6">
      <c r="B170" s="62"/>
      <c r="C170" s="63" t="s">
        <v>0</v>
      </c>
      <c r="D170" s="260"/>
      <c r="E170" s="260"/>
      <c r="F170" s="260"/>
    </row>
    <row r="171" spans="2:6">
      <c r="B171" s="243" t="s">
        <v>90</v>
      </c>
      <c r="C171" s="243"/>
      <c r="D171" s="66">
        <f>-D162</f>
        <v>61782.3</v>
      </c>
      <c r="E171" s="66">
        <f t="shared" ref="E171:F171" si="0">-E162</f>
        <v>61782.3</v>
      </c>
      <c r="F171" s="66">
        <f t="shared" si="0"/>
        <v>61782.3</v>
      </c>
    </row>
  </sheetData>
  <mergeCells count="57">
    <mergeCell ref="B171:C171"/>
    <mergeCell ref="A5:F5"/>
    <mergeCell ref="B7:F7"/>
    <mergeCell ref="D16:F16"/>
    <mergeCell ref="B163:F163"/>
    <mergeCell ref="D166:D170"/>
    <mergeCell ref="E166:E170"/>
    <mergeCell ref="F166:F170"/>
    <mergeCell ref="B60:C60"/>
    <mergeCell ref="E56:E59"/>
    <mergeCell ref="D56:D59"/>
    <mergeCell ref="F56:F59"/>
    <mergeCell ref="E138:E141"/>
    <mergeCell ref="E118:E121"/>
    <mergeCell ref="D118:D121"/>
    <mergeCell ref="D164:F164"/>
    <mergeCell ref="D155:F155"/>
    <mergeCell ref="B89:F89"/>
    <mergeCell ref="F98:F101"/>
    <mergeCell ref="B102:C102"/>
    <mergeCell ref="B66:F66"/>
    <mergeCell ref="B68:F68"/>
    <mergeCell ref="F77:F80"/>
    <mergeCell ref="D98:D101"/>
    <mergeCell ref="E77:E80"/>
    <mergeCell ref="D75:F75"/>
    <mergeCell ref="D96:F96"/>
    <mergeCell ref="E98:E101"/>
    <mergeCell ref="D77:D80"/>
    <mergeCell ref="B81:C81"/>
    <mergeCell ref="B25:F25"/>
    <mergeCell ref="B27:F27"/>
    <mergeCell ref="F36:F39"/>
    <mergeCell ref="B40:C40"/>
    <mergeCell ref="B87:F87"/>
    <mergeCell ref="D34:F34"/>
    <mergeCell ref="D36:D39"/>
    <mergeCell ref="E36:E39"/>
    <mergeCell ref="D54:F54"/>
    <mergeCell ref="B45:F45"/>
    <mergeCell ref="B47:F47"/>
    <mergeCell ref="B162:C162"/>
    <mergeCell ref="B107:F107"/>
    <mergeCell ref="B109:F109"/>
    <mergeCell ref="F118:F121"/>
    <mergeCell ref="B142:C142"/>
    <mergeCell ref="B127:F127"/>
    <mergeCell ref="B129:F129"/>
    <mergeCell ref="F138:F141"/>
    <mergeCell ref="F157:F161"/>
    <mergeCell ref="B122:C122"/>
    <mergeCell ref="E157:E161"/>
    <mergeCell ref="D157:D161"/>
    <mergeCell ref="B147:F147"/>
    <mergeCell ref="D116:F116"/>
    <mergeCell ref="D136:F136"/>
    <mergeCell ref="D138:D14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/>
  </sheetViews>
  <sheetFormatPr defaultRowHeight="13.5"/>
  <cols>
    <col min="1" max="1" width="15.5703125" style="1" customWidth="1"/>
    <col min="2" max="2" width="42.7109375" style="1" customWidth="1"/>
    <col min="3" max="3" width="13.42578125" style="1" customWidth="1"/>
    <col min="4" max="5" width="13.28515625" style="1" customWidth="1"/>
    <col min="6" max="6" width="12.42578125" style="1" bestFit="1" customWidth="1"/>
    <col min="7" max="7" width="22.28515625" style="1" customWidth="1"/>
    <col min="8" max="16384" width="9.140625" style="1"/>
  </cols>
  <sheetData>
    <row r="1" spans="1:7" ht="17.25">
      <c r="G1" s="14" t="s">
        <v>173</v>
      </c>
    </row>
    <row r="2" spans="1:7" ht="17.25">
      <c r="G2" s="14" t="s">
        <v>117</v>
      </c>
    </row>
    <row r="3" spans="1:7" ht="17.25">
      <c r="G3" s="14" t="s">
        <v>1</v>
      </c>
    </row>
    <row r="4" spans="1:7" s="2" customFormat="1" ht="55.5" customHeight="1">
      <c r="A4" s="279" t="s">
        <v>165</v>
      </c>
      <c r="B4" s="279"/>
      <c r="C4" s="279"/>
      <c r="D4" s="279"/>
      <c r="E4" s="279"/>
      <c r="F4" s="279"/>
      <c r="G4" s="279"/>
    </row>
    <row r="5" spans="1:7" s="2" customFormat="1" ht="36.75" customHeight="1">
      <c r="A5" s="280" t="s">
        <v>166</v>
      </c>
      <c r="B5" s="281" t="s">
        <v>167</v>
      </c>
      <c r="C5" s="276" t="s">
        <v>179</v>
      </c>
      <c r="D5" s="277"/>
      <c r="E5" s="277"/>
      <c r="F5" s="277"/>
      <c r="G5" s="278"/>
    </row>
    <row r="6" spans="1:7" s="2" customFormat="1" ht="42.75" customHeight="1">
      <c r="A6" s="280"/>
      <c r="B6" s="281"/>
      <c r="C6" s="6" t="s">
        <v>168</v>
      </c>
      <c r="D6" s="6" t="s">
        <v>169</v>
      </c>
      <c r="E6" s="7" t="s">
        <v>170</v>
      </c>
      <c r="F6" s="7" t="s">
        <v>171</v>
      </c>
      <c r="G6" s="8" t="s">
        <v>172</v>
      </c>
    </row>
    <row r="7" spans="1:7" s="3" customFormat="1" ht="23.25" customHeight="1">
      <c r="A7" s="273" t="s">
        <v>160</v>
      </c>
      <c r="B7" s="274"/>
      <c r="C7" s="274"/>
      <c r="D7" s="274"/>
      <c r="E7" s="274"/>
      <c r="F7" s="274"/>
      <c r="G7" s="275"/>
    </row>
    <row r="8" spans="1:7" s="2" customFormat="1" ht="39.75" customHeight="1">
      <c r="A8" s="9" t="s">
        <v>154</v>
      </c>
      <c r="B8" s="9" t="s">
        <v>174</v>
      </c>
      <c r="C8" s="9" t="s">
        <v>155</v>
      </c>
      <c r="D8" s="267" t="s">
        <v>32</v>
      </c>
      <c r="E8" s="268"/>
      <c r="F8" s="268"/>
      <c r="G8" s="269"/>
    </row>
    <row r="9" spans="1:7" ht="35.25" customHeight="1">
      <c r="A9" s="10" t="s">
        <v>175</v>
      </c>
      <c r="B9" s="270" t="s">
        <v>112</v>
      </c>
      <c r="C9" s="271"/>
      <c r="D9" s="271"/>
      <c r="E9" s="271"/>
      <c r="F9" s="271"/>
      <c r="G9" s="272"/>
    </row>
    <row r="10" spans="1:7" s="3" customFormat="1" ht="16.5" customHeight="1">
      <c r="A10" s="9" t="s">
        <v>156</v>
      </c>
      <c r="B10" s="270" t="s">
        <v>158</v>
      </c>
      <c r="C10" s="271" t="s">
        <v>156</v>
      </c>
      <c r="D10" s="271" t="s">
        <v>156</v>
      </c>
      <c r="E10" s="271"/>
      <c r="F10" s="271" t="s">
        <v>156</v>
      </c>
      <c r="G10" s="272" t="s">
        <v>156</v>
      </c>
    </row>
    <row r="11" spans="1:7" s="3" customFormat="1" ht="16.5" customHeight="1">
      <c r="A11" s="9">
        <v>60141100</v>
      </c>
      <c r="B11" s="11" t="s">
        <v>176</v>
      </c>
      <c r="C11" s="12" t="s">
        <v>157</v>
      </c>
      <c r="D11" s="12" t="s">
        <v>159</v>
      </c>
      <c r="E11" s="12">
        <v>1</v>
      </c>
      <c r="F11" s="13">
        <f>+Հ5!F63*1000</f>
        <v>320000</v>
      </c>
      <c r="G11" s="13">
        <f>+E11*F11/1000</f>
        <v>320</v>
      </c>
    </row>
    <row r="12" spans="1:7" s="3" customFormat="1" ht="21.75" customHeight="1">
      <c r="A12" s="273" t="s">
        <v>161</v>
      </c>
      <c r="B12" s="274"/>
      <c r="C12" s="274"/>
      <c r="D12" s="274"/>
      <c r="E12" s="274"/>
      <c r="F12" s="274"/>
      <c r="G12" s="275"/>
    </row>
    <row r="13" spans="1:7" s="2" customFormat="1" ht="33" customHeight="1">
      <c r="A13" s="9" t="s">
        <v>154</v>
      </c>
      <c r="B13" s="9" t="s">
        <v>174</v>
      </c>
      <c r="C13" s="9" t="s">
        <v>155</v>
      </c>
      <c r="D13" s="267" t="s">
        <v>32</v>
      </c>
      <c r="E13" s="268"/>
      <c r="F13" s="268"/>
      <c r="G13" s="269"/>
    </row>
    <row r="14" spans="1:7" ht="35.25" customHeight="1">
      <c r="A14" s="10" t="s">
        <v>175</v>
      </c>
      <c r="B14" s="270" t="s">
        <v>112</v>
      </c>
      <c r="C14" s="271"/>
      <c r="D14" s="271"/>
      <c r="E14" s="271"/>
      <c r="F14" s="271"/>
      <c r="G14" s="272"/>
    </row>
    <row r="15" spans="1:7" s="3" customFormat="1" ht="16.5" customHeight="1">
      <c r="A15" s="9" t="s">
        <v>156</v>
      </c>
      <c r="B15" s="270" t="s">
        <v>158</v>
      </c>
      <c r="C15" s="271" t="s">
        <v>156</v>
      </c>
      <c r="D15" s="271" t="s">
        <v>156</v>
      </c>
      <c r="E15" s="271"/>
      <c r="F15" s="271" t="s">
        <v>156</v>
      </c>
      <c r="G15" s="272" t="s">
        <v>156</v>
      </c>
    </row>
    <row r="16" spans="1:7" s="3" customFormat="1" ht="16.5" customHeight="1">
      <c r="A16" s="9">
        <v>60141100</v>
      </c>
      <c r="B16" s="11" t="s">
        <v>176</v>
      </c>
      <c r="C16" s="12" t="s">
        <v>157</v>
      </c>
      <c r="D16" s="12" t="s">
        <v>159</v>
      </c>
      <c r="E16" s="12">
        <v>1</v>
      </c>
      <c r="F16" s="13">
        <f>+Հ5!F84*1000</f>
        <v>870000</v>
      </c>
      <c r="G16" s="13">
        <f>+E16*F16/1000</f>
        <v>870</v>
      </c>
    </row>
    <row r="17" spans="1:7" s="3" customFormat="1" ht="24" customHeight="1">
      <c r="A17" s="273" t="s">
        <v>162</v>
      </c>
      <c r="B17" s="274"/>
      <c r="C17" s="274"/>
      <c r="D17" s="274"/>
      <c r="E17" s="274"/>
      <c r="F17" s="274"/>
      <c r="G17" s="275"/>
    </row>
    <row r="18" spans="1:7" s="2" customFormat="1" ht="38.25" customHeight="1">
      <c r="A18" s="9" t="s">
        <v>154</v>
      </c>
      <c r="B18" s="9" t="s">
        <v>174</v>
      </c>
      <c r="C18" s="9" t="s">
        <v>155</v>
      </c>
      <c r="D18" s="267" t="s">
        <v>32</v>
      </c>
      <c r="E18" s="268"/>
      <c r="F18" s="268"/>
      <c r="G18" s="269"/>
    </row>
    <row r="19" spans="1:7" ht="35.25" customHeight="1">
      <c r="A19" s="10" t="s">
        <v>175</v>
      </c>
      <c r="B19" s="270" t="s">
        <v>112</v>
      </c>
      <c r="C19" s="271"/>
      <c r="D19" s="271"/>
      <c r="E19" s="271"/>
      <c r="F19" s="271"/>
      <c r="G19" s="272"/>
    </row>
    <row r="20" spans="1:7" s="3" customFormat="1" ht="16.5" customHeight="1">
      <c r="A20" s="9" t="s">
        <v>156</v>
      </c>
      <c r="B20" s="270" t="s">
        <v>158</v>
      </c>
      <c r="C20" s="271" t="s">
        <v>156</v>
      </c>
      <c r="D20" s="271" t="s">
        <v>156</v>
      </c>
      <c r="E20" s="271"/>
      <c r="F20" s="271" t="s">
        <v>156</v>
      </c>
      <c r="G20" s="272" t="s">
        <v>156</v>
      </c>
    </row>
    <row r="21" spans="1:7" s="3" customFormat="1" ht="16.5" customHeight="1">
      <c r="A21" s="9">
        <v>60141100</v>
      </c>
      <c r="B21" s="11" t="s">
        <v>176</v>
      </c>
      <c r="C21" s="12" t="s">
        <v>157</v>
      </c>
      <c r="D21" s="12" t="s">
        <v>159</v>
      </c>
      <c r="E21" s="12">
        <v>1</v>
      </c>
      <c r="F21" s="13">
        <f>+Հ5!F105*1000</f>
        <v>312300</v>
      </c>
      <c r="G21" s="13">
        <f>+E21*F21/1000</f>
        <v>312.3</v>
      </c>
    </row>
    <row r="22" spans="1:7" s="3" customFormat="1" ht="22.5" customHeight="1">
      <c r="A22" s="273" t="s">
        <v>163</v>
      </c>
      <c r="B22" s="274"/>
      <c r="C22" s="274"/>
      <c r="D22" s="274"/>
      <c r="E22" s="274"/>
      <c r="F22" s="274"/>
      <c r="G22" s="275"/>
    </row>
    <row r="23" spans="1:7" s="2" customFormat="1" ht="39" customHeight="1">
      <c r="A23" s="9" t="s">
        <v>154</v>
      </c>
      <c r="B23" s="9" t="s">
        <v>174</v>
      </c>
      <c r="C23" s="9" t="s">
        <v>155</v>
      </c>
      <c r="D23" s="267" t="s">
        <v>32</v>
      </c>
      <c r="E23" s="268"/>
      <c r="F23" s="268"/>
      <c r="G23" s="269"/>
    </row>
    <row r="24" spans="1:7" ht="35.25" customHeight="1">
      <c r="A24" s="10" t="s">
        <v>175</v>
      </c>
      <c r="B24" s="270" t="s">
        <v>112</v>
      </c>
      <c r="C24" s="271"/>
      <c r="D24" s="271"/>
      <c r="E24" s="271"/>
      <c r="F24" s="271"/>
      <c r="G24" s="272"/>
    </row>
    <row r="25" spans="1:7" s="3" customFormat="1" ht="16.5" customHeight="1">
      <c r="A25" s="9" t="s">
        <v>156</v>
      </c>
      <c r="B25" s="270" t="s">
        <v>158</v>
      </c>
      <c r="C25" s="271" t="s">
        <v>156</v>
      </c>
      <c r="D25" s="271" t="s">
        <v>156</v>
      </c>
      <c r="E25" s="271"/>
      <c r="F25" s="271" t="s">
        <v>156</v>
      </c>
      <c r="G25" s="272" t="s">
        <v>156</v>
      </c>
    </row>
    <row r="26" spans="1:7" s="3" customFormat="1" ht="16.5" customHeight="1">
      <c r="A26" s="9">
        <v>60141100</v>
      </c>
      <c r="B26" s="11" t="s">
        <v>176</v>
      </c>
      <c r="C26" s="12" t="s">
        <v>157</v>
      </c>
      <c r="D26" s="12" t="s">
        <v>159</v>
      </c>
      <c r="E26" s="12">
        <v>1</v>
      </c>
      <c r="F26" s="13">
        <f>+Հ5!F125*1000</f>
        <v>120000</v>
      </c>
      <c r="G26" s="13">
        <f>+E26*F26/1000</f>
        <v>120</v>
      </c>
    </row>
    <row r="27" spans="1:7" s="3" customFormat="1" ht="21.75" customHeight="1">
      <c r="A27" s="273" t="s">
        <v>164</v>
      </c>
      <c r="B27" s="274"/>
      <c r="C27" s="274"/>
      <c r="D27" s="274"/>
      <c r="E27" s="274"/>
      <c r="F27" s="274"/>
      <c r="G27" s="275"/>
    </row>
    <row r="28" spans="1:7" s="2" customFormat="1" ht="38.25" customHeight="1">
      <c r="A28" s="9" t="s">
        <v>154</v>
      </c>
      <c r="B28" s="9" t="s">
        <v>174</v>
      </c>
      <c r="C28" s="9" t="s">
        <v>155</v>
      </c>
      <c r="D28" s="267" t="s">
        <v>32</v>
      </c>
      <c r="E28" s="268"/>
      <c r="F28" s="268"/>
      <c r="G28" s="269"/>
    </row>
    <row r="29" spans="1:7" ht="35.25" customHeight="1">
      <c r="A29" s="10" t="s">
        <v>175</v>
      </c>
      <c r="B29" s="270" t="s">
        <v>112</v>
      </c>
      <c r="C29" s="271"/>
      <c r="D29" s="271"/>
      <c r="E29" s="271"/>
      <c r="F29" s="271"/>
      <c r="G29" s="272"/>
    </row>
    <row r="30" spans="1:7" s="3" customFormat="1" ht="16.5" customHeight="1">
      <c r="A30" s="9" t="s">
        <v>156</v>
      </c>
      <c r="B30" s="270" t="s">
        <v>158</v>
      </c>
      <c r="C30" s="271" t="s">
        <v>156</v>
      </c>
      <c r="D30" s="271" t="s">
        <v>156</v>
      </c>
      <c r="E30" s="271"/>
      <c r="F30" s="271" t="s">
        <v>156</v>
      </c>
      <c r="G30" s="272" t="s">
        <v>156</v>
      </c>
    </row>
    <row r="31" spans="1:7" s="3" customFormat="1" ht="16.5" customHeight="1">
      <c r="A31" s="9">
        <v>60141100</v>
      </c>
      <c r="B31" s="11" t="s">
        <v>176</v>
      </c>
      <c r="C31" s="12" t="s">
        <v>157</v>
      </c>
      <c r="D31" s="12" t="s">
        <v>159</v>
      </c>
      <c r="E31" s="12">
        <v>1</v>
      </c>
      <c r="F31" s="13">
        <f>+Հ5!F145*1000</f>
        <v>130000</v>
      </c>
      <c r="G31" s="13">
        <f>+E31*F31/1000</f>
        <v>130</v>
      </c>
    </row>
  </sheetData>
  <mergeCells count="24">
    <mergeCell ref="D28:G28"/>
    <mergeCell ref="B29:G29"/>
    <mergeCell ref="B30:G30"/>
    <mergeCell ref="B25:G25"/>
    <mergeCell ref="B20:G20"/>
    <mergeCell ref="A22:G22"/>
    <mergeCell ref="A27:G27"/>
    <mergeCell ref="B15:G15"/>
    <mergeCell ref="D8:G8"/>
    <mergeCell ref="B9:G9"/>
    <mergeCell ref="D13:G13"/>
    <mergeCell ref="B14:G14"/>
    <mergeCell ref="A12:G12"/>
    <mergeCell ref="B10:G10"/>
    <mergeCell ref="A7:G7"/>
    <mergeCell ref="C5:G5"/>
    <mergeCell ref="A4:G4"/>
    <mergeCell ref="A5:A6"/>
    <mergeCell ref="B5:B6"/>
    <mergeCell ref="D18:G18"/>
    <mergeCell ref="B19:G19"/>
    <mergeCell ref="D23:G23"/>
    <mergeCell ref="B24:G24"/>
    <mergeCell ref="A17:G1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tabSelected="1" workbookViewId="0">
      <selection activeCell="J3" sqref="J3"/>
    </sheetView>
  </sheetViews>
  <sheetFormatPr defaultRowHeight="17.25"/>
  <cols>
    <col min="1" max="5" width="9.140625" style="92"/>
    <col min="6" max="6" width="71.140625" style="92" customWidth="1"/>
    <col min="7" max="9" width="17" style="92" customWidth="1"/>
    <col min="10" max="16384" width="9.140625" style="92"/>
  </cols>
  <sheetData>
    <row r="1" spans="1:9" s="34" customFormat="1" ht="18.75" customHeight="1">
      <c r="I1" s="170" t="s">
        <v>185</v>
      </c>
    </row>
    <row r="2" spans="1:9" s="34" customFormat="1">
      <c r="D2" s="171"/>
      <c r="E2" s="171"/>
      <c r="I2" s="172" t="s">
        <v>117</v>
      </c>
    </row>
    <row r="3" spans="1:9" s="34" customFormat="1" ht="15.75" customHeight="1">
      <c r="D3" s="173"/>
      <c r="E3" s="174"/>
      <c r="I3" s="175" t="s">
        <v>183</v>
      </c>
    </row>
    <row r="4" spans="1:9">
      <c r="G4" s="14"/>
    </row>
    <row r="5" spans="1:9" ht="39.75" customHeight="1">
      <c r="B5" s="219" t="s">
        <v>184</v>
      </c>
      <c r="C5" s="219"/>
      <c r="D5" s="219"/>
      <c r="E5" s="219"/>
      <c r="F5" s="219"/>
      <c r="G5" s="219"/>
      <c r="H5" s="219"/>
    </row>
    <row r="8" spans="1:9">
      <c r="F8" s="14" t="s">
        <v>59</v>
      </c>
    </row>
    <row r="9" spans="1:9" s="176" customFormat="1" ht="88.5" customHeight="1">
      <c r="A9" s="220" t="s">
        <v>11</v>
      </c>
      <c r="B9" s="220"/>
      <c r="C9" s="220"/>
      <c r="D9" s="220" t="s">
        <v>2</v>
      </c>
      <c r="E9" s="220"/>
      <c r="F9" s="220" t="s">
        <v>6</v>
      </c>
      <c r="G9" s="214" t="s">
        <v>57</v>
      </c>
      <c r="H9" s="215"/>
      <c r="I9" s="216"/>
    </row>
    <row r="10" spans="1:9" s="176" customFormat="1" ht="51.75">
      <c r="A10" s="168" t="s">
        <v>12</v>
      </c>
      <c r="B10" s="168" t="s">
        <v>13</v>
      </c>
      <c r="C10" s="168" t="s">
        <v>14</v>
      </c>
      <c r="D10" s="168" t="s">
        <v>4</v>
      </c>
      <c r="E10" s="168" t="s">
        <v>5</v>
      </c>
      <c r="F10" s="220"/>
      <c r="G10" s="179" t="s">
        <v>92</v>
      </c>
      <c r="H10" s="167" t="s">
        <v>83</v>
      </c>
      <c r="I10" s="167" t="s">
        <v>105</v>
      </c>
    </row>
    <row r="11" spans="1:9" s="176" customFormat="1">
      <c r="A11" s="9"/>
      <c r="B11" s="9"/>
      <c r="C11" s="9"/>
      <c r="D11" s="167"/>
      <c r="E11" s="167"/>
      <c r="F11" s="94" t="s">
        <v>10</v>
      </c>
      <c r="G11" s="95">
        <f>+G13+G68</f>
        <v>0</v>
      </c>
      <c r="H11" s="95">
        <f>+H13+H68</f>
        <v>0</v>
      </c>
      <c r="I11" s="95">
        <f>+I13+I68</f>
        <v>0</v>
      </c>
    </row>
    <row r="12" spans="1:9" s="93" customFormat="1">
      <c r="A12" s="9"/>
      <c r="B12" s="9"/>
      <c r="C12" s="9"/>
      <c r="D12" s="167"/>
      <c r="E12" s="167"/>
      <c r="F12" s="94" t="s">
        <v>21</v>
      </c>
      <c r="G12" s="95"/>
      <c r="H12" s="95"/>
      <c r="I12" s="95"/>
    </row>
    <row r="13" spans="1:9" s="93" customFormat="1" ht="34.5">
      <c r="A13" s="9"/>
      <c r="B13" s="9"/>
      <c r="C13" s="9"/>
      <c r="D13" s="167"/>
      <c r="E13" s="167"/>
      <c r="F13" s="94" t="s">
        <v>38</v>
      </c>
      <c r="G13" s="95">
        <f>+G14</f>
        <v>61782.3</v>
      </c>
      <c r="H13" s="95">
        <f t="shared" ref="H13:I13" si="0">+H14</f>
        <v>61782.3</v>
      </c>
      <c r="I13" s="95">
        <f t="shared" si="0"/>
        <v>61782.3</v>
      </c>
    </row>
    <row r="14" spans="1:9" s="127" customFormat="1" ht="34.5">
      <c r="A14" s="213" t="s">
        <v>31</v>
      </c>
      <c r="B14" s="212"/>
      <c r="C14" s="212"/>
      <c r="D14" s="223"/>
      <c r="E14" s="221"/>
      <c r="F14" s="83" t="s">
        <v>30</v>
      </c>
      <c r="G14" s="95">
        <f t="shared" ref="G14:I14" si="1">G16</f>
        <v>61782.3</v>
      </c>
      <c r="H14" s="95">
        <f t="shared" si="1"/>
        <v>61782.3</v>
      </c>
      <c r="I14" s="95">
        <f t="shared" si="1"/>
        <v>61782.3</v>
      </c>
    </row>
    <row r="15" spans="1:9">
      <c r="A15" s="213"/>
      <c r="B15" s="212"/>
      <c r="C15" s="212"/>
      <c r="D15" s="224"/>
      <c r="E15" s="221"/>
      <c r="F15" s="94" t="s">
        <v>7</v>
      </c>
      <c r="G15" s="116"/>
      <c r="H15" s="116"/>
      <c r="I15" s="116"/>
    </row>
    <row r="16" spans="1:9" ht="34.5">
      <c r="A16" s="213"/>
      <c r="B16" s="213" t="s">
        <v>22</v>
      </c>
      <c r="C16" s="212"/>
      <c r="D16" s="224"/>
      <c r="E16" s="221"/>
      <c r="F16" s="83" t="s">
        <v>32</v>
      </c>
      <c r="G16" s="95">
        <f t="shared" ref="G16:I16" si="2">G18</f>
        <v>61782.3</v>
      </c>
      <c r="H16" s="95">
        <f t="shared" si="2"/>
        <v>61782.3</v>
      </c>
      <c r="I16" s="95">
        <f t="shared" si="2"/>
        <v>61782.3</v>
      </c>
    </row>
    <row r="17" spans="1:9" ht="18" customHeight="1">
      <c r="A17" s="213"/>
      <c r="B17" s="213"/>
      <c r="C17" s="212"/>
      <c r="D17" s="225"/>
      <c r="E17" s="221"/>
      <c r="F17" s="94" t="s">
        <v>7</v>
      </c>
      <c r="G17" s="95"/>
      <c r="H17" s="95"/>
      <c r="I17" s="95"/>
    </row>
    <row r="18" spans="1:9" ht="34.5">
      <c r="A18" s="213"/>
      <c r="B18" s="213"/>
      <c r="C18" s="213" t="s">
        <v>31</v>
      </c>
      <c r="D18" s="226"/>
      <c r="E18" s="221"/>
      <c r="F18" s="94" t="s">
        <v>32</v>
      </c>
      <c r="G18" s="95">
        <f>+G20</f>
        <v>61782.3</v>
      </c>
      <c r="H18" s="95">
        <f>+H20</f>
        <v>61782.3</v>
      </c>
      <c r="I18" s="95">
        <f>+I20</f>
        <v>61782.3</v>
      </c>
    </row>
    <row r="19" spans="1:9" ht="14.25" customHeight="1">
      <c r="A19" s="213"/>
      <c r="B19" s="213"/>
      <c r="C19" s="213"/>
      <c r="D19" s="227"/>
      <c r="E19" s="221"/>
      <c r="F19" s="94" t="s">
        <v>7</v>
      </c>
      <c r="G19" s="116"/>
      <c r="H19" s="116"/>
      <c r="I19" s="116"/>
    </row>
    <row r="20" spans="1:9" ht="15" customHeight="1">
      <c r="A20" s="213"/>
      <c r="B20" s="213"/>
      <c r="C20" s="213"/>
      <c r="D20" s="227"/>
      <c r="E20" s="221"/>
      <c r="F20" s="94" t="s">
        <v>33</v>
      </c>
      <c r="G20" s="95">
        <f>+G22</f>
        <v>61782.3</v>
      </c>
      <c r="H20" s="95">
        <f>+H22</f>
        <v>61782.3</v>
      </c>
      <c r="I20" s="95">
        <f>+I22</f>
        <v>61782.3</v>
      </c>
    </row>
    <row r="21" spans="1:9" ht="14.25" customHeight="1">
      <c r="A21" s="213"/>
      <c r="B21" s="213"/>
      <c r="C21" s="213"/>
      <c r="D21" s="228"/>
      <c r="E21" s="221"/>
      <c r="F21" s="94" t="s">
        <v>7</v>
      </c>
      <c r="G21" s="117"/>
      <c r="H21" s="117"/>
      <c r="I21" s="117"/>
    </row>
    <row r="22" spans="1:9" ht="13.5" customHeight="1">
      <c r="A22" s="213"/>
      <c r="B22" s="213"/>
      <c r="C22" s="213"/>
      <c r="D22" s="221">
        <v>1212</v>
      </c>
      <c r="E22" s="218" t="s">
        <v>29</v>
      </c>
      <c r="F22" s="218"/>
      <c r="G22" s="95">
        <f>+G24</f>
        <v>61782.3</v>
      </c>
      <c r="H22" s="95">
        <f>+H24</f>
        <v>61782.3</v>
      </c>
      <c r="I22" s="95">
        <f>+I24</f>
        <v>61782.3</v>
      </c>
    </row>
    <row r="23" spans="1:9" ht="13.5" customHeight="1">
      <c r="A23" s="213"/>
      <c r="B23" s="213"/>
      <c r="C23" s="213"/>
      <c r="D23" s="221"/>
      <c r="E23" s="222">
        <v>12017</v>
      </c>
      <c r="F23" s="94" t="s">
        <v>7</v>
      </c>
      <c r="G23" s="168"/>
      <c r="H23" s="168"/>
      <c r="I23" s="168"/>
    </row>
    <row r="24" spans="1:9">
      <c r="A24" s="213"/>
      <c r="B24" s="213"/>
      <c r="C24" s="213"/>
      <c r="D24" s="221"/>
      <c r="E24" s="222"/>
      <c r="F24" s="118" t="str">
        <f>+Հ1!C22</f>
        <v xml:space="preserve"> Միջոցառման նկարագրությունը`</v>
      </c>
      <c r="G24" s="95">
        <f>G33+G40+G47+G54+G61+G26</f>
        <v>61782.3</v>
      </c>
      <c r="H24" s="95">
        <f>H33+H40+H47+H54+H61+H26</f>
        <v>61782.3</v>
      </c>
      <c r="I24" s="95">
        <f>I33+I40+I47+I54+I61+I26</f>
        <v>61782.3</v>
      </c>
    </row>
    <row r="25" spans="1:9" ht="13.5" customHeight="1">
      <c r="A25" s="213"/>
      <c r="B25" s="213"/>
      <c r="C25" s="213"/>
      <c r="D25" s="221"/>
      <c r="E25" s="221"/>
      <c r="F25" s="9" t="s">
        <v>25</v>
      </c>
      <c r="G25" s="117"/>
      <c r="H25" s="117"/>
      <c r="I25" s="117"/>
    </row>
    <row r="26" spans="1:9" ht="13.5" customHeight="1">
      <c r="A26" s="213"/>
      <c r="B26" s="213"/>
      <c r="C26" s="213"/>
      <c r="D26" s="221"/>
      <c r="E26" s="221"/>
      <c r="F26" s="119" t="s">
        <v>38</v>
      </c>
      <c r="G26" s="120">
        <f t="shared" ref="G26:I26" si="3">G28</f>
        <v>60030</v>
      </c>
      <c r="H26" s="120">
        <f t="shared" si="3"/>
        <v>60030</v>
      </c>
      <c r="I26" s="120">
        <f t="shared" si="3"/>
        <v>60030</v>
      </c>
    </row>
    <row r="27" spans="1:9" ht="13.5" customHeight="1">
      <c r="A27" s="213"/>
      <c r="B27" s="213"/>
      <c r="C27" s="213"/>
      <c r="D27" s="221"/>
      <c r="E27" s="221"/>
      <c r="F27" s="9" t="s">
        <v>28</v>
      </c>
      <c r="G27" s="122"/>
      <c r="H27" s="122"/>
      <c r="I27" s="122"/>
    </row>
    <row r="28" spans="1:9">
      <c r="A28" s="213"/>
      <c r="B28" s="213"/>
      <c r="C28" s="213"/>
      <c r="D28" s="221"/>
      <c r="E28" s="221"/>
      <c r="F28" s="94" t="s">
        <v>8</v>
      </c>
      <c r="G28" s="122">
        <f>+G29</f>
        <v>60030</v>
      </c>
      <c r="H28" s="122">
        <f>+H29</f>
        <v>60030</v>
      </c>
      <c r="I28" s="122">
        <f>+I29</f>
        <v>60030</v>
      </c>
    </row>
    <row r="29" spans="1:9">
      <c r="A29" s="213"/>
      <c r="B29" s="213"/>
      <c r="C29" s="213"/>
      <c r="D29" s="221"/>
      <c r="E29" s="221"/>
      <c r="F29" s="94" t="s">
        <v>9</v>
      </c>
      <c r="G29" s="122">
        <f t="shared" ref="G29:I31" si="4">G30</f>
        <v>60030</v>
      </c>
      <c r="H29" s="122">
        <f t="shared" si="4"/>
        <v>60030</v>
      </c>
      <c r="I29" s="122">
        <f t="shared" si="4"/>
        <v>60030</v>
      </c>
    </row>
    <row r="30" spans="1:9">
      <c r="A30" s="213"/>
      <c r="B30" s="213"/>
      <c r="C30" s="213"/>
      <c r="D30" s="221"/>
      <c r="E30" s="221"/>
      <c r="F30" s="94" t="s">
        <v>96</v>
      </c>
      <c r="G30" s="122">
        <f t="shared" si="4"/>
        <v>60030</v>
      </c>
      <c r="H30" s="122">
        <f t="shared" si="4"/>
        <v>60030</v>
      </c>
      <c r="I30" s="122">
        <f t="shared" si="4"/>
        <v>60030</v>
      </c>
    </row>
    <row r="31" spans="1:9" ht="34.5">
      <c r="A31" s="213"/>
      <c r="B31" s="213"/>
      <c r="C31" s="213"/>
      <c r="D31" s="221"/>
      <c r="E31" s="221"/>
      <c r="F31" s="94" t="s">
        <v>97</v>
      </c>
      <c r="G31" s="122">
        <f t="shared" si="4"/>
        <v>60030</v>
      </c>
      <c r="H31" s="122">
        <f t="shared" si="4"/>
        <v>60030</v>
      </c>
      <c r="I31" s="122">
        <f t="shared" si="4"/>
        <v>60030</v>
      </c>
    </row>
    <row r="32" spans="1:9">
      <c r="A32" s="213"/>
      <c r="B32" s="213"/>
      <c r="C32" s="213"/>
      <c r="D32" s="221"/>
      <c r="E32" s="221"/>
      <c r="F32" s="94" t="s">
        <v>99</v>
      </c>
      <c r="G32" s="122">
        <f>+Հ2!G48</f>
        <v>60030</v>
      </c>
      <c r="H32" s="122">
        <f>+Հ2!H48</f>
        <v>60030</v>
      </c>
      <c r="I32" s="122">
        <f>+Հ2!I48</f>
        <v>60030</v>
      </c>
    </row>
    <row r="33" spans="1:9">
      <c r="A33" s="213"/>
      <c r="B33" s="213"/>
      <c r="C33" s="213"/>
      <c r="D33" s="221"/>
      <c r="E33" s="221"/>
      <c r="F33" s="119" t="s">
        <v>149</v>
      </c>
      <c r="G33" s="120">
        <f t="shared" ref="G33:I33" si="5">G35</f>
        <v>320</v>
      </c>
      <c r="H33" s="120">
        <f t="shared" si="5"/>
        <v>320</v>
      </c>
      <c r="I33" s="120">
        <f t="shared" si="5"/>
        <v>320</v>
      </c>
    </row>
    <row r="34" spans="1:9" ht="34.5">
      <c r="A34" s="213"/>
      <c r="B34" s="213"/>
      <c r="C34" s="213"/>
      <c r="D34" s="221"/>
      <c r="E34" s="221"/>
      <c r="F34" s="9" t="s">
        <v>28</v>
      </c>
      <c r="G34" s="122"/>
      <c r="H34" s="122"/>
      <c r="I34" s="122"/>
    </row>
    <row r="35" spans="1:9">
      <c r="A35" s="213"/>
      <c r="B35" s="213"/>
      <c r="C35" s="213"/>
      <c r="D35" s="221"/>
      <c r="E35" s="221"/>
      <c r="F35" s="94" t="s">
        <v>8</v>
      </c>
      <c r="G35" s="122">
        <f>+G36</f>
        <v>320</v>
      </c>
      <c r="H35" s="122">
        <f>+H36</f>
        <v>320</v>
      </c>
      <c r="I35" s="122">
        <f>+I36</f>
        <v>320</v>
      </c>
    </row>
    <row r="36" spans="1:9">
      <c r="A36" s="213"/>
      <c r="B36" s="213"/>
      <c r="C36" s="213"/>
      <c r="D36" s="221"/>
      <c r="E36" s="221"/>
      <c r="F36" s="94" t="s">
        <v>9</v>
      </c>
      <c r="G36" s="122">
        <f t="shared" ref="G36:I38" si="6">G37</f>
        <v>320</v>
      </c>
      <c r="H36" s="122">
        <f t="shared" si="6"/>
        <v>320</v>
      </c>
      <c r="I36" s="122">
        <f t="shared" si="6"/>
        <v>320</v>
      </c>
    </row>
    <row r="37" spans="1:9" ht="34.5">
      <c r="A37" s="213"/>
      <c r="B37" s="213"/>
      <c r="C37" s="213"/>
      <c r="D37" s="221"/>
      <c r="E37" s="221"/>
      <c r="F37" s="94" t="s">
        <v>93</v>
      </c>
      <c r="G37" s="122">
        <f t="shared" si="6"/>
        <v>320</v>
      </c>
      <c r="H37" s="122">
        <f t="shared" si="6"/>
        <v>320</v>
      </c>
      <c r="I37" s="122">
        <f t="shared" si="6"/>
        <v>320</v>
      </c>
    </row>
    <row r="38" spans="1:9">
      <c r="A38" s="213"/>
      <c r="B38" s="213"/>
      <c r="C38" s="213"/>
      <c r="D38" s="221"/>
      <c r="E38" s="221"/>
      <c r="F38" s="94" t="s">
        <v>94</v>
      </c>
      <c r="G38" s="122">
        <f t="shared" si="6"/>
        <v>320</v>
      </c>
      <c r="H38" s="122">
        <f t="shared" si="6"/>
        <v>320</v>
      </c>
      <c r="I38" s="122">
        <f t="shared" si="6"/>
        <v>320</v>
      </c>
    </row>
    <row r="39" spans="1:9">
      <c r="A39" s="213"/>
      <c r="B39" s="213"/>
      <c r="C39" s="213"/>
      <c r="D39" s="221"/>
      <c r="E39" s="221"/>
      <c r="F39" s="123" t="s">
        <v>95</v>
      </c>
      <c r="G39" s="122">
        <f>+Հ2!G55</f>
        <v>320</v>
      </c>
      <c r="H39" s="122">
        <f>+Հ2!H55</f>
        <v>320</v>
      </c>
      <c r="I39" s="122">
        <f>+Հ2!I55</f>
        <v>320</v>
      </c>
    </row>
    <row r="40" spans="1:9">
      <c r="A40" s="213"/>
      <c r="B40" s="213"/>
      <c r="C40" s="213"/>
      <c r="D40" s="221"/>
      <c r="E40" s="221"/>
      <c r="F40" s="119" t="s">
        <v>150</v>
      </c>
      <c r="G40" s="120">
        <f t="shared" ref="G40:I40" si="7">G42</f>
        <v>870</v>
      </c>
      <c r="H40" s="120">
        <f t="shared" si="7"/>
        <v>870</v>
      </c>
      <c r="I40" s="120">
        <f t="shared" si="7"/>
        <v>870</v>
      </c>
    </row>
    <row r="41" spans="1:9" ht="34.5">
      <c r="A41" s="213"/>
      <c r="B41" s="213"/>
      <c r="C41" s="213"/>
      <c r="D41" s="221"/>
      <c r="E41" s="221"/>
      <c r="F41" s="9" t="s">
        <v>28</v>
      </c>
      <c r="G41" s="122"/>
      <c r="H41" s="122"/>
      <c r="I41" s="122"/>
    </row>
    <row r="42" spans="1:9">
      <c r="A42" s="213"/>
      <c r="B42" s="213"/>
      <c r="C42" s="213"/>
      <c r="D42" s="221"/>
      <c r="E42" s="221"/>
      <c r="F42" s="94" t="s">
        <v>8</v>
      </c>
      <c r="G42" s="122">
        <f>+G43</f>
        <v>870</v>
      </c>
      <c r="H42" s="122">
        <f>+H43</f>
        <v>870</v>
      </c>
      <c r="I42" s="122">
        <f>+I43</f>
        <v>870</v>
      </c>
    </row>
    <row r="43" spans="1:9">
      <c r="A43" s="213"/>
      <c r="B43" s="213"/>
      <c r="C43" s="213"/>
      <c r="D43" s="221"/>
      <c r="E43" s="221"/>
      <c r="F43" s="94" t="s">
        <v>9</v>
      </c>
      <c r="G43" s="122">
        <f t="shared" ref="G43:I45" si="8">G44</f>
        <v>870</v>
      </c>
      <c r="H43" s="122">
        <f t="shared" si="8"/>
        <v>870</v>
      </c>
      <c r="I43" s="122">
        <f t="shared" si="8"/>
        <v>870</v>
      </c>
    </row>
    <row r="44" spans="1:9" ht="34.5">
      <c r="A44" s="213"/>
      <c r="B44" s="213"/>
      <c r="C44" s="213"/>
      <c r="D44" s="221"/>
      <c r="E44" s="221"/>
      <c r="F44" s="94" t="s">
        <v>93</v>
      </c>
      <c r="G44" s="122">
        <f t="shared" si="8"/>
        <v>870</v>
      </c>
      <c r="H44" s="122">
        <f t="shared" si="8"/>
        <v>870</v>
      </c>
      <c r="I44" s="122">
        <f t="shared" si="8"/>
        <v>870</v>
      </c>
    </row>
    <row r="45" spans="1:9">
      <c r="A45" s="213"/>
      <c r="B45" s="213"/>
      <c r="C45" s="213"/>
      <c r="D45" s="221"/>
      <c r="E45" s="221"/>
      <c r="F45" s="94" t="s">
        <v>94</v>
      </c>
      <c r="G45" s="122">
        <f t="shared" si="8"/>
        <v>870</v>
      </c>
      <c r="H45" s="122">
        <f t="shared" si="8"/>
        <v>870</v>
      </c>
      <c r="I45" s="122">
        <f t="shared" si="8"/>
        <v>870</v>
      </c>
    </row>
    <row r="46" spans="1:9">
      <c r="A46" s="213"/>
      <c r="B46" s="213"/>
      <c r="C46" s="213"/>
      <c r="D46" s="221"/>
      <c r="E46" s="221"/>
      <c r="F46" s="123" t="s">
        <v>95</v>
      </c>
      <c r="G46" s="122">
        <f>+Հ2!G62</f>
        <v>870</v>
      </c>
      <c r="H46" s="122">
        <f>+Հ2!H62</f>
        <v>870</v>
      </c>
      <c r="I46" s="122">
        <f>+Հ2!I62</f>
        <v>870</v>
      </c>
    </row>
    <row r="47" spans="1:9">
      <c r="A47" s="213"/>
      <c r="B47" s="213"/>
      <c r="C47" s="213"/>
      <c r="D47" s="221"/>
      <c r="E47" s="221"/>
      <c r="F47" s="119" t="s">
        <v>151</v>
      </c>
      <c r="G47" s="120">
        <f t="shared" ref="G47:I47" si="9">G49</f>
        <v>312.3</v>
      </c>
      <c r="H47" s="120">
        <f t="shared" si="9"/>
        <v>312.3</v>
      </c>
      <c r="I47" s="120">
        <f t="shared" si="9"/>
        <v>312.3</v>
      </c>
    </row>
    <row r="48" spans="1:9" ht="34.5">
      <c r="A48" s="213"/>
      <c r="B48" s="213"/>
      <c r="C48" s="213"/>
      <c r="D48" s="221"/>
      <c r="E48" s="221"/>
      <c r="F48" s="9" t="s">
        <v>23</v>
      </c>
      <c r="G48" s="122"/>
      <c r="H48" s="122"/>
      <c r="I48" s="122"/>
    </row>
    <row r="49" spans="1:9">
      <c r="A49" s="213"/>
      <c r="B49" s="213"/>
      <c r="C49" s="213"/>
      <c r="D49" s="221"/>
      <c r="E49" s="221"/>
      <c r="F49" s="94" t="s">
        <v>8</v>
      </c>
      <c r="G49" s="122">
        <f>+G50</f>
        <v>312.3</v>
      </c>
      <c r="H49" s="122">
        <f>+H50</f>
        <v>312.3</v>
      </c>
      <c r="I49" s="122">
        <f>+I50</f>
        <v>312.3</v>
      </c>
    </row>
    <row r="50" spans="1:9">
      <c r="A50" s="213"/>
      <c r="B50" s="213"/>
      <c r="C50" s="213"/>
      <c r="D50" s="221"/>
      <c r="E50" s="221"/>
      <c r="F50" s="94" t="s">
        <v>9</v>
      </c>
      <c r="G50" s="122">
        <f t="shared" ref="G50:I52" si="10">G51</f>
        <v>312.3</v>
      </c>
      <c r="H50" s="122">
        <f t="shared" si="10"/>
        <v>312.3</v>
      </c>
      <c r="I50" s="122">
        <f t="shared" si="10"/>
        <v>312.3</v>
      </c>
    </row>
    <row r="51" spans="1:9" ht="34.5">
      <c r="A51" s="213"/>
      <c r="B51" s="213"/>
      <c r="C51" s="213"/>
      <c r="D51" s="221"/>
      <c r="E51" s="221"/>
      <c r="F51" s="94" t="s">
        <v>93</v>
      </c>
      <c r="G51" s="122">
        <f t="shared" si="10"/>
        <v>312.3</v>
      </c>
      <c r="H51" s="122">
        <f t="shared" si="10"/>
        <v>312.3</v>
      </c>
      <c r="I51" s="122">
        <f t="shared" si="10"/>
        <v>312.3</v>
      </c>
    </row>
    <row r="52" spans="1:9">
      <c r="A52" s="213"/>
      <c r="B52" s="213"/>
      <c r="C52" s="213"/>
      <c r="D52" s="221"/>
      <c r="E52" s="221"/>
      <c r="F52" s="94" t="s">
        <v>94</v>
      </c>
      <c r="G52" s="122">
        <f t="shared" si="10"/>
        <v>312.3</v>
      </c>
      <c r="H52" s="122">
        <f t="shared" si="10"/>
        <v>312.3</v>
      </c>
      <c r="I52" s="122">
        <f t="shared" si="10"/>
        <v>312.3</v>
      </c>
    </row>
    <row r="53" spans="1:9">
      <c r="A53" s="213"/>
      <c r="B53" s="213"/>
      <c r="C53" s="213"/>
      <c r="D53" s="221"/>
      <c r="E53" s="221"/>
      <c r="F53" s="123" t="s">
        <v>95</v>
      </c>
      <c r="G53" s="122">
        <f>+Հ2!G69</f>
        <v>312.3</v>
      </c>
      <c r="H53" s="122">
        <f>+Հ2!H69</f>
        <v>312.3</v>
      </c>
      <c r="I53" s="122">
        <f>+Հ2!I69</f>
        <v>312.3</v>
      </c>
    </row>
    <row r="54" spans="1:9">
      <c r="A54" s="213"/>
      <c r="B54" s="213"/>
      <c r="C54" s="213"/>
      <c r="D54" s="221"/>
      <c r="E54" s="221"/>
      <c r="F54" s="119" t="s">
        <v>152</v>
      </c>
      <c r="G54" s="120">
        <f t="shared" ref="G54:I54" si="11">G56</f>
        <v>120</v>
      </c>
      <c r="H54" s="120">
        <f t="shared" si="11"/>
        <v>120</v>
      </c>
      <c r="I54" s="120">
        <f t="shared" si="11"/>
        <v>120</v>
      </c>
    </row>
    <row r="55" spans="1:9" ht="34.5">
      <c r="A55" s="213"/>
      <c r="B55" s="213"/>
      <c r="C55" s="213"/>
      <c r="D55" s="221"/>
      <c r="E55" s="221"/>
      <c r="F55" s="9" t="s">
        <v>23</v>
      </c>
      <c r="G55" s="122"/>
      <c r="H55" s="122"/>
      <c r="I55" s="122"/>
    </row>
    <row r="56" spans="1:9">
      <c r="A56" s="213"/>
      <c r="B56" s="213"/>
      <c r="C56" s="213"/>
      <c r="D56" s="221"/>
      <c r="E56" s="221"/>
      <c r="F56" s="94" t="s">
        <v>8</v>
      </c>
      <c r="G56" s="122">
        <f>+G57</f>
        <v>120</v>
      </c>
      <c r="H56" s="122">
        <f>+H57</f>
        <v>120</v>
      </c>
      <c r="I56" s="122">
        <f>+I57</f>
        <v>120</v>
      </c>
    </row>
    <row r="57" spans="1:9">
      <c r="A57" s="213"/>
      <c r="B57" s="213"/>
      <c r="C57" s="213"/>
      <c r="D57" s="221"/>
      <c r="E57" s="221"/>
      <c r="F57" s="94" t="s">
        <v>9</v>
      </c>
      <c r="G57" s="122">
        <f t="shared" ref="G57:I59" si="12">G58</f>
        <v>120</v>
      </c>
      <c r="H57" s="122">
        <f t="shared" si="12"/>
        <v>120</v>
      </c>
      <c r="I57" s="122">
        <f t="shared" si="12"/>
        <v>120</v>
      </c>
    </row>
    <row r="58" spans="1:9" ht="34.5">
      <c r="A58" s="213"/>
      <c r="B58" s="213"/>
      <c r="C58" s="213"/>
      <c r="D58" s="221"/>
      <c r="E58" s="221"/>
      <c r="F58" s="94" t="s">
        <v>93</v>
      </c>
      <c r="G58" s="122">
        <f t="shared" si="12"/>
        <v>120</v>
      </c>
      <c r="H58" s="122">
        <f t="shared" si="12"/>
        <v>120</v>
      </c>
      <c r="I58" s="122">
        <f t="shared" si="12"/>
        <v>120</v>
      </c>
    </row>
    <row r="59" spans="1:9">
      <c r="A59" s="213"/>
      <c r="B59" s="213"/>
      <c r="C59" s="213"/>
      <c r="D59" s="221"/>
      <c r="E59" s="221"/>
      <c r="F59" s="94" t="s">
        <v>94</v>
      </c>
      <c r="G59" s="122">
        <f t="shared" si="12"/>
        <v>120</v>
      </c>
      <c r="H59" s="122">
        <f t="shared" si="12"/>
        <v>120</v>
      </c>
      <c r="I59" s="122">
        <f t="shared" si="12"/>
        <v>120</v>
      </c>
    </row>
    <row r="60" spans="1:9">
      <c r="A60" s="213"/>
      <c r="B60" s="213"/>
      <c r="C60" s="213"/>
      <c r="D60" s="221"/>
      <c r="E60" s="221"/>
      <c r="F60" s="123" t="s">
        <v>95</v>
      </c>
      <c r="G60" s="122">
        <f>+Հ2!G76</f>
        <v>120</v>
      </c>
      <c r="H60" s="122">
        <f>+Հ2!H76</f>
        <v>120</v>
      </c>
      <c r="I60" s="122">
        <f>+Հ2!I76</f>
        <v>120</v>
      </c>
    </row>
    <row r="61" spans="1:9">
      <c r="A61" s="213"/>
      <c r="B61" s="213"/>
      <c r="C61" s="213"/>
      <c r="D61" s="221"/>
      <c r="E61" s="221"/>
      <c r="F61" s="119" t="s">
        <v>153</v>
      </c>
      <c r="G61" s="120">
        <f t="shared" ref="G61:I61" si="13">G63</f>
        <v>130</v>
      </c>
      <c r="H61" s="120">
        <f t="shared" si="13"/>
        <v>130</v>
      </c>
      <c r="I61" s="120">
        <f t="shared" si="13"/>
        <v>130</v>
      </c>
    </row>
    <row r="62" spans="1:9" ht="34.5">
      <c r="A62" s="213"/>
      <c r="B62" s="213"/>
      <c r="C62" s="213"/>
      <c r="D62" s="221"/>
      <c r="E62" s="221"/>
      <c r="F62" s="9" t="s">
        <v>23</v>
      </c>
      <c r="G62" s="122"/>
      <c r="H62" s="122"/>
      <c r="I62" s="122"/>
    </row>
    <row r="63" spans="1:9">
      <c r="A63" s="213"/>
      <c r="B63" s="213"/>
      <c r="C63" s="213"/>
      <c r="D63" s="221"/>
      <c r="E63" s="221"/>
      <c r="F63" s="94" t="s">
        <v>8</v>
      </c>
      <c r="G63" s="122">
        <f>+G64</f>
        <v>130</v>
      </c>
      <c r="H63" s="122">
        <f>+H64</f>
        <v>130</v>
      </c>
      <c r="I63" s="122">
        <f>+I64</f>
        <v>130</v>
      </c>
    </row>
    <row r="64" spans="1:9">
      <c r="A64" s="213"/>
      <c r="B64" s="213"/>
      <c r="C64" s="213"/>
      <c r="D64" s="221"/>
      <c r="E64" s="221"/>
      <c r="F64" s="94" t="s">
        <v>9</v>
      </c>
      <c r="G64" s="122">
        <f t="shared" ref="G64:I66" si="14">G65</f>
        <v>130</v>
      </c>
      <c r="H64" s="122">
        <f t="shared" si="14"/>
        <v>130</v>
      </c>
      <c r="I64" s="122">
        <f t="shared" si="14"/>
        <v>130</v>
      </c>
    </row>
    <row r="65" spans="1:9" ht="34.5">
      <c r="A65" s="213"/>
      <c r="B65" s="213"/>
      <c r="C65" s="213"/>
      <c r="D65" s="221"/>
      <c r="E65" s="221"/>
      <c r="F65" s="94" t="s">
        <v>93</v>
      </c>
      <c r="G65" s="122">
        <f t="shared" si="14"/>
        <v>130</v>
      </c>
      <c r="H65" s="122">
        <f t="shared" si="14"/>
        <v>130</v>
      </c>
      <c r="I65" s="122">
        <f t="shared" si="14"/>
        <v>130</v>
      </c>
    </row>
    <row r="66" spans="1:9">
      <c r="A66" s="213"/>
      <c r="B66" s="213"/>
      <c r="C66" s="213"/>
      <c r="D66" s="221"/>
      <c r="E66" s="221"/>
      <c r="F66" s="94" t="s">
        <v>94</v>
      </c>
      <c r="G66" s="122">
        <f t="shared" si="14"/>
        <v>130</v>
      </c>
      <c r="H66" s="122">
        <f t="shared" si="14"/>
        <v>130</v>
      </c>
      <c r="I66" s="122">
        <f t="shared" si="14"/>
        <v>130</v>
      </c>
    </row>
    <row r="67" spans="1:9">
      <c r="A67" s="213"/>
      <c r="B67" s="213"/>
      <c r="C67" s="213"/>
      <c r="D67" s="221"/>
      <c r="E67" s="221"/>
      <c r="F67" s="123" t="s">
        <v>95</v>
      </c>
      <c r="G67" s="122">
        <f>+Հ2!G83</f>
        <v>130</v>
      </c>
      <c r="H67" s="122">
        <f>+Հ2!H83</f>
        <v>130</v>
      </c>
      <c r="I67" s="122">
        <f>+Հ2!I83</f>
        <v>130</v>
      </c>
    </row>
    <row r="68" spans="1:9">
      <c r="A68" s="65" t="s">
        <v>74</v>
      </c>
      <c r="B68" s="65"/>
      <c r="C68" s="65"/>
      <c r="D68" s="65"/>
      <c r="E68" s="169"/>
      <c r="F68" s="125" t="s">
        <v>61</v>
      </c>
      <c r="G68" s="126">
        <f>+G69</f>
        <v>-61782.3</v>
      </c>
      <c r="H68" s="126">
        <f>+H69</f>
        <v>-61782.3</v>
      </c>
      <c r="I68" s="126">
        <f>+I69</f>
        <v>-61782.3</v>
      </c>
    </row>
    <row r="69" spans="1:9" ht="34.5">
      <c r="A69" s="128"/>
      <c r="B69" s="65"/>
      <c r="C69" s="65"/>
      <c r="D69" s="65"/>
      <c r="E69" s="65"/>
      <c r="F69" s="83" t="s">
        <v>68</v>
      </c>
      <c r="G69" s="126">
        <f t="shared" ref="G69:I69" si="15">+G71</f>
        <v>-61782.3</v>
      </c>
      <c r="H69" s="126">
        <f t="shared" si="15"/>
        <v>-61782.3</v>
      </c>
      <c r="I69" s="126">
        <f t="shared" si="15"/>
        <v>-61782.3</v>
      </c>
    </row>
    <row r="70" spans="1:9">
      <c r="A70" s="128"/>
      <c r="B70" s="128" t="s">
        <v>75</v>
      </c>
      <c r="C70" s="128"/>
      <c r="D70" s="128"/>
      <c r="E70" s="128"/>
      <c r="F70" s="94" t="s">
        <v>7</v>
      </c>
      <c r="G70" s="129"/>
      <c r="H70" s="129"/>
      <c r="I70" s="129"/>
    </row>
    <row r="71" spans="1:9">
      <c r="A71" s="128"/>
      <c r="B71" s="128"/>
      <c r="C71" s="130"/>
      <c r="D71" s="130"/>
      <c r="E71" s="130"/>
      <c r="F71" s="83" t="s">
        <v>69</v>
      </c>
      <c r="G71" s="126">
        <f>+G73</f>
        <v>-61782.3</v>
      </c>
      <c r="H71" s="126">
        <f t="shared" ref="H71:I71" si="16">+H73</f>
        <v>-61782.3</v>
      </c>
      <c r="I71" s="126">
        <f t="shared" si="16"/>
        <v>-61782.3</v>
      </c>
    </row>
    <row r="72" spans="1:9">
      <c r="A72" s="128"/>
      <c r="B72" s="128"/>
      <c r="C72" s="128" t="s">
        <v>75</v>
      </c>
      <c r="D72" s="128"/>
      <c r="E72" s="128"/>
      <c r="F72" s="94" t="s">
        <v>7</v>
      </c>
      <c r="G72" s="129"/>
      <c r="H72" s="129"/>
      <c r="I72" s="129"/>
    </row>
    <row r="73" spans="1:9">
      <c r="A73" s="128"/>
      <c r="B73" s="128"/>
      <c r="C73" s="128"/>
      <c r="D73" s="65" t="s">
        <v>76</v>
      </c>
      <c r="E73" s="218" t="s">
        <v>71</v>
      </c>
      <c r="F73" s="218" t="s">
        <v>62</v>
      </c>
      <c r="G73" s="126">
        <f>+G75</f>
        <v>-61782.3</v>
      </c>
      <c r="H73" s="126">
        <f t="shared" ref="H73:I73" si="17">+H75</f>
        <v>-61782.3</v>
      </c>
      <c r="I73" s="126">
        <f t="shared" si="17"/>
        <v>-61782.3</v>
      </c>
    </row>
    <row r="74" spans="1:9">
      <c r="A74" s="128"/>
      <c r="B74" s="128"/>
      <c r="C74" s="128"/>
      <c r="D74" s="128"/>
      <c r="E74" s="132"/>
      <c r="F74" s="133" t="s">
        <v>7</v>
      </c>
      <c r="G74" s="64"/>
      <c r="H74" s="64"/>
      <c r="I74" s="64"/>
    </row>
    <row r="75" spans="1:9">
      <c r="A75" s="128"/>
      <c r="B75" s="128"/>
      <c r="C75" s="128"/>
      <c r="D75" s="128"/>
      <c r="E75" s="134">
        <v>11001</v>
      </c>
      <c r="F75" s="94" t="s">
        <v>62</v>
      </c>
      <c r="G75" s="126">
        <f>+G77</f>
        <v>-61782.3</v>
      </c>
      <c r="H75" s="126">
        <f>+H77</f>
        <v>-61782.3</v>
      </c>
      <c r="I75" s="126">
        <f>+I77</f>
        <v>-61782.3</v>
      </c>
    </row>
    <row r="76" spans="1:9">
      <c r="A76" s="128"/>
      <c r="B76" s="128"/>
      <c r="C76" s="128"/>
      <c r="D76" s="128"/>
      <c r="E76" s="282"/>
      <c r="F76" s="9" t="s">
        <v>25</v>
      </c>
      <c r="G76" s="131"/>
      <c r="H76" s="131"/>
      <c r="I76" s="131"/>
    </row>
    <row r="77" spans="1:9">
      <c r="A77" s="128"/>
      <c r="B77" s="128"/>
      <c r="C77" s="128"/>
      <c r="D77" s="128"/>
      <c r="E77" s="283"/>
      <c r="F77" s="119" t="s">
        <v>70</v>
      </c>
      <c r="G77" s="126">
        <f t="shared" ref="G77:I77" si="18">+G79</f>
        <v>-61782.3</v>
      </c>
      <c r="H77" s="126">
        <f t="shared" si="18"/>
        <v>-61782.3</v>
      </c>
      <c r="I77" s="126">
        <f t="shared" si="18"/>
        <v>-61782.3</v>
      </c>
    </row>
    <row r="78" spans="1:9" ht="34.5">
      <c r="A78" s="128"/>
      <c r="B78" s="128"/>
      <c r="C78" s="128"/>
      <c r="D78" s="128"/>
      <c r="E78" s="283"/>
      <c r="F78" s="9" t="s">
        <v>28</v>
      </c>
      <c r="G78" s="126"/>
      <c r="H78" s="126"/>
      <c r="I78" s="126"/>
    </row>
    <row r="79" spans="1:9">
      <c r="A79" s="128"/>
      <c r="B79" s="128"/>
      <c r="C79" s="128"/>
      <c r="D79" s="128"/>
      <c r="E79" s="283"/>
      <c r="F79" s="9" t="s">
        <v>8</v>
      </c>
      <c r="G79" s="126">
        <f t="shared" ref="G79:I80" si="19">+G80</f>
        <v>-61782.3</v>
      </c>
      <c r="H79" s="126">
        <f t="shared" si="19"/>
        <v>-61782.3</v>
      </c>
      <c r="I79" s="126">
        <f t="shared" si="19"/>
        <v>-61782.3</v>
      </c>
    </row>
    <row r="80" spans="1:9">
      <c r="A80" s="128"/>
      <c r="B80" s="128"/>
      <c r="C80" s="128"/>
      <c r="D80" s="128"/>
      <c r="E80" s="283"/>
      <c r="F80" s="9" t="s">
        <v>9</v>
      </c>
      <c r="G80" s="126">
        <f t="shared" si="19"/>
        <v>-61782.3</v>
      </c>
      <c r="H80" s="126">
        <f t="shared" si="19"/>
        <v>-61782.3</v>
      </c>
      <c r="I80" s="126">
        <f t="shared" si="19"/>
        <v>-61782.3</v>
      </c>
    </row>
    <row r="81" spans="1:9">
      <c r="A81" s="128"/>
      <c r="B81" s="128"/>
      <c r="C81" s="128"/>
      <c r="D81" s="128"/>
      <c r="E81" s="283"/>
      <c r="F81" s="9" t="s">
        <v>72</v>
      </c>
      <c r="G81" s="126">
        <f>+G82</f>
        <v>-61782.3</v>
      </c>
      <c r="H81" s="126">
        <f>+H82</f>
        <v>-61782.3</v>
      </c>
      <c r="I81" s="126">
        <f>+I82</f>
        <v>-61782.3</v>
      </c>
    </row>
    <row r="82" spans="1:9">
      <c r="A82" s="130"/>
      <c r="B82" s="130"/>
      <c r="C82" s="130"/>
      <c r="D82" s="130"/>
      <c r="E82" s="284"/>
      <c r="F82" s="94" t="s">
        <v>73</v>
      </c>
      <c r="G82" s="135">
        <f>-Հ2!G102</f>
        <v>-61782.3</v>
      </c>
      <c r="H82" s="135">
        <f>-Հ2!H102</f>
        <v>-61782.3</v>
      </c>
      <c r="I82" s="135">
        <f>-Հ2!I102</f>
        <v>-61782.3</v>
      </c>
    </row>
  </sheetData>
  <mergeCells count="19">
    <mergeCell ref="E73:F73"/>
    <mergeCell ref="E76:E82"/>
    <mergeCell ref="B5:H5"/>
    <mergeCell ref="A9:C9"/>
    <mergeCell ref="D9:E9"/>
    <mergeCell ref="F9:F10"/>
    <mergeCell ref="G9:I9"/>
    <mergeCell ref="A14:A67"/>
    <mergeCell ref="B14:B15"/>
    <mergeCell ref="C14:C17"/>
    <mergeCell ref="D14:D17"/>
    <mergeCell ref="E14:E21"/>
    <mergeCell ref="B16:B67"/>
    <mergeCell ref="C18:C67"/>
    <mergeCell ref="D18:D21"/>
    <mergeCell ref="D22:D67"/>
    <mergeCell ref="E22:F22"/>
    <mergeCell ref="E23:E24"/>
    <mergeCell ref="E25:E6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Հ1</vt:lpstr>
      <vt:lpstr>Հ2</vt:lpstr>
      <vt:lpstr>Հ3</vt:lpstr>
      <vt:lpstr>Հ4</vt:lpstr>
      <vt:lpstr>Հ5</vt:lpstr>
      <vt:lpstr>Հ6</vt:lpstr>
      <vt:lpstr>Հ7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h.aperyan</cp:lastModifiedBy>
  <cp:lastPrinted>2021-04-07T09:04:05Z</cp:lastPrinted>
  <dcterms:created xsi:type="dcterms:W3CDTF">2020-05-26T05:50:11Z</dcterms:created>
  <dcterms:modified xsi:type="dcterms:W3CDTF">2021-04-07T12:21:58Z</dcterms:modified>
</cp:coreProperties>
</file>