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20" yWindow="-120" windowWidth="24240" windowHeight="13740"/>
  </bookViews>
  <sheets>
    <sheet name="tntes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1" l="1"/>
  <c r="D38" i="1"/>
  <c r="E37" i="1"/>
  <c r="D37" i="1"/>
  <c r="E36" i="1"/>
  <c r="D36" i="1"/>
  <c r="E35" i="1"/>
  <c r="D35" i="1"/>
  <c r="E34" i="1"/>
  <c r="D34" i="1"/>
  <c r="E33" i="1"/>
  <c r="D33" i="1"/>
  <c r="E32" i="1"/>
  <c r="D32" i="1"/>
  <c r="E31" i="1"/>
  <c r="D31" i="1"/>
  <c r="E30" i="1"/>
  <c r="D30" i="1"/>
  <c r="D48" i="1"/>
  <c r="D41" i="1"/>
  <c r="D43" i="1"/>
  <c r="D45" i="1"/>
  <c r="E41" i="1"/>
  <c r="E43" i="1"/>
  <c r="E45" i="1"/>
  <c r="E48" i="1"/>
  <c r="E49" i="1"/>
  <c r="D49" i="1"/>
  <c r="F19" i="1"/>
  <c r="F18" i="1" s="1"/>
  <c r="F17" i="1" s="1"/>
  <c r="F15" i="1" s="1"/>
  <c r="F13" i="1" s="1"/>
  <c r="F28" i="1"/>
  <c r="F27" i="1" s="1"/>
  <c r="D20" i="1"/>
  <c r="D19" i="1" s="1"/>
  <c r="D18" i="1" s="1"/>
  <c r="D17" i="1" s="1"/>
  <c r="D15" i="1" s="1"/>
  <c r="D13" i="1" s="1"/>
  <c r="E20" i="1"/>
  <c r="E19" i="1" s="1"/>
  <c r="E18" i="1" s="1"/>
  <c r="E17" i="1" s="1"/>
  <c r="E15" i="1" s="1"/>
  <c r="E13" i="1" s="1"/>
  <c r="D22" i="1"/>
  <c r="E22" i="1"/>
  <c r="D24" i="1"/>
  <c r="E24" i="1"/>
  <c r="D29" i="1"/>
  <c r="E29" i="1"/>
  <c r="E46" i="1"/>
  <c r="D47" i="1"/>
  <c r="E47" i="1"/>
  <c r="D46" i="1"/>
  <c r="D44" i="1"/>
  <c r="D42" i="1"/>
  <c r="E44" i="1"/>
  <c r="E42" i="1"/>
  <c r="E40" i="1"/>
  <c r="D40" i="1"/>
  <c r="E28" i="1" l="1"/>
  <c r="E27" i="1"/>
  <c r="F26" i="1"/>
  <c r="D27" i="1"/>
  <c r="D28" i="1"/>
  <c r="E26" i="1" l="1"/>
  <c r="F25" i="1"/>
  <c r="D26" i="1"/>
  <c r="D25" i="1" l="1"/>
  <c r="F23" i="1"/>
  <c r="E25" i="1"/>
  <c r="F21" i="1" l="1"/>
  <c r="F11" i="1" s="1"/>
  <c r="E23" i="1"/>
  <c r="D23" i="1"/>
  <c r="E21" i="1" l="1"/>
  <c r="D21" i="1"/>
  <c r="F9" i="1"/>
  <c r="E9" i="1" l="1"/>
  <c r="E11" i="1"/>
  <c r="D11" i="1"/>
  <c r="D9" i="1" s="1"/>
</calcChain>
</file>

<file path=xl/sharedStrings.xml><?xml version="1.0" encoding="utf-8"?>
<sst xmlns="http://schemas.openxmlformats.org/spreadsheetml/2006/main" count="57" uniqueCount="37">
  <si>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</si>
  <si>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</si>
  <si>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Ինն ամիս</t>
  </si>
  <si>
    <t xml:space="preserve"> Տարի</t>
  </si>
  <si>
    <t xml:space="preserve"> Ծրագիր</t>
  </si>
  <si>
    <t xml:space="preserve"> Միջոց առում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</si>
  <si>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</si>
  <si>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</si>
  <si>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</si>
  <si>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</si>
  <si>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</si>
  <si>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</si>
  <si>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11002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</si>
  <si>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</si>
  <si>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</si>
  <si>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</si>
  <si>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11005</t>
  </si>
  <si>
    <t xml:space="preserve"> ՀՀ կրթության, գիտության, մշակույթի և սպորտի  նախարարության գիտության կոմիտե</t>
  </si>
  <si>
    <t xml:space="preserve"> 1162</t>
  </si>
  <si>
    <t xml:space="preserve"> Գիտական և գիտատեխնիկական հետազոտությունների ծրագիր</t>
  </si>
  <si>
    <t xml:space="preserve"> Գիտական ենթակառուցվածքի արդիականացում</t>
  </si>
  <si>
    <t xml:space="preserve"> Գիտական և գիտատեխնիկական պայմանագրային (թեմատիկ) հետազոտություններ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</si>
  <si>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հազար դրամ</t>
  </si>
  <si>
    <t xml:space="preserve"> ՀՀ կառավարության պահուստային ֆոնդ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</si>
  <si>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</si>
  <si>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</si>
  <si>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</si>
  <si>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ՀՀ կառավարության  2021 թվականի </t>
  </si>
  <si>
    <t>______________ ի    ___Ն որոշման</t>
  </si>
  <si>
    <t>Ցուցանիշների փոփոխությունը (ավելացումները նշված են դրական նշանով, իսկ նվազեցումները՝ փակագծերում)</t>
  </si>
  <si>
    <t xml:space="preserve"> Առաջին կիսամյակ </t>
  </si>
  <si>
    <t xml:space="preserve">                                                        Հավելված N 3</t>
  </si>
  <si>
    <t xml:space="preserve">ՀԱՅԱՍՏԱՆԻ ՀԱՆՐԱՊԵՏՈՒԹՅԱՆ ԿԱՌԱՎԱՐՈՒԹՅԱՆ 2020 ԹՎԱԿԱՆԻ ԴԵԿՏԵՄԲԵՐԻ 30-Ի N 2215-Ն ՈՐՈՇՄԱՆ N 4 ՀԱՎԵԼՎԱԾՈՒՄ  ԿԱՏԱՐՎՈՂ  ԼՐԱՑՈՒՄՆԵՐԸ ԵՎ ՓՈՓՈԽՈՒԹՅՈՒՆՆԵՐԸ
</t>
  </si>
  <si>
    <t xml:space="preserve"> 32001</t>
  </si>
  <si>
    <t xml:space="preserve"> ՀՀ ԳԱԱ ինստիտուտների տեխնիկական հագեցվածության բարելավում և արդիականացում</t>
  </si>
  <si>
    <t xml:space="preserve"> Կապիտալ դրամաշնորհներ պետական հատվածի այլ մակարդակներին</t>
  </si>
  <si>
    <t xml:space="preserve"> - Այլ կապիտալ դրամաշնորհներ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</si>
</sst>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##,##0.0;\(##,##0.0\);\-"/>
    <numFmt numFmtId="167" formatCode="_(* #,##0.0_);_(* \(#,##0.0\);_(* &quot;-&quot;??_);_(@_)"/>
  </numFmts>
  <fonts count="27" x14ac:knownFonts="1">
    <font>
      <sz val="8"/>
      <name val="GHEA Grapalat"/>
      <family val="2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i/>
      <sz val="12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GHEA Grapalat"/>
      <family val="3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horizontal="left" vertical="top" wrapText="1"/>
    </xf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1" fillId="26" borderId="0" applyNumberFormat="0" applyBorder="0" applyAlignment="0" applyProtection="0"/>
    <xf numFmtId="0" fontId="12" fillId="27" borderId="5" applyNumberFormat="0" applyAlignment="0" applyProtection="0"/>
    <xf numFmtId="0" fontId="13" fillId="28" borderId="6" applyNumberFormat="0" applyAlignment="0" applyProtection="0"/>
    <xf numFmtId="0" fontId="14" fillId="0" borderId="0" applyNumberFormat="0" applyFill="0" applyBorder="0" applyAlignment="0" applyProtection="0"/>
    <xf numFmtId="0" fontId="15" fillId="29" borderId="0" applyNumberFormat="0" applyBorder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30" borderId="5" applyNumberFormat="0" applyAlignment="0" applyProtection="0"/>
    <xf numFmtId="0" fontId="20" fillId="0" borderId="10" applyNumberFormat="0" applyFill="0" applyAlignment="0" applyProtection="0"/>
    <xf numFmtId="0" fontId="21" fillId="31" borderId="0" applyNumberFormat="0" applyBorder="0" applyAlignment="0" applyProtection="0"/>
    <xf numFmtId="0" fontId="9" fillId="32" borderId="11" applyNumberFormat="0" applyFont="0" applyAlignment="0" applyProtection="0"/>
    <xf numFmtId="0" fontId="22" fillId="27" borderId="12" applyNumberFormat="0" applyAlignment="0" applyProtection="0"/>
    <xf numFmtId="165" fontId="1" fillId="0" borderId="0" applyFill="0" applyBorder="0" applyProtection="0">
      <alignment horizontal="right" vertical="top"/>
    </xf>
    <xf numFmtId="165" fontId="2" fillId="0" borderId="0" applyFill="0" applyBorder="0" applyProtection="0">
      <alignment horizontal="right" vertical="top"/>
    </xf>
    <xf numFmtId="165" fontId="3" fillId="0" borderId="0" applyFill="0" applyBorder="0" applyProtection="0">
      <alignment horizontal="right" vertical="top"/>
    </xf>
    <xf numFmtId="0" fontId="23" fillId="0" borderId="0" applyNumberFormat="0" applyFill="0" applyBorder="0" applyAlignment="0" applyProtection="0"/>
    <xf numFmtId="0" fontId="24" fillId="0" borderId="13" applyNumberFormat="0" applyFill="0" applyAlignment="0" applyProtection="0"/>
    <xf numFmtId="0" fontId="25" fillId="0" borderId="0" applyNumberFormat="0" applyFill="0" applyBorder="0" applyAlignment="0" applyProtection="0"/>
  </cellStyleXfs>
  <cellXfs count="28">
    <xf numFmtId="0" fontId="0" fillId="0" borderId="0" xfId="0">
      <alignment horizontal="left" vertical="top" wrapText="1"/>
    </xf>
    <xf numFmtId="0" fontId="4" fillId="0" borderId="0" xfId="0" applyFont="1" applyFill="1" applyAlignment="1"/>
    <xf numFmtId="0" fontId="4" fillId="0" borderId="0" xfId="0" applyFo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165" fontId="5" fillId="0" borderId="1" xfId="40" applyNumberFormat="1" applyFont="1" applyBorder="1" applyAlignment="1">
      <alignment horizontal="right" vertical="top"/>
    </xf>
    <xf numFmtId="0" fontId="4" fillId="0" borderId="1" xfId="0" applyFont="1" applyBorder="1" applyAlignment="1">
      <alignment horizontal="left" vertical="top" wrapText="1"/>
    </xf>
    <xf numFmtId="165" fontId="4" fillId="0" borderId="1" xfId="39" applyNumberFormat="1" applyFont="1" applyBorder="1" applyAlignment="1">
      <alignment horizontal="right" vertical="top"/>
    </xf>
    <xf numFmtId="0" fontId="6" fillId="0" borderId="1" xfId="0" applyFont="1" applyBorder="1" applyAlignment="1">
      <alignment horizontal="left" vertical="top" wrapText="1"/>
    </xf>
    <xf numFmtId="165" fontId="6" fillId="0" borderId="1" xfId="41" applyNumberFormat="1" applyFont="1" applyBorder="1" applyAlignment="1">
      <alignment horizontal="right" vertical="top"/>
    </xf>
    <xf numFmtId="0" fontId="4" fillId="0" borderId="0" xfId="0" applyNumberFormat="1" applyFont="1" applyAlignment="1">
      <alignment horizontal="left" vertical="top" wrapText="1"/>
    </xf>
    <xf numFmtId="167" fontId="4" fillId="0" borderId="1" xfId="0" applyNumberFormat="1" applyFont="1" applyBorder="1" applyAlignment="1">
      <alignment horizontal="right" vertical="top" wrapText="1"/>
    </xf>
    <xf numFmtId="164" fontId="4" fillId="0" borderId="1" xfId="0" applyNumberFormat="1" applyFont="1" applyBorder="1" applyAlignment="1">
      <alignment horizontal="right" vertical="top" wrapText="1"/>
    </xf>
    <xf numFmtId="0" fontId="26" fillId="0" borderId="1" xfId="0" applyFont="1" applyFill="1" applyBorder="1" applyAlignment="1">
      <alignment horizontal="center" vertical="top" wrapText="1"/>
    </xf>
    <xf numFmtId="0" fontId="26" fillId="0" borderId="1" xfId="0" applyFont="1" applyFill="1" applyBorder="1" applyAlignment="1">
      <alignment horizontal="center" vertical="center" wrapText="1"/>
    </xf>
    <xf numFmtId="165" fontId="8" fillId="0" borderId="1" xfId="41" applyNumberFormat="1" applyFont="1" applyBorder="1" applyAlignment="1">
      <alignment horizontal="right" vertical="top"/>
    </xf>
    <xf numFmtId="165" fontId="4" fillId="0" borderId="1" xfId="39" applyFont="1" applyBorder="1">
      <alignment horizontal="right" vertical="top"/>
    </xf>
    <xf numFmtId="0" fontId="6" fillId="0" borderId="1" xfId="0" applyFont="1" applyBorder="1">
      <alignment horizontal="left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wrapText="1"/>
    </xf>
    <xf numFmtId="0" fontId="7" fillId="0" borderId="0" xfId="0" applyFont="1" applyAlignment="1">
      <alignment horizontal="center" vertical="top" wrapText="1"/>
    </xf>
    <xf numFmtId="0" fontId="4" fillId="0" borderId="0" xfId="0" applyFont="1" applyBorder="1">
      <alignment horizontal="left" vertical="top" wrapText="1"/>
    </xf>
    <xf numFmtId="0" fontId="4" fillId="0" borderId="0" xfId="0" applyFont="1" applyFill="1" applyBorder="1" applyAlignment="1">
      <alignment horizontal="center" wrapText="1"/>
    </xf>
  </cellXfs>
  <cellStyles count="4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 customBuiltin="1"/>
    <cellStyle name="Note" xfId="37" builtinId="10" customBuiltin="1"/>
    <cellStyle name="Output" xfId="38" builtinId="21" customBuiltin="1"/>
    <cellStyle name="SN_241" xfId="39"/>
    <cellStyle name="SN_b" xfId="40"/>
    <cellStyle name="SN_it" xfId="41"/>
    <cellStyle name="Title" xfId="42" builtinId="15" customBuiltin="1"/>
    <cellStyle name="Total" xfId="43" builtinId="25" customBuiltin="1"/>
    <cellStyle name="Warning Text" xfId="4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tabSelected="1" topLeftCell="C1" workbookViewId="0">
      <selection activeCell="M14" sqref="M14"/>
    </sheetView>
  </sheetViews>
  <sheetFormatPr defaultRowHeight="17.25" x14ac:dyDescent="0.25"/>
  <cols>
    <col min="1" max="2" width="10.140625" style="2" customWidth="1"/>
    <col min="3" max="3" width="76.140625" style="3" customWidth="1"/>
    <col min="4" max="4" width="23.140625" style="3" customWidth="1"/>
    <col min="5" max="5" width="22.7109375" style="3" customWidth="1"/>
    <col min="6" max="6" width="23.85546875" style="3" customWidth="1"/>
    <col min="7" max="16384" width="9.140625" style="2"/>
  </cols>
  <sheetData>
    <row r="1" spans="1:15" ht="34.5" customHeight="1" x14ac:dyDescent="0.25">
      <c r="F1" s="4" t="s">
        <v>31</v>
      </c>
    </row>
    <row r="2" spans="1:15" ht="25.5" customHeight="1" x14ac:dyDescent="0.3">
      <c r="E2" s="1" t="s">
        <v>27</v>
      </c>
      <c r="F2" s="1"/>
    </row>
    <row r="3" spans="1:15" ht="25.5" customHeight="1" x14ac:dyDescent="0.3">
      <c r="E3" s="1" t="s">
        <v>28</v>
      </c>
      <c r="F3" s="4"/>
    </row>
    <row r="4" spans="1:15" ht="25.5" customHeight="1" x14ac:dyDescent="0.3">
      <c r="E4" s="1"/>
      <c r="F4" s="4"/>
      <c r="J4" s="26"/>
      <c r="K4" s="26"/>
      <c r="L4" s="26"/>
      <c r="M4" s="26"/>
      <c r="N4" s="26"/>
      <c r="O4" s="26"/>
    </row>
    <row r="5" spans="1:15" ht="48.75" customHeight="1" x14ac:dyDescent="0.3">
      <c r="A5" s="25" t="s">
        <v>32</v>
      </c>
      <c r="B5" s="25"/>
      <c r="C5" s="25"/>
      <c r="D5" s="25"/>
      <c r="E5" s="25"/>
      <c r="F5" s="25"/>
      <c r="G5" s="25"/>
      <c r="H5" s="25"/>
      <c r="I5" s="25"/>
      <c r="J5" s="26"/>
      <c r="K5" s="27"/>
      <c r="L5" s="27"/>
      <c r="M5" s="27"/>
      <c r="N5" s="27"/>
      <c r="O5" s="26"/>
    </row>
    <row r="6" spans="1:15" ht="33.75" customHeight="1" x14ac:dyDescent="0.25">
      <c r="E6" s="21" t="s">
        <v>22</v>
      </c>
      <c r="F6" s="21"/>
    </row>
    <row r="7" spans="1:15" ht="38.25" customHeight="1" x14ac:dyDescent="0.3">
      <c r="A7" s="22" t="s">
        <v>0</v>
      </c>
      <c r="B7" s="22"/>
      <c r="C7" s="22" t="s">
        <v>1</v>
      </c>
      <c r="D7" s="23" t="s">
        <v>29</v>
      </c>
      <c r="E7" s="23"/>
      <c r="F7" s="24"/>
    </row>
    <row r="8" spans="1:15" ht="37.5" customHeight="1" x14ac:dyDescent="0.25">
      <c r="A8" s="5" t="s">
        <v>4</v>
      </c>
      <c r="B8" s="5" t="s">
        <v>5</v>
      </c>
      <c r="C8" s="22"/>
      <c r="D8" s="16" t="s">
        <v>30</v>
      </c>
      <c r="E8" s="17" t="s">
        <v>2</v>
      </c>
      <c r="F8" s="17" t="s">
        <v>3</v>
      </c>
    </row>
    <row r="9" spans="1:15" x14ac:dyDescent="0.25">
      <c r="A9" s="6"/>
      <c r="B9" s="6"/>
      <c r="C9" s="7" t="s">
        <v>6</v>
      </c>
      <c r="D9" s="8">
        <f>D11+D40</f>
        <v>0</v>
      </c>
      <c r="E9" s="8">
        <f>E11+E40</f>
        <v>0</v>
      </c>
      <c r="F9" s="8">
        <f>F11+F40</f>
        <v>0</v>
      </c>
    </row>
    <row r="10" spans="1:15" x14ac:dyDescent="0.25">
      <c r="A10" s="6"/>
      <c r="B10" s="6"/>
      <c r="C10" s="9" t="s">
        <v>7</v>
      </c>
      <c r="D10" s="9"/>
      <c r="E10" s="9"/>
      <c r="F10" s="9"/>
    </row>
    <row r="11" spans="1:15" x14ac:dyDescent="0.25">
      <c r="A11" s="9" t="s">
        <v>18</v>
      </c>
      <c r="B11" s="6"/>
      <c r="C11" s="9" t="s">
        <v>19</v>
      </c>
      <c r="D11" s="10">
        <f t="shared" ref="D11:E11" si="0">D13+D21+D30</f>
        <v>1253054.4300000002</v>
      </c>
      <c r="E11" s="10">
        <f t="shared" si="0"/>
        <v>1949195.7799999998</v>
      </c>
      <c r="F11" s="10">
        <f>F13+F21+F30</f>
        <v>2784565.4</v>
      </c>
    </row>
    <row r="12" spans="1:15" x14ac:dyDescent="0.25">
      <c r="A12" s="6"/>
      <c r="B12" s="6"/>
      <c r="C12" s="9" t="s">
        <v>7</v>
      </c>
      <c r="D12" s="9"/>
      <c r="E12" s="9"/>
      <c r="F12" s="9"/>
    </row>
    <row r="13" spans="1:15" x14ac:dyDescent="0.25">
      <c r="A13" s="6"/>
      <c r="B13" s="9" t="s">
        <v>12</v>
      </c>
      <c r="C13" s="9" t="s">
        <v>20</v>
      </c>
      <c r="D13" s="10">
        <f>D15</f>
        <v>464283.40500000003</v>
      </c>
      <c r="E13" s="10">
        <f>E15</f>
        <v>722218.63</v>
      </c>
      <c r="F13" s="10">
        <f>F15</f>
        <v>1031740.9</v>
      </c>
    </row>
    <row r="14" spans="1:15" x14ac:dyDescent="0.25">
      <c r="A14" s="6"/>
      <c r="B14" s="6"/>
      <c r="C14" s="9" t="s">
        <v>8</v>
      </c>
      <c r="D14" s="9"/>
      <c r="E14" s="9"/>
      <c r="F14" s="9"/>
    </row>
    <row r="15" spans="1:15" ht="34.5" x14ac:dyDescent="0.25">
      <c r="A15" s="6"/>
      <c r="B15" s="6"/>
      <c r="C15" s="11" t="s">
        <v>17</v>
      </c>
      <c r="D15" s="12">
        <f>D17</f>
        <v>464283.40500000003</v>
      </c>
      <c r="E15" s="12">
        <f>E17</f>
        <v>722218.63</v>
      </c>
      <c r="F15" s="12">
        <f>F17</f>
        <v>1031740.9</v>
      </c>
    </row>
    <row r="16" spans="1:15" ht="34.5" x14ac:dyDescent="0.25">
      <c r="A16" s="6"/>
      <c r="B16" s="6"/>
      <c r="C16" s="9" t="s">
        <v>9</v>
      </c>
      <c r="D16" s="9"/>
      <c r="E16" s="9"/>
      <c r="F16" s="9"/>
    </row>
    <row r="17" spans="1:6" x14ac:dyDescent="0.25">
      <c r="A17" s="6"/>
      <c r="B17" s="6"/>
      <c r="C17" s="9" t="s">
        <v>10</v>
      </c>
      <c r="D17" s="10">
        <f t="shared" ref="D17:F19" si="1">D18</f>
        <v>464283.40500000003</v>
      </c>
      <c r="E17" s="10">
        <f t="shared" si="1"/>
        <v>722218.63</v>
      </c>
      <c r="F17" s="10">
        <f t="shared" si="1"/>
        <v>1031740.9</v>
      </c>
    </row>
    <row r="18" spans="1:6" x14ac:dyDescent="0.25">
      <c r="A18" s="6"/>
      <c r="B18" s="6"/>
      <c r="C18" s="9" t="s">
        <v>11</v>
      </c>
      <c r="D18" s="10">
        <f t="shared" si="1"/>
        <v>464283.40500000003</v>
      </c>
      <c r="E18" s="10">
        <f t="shared" si="1"/>
        <v>722218.63</v>
      </c>
      <c r="F18" s="10">
        <f t="shared" si="1"/>
        <v>1031740.9</v>
      </c>
    </row>
    <row r="19" spans="1:6" x14ac:dyDescent="0.25">
      <c r="A19" s="6"/>
      <c r="B19" s="6"/>
      <c r="C19" s="9" t="s">
        <v>13</v>
      </c>
      <c r="D19" s="10">
        <f t="shared" si="1"/>
        <v>464283.40500000003</v>
      </c>
      <c r="E19" s="10">
        <f t="shared" si="1"/>
        <v>722218.63</v>
      </c>
      <c r="F19" s="10">
        <f>F20</f>
        <v>1031740.9</v>
      </c>
    </row>
    <row r="20" spans="1:6" x14ac:dyDescent="0.25">
      <c r="A20" s="6"/>
      <c r="B20" s="6"/>
      <c r="C20" s="9" t="s">
        <v>15</v>
      </c>
      <c r="D20" s="10">
        <f t="shared" ref="D20:D38" si="2">F20*0.45</f>
        <v>464283.40500000003</v>
      </c>
      <c r="E20" s="10">
        <f t="shared" ref="E20:E38" si="3">F20*0.7</f>
        <v>722218.63</v>
      </c>
      <c r="F20" s="10">
        <v>1031740.9</v>
      </c>
    </row>
    <row r="21" spans="1:6" ht="34.5" x14ac:dyDescent="0.25">
      <c r="A21" s="6"/>
      <c r="B21" s="9" t="s">
        <v>16</v>
      </c>
      <c r="C21" s="9" t="s">
        <v>21</v>
      </c>
      <c r="D21" s="10">
        <f t="shared" si="2"/>
        <v>737291.02500000002</v>
      </c>
      <c r="E21" s="10">
        <f t="shared" si="3"/>
        <v>1146897.1499999999</v>
      </c>
      <c r="F21" s="10">
        <f>F23</f>
        <v>1638424.5</v>
      </c>
    </row>
    <row r="22" spans="1:6" x14ac:dyDescent="0.25">
      <c r="A22" s="6"/>
      <c r="B22" s="6"/>
      <c r="C22" s="9" t="s">
        <v>8</v>
      </c>
      <c r="D22" s="10">
        <f t="shared" si="2"/>
        <v>0</v>
      </c>
      <c r="E22" s="10">
        <f t="shared" si="3"/>
        <v>0</v>
      </c>
      <c r="F22" s="9"/>
    </row>
    <row r="23" spans="1:6" ht="34.5" x14ac:dyDescent="0.25">
      <c r="A23" s="6"/>
      <c r="B23" s="6"/>
      <c r="C23" s="11" t="s">
        <v>17</v>
      </c>
      <c r="D23" s="10">
        <f t="shared" si="2"/>
        <v>737291.02500000002</v>
      </c>
      <c r="E23" s="10">
        <f t="shared" si="3"/>
        <v>1146897.1499999999</v>
      </c>
      <c r="F23" s="18">
        <f>F25</f>
        <v>1638424.5</v>
      </c>
    </row>
    <row r="24" spans="1:6" ht="34.5" x14ac:dyDescent="0.25">
      <c r="A24" s="6"/>
      <c r="B24" s="6"/>
      <c r="C24" s="9" t="s">
        <v>9</v>
      </c>
      <c r="D24" s="10">
        <f t="shared" si="2"/>
        <v>0</v>
      </c>
      <c r="E24" s="10">
        <f t="shared" si="3"/>
        <v>0</v>
      </c>
      <c r="F24" s="9"/>
    </row>
    <row r="25" spans="1:6" x14ac:dyDescent="0.25">
      <c r="A25" s="6"/>
      <c r="B25" s="6"/>
      <c r="C25" s="9" t="s">
        <v>10</v>
      </c>
      <c r="D25" s="10">
        <f t="shared" si="2"/>
        <v>737291.02500000002</v>
      </c>
      <c r="E25" s="10">
        <f t="shared" si="3"/>
        <v>1146897.1499999999</v>
      </c>
      <c r="F25" s="10">
        <f>F26</f>
        <v>1638424.5</v>
      </c>
    </row>
    <row r="26" spans="1:6" x14ac:dyDescent="0.25">
      <c r="A26" s="6"/>
      <c r="B26" s="6"/>
      <c r="C26" s="9" t="s">
        <v>11</v>
      </c>
      <c r="D26" s="10">
        <f t="shared" si="2"/>
        <v>737291.02500000002</v>
      </c>
      <c r="E26" s="10">
        <f t="shared" si="3"/>
        <v>1146897.1499999999</v>
      </c>
      <c r="F26" s="10">
        <f>F27</f>
        <v>1638424.5</v>
      </c>
    </row>
    <row r="27" spans="1:6" x14ac:dyDescent="0.25">
      <c r="A27" s="6"/>
      <c r="B27" s="6"/>
      <c r="C27" s="9" t="s">
        <v>13</v>
      </c>
      <c r="D27" s="10">
        <f t="shared" si="2"/>
        <v>737291.02500000002</v>
      </c>
      <c r="E27" s="10">
        <f t="shared" si="3"/>
        <v>1146897.1499999999</v>
      </c>
      <c r="F27" s="10">
        <f>F28</f>
        <v>1638424.5</v>
      </c>
    </row>
    <row r="28" spans="1:6" ht="34.5" x14ac:dyDescent="0.25">
      <c r="A28" s="6"/>
      <c r="B28" s="6"/>
      <c r="C28" s="9" t="s">
        <v>14</v>
      </c>
      <c r="D28" s="10">
        <f t="shared" si="2"/>
        <v>737291.02500000002</v>
      </c>
      <c r="E28" s="10">
        <f t="shared" si="3"/>
        <v>1146897.1499999999</v>
      </c>
      <c r="F28" s="10">
        <f>F29</f>
        <v>1638424.5</v>
      </c>
    </row>
    <row r="29" spans="1:6" x14ac:dyDescent="0.25">
      <c r="A29" s="6"/>
      <c r="B29" s="6"/>
      <c r="C29" s="9" t="s">
        <v>15</v>
      </c>
      <c r="D29" s="10">
        <f t="shared" si="2"/>
        <v>737291.02500000002</v>
      </c>
      <c r="E29" s="10">
        <f t="shared" si="3"/>
        <v>1146897.1499999999</v>
      </c>
      <c r="F29" s="10">
        <v>1638424.5</v>
      </c>
    </row>
    <row r="30" spans="1:6" ht="34.5" x14ac:dyDescent="0.25">
      <c r="A30" s="6"/>
      <c r="B30" s="6" t="s">
        <v>33</v>
      </c>
      <c r="C30" s="6" t="s">
        <v>34</v>
      </c>
      <c r="D30" s="19">
        <f t="shared" si="2"/>
        <v>51480</v>
      </c>
      <c r="E30" s="19">
        <f t="shared" si="3"/>
        <v>80080</v>
      </c>
      <c r="F30" s="19">
        <v>114400</v>
      </c>
    </row>
    <row r="31" spans="1:6" x14ac:dyDescent="0.25">
      <c r="A31" s="6"/>
      <c r="B31" s="6"/>
      <c r="C31" s="6" t="s">
        <v>8</v>
      </c>
      <c r="D31" s="19">
        <f t="shared" si="2"/>
        <v>0</v>
      </c>
      <c r="E31" s="19">
        <f t="shared" si="3"/>
        <v>0</v>
      </c>
      <c r="F31" s="6"/>
    </row>
    <row r="32" spans="1:6" ht="34.5" x14ac:dyDescent="0.25">
      <c r="A32" s="6"/>
      <c r="B32" s="6"/>
      <c r="C32" s="20" t="s">
        <v>17</v>
      </c>
      <c r="D32" s="19">
        <f t="shared" si="2"/>
        <v>51480</v>
      </c>
      <c r="E32" s="19">
        <f t="shared" si="3"/>
        <v>80080</v>
      </c>
      <c r="F32" s="19">
        <v>114400</v>
      </c>
    </row>
    <row r="33" spans="1:6" ht="34.5" x14ac:dyDescent="0.25">
      <c r="A33" s="6"/>
      <c r="B33" s="6"/>
      <c r="C33" s="6" t="s">
        <v>9</v>
      </c>
      <c r="D33" s="19">
        <f t="shared" si="2"/>
        <v>0</v>
      </c>
      <c r="E33" s="19">
        <f t="shared" si="3"/>
        <v>0</v>
      </c>
      <c r="F33" s="6"/>
    </row>
    <row r="34" spans="1:6" x14ac:dyDescent="0.25">
      <c r="A34" s="6"/>
      <c r="B34" s="6"/>
      <c r="C34" s="6" t="s">
        <v>10</v>
      </c>
      <c r="D34" s="19">
        <f t="shared" si="2"/>
        <v>51480</v>
      </c>
      <c r="E34" s="19">
        <f t="shared" si="3"/>
        <v>80080</v>
      </c>
      <c r="F34" s="19">
        <v>114400</v>
      </c>
    </row>
    <row r="35" spans="1:6" x14ac:dyDescent="0.25">
      <c r="A35" s="6"/>
      <c r="B35" s="6"/>
      <c r="C35" s="6" t="s">
        <v>11</v>
      </c>
      <c r="D35" s="19">
        <f t="shared" si="2"/>
        <v>51480</v>
      </c>
      <c r="E35" s="19">
        <f t="shared" si="3"/>
        <v>80080</v>
      </c>
      <c r="F35" s="19">
        <v>114400</v>
      </c>
    </row>
    <row r="36" spans="1:6" x14ac:dyDescent="0.25">
      <c r="A36" s="6"/>
      <c r="B36" s="6"/>
      <c r="C36" s="6" t="s">
        <v>13</v>
      </c>
      <c r="D36" s="19">
        <f t="shared" si="2"/>
        <v>51480</v>
      </c>
      <c r="E36" s="19">
        <f t="shared" si="3"/>
        <v>80080</v>
      </c>
      <c r="F36" s="19">
        <v>114400</v>
      </c>
    </row>
    <row r="37" spans="1:6" ht="34.5" x14ac:dyDescent="0.25">
      <c r="A37" s="6"/>
      <c r="B37" s="6"/>
      <c r="C37" s="6" t="s">
        <v>35</v>
      </c>
      <c r="D37" s="19">
        <f t="shared" si="2"/>
        <v>51480</v>
      </c>
      <c r="E37" s="19">
        <f t="shared" si="3"/>
        <v>80080</v>
      </c>
      <c r="F37" s="19">
        <v>114400</v>
      </c>
    </row>
    <row r="38" spans="1:6" x14ac:dyDescent="0.25">
      <c r="A38" s="6"/>
      <c r="B38" s="6"/>
      <c r="C38" s="6" t="s">
        <v>36</v>
      </c>
      <c r="D38" s="19">
        <f t="shared" si="2"/>
        <v>51480</v>
      </c>
      <c r="E38" s="19">
        <f t="shared" si="3"/>
        <v>80080</v>
      </c>
      <c r="F38" s="19">
        <v>114400</v>
      </c>
    </row>
    <row r="40" spans="1:6" x14ac:dyDescent="0.25">
      <c r="A40" s="6">
        <v>1139</v>
      </c>
      <c r="B40" s="6"/>
      <c r="C40" s="9" t="s">
        <v>23</v>
      </c>
      <c r="D40" s="10">
        <f t="shared" ref="D40:D48" si="4">F40*0.45</f>
        <v>-1253054.43</v>
      </c>
      <c r="E40" s="10">
        <f t="shared" ref="E40:E48" si="5">F40*0.7</f>
        <v>-1949195.7799999998</v>
      </c>
      <c r="F40" s="14">
        <v>-2784565.4</v>
      </c>
    </row>
    <row r="41" spans="1:6" x14ac:dyDescent="0.25">
      <c r="A41" s="6"/>
      <c r="B41" s="6"/>
      <c r="C41" s="9" t="s">
        <v>7</v>
      </c>
      <c r="D41" s="10">
        <f t="shared" si="4"/>
        <v>0</v>
      </c>
      <c r="E41" s="10">
        <f t="shared" si="5"/>
        <v>0</v>
      </c>
      <c r="F41" s="15"/>
    </row>
    <row r="42" spans="1:6" x14ac:dyDescent="0.25">
      <c r="A42" s="6"/>
      <c r="B42" s="6">
        <v>11001</v>
      </c>
      <c r="C42" s="9" t="s">
        <v>23</v>
      </c>
      <c r="D42" s="10">
        <f t="shared" si="4"/>
        <v>-1253054.43</v>
      </c>
      <c r="E42" s="10">
        <f t="shared" si="5"/>
        <v>-1949195.7799999998</v>
      </c>
      <c r="F42" s="14">
        <v>-2784565.4</v>
      </c>
    </row>
    <row r="43" spans="1:6" x14ac:dyDescent="0.25">
      <c r="A43" s="6"/>
      <c r="B43" s="6"/>
      <c r="C43" s="9" t="s">
        <v>8</v>
      </c>
      <c r="D43" s="10">
        <f t="shared" si="4"/>
        <v>0</v>
      </c>
      <c r="E43" s="10">
        <f t="shared" si="5"/>
        <v>0</v>
      </c>
      <c r="F43" s="15"/>
    </row>
    <row r="44" spans="1:6" x14ac:dyDescent="0.25">
      <c r="A44" s="6"/>
      <c r="B44" s="6"/>
      <c r="C44" s="9" t="s">
        <v>24</v>
      </c>
      <c r="D44" s="10">
        <f t="shared" si="4"/>
        <v>-1253054.43</v>
      </c>
      <c r="E44" s="10">
        <f t="shared" si="5"/>
        <v>-1949195.7799999998</v>
      </c>
      <c r="F44" s="14">
        <v>-2784565.4</v>
      </c>
    </row>
    <row r="45" spans="1:6" ht="34.5" x14ac:dyDescent="0.25">
      <c r="A45" s="6"/>
      <c r="B45" s="6"/>
      <c r="C45" s="9" t="s">
        <v>9</v>
      </c>
      <c r="D45" s="10">
        <f t="shared" si="4"/>
        <v>0</v>
      </c>
      <c r="E45" s="10">
        <f t="shared" si="5"/>
        <v>0</v>
      </c>
      <c r="F45" s="15"/>
    </row>
    <row r="46" spans="1:6" x14ac:dyDescent="0.25">
      <c r="A46" s="6"/>
      <c r="B46" s="6"/>
      <c r="C46" s="9" t="s">
        <v>10</v>
      </c>
      <c r="D46" s="10">
        <f t="shared" si="4"/>
        <v>-1253054.43</v>
      </c>
      <c r="E46" s="10">
        <f t="shared" si="5"/>
        <v>-1949195.7799999998</v>
      </c>
      <c r="F46" s="14">
        <v>-2784565.4</v>
      </c>
    </row>
    <row r="47" spans="1:6" x14ac:dyDescent="0.25">
      <c r="A47" s="6"/>
      <c r="B47" s="6"/>
      <c r="C47" s="9" t="s">
        <v>11</v>
      </c>
      <c r="D47" s="10">
        <f t="shared" si="4"/>
        <v>-1253054.43</v>
      </c>
      <c r="E47" s="10">
        <f t="shared" si="5"/>
        <v>-1949195.7799999998</v>
      </c>
      <c r="F47" s="14">
        <v>-2784565.4</v>
      </c>
    </row>
    <row r="48" spans="1:6" x14ac:dyDescent="0.25">
      <c r="A48" s="6"/>
      <c r="B48" s="6"/>
      <c r="C48" s="9" t="s">
        <v>25</v>
      </c>
      <c r="D48" s="10">
        <f t="shared" si="4"/>
        <v>-1253054.43</v>
      </c>
      <c r="E48" s="10">
        <f t="shared" si="5"/>
        <v>-1949195.7799999998</v>
      </c>
      <c r="F48" s="14">
        <v>-2784565.4</v>
      </c>
    </row>
    <row r="49" spans="1:6" x14ac:dyDescent="0.25">
      <c r="A49" s="6"/>
      <c r="B49" s="6"/>
      <c r="C49" s="9" t="s">
        <v>26</v>
      </c>
      <c r="D49" s="10">
        <f>F49*0.45</f>
        <v>-1253054.43</v>
      </c>
      <c r="E49" s="10">
        <f>F49*0.7</f>
        <v>-1949195.7799999998</v>
      </c>
      <c r="F49" s="14">
        <v>-2784565.4</v>
      </c>
    </row>
    <row r="52" spans="1:6" x14ac:dyDescent="0.25">
      <c r="F52" s="13"/>
    </row>
  </sheetData>
  <mergeCells count="6">
    <mergeCell ref="K5:N5"/>
    <mergeCell ref="E6:F6"/>
    <mergeCell ref="A7:B7"/>
    <mergeCell ref="C7:C8"/>
    <mergeCell ref="D7:F7"/>
    <mergeCell ref="A5:I5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tntes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lastModifiedBy>Administrator</cp:lastModifiedBy>
  <dcterms:created xsi:type="dcterms:W3CDTF">2020-12-28T16:33:15Z</dcterms:created>
  <dcterms:modified xsi:type="dcterms:W3CDTF">2021-04-07T12:03:39Z</dcterms:modified>
  <cp:keywords>https://mul2.gov.am/tasks/416359/oneclick/3.xlsx?token=9bf3511c5e77c2c1cbddd6c53ee873e2</cp:keywords>
</cp:coreProperties>
</file>