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Desktop\dexer\"/>
    </mc:Choice>
  </mc:AlternateContent>
  <bookViews>
    <workbookView xWindow="0" yWindow="0" windowWidth="25200" windowHeight="11130"/>
  </bookViews>
  <sheets>
    <sheet name="Հավելված N 1" sheetId="1" r:id="rId1"/>
    <sheet name="Հավելված N 2" sheetId="2" r:id="rId2"/>
    <sheet name="Հավելված N3" sheetId="6" r:id="rId3"/>
    <sheet name="Հավելված N4" sheetId="8" r:id="rId4"/>
    <sheet name="ՀավելվածN5" sheetId="10" r:id="rId5"/>
    <sheet name="Հավելված 6" sheetId="9" r:id="rId6"/>
  </sheets>
  <definedNames>
    <definedName name="_xlnm._FilterDatabase" localSheetId="2" hidden="1">'Հավելված N3'!$A$1:$A$48</definedName>
    <definedName name="_xlnm._FilterDatabase" localSheetId="3" hidden="1">'Հավելված N4'!$A$1:$A$48</definedName>
    <definedName name="_xlnm.Print_Area" localSheetId="4">ՀավելվածN5!$A$1:$H$27</definedName>
    <definedName name="_xlnm.Print_Titles" localSheetId="4">ՀավելվածN5!$7:$8</definedName>
    <definedName name="շախմատիստ" localSheetId="3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I26" i="9" l="1"/>
  <c r="D47" i="1" l="1"/>
  <c r="E47" i="1"/>
  <c r="H12" i="10" l="1"/>
  <c r="H11" i="10" l="1"/>
  <c r="H10" i="10" s="1"/>
  <c r="I21" i="9" l="1"/>
  <c r="I25" i="9" l="1"/>
  <c r="I23" i="9" s="1"/>
  <c r="G45" i="2" l="1"/>
  <c r="H45" i="2"/>
  <c r="I45" i="2"/>
  <c r="F47" i="1" l="1"/>
  <c r="F45" i="1" s="1"/>
  <c r="E45" i="1"/>
  <c r="D45" i="1"/>
  <c r="G44" i="2" l="1"/>
  <c r="G43" i="2" s="1"/>
  <c r="G42" i="2" s="1"/>
  <c r="G41" i="2" s="1"/>
  <c r="G39" i="2" s="1"/>
  <c r="G37" i="2" s="1"/>
  <c r="G34" i="2" s="1"/>
  <c r="G32" i="2" s="1"/>
  <c r="G30" i="2" s="1"/>
  <c r="G29" i="2" s="1"/>
  <c r="I44" i="2"/>
  <c r="I43" i="2" s="1"/>
  <c r="I42" i="2" s="1"/>
  <c r="I41" i="2" s="1"/>
  <c r="I39" i="2" s="1"/>
  <c r="I37" i="2" s="1"/>
  <c r="I34" i="2" s="1"/>
  <c r="I32" i="2" s="1"/>
  <c r="I30" i="2" s="1"/>
  <c r="I29" i="2" s="1"/>
  <c r="H44" i="2"/>
  <c r="H43" i="2" s="1"/>
  <c r="H42" i="2" s="1"/>
  <c r="H41" i="2" s="1"/>
  <c r="H39" i="2" s="1"/>
  <c r="H37" i="2" s="1"/>
  <c r="H34" i="2" s="1"/>
  <c r="H32" i="2" s="1"/>
  <c r="H30" i="2" s="1"/>
  <c r="H29" i="2" s="1"/>
  <c r="F33" i="1"/>
  <c r="F31" i="1" s="1"/>
  <c r="E33" i="1"/>
  <c r="E31" i="1" s="1"/>
  <c r="D33" i="1"/>
  <c r="D31" i="1" s="1"/>
  <c r="G28" i="2"/>
  <c r="H28" i="2"/>
  <c r="I28" i="2"/>
  <c r="D20" i="6" l="1"/>
  <c r="D20" i="8"/>
  <c r="E20" i="6"/>
  <c r="E20" i="8"/>
  <c r="C20" i="6"/>
  <c r="C20" i="8"/>
  <c r="D61" i="1"/>
  <c r="D59" i="1" s="1"/>
  <c r="E61" i="1"/>
  <c r="G78" i="2"/>
  <c r="G77" i="2" s="1"/>
  <c r="G76" i="2" s="1"/>
  <c r="G75" i="2" s="1"/>
  <c r="G73" i="2" s="1"/>
  <c r="G71" i="2" s="1"/>
  <c r="H78" i="2"/>
  <c r="H77" i="2" s="1"/>
  <c r="H76" i="2" s="1"/>
  <c r="H75" i="2" s="1"/>
  <c r="H73" i="2" s="1"/>
  <c r="H71" i="2" s="1"/>
  <c r="H61" i="2" l="1"/>
  <c r="H60" i="2" s="1"/>
  <c r="H59" i="2" s="1"/>
  <c r="H58" i="2" s="1"/>
  <c r="H56" i="2" s="1"/>
  <c r="H54" i="2" s="1"/>
  <c r="H51" i="2" s="1"/>
  <c r="H49" i="2" s="1"/>
  <c r="H47" i="2" s="1"/>
  <c r="E59" i="1"/>
  <c r="H68" i="2"/>
  <c r="H66" i="2" s="1"/>
  <c r="H64" i="2" s="1"/>
  <c r="H63" i="2" s="1"/>
  <c r="G61" i="2"/>
  <c r="G60" i="2" s="1"/>
  <c r="G59" i="2" s="1"/>
  <c r="G58" i="2" s="1"/>
  <c r="G56" i="2" s="1"/>
  <c r="G54" i="2" s="1"/>
  <c r="G51" i="2" s="1"/>
  <c r="G49" i="2" s="1"/>
  <c r="G47" i="2" s="1"/>
  <c r="G68" i="2"/>
  <c r="G66" i="2" s="1"/>
  <c r="G64" i="2" s="1"/>
  <c r="G63" i="2" s="1"/>
  <c r="E13" i="1"/>
  <c r="F61" i="1"/>
  <c r="F59" i="1" s="1"/>
  <c r="I78" i="2"/>
  <c r="I77" i="2" s="1"/>
  <c r="I76" i="2" s="1"/>
  <c r="I75" i="2" s="1"/>
  <c r="I73" i="2" s="1"/>
  <c r="I71" i="2" s="1"/>
  <c r="G27" i="2" l="1"/>
  <c r="D13" i="1"/>
  <c r="D11" i="1" s="1"/>
  <c r="D9" i="1" s="1"/>
  <c r="I61" i="2"/>
  <c r="I60" i="2" s="1"/>
  <c r="I59" i="2" s="1"/>
  <c r="I58" i="2" s="1"/>
  <c r="I56" i="2" s="1"/>
  <c r="I54" i="2" s="1"/>
  <c r="E11" i="1"/>
  <c r="E9" i="1" s="1"/>
  <c r="H27" i="2"/>
  <c r="D31" i="8" s="1"/>
  <c r="I68" i="2"/>
  <c r="I66" i="2" s="1"/>
  <c r="C31" i="6" l="1"/>
  <c r="C31" i="8"/>
  <c r="I64" i="2"/>
  <c r="I63" i="2" s="1"/>
  <c r="G46" i="2"/>
  <c r="H46" i="2"/>
  <c r="G26" i="2"/>
  <c r="G25" i="2" s="1"/>
  <c r="G24" i="2" s="1"/>
  <c r="G22" i="2" s="1"/>
  <c r="G20" i="2" s="1"/>
  <c r="G18" i="2" s="1"/>
  <c r="G16" i="2" s="1"/>
  <c r="G14" i="2" s="1"/>
  <c r="G12" i="2" s="1"/>
  <c r="G11" i="2" s="1"/>
  <c r="H26" i="2"/>
  <c r="H25" i="2" s="1"/>
  <c r="H24" i="2" s="1"/>
  <c r="H22" i="2" s="1"/>
  <c r="H20" i="2" s="1"/>
  <c r="H18" i="2" s="1"/>
  <c r="H16" i="2" s="1"/>
  <c r="H14" i="2" s="1"/>
  <c r="H12" i="2" s="1"/>
  <c r="H11" i="2" s="1"/>
  <c r="H9" i="2" s="1"/>
  <c r="D31" i="6"/>
  <c r="I51" i="2"/>
  <c r="I49" i="2" s="1"/>
  <c r="I47" i="2" s="1"/>
  <c r="G9" i="2" l="1"/>
  <c r="I46" i="2"/>
  <c r="F13" i="1"/>
  <c r="F11" i="1" l="1"/>
  <c r="F9" i="1" s="1"/>
  <c r="I27" i="2"/>
  <c r="E31" i="8" s="1"/>
  <c r="E31" i="6" l="1"/>
  <c r="I26" i="2"/>
  <c r="I25" i="2" s="1"/>
  <c r="I24" i="2" s="1"/>
  <c r="I22" i="2" s="1"/>
  <c r="I20" i="2" s="1"/>
  <c r="I18" i="2" s="1"/>
  <c r="I16" i="2" s="1"/>
  <c r="I14" i="2" s="1"/>
  <c r="I12" i="2" s="1"/>
  <c r="I11" i="2" s="1"/>
  <c r="I9" i="2" s="1"/>
  <c r="I20" i="9"/>
  <c r="I18" i="9" s="1"/>
</calcChain>
</file>

<file path=xl/sharedStrings.xml><?xml version="1.0" encoding="utf-8"?>
<sst xmlns="http://schemas.openxmlformats.org/spreadsheetml/2006/main" count="466" uniqueCount="206">
  <si>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</si>
  <si>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</si>
  <si>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</si>
  <si>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</si>
  <si>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</si>
  <si>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</si>
  <si>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</si>
  <si>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</si>
  <si>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</si>
  <si>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 կրթության , գիտության, մշակույթի և սպորտի նախարարություն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</si>
  <si>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</si>
  <si>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</si>
  <si>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</si>
  <si>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</si>
  <si>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</si>
  <si>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</si>
  <si>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</si>
  <si>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</si>
  <si>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</si>
  <si>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</si>
  <si>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</si>
  <si>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</si>
  <si>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 xml:space="preserve"> 01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</si>
  <si>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</si>
  <si>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</si>
  <si>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</si>
  <si>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</si>
  <si>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</si>
  <si>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</si>
  <si>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</si>
  <si>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</si>
  <si>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</si>
  <si>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</si>
  <si>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</si>
  <si>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</si>
  <si>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</si>
  <si>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</si>
  <si>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</si>
  <si>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</si>
  <si>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</si>
  <si>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</si>
  <si>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</si>
  <si>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</si>
  <si>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</si>
  <si>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>Ցուցանիշների փոփոխություն (ավելացումները նշված են դրական նշանով, իսկ  նվազեցումները՝ փակագծերում )</t>
  </si>
  <si>
    <t xml:space="preserve"> ՀՀ  կրթության, գիտության, մշակույթի և սպորտի նախարարություն</t>
  </si>
  <si>
    <t>Ծառայությունների մատուցում</t>
  </si>
  <si>
    <t>02</t>
  </si>
  <si>
    <t xml:space="preserve"> այդ թվում` </t>
  </si>
  <si>
    <t>այդ թվում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</si>
  <si>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</si>
  <si>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</si>
  <si>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</si>
  <si>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</si>
  <si>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</si>
  <si>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</si>
  <si>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ՀՀ կառավարության  2021 թվականի </t>
  </si>
  <si>
    <t>11</t>
  </si>
  <si>
    <t xml:space="preserve"> ՀԻՄՆԱԿԱՆ ԲԱԺԻՆՆԵՐԻՆ ՉԴԱՍՎՈՂ ՊԱՀՈՒՍՏԱՅԻՆ ՖՈՆԴԵՐ</t>
  </si>
  <si>
    <t>այդ թվում`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</si>
  <si>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</si>
  <si>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</si>
  <si>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</si>
  <si>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այդ թվում՝ բյուջետային ծախսերի տնտեսագիտական դասակարգման հոդվածներ
</t>
  </si>
  <si>
    <t xml:space="preserve"> ԱՅԼ ԾԱԽՍԵՐ</t>
  </si>
  <si>
    <t xml:space="preserve"> Պահուստային միջոցներ</t>
  </si>
  <si>
    <t xml:space="preserve">                                                    ՀՀ կրթության, գիտության, մշակույթի և սպորտի նախարարություն</t>
  </si>
  <si>
    <t xml:space="preserve"> Ինն ամիս</t>
  </si>
  <si>
    <t xml:space="preserve"> Առաջին կիսամյակ 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</si>
  <si>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</si>
  <si>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</si>
  <si>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</si>
  <si>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</si>
  <si>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</si>
  <si>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</si>
  <si>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</si>
  <si>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</si>
  <si>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</si>
  <si>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</si>
  <si>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</si>
  <si>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</si>
  <si>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</si>
  <si>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Ցուցանիշների փոփոխություն (ավելացումները նշված են դրական նշանով )</t>
  </si>
  <si>
    <t>Ցուցանիշների փոփոխություն (նվազեցումները նշված են փակագծերում )</t>
  </si>
  <si>
    <t>08</t>
  </si>
  <si>
    <t>ՀԱՆԳԻՍՏ, ՄՇԱԿՈՒՅԹ ԵՎ ԿՐՈՆ</t>
  </si>
  <si>
    <t xml:space="preserve"> Ծառայությունների մատուցում </t>
  </si>
  <si>
    <t xml:space="preserve"> Մասնագիտացված կազմակերպություն </t>
  </si>
  <si>
    <t>Հավելված N 4</t>
  </si>
  <si>
    <t xml:space="preserve">                                   
«ՀԱՅԱՍՏԱՆԻ ՀԱՆՐԱՊԵՏՈՒԹՅԱՆ 2021 ԹՎԱԿԱՆԻ ՊԵՏԱԿԱՆ ԲՅՈՒՋԵԻ ՄԱՍԻՆ» ՕՐԵՆՔԻ N 1 ՀԱՎԵԼՎԱԾԻ N 2 ԱՂՅՈՒՍԱԿՈՒՄ ԿԱՏԱՐՎՈՂ ՎԵՐԱԲԱՇԽՈՒՄԸ  ԵՎ ՀԱՅԱՍՏԱՆԻ ՀԱՆՐԱՊԵՏՈՒԹՅԱՆ ԿԱՌԱՎԱՐՈՒԹՅԱՆ 2020 ԹՎԱԿԱՆԻ ԴԵԿՏԵՄԲԵՐԻ 30-Ի  N  2215-Ն ՈՐՈՇՄԱՆ  N 5 ՀԱՎԵԼՎԱԾԻ N 1 ԱՂՅՈՒՍԱԿՈՒՄ ԿԱՏԱՐՎՈՂ  ԼՐԱՑՈՒՄՆԵՐԸ ԵՎ ՓՈՓՈԽՈՒԹՅՈՒՆՆԵՐԸ
</t>
  </si>
  <si>
    <t xml:space="preserve">ՀԱՅԱՍՏԱՆԻ ՀԱՆՐԱՊԵՏՈՒԹՅԱՆ ԿԱՌԱՎԱՐՈՒԹՅԱՆ 2020 ԹՎԱԿԱՆԻ ԴԵԿՏԵՄԲԵՐԻ 30-Ի N 2215-Ն ՈՐՈՇՄԱՆ N 3 և N 4  ՀԱՎԵԼՎԱԾՆԵՐՈՒՄ  ԿԱՏԱՐՎՈՂ  ԼՐԱՑՈՒՄՆԵՐԸ ԵՎ ՓՈՓՈԽՈՒԹՅՈՒՆՆԵՐԸ
</t>
  </si>
  <si>
    <t xml:space="preserve">   Մեծ նվաճումների սպորտ</t>
  </si>
  <si>
    <t xml:space="preserve"> 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</si>
  <si>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</si>
  <si>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 xml:space="preserve"> ՀՀ հավաքական թիմերին մարզահագուստով և մարզահանդերձանքով ապահովում</t>
  </si>
  <si>
    <t xml:space="preserve"> ՀՀ հավաքական թիմերին անհրաժեշտ մարզահագուստով և մարզահանդերձանքով ապահովման ծառայություններ</t>
  </si>
  <si>
    <t xml:space="preserve"> Առողջության առաջնային պահպանում</t>
  </si>
  <si>
    <t>Բնակչությանը մատչելի և որակյալ առաջնային բժշկական օգնության և սպասարկման տրամադրում, առողջության վատթարացման ռիսկի գործոնների վերհանում և դրանց հնարավոր անբարենպաստ ազդեցության կանխարգելում</t>
  </si>
  <si>
    <t xml:space="preserve"> Առողջության առաջնային պահպանման օղակում ցուցաբերվող բժշկական օգնության որակի, հիվանդությունների վաղ հայտնաբերման և կանխարգելման մակարդակի բարելավում, առողջապահական ծառայությունների վերաբերյալ իրազեկվածության և դրանց նկատմամբ պահանջարկի ավելացում</t>
  </si>
  <si>
    <t xml:space="preserve"> Սպորտային բժշկության ծառայություններ</t>
  </si>
  <si>
    <t xml:space="preserve"> ՀՀ հավաքական թիմերի մարզիկների բժշկական հսկողություն, հիվանդությունների և վնասվածքների ախտորոշում,ամբուլատոր բուժում, դեղորայքով ապահովում</t>
  </si>
  <si>
    <t xml:space="preserve"> Մեծ նվաճումների սպորտ</t>
  </si>
  <si>
    <t>Նպաստել Հայաստանում մեծ սպորտի շարունակական զարգացմանը և միջազգային հարթակներում ՀՀ դիրքի բարելավմանը</t>
  </si>
  <si>
    <t xml:space="preserve"> ՀՀ  առողջապահության նախարարություն</t>
  </si>
  <si>
    <t>ՀՀ հավաքական թիմերին մարզահագուստով և մարզահանդերձանքով ապահովում</t>
  </si>
  <si>
    <t>Հանգստի և սպորտի ծառայություններ</t>
  </si>
  <si>
    <t xml:space="preserve"> ԾԱՌԱՅՈՒԹՅՈՒՆՆԵՐԻ  ԵՎ   ԱՊՐԱՆՔՆԵՐԻ  ՁԵՌՔԲԵՐՈՒՄ</t>
  </si>
  <si>
    <t>Նյութեր (Ապրանքներ)</t>
  </si>
  <si>
    <t xml:space="preserve"> - Գրասենյակային նյութեր և հագուստ</t>
  </si>
  <si>
    <t>07</t>
  </si>
  <si>
    <t>Սպորտային բժշկության ծառայություններ</t>
  </si>
  <si>
    <t>ԱՌՈՂՋԱՊԱՀՈՒԹՅՈՒՆ</t>
  </si>
  <si>
    <t>Մասնագիտացված բժշկական ծառայություններ</t>
  </si>
  <si>
    <t>Արտահիվանդանոցային ծառայություններ</t>
  </si>
  <si>
    <t xml:space="preserve"> ՀՀ  առողջապահության  նախարարություն</t>
  </si>
  <si>
    <t>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</si>
  <si>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</si>
  <si>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</si>
  <si>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                                                    ՀՀ  առողջապահության նախարարություն</t>
  </si>
  <si>
    <t>Մեծ նվաճումների սպորտ</t>
  </si>
  <si>
    <t xml:space="preserve"> ՀԱՅԱՍՏԱՆԻ ՀԱՆՐԱՊԵՏՈՒԹՅԱՆ ԿԱՌԱՎԱՐՈՒԹՅԱՆ 2020 ԹՎԱԿԱՆԻ ԴԵԿՏԵՄԲԵՐԻ 30-Ի N 2215-Ն ՈՐՈՇՄԱՆ  N 9.1  ՀԱՎԵԼՎԱԾԻ  N 9.1.14 , N 9.1.9 ԵՎ 9.1.58 ԱՂՅՈՒՍԱԿՆԵՐՈՒՄ ԿԱՏԱՐՎՈՂ ԼՐԱՑՈՒՄՆԵՐԸ ԵՎ ՓՈՓՈԽՈՒԹՅՈՒՆՆԵՐԸ
</t>
  </si>
  <si>
    <t xml:space="preserve"> Մեծ նվաճումների սպորտ </t>
  </si>
  <si>
    <t xml:space="preserve"> ՀՀ հավաքական թիմերին մարզահագուստով և մարզահանդերձանքով ապահովում </t>
  </si>
  <si>
    <t xml:space="preserve"> ՀՀ հավաքական թիմերին անհրաժեշտ մարզահագուստով և մարզահանդերձանքով ապահովման ծառայություններ </t>
  </si>
  <si>
    <t xml:space="preserve"> Ծառայությունը մատուցող կազմակերպությունների անվանումը </t>
  </si>
  <si>
    <t xml:space="preserve"> «Գնումների մասին» ՀՀ օրենքի համաձայն ընտրված կազմակերպություն </t>
  </si>
  <si>
    <t xml:space="preserve"> ՀՀ հավաքականների թիվ, հատ </t>
  </si>
  <si>
    <t xml:space="preserve">ՀՀ հավաքական թիմերին անհրաժեշտ մարզահագուստով և մարզահանդերձանքով ապահովման ծառայություններ </t>
  </si>
  <si>
    <t xml:space="preserve">ՀՀ  առողջապահության նախարարություն </t>
  </si>
  <si>
    <t xml:space="preserve"> Առողջության առաջնային պահպանում </t>
  </si>
  <si>
    <t xml:space="preserve"> Սպորտային բժշկության ծառայություններ </t>
  </si>
  <si>
    <t xml:space="preserve"> ՀՀ հավաքական թիմերի մարզիկների բժշկական հսկողություն, հիվանդությունների և վնասվածքների ախտորոշում,ամբուլատոր բուժում, դեղորայքով ապահովում </t>
  </si>
  <si>
    <t xml:space="preserve"> Ծառայությունը մատուցող կազմակերպության(ների) անվանում(ներ)ը </t>
  </si>
  <si>
    <t xml:space="preserve">Սպորտային բժշկության ծառայություններ </t>
  </si>
  <si>
    <t xml:space="preserve">Ծառայությունը մատուցող կազմակերպության(ների) անվանում(ներ)ը </t>
  </si>
  <si>
    <t>ՀՀ կառավարության 2020 թվականի</t>
  </si>
  <si>
    <t>-ի  N       -Ն որոշման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</si>
  <si>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</si>
  <si>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</si>
  <si>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</si>
  <si>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</si>
  <si>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>Քանակը</t>
  </si>
  <si>
    <t>Միջանցիկ կոդը` ըստ CPV դասակարգման</t>
  </si>
  <si>
    <t>անվանումը</t>
  </si>
  <si>
    <t>Բաժին 07</t>
  </si>
  <si>
    <t>Խումբ 02</t>
  </si>
  <si>
    <t>ՄԱՍ III. ԾԱՌԱՅՈՒԹՅՈՒՆՆԵՐ</t>
  </si>
  <si>
    <t>ամբուլատոր-բժշկական ծառայություններ</t>
  </si>
  <si>
    <t>ՄԱ</t>
  </si>
  <si>
    <t>դրամ</t>
  </si>
  <si>
    <t xml:space="preserve">Դաս 02   </t>
  </si>
  <si>
    <t xml:space="preserve"> Մասնագիտացված բժշկական ծառայություններ</t>
  </si>
  <si>
    <t>1099   11007</t>
  </si>
  <si>
    <t xml:space="preserve"> 85121120-1</t>
  </si>
  <si>
    <t>Բաժին 08</t>
  </si>
  <si>
    <t xml:space="preserve"> Հանգստի և սպորտի ծառայություններ</t>
  </si>
  <si>
    <t>Խումբ 01</t>
  </si>
  <si>
    <t xml:space="preserve">Դաս 01  </t>
  </si>
  <si>
    <t xml:space="preserve"> 1041  11002</t>
  </si>
  <si>
    <t xml:space="preserve"> ՄԱՍ I. Ա Պ Ր Ա Ն Ք Ն Ե Ր</t>
  </si>
  <si>
    <t xml:space="preserve"> սպորտային հագուստ, կոշիկ և այլ պարագաներ</t>
  </si>
  <si>
    <t xml:space="preserve"> ԲՄ</t>
  </si>
  <si>
    <t xml:space="preserve"> լրակազմ</t>
  </si>
  <si>
    <t>ՀԱՅԱՍՏԱՆԻ ՀԱՆՐԱՊԵՏՈՒԹՅԱՆ ԿԱՌԱՎԱՐՈՒԹՅԱՆ 2020 ԹՎԱԿԱՆԻ ԴԵԿՏԵՄԲԵՐԻ 30-Ի N 2215-Ն ՈՐՈՇՄԱՆ N 10 ՀԱՎԵԼՎԱԾՈՒՄ ԿԱՏԱՐՎՈՂ ՓՈՓՈԽՈՒԹՅՈՒՆՆԵՐԸ</t>
  </si>
  <si>
    <t xml:space="preserve">ՀԱՅԱՍՏԱՆԻ ՀԱՆՐԱՊԵՏՈՒԹՅԱՆ ԿԱՌԱՎԱՐՈՒԹՅԱՆ 2020 ԹՎԱԿԱՆԻ ԴԵԿՏԵՄԲԵՐԻ 30-Ի N 2215-Ն ՈՐՈՇՄԱՆ N 5 ՀԱՎԵԼՎԱԾԻ N 7 ԱՂՅՈՒՍԱԿՈՒՄ ԿԱՏԱՐՎՈՂ ՓՈՓՈԽՈՒԹՅՈՒՆԸ
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</si>
  <si>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</si>
  <si>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</si>
  <si>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</si>
  <si>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ՀՀ կրթության, գիտության, մշակույթի և սպորտի նախարարություն </t>
  </si>
  <si>
    <t xml:space="preserve">ՀՀ կրթության, գիտության, մշակույթի և սպորտի նախարարություն </t>
  </si>
  <si>
    <t>«Հայաստանի աթլետիկայի ֆեդերացիա» ՀԿ</t>
  </si>
  <si>
    <t>«Հայաստանի բադմինթոնի ֆեդերացիա» ՀԿ</t>
  </si>
  <si>
    <t>«Հայաստանի բասկետբոլի ֆեդերացիա» ՀԿ</t>
  </si>
  <si>
    <t>«Հայաստանի ըմբշամարտի ֆեդերացիա» ՀԿ</t>
  </si>
  <si>
    <t>«Հայաստանի թաեքվոնդոյի ֆեդերացիա» ՀԿ</t>
  </si>
  <si>
    <t>«Լողի հայկական դաշնություն» ՀԿ</t>
  </si>
  <si>
    <t>«Հայաստանի ծանրամարտի ֆեդերացիա» ՀԿ</t>
  </si>
  <si>
    <t>«Հայաստանի կարատեի ֆեդերացիա» ՀԿ</t>
  </si>
  <si>
    <t>«Հայաստանի հեծանվային մարզաձևի ֆեդերացիա» ՀԿ</t>
  </si>
  <si>
    <t>«Հայաստանի հրաձգության ֆեդերացիա» ՀԿ</t>
  </si>
  <si>
    <t>«Հայաստանի ձյուդոյի ֆեդերացիա» ՀԿ</t>
  </si>
  <si>
    <t>«Հայաստանի մարմնամարզության ֆեդերացիա» ՀԿ</t>
  </si>
  <si>
    <t>«Հայկական սուսերամարտի ֆեդերացիա» ՀԿ</t>
  </si>
  <si>
    <t>«Հայաստանի վոլեյբոլի ֆեդերացիա» ՀԿ</t>
  </si>
  <si>
    <t>«Հայաստանի Հանրապետության բռնցքամարտի ֆեդերացիա» ՀԿ</t>
  </si>
  <si>
    <t>ՀՀ հավաքական թիմերի մարզիկների ֆունկցիոնալ վիճակի արդյունավետության բարձրացման նպատակով վիտամինիզացիայի և չարգելված սպորտային հավելյալ սննդով ապահովում</t>
  </si>
  <si>
    <t>ՀՀ հավաքական թիմերի մարզիկների ֆունկցիոնալ վիճակի արդյունավետության բարձրացման նպատակով անհրաժեշտ վիտամինիզացիայի և չարգելված սպորտային հավելյալ սննդով ապահովման ծառայություններ</t>
  </si>
  <si>
    <t xml:space="preserve"> ՀՀ հավաքական թիմերի մարզիկների ֆունկցիոնալ վիճակի արդյունավետության բարձրացման նպատակով անհրաժեշտ վիտամինիզացիայի և չարգելված սպորտային հավելյալ սննդով ապահովման ծառայություններ</t>
  </si>
  <si>
    <t xml:space="preserve"> ՀՀ մարզական ֆեդերացիաներ</t>
  </si>
  <si>
    <t xml:space="preserve">ՀՀ մարզական ֆեդերացիաների թիվ, հատ </t>
  </si>
  <si>
    <t>ՀՀ առողջապահության նախարարություն</t>
  </si>
  <si>
    <t>ՀՀ կրթության, գիտության, մշակույթի և սպորտի նախարարություն</t>
  </si>
  <si>
    <t>Հավելված  N 6</t>
  </si>
  <si>
    <t>Հավելված N 5</t>
  </si>
  <si>
    <t>Հավելված N 3</t>
  </si>
  <si>
    <t>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</si>
  <si>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</si>
  <si>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</si>
  <si>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ՀԱՅԱՍՏԱՆԻ ՀԱՆՐԱՊԵՏՈՒԹՅԱՆ ԿԱՌԱՎԱՐՈՒԹՅԱՆ 2020 ԹՎԱԿԱՆԻ ԴԵԿՏԵՄԲԵՐԻ 30-Ի N 2215-Ն ՈՐՈՇՄԱՆ N 9 ՀԱՎԵԼՎԱԾԻ  N 9.14,  N 9.9  ԵՎ  N 9.47 ԱՂՅՈՒՍԱԿՆԵՐՈՒՄ ԿԱՏԱՐՎՈՂ ԼՐԱՑՈՒՄՆԵՐԸ ԵՎ ՓՈՓՈԽՈՒԹՅՈՒՆՆԵՐԸ
</t>
  </si>
  <si>
    <t>Ցուցանիշների փոփոխություն (ավելացումները նշված են դրական նշանով)</t>
  </si>
  <si>
    <t>Ցուցանիշների փոփոխություն (նվազեցումները նշված են փակագծերում  )</t>
  </si>
  <si>
    <t>Ցուցանիշների փոփոխություն (ավելացումները նշված են դրական նշանով   )</t>
  </si>
  <si>
    <t>Ցուցանիշների փոփոխությունը (նվազեցումները նշված են փակագծերում )</t>
  </si>
  <si>
    <t>հազ. դրամ</t>
  </si>
  <si>
    <t>(հազ.դրամ)</t>
  </si>
  <si>
    <t xml:space="preserve"> 18411900-11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</si>
</sst>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"/>
    <numFmt numFmtId="167" formatCode="#,##0.0_);\(#,##0.0\)"/>
    <numFmt numFmtId="168" formatCode="_-* #,##0.00_-;\-* #,##0.00_-;_-* &quot;-&quot;??_-;_-@_-"/>
    <numFmt numFmtId="169" formatCode="0.0"/>
    <numFmt numFmtId="170" formatCode="_(* #,##0_);_(* \(#,##0\);_(* &quot;-&quot;??_);_(@_)"/>
    <numFmt numFmtId="171" formatCode="#,##0.0;\ \(#,##0.0\)"/>
    <numFmt numFmtId="172" formatCode="#,##0;\ \(#,##0\)"/>
  </numFmts>
  <fonts count="54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0"/>
      <name val="GHEA Grapalat"/>
      <family val="2"/>
    </font>
    <font>
      <sz val="10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1"/>
      <name val="GHEA Grapalat"/>
      <family val="2"/>
    </font>
    <font>
      <sz val="10"/>
      <color theme="1"/>
      <name val="GHEA Grapalat"/>
      <family val="3"/>
    </font>
    <font>
      <sz val="8"/>
      <name val="GHEA Grapalat"/>
      <family val="3"/>
    </font>
    <font>
      <b/>
      <sz val="12"/>
      <name val="GHEA Grapalat"/>
      <family val="3"/>
    </font>
    <font>
      <b/>
      <sz val="12"/>
      <name val="GHEA Grapalat"/>
      <family val="2"/>
    </font>
    <font>
      <sz val="12"/>
      <name val="GHEA Grapalat"/>
      <family val="3"/>
    </font>
    <font>
      <sz val="12"/>
      <name val="GHEA Grapalat"/>
      <family val="2"/>
    </font>
    <font>
      <sz val="12"/>
      <color theme="1"/>
      <name val="GHEA Grapalat"/>
      <family val="3"/>
    </font>
    <font>
      <sz val="12"/>
      <name val="Arial"/>
      <family val="2"/>
      <charset val="204"/>
    </font>
    <font>
      <b/>
      <sz val="12"/>
      <color theme="1"/>
      <name val="Arial"/>
      <family val="2"/>
    </font>
    <font>
      <i/>
      <sz val="12"/>
      <name val="GHEA Grapalat"/>
      <family val="3"/>
    </font>
    <font>
      <i/>
      <sz val="12"/>
      <name val="GHEA Grapalat"/>
      <family val="2"/>
    </font>
    <font>
      <sz val="12"/>
      <color rgb="FFC00000"/>
      <name val="GHEA Grapalat"/>
      <family val="2"/>
    </font>
    <font>
      <i/>
      <sz val="12"/>
      <color rgb="FFC00000"/>
      <name val="GHEA Grapalat"/>
      <family val="2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u/>
      <sz val="12"/>
      <name val="GHEA Grapalat"/>
      <family val="3"/>
    </font>
    <font>
      <u/>
      <sz val="12"/>
      <name val="GHEA Grapalat"/>
      <family val="3"/>
    </font>
    <font>
      <b/>
      <sz val="12"/>
      <color theme="1"/>
      <name val="GHEA Grapalat"/>
      <family val="2"/>
    </font>
    <font>
      <sz val="12"/>
      <color theme="1"/>
      <name val="GHEA Grapalat"/>
      <family val="2"/>
    </font>
    <font>
      <sz val="12"/>
      <name val="Arial"/>
      <family val="2"/>
    </font>
    <font>
      <b/>
      <sz val="12"/>
      <color rgb="FFFF0000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76">
    <xf numFmtId="0" fontId="0" fillId="0" borderId="0">
      <alignment horizontal="left" vertical="top" wrapText="1"/>
    </xf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1" fillId="32" borderId="0" applyNumberFormat="0" applyBorder="0" applyAlignment="0" applyProtection="0"/>
    <xf numFmtId="164" fontId="22" fillId="0" borderId="0" applyFill="0" applyBorder="0" applyProtection="0">
      <alignment horizontal="right" vertical="top"/>
    </xf>
    <xf numFmtId="164" fontId="24" fillId="0" borderId="0" applyFill="0" applyBorder="0" applyProtection="0">
      <alignment horizontal="right" vertical="top"/>
    </xf>
    <xf numFmtId="164" fontId="23" fillId="0" borderId="0" applyFill="0" applyBorder="0" applyProtection="0">
      <alignment horizontal="right" vertical="top"/>
    </xf>
    <xf numFmtId="0" fontId="22" fillId="0" borderId="0">
      <alignment horizontal="left" vertical="top" wrapText="1"/>
    </xf>
    <xf numFmtId="0" fontId="28" fillId="0" borderId="0"/>
    <xf numFmtId="43" fontId="28" fillId="0" borderId="0" applyFont="0" applyFill="0" applyBorder="0" applyAlignment="0" applyProtection="0"/>
    <xf numFmtId="0" fontId="29" fillId="0" borderId="0"/>
    <xf numFmtId="168" fontId="27" fillId="0" borderId="0" applyFont="0" applyFill="0" applyBorder="0" applyAlignment="0" applyProtection="0"/>
    <xf numFmtId="0" fontId="27" fillId="0" borderId="0"/>
    <xf numFmtId="0" fontId="27" fillId="0" borderId="0"/>
    <xf numFmtId="0" fontId="30" fillId="0" borderId="0"/>
    <xf numFmtId="43" fontId="3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31" fillId="0" borderId="0"/>
    <xf numFmtId="0" fontId="28" fillId="0" borderId="0"/>
    <xf numFmtId="0" fontId="22" fillId="0" borderId="0">
      <alignment horizontal="left" vertical="top" wrapText="1"/>
    </xf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22" fillId="0" borderId="0">
      <alignment horizontal="left" vertical="top" wrapText="1"/>
    </xf>
    <xf numFmtId="0" fontId="4" fillId="0" borderId="0"/>
    <xf numFmtId="0" fontId="4" fillId="0" borderId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31" fillId="0" borderId="0"/>
    <xf numFmtId="9" fontId="2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43" fontId="1" fillId="0" borderId="0" applyFont="0" applyFill="0" applyBorder="0" applyAlignment="0" applyProtection="0"/>
  </cellStyleXfs>
  <cellXfs count="299">
    <xf numFmtId="0" fontId="0" fillId="0" borderId="0" xfId="0">
      <alignment horizontal="left" vertical="top" wrapText="1"/>
    </xf>
    <xf numFmtId="0" fontId="26" fillId="0" borderId="0" xfId="0" applyFont="1" applyFill="1">
      <alignment horizontal="left" vertical="top" wrapText="1"/>
    </xf>
    <xf numFmtId="0" fontId="0" fillId="0" borderId="0" xfId="0" applyFont="1" applyFill="1">
      <alignment horizontal="left" vertical="top" wrapText="1"/>
    </xf>
    <xf numFmtId="0" fontId="32" fillId="0" borderId="0" xfId="0" applyFont="1" applyFill="1" applyAlignment="1"/>
    <xf numFmtId="0" fontId="26" fillId="0" borderId="0" xfId="0" applyFont="1" applyFill="1" applyBorder="1" applyAlignment="1"/>
    <xf numFmtId="0" fontId="25" fillId="0" borderId="0" xfId="0" applyFont="1" applyFill="1" applyAlignment="1"/>
    <xf numFmtId="0" fontId="26" fillId="0" borderId="0" xfId="0" applyFont="1" applyFill="1" applyAlignment="1"/>
    <xf numFmtId="0" fontId="26" fillId="0" borderId="0" xfId="0" applyFont="1" applyFill="1" applyAlignment="1">
      <alignment horizontal="left" vertical="top" wrapText="1"/>
    </xf>
    <xf numFmtId="165" fontId="0" fillId="0" borderId="0" xfId="55" applyNumberFormat="1" applyFont="1" applyFill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26" fillId="0" borderId="0" xfId="0" applyFont="1" applyFill="1" applyBorder="1" applyAlignment="1">
      <alignment horizontal="center" vertical="top" wrapText="1"/>
    </xf>
    <xf numFmtId="0" fontId="31" fillId="0" borderId="0" xfId="72" applyFont="1" applyFill="1"/>
    <xf numFmtId="0" fontId="34" fillId="0" borderId="0" xfId="72" applyFont="1" applyFill="1" applyAlignment="1">
      <alignment horizontal="left" vertical="top" wrapText="1"/>
    </xf>
    <xf numFmtId="171" fontId="26" fillId="0" borderId="0" xfId="73" applyNumberFormat="1" applyFont="1" applyFill="1" applyBorder="1" applyAlignment="1">
      <alignment horizontal="center" vertical="center" wrapText="1"/>
    </xf>
    <xf numFmtId="0" fontId="31" fillId="0" borderId="0" xfId="72" applyFont="1" applyFill="1" applyBorder="1"/>
    <xf numFmtId="166" fontId="31" fillId="0" borderId="0" xfId="72" applyNumberFormat="1" applyFont="1" applyFill="1" applyBorder="1"/>
    <xf numFmtId="0" fontId="33" fillId="0" borderId="0" xfId="74" applyFont="1" applyFill="1" applyAlignment="1">
      <alignment horizontal="center" vertical="center"/>
    </xf>
    <xf numFmtId="0" fontId="33" fillId="0" borderId="0" xfId="74" applyFont="1" applyFill="1" applyAlignment="1">
      <alignment vertical="center"/>
    </xf>
    <xf numFmtId="0" fontId="33" fillId="0" borderId="0" xfId="74" applyFont="1" applyFill="1"/>
    <xf numFmtId="166" fontId="33" fillId="0" borderId="0" xfId="74" applyNumberFormat="1" applyFont="1" applyFill="1"/>
    <xf numFmtId="0" fontId="33" fillId="33" borderId="0" xfId="74" applyFont="1" applyFill="1"/>
    <xf numFmtId="166" fontId="33" fillId="0" borderId="0" xfId="74" applyNumberFormat="1" applyFont="1" applyFill="1" applyAlignment="1">
      <alignment horizontal="center" vertical="center"/>
    </xf>
    <xf numFmtId="0" fontId="37" fillId="0" borderId="0" xfId="0" applyFont="1" applyFill="1" applyAlignment="1">
      <alignment horizontal="left" vertical="top" wrapText="1"/>
    </xf>
    <xf numFmtId="0" fontId="37" fillId="0" borderId="0" xfId="0" applyFont="1" applyFill="1" applyAlignment="1"/>
    <xf numFmtId="0" fontId="38" fillId="0" borderId="10" xfId="0" applyFont="1" applyFill="1" applyBorder="1" applyAlignment="1">
      <alignment horizontal="center" wrapText="1"/>
    </xf>
    <xf numFmtId="0" fontId="39" fillId="33" borderId="10" xfId="0" applyFont="1" applyFill="1" applyBorder="1" applyAlignment="1">
      <alignment horizontal="center" vertical="top" wrapText="1"/>
    </xf>
    <xf numFmtId="0" fontId="39" fillId="0" borderId="10" xfId="0" applyFont="1" applyBorder="1" applyAlignment="1">
      <alignment horizontal="center" vertical="center" wrapText="1"/>
    </xf>
    <xf numFmtId="0" fontId="38" fillId="0" borderId="10" xfId="0" applyFont="1" applyFill="1" applyBorder="1">
      <alignment horizontal="left" vertical="top" wrapText="1"/>
    </xf>
    <xf numFmtId="0" fontId="35" fillId="0" borderId="10" xfId="0" applyFont="1" applyFill="1" applyBorder="1" applyAlignment="1">
      <alignment horizontal="left" vertical="top" wrapText="1"/>
    </xf>
    <xf numFmtId="169" fontId="35" fillId="0" borderId="10" xfId="0" applyNumberFormat="1" applyFont="1" applyFill="1" applyBorder="1" applyAlignment="1">
      <alignment horizontal="right" vertical="top" wrapText="1"/>
    </xf>
    <xf numFmtId="0" fontId="38" fillId="0" borderId="10" xfId="0" applyFont="1" applyFill="1" applyBorder="1" applyAlignment="1">
      <alignment horizontal="left" vertical="top" wrapText="1"/>
    </xf>
    <xf numFmtId="169" fontId="40" fillId="0" borderId="10" xfId="52" applyNumberFormat="1" applyFont="1" applyBorder="1"/>
    <xf numFmtId="165" fontId="41" fillId="0" borderId="10" xfId="55" applyNumberFormat="1" applyFont="1" applyBorder="1" applyAlignment="1">
      <alignment horizontal="center" vertical="center"/>
    </xf>
    <xf numFmtId="0" fontId="42" fillId="0" borderId="15" xfId="61" applyFont="1" applyBorder="1" applyAlignment="1">
      <alignment horizontal="left" vertical="top" wrapText="1"/>
    </xf>
    <xf numFmtId="0" fontId="39" fillId="0" borderId="10" xfId="0" applyFont="1" applyBorder="1" applyAlignment="1"/>
    <xf numFmtId="0" fontId="35" fillId="0" borderId="15" xfId="61" applyFont="1" applyBorder="1" applyAlignment="1">
      <alignment horizontal="left" vertical="top" wrapText="1"/>
    </xf>
    <xf numFmtId="0" fontId="42" fillId="0" borderId="15" xfId="62" applyFont="1" applyBorder="1">
      <alignment horizontal="left" vertical="top" wrapText="1"/>
    </xf>
    <xf numFmtId="0" fontId="37" fillId="0" borderId="15" xfId="62" applyFont="1" applyBorder="1" applyAlignment="1">
      <alignment horizontal="left" vertical="top" wrapText="1"/>
    </xf>
    <xf numFmtId="0" fontId="37" fillId="0" borderId="15" xfId="62" applyFont="1" applyBorder="1" applyAlignment="1">
      <alignment horizontal="center" vertical="top"/>
    </xf>
    <xf numFmtId="0" fontId="42" fillId="33" borderId="10" xfId="62" applyFont="1" applyFill="1" applyBorder="1">
      <alignment horizontal="left" vertical="top" wrapText="1"/>
    </xf>
    <xf numFmtId="0" fontId="35" fillId="0" borderId="10" xfId="62" applyFont="1" applyBorder="1" applyAlignment="1">
      <alignment horizontal="left" vertical="top" wrapText="1"/>
    </xf>
    <xf numFmtId="0" fontId="37" fillId="0" borderId="10" xfId="62" applyFont="1" applyBorder="1" applyAlignment="1">
      <alignment horizontal="left" vertical="top" wrapText="1"/>
    </xf>
    <xf numFmtId="0" fontId="37" fillId="33" borderId="10" xfId="62" applyFont="1" applyFill="1" applyBorder="1" applyAlignment="1">
      <alignment horizontal="left" vertical="top" wrapText="1"/>
    </xf>
    <xf numFmtId="0" fontId="39" fillId="0" borderId="19" xfId="0" applyFont="1" applyBorder="1" applyAlignment="1">
      <alignment horizontal="center" vertical="center"/>
    </xf>
    <xf numFmtId="164" fontId="35" fillId="0" borderId="10" xfId="42" applyNumberFormat="1" applyFont="1" applyFill="1" applyBorder="1" applyAlignment="1">
      <alignment horizontal="right" vertical="center"/>
    </xf>
    <xf numFmtId="0" fontId="43" fillId="0" borderId="10" xfId="0" applyFont="1" applyFill="1" applyBorder="1">
      <alignment horizontal="left" vertical="top" wrapText="1"/>
    </xf>
    <xf numFmtId="164" fontId="38" fillId="0" borderId="10" xfId="42" applyNumberFormat="1" applyFont="1" applyFill="1" applyBorder="1" applyAlignment="1">
      <alignment horizontal="right" vertical="top"/>
    </xf>
    <xf numFmtId="164" fontId="38" fillId="0" borderId="10" xfId="42" applyNumberFormat="1" applyFont="1" applyFill="1" applyBorder="1" applyAlignment="1">
      <alignment horizontal="right" vertical="center"/>
    </xf>
    <xf numFmtId="0" fontId="38" fillId="0" borderId="10" xfId="0" applyFont="1" applyFill="1" applyBorder="1" applyAlignment="1">
      <alignment horizontal="right" vertical="top" wrapText="1"/>
    </xf>
    <xf numFmtId="0" fontId="44" fillId="0" borderId="10" xfId="0" applyFont="1" applyFill="1" applyBorder="1">
      <alignment horizontal="left" vertical="top" wrapText="1"/>
    </xf>
    <xf numFmtId="0" fontId="36" fillId="0" borderId="10" xfId="0" applyFont="1" applyFill="1" applyBorder="1" applyAlignment="1">
      <alignment horizontal="left" vertical="top" wrapText="1"/>
    </xf>
    <xf numFmtId="166" fontId="36" fillId="0" borderId="10" xfId="0" applyNumberFormat="1" applyFont="1" applyFill="1" applyBorder="1" applyAlignment="1">
      <alignment horizontal="right" vertical="top" wrapText="1"/>
    </xf>
    <xf numFmtId="164" fontId="36" fillId="0" borderId="10" xfId="42" applyNumberFormat="1" applyFont="1" applyFill="1" applyBorder="1" applyAlignment="1">
      <alignment horizontal="right" vertical="center"/>
    </xf>
    <xf numFmtId="0" fontId="45" fillId="0" borderId="10" xfId="0" applyFont="1" applyFill="1" applyBorder="1">
      <alignment horizontal="left" vertical="top" wrapText="1"/>
    </xf>
    <xf numFmtId="0" fontId="44" fillId="0" borderId="10" xfId="0" applyFont="1" applyFill="1" applyBorder="1" applyAlignment="1">
      <alignment horizontal="right" vertical="top" wrapText="1"/>
    </xf>
    <xf numFmtId="0" fontId="44" fillId="0" borderId="10" xfId="0" applyFont="1" applyFill="1" applyBorder="1" applyAlignment="1">
      <alignment horizontal="left" vertical="top" wrapText="1"/>
    </xf>
    <xf numFmtId="0" fontId="35" fillId="0" borderId="0" xfId="0" applyFont="1" applyFill="1" applyAlignment="1">
      <alignment horizontal="left" vertical="top" wrapText="1"/>
    </xf>
    <xf numFmtId="0" fontId="37" fillId="0" borderId="10" xfId="45" applyFont="1" applyFill="1" applyBorder="1" applyAlignment="1">
      <alignment horizontal="center" vertical="center" wrapText="1"/>
    </xf>
    <xf numFmtId="167" fontId="35" fillId="0" borderId="10" xfId="45" applyNumberFormat="1" applyFont="1" applyFill="1" applyBorder="1" applyAlignment="1">
      <alignment horizontal="right" vertical="center" wrapText="1"/>
    </xf>
    <xf numFmtId="0" fontId="37" fillId="0" borderId="10" xfId="0" applyFont="1" applyFill="1" applyBorder="1">
      <alignment horizontal="left" vertical="top" wrapText="1"/>
    </xf>
    <xf numFmtId="0" fontId="37" fillId="0" borderId="10" xfId="0" applyFont="1" applyFill="1" applyBorder="1" applyAlignment="1">
      <alignment horizontal="left" vertical="top" wrapText="1"/>
    </xf>
    <xf numFmtId="0" fontId="37" fillId="0" borderId="10" xfId="0" applyFont="1" applyFill="1" applyBorder="1" applyAlignment="1">
      <alignment horizontal="right" vertical="top" wrapText="1"/>
    </xf>
    <xf numFmtId="167" fontId="46" fillId="33" borderId="10" xfId="60" applyNumberFormat="1" applyFont="1" applyFill="1" applyBorder="1" applyAlignment="1">
      <alignment horizontal="center" vertical="center" wrapText="1"/>
    </xf>
    <xf numFmtId="0" fontId="46" fillId="0" borderId="10" xfId="0" applyFont="1" applyBorder="1" applyAlignment="1">
      <alignment wrapText="1"/>
    </xf>
    <xf numFmtId="167" fontId="46" fillId="33" borderId="10" xfId="60" applyNumberFormat="1" applyFont="1" applyFill="1" applyBorder="1" applyAlignment="1">
      <alignment horizontal="right" vertical="center" wrapText="1"/>
    </xf>
    <xf numFmtId="0" fontId="46" fillId="0" borderId="10" xfId="0" applyFont="1" applyBorder="1" applyAlignment="1">
      <alignment vertical="center"/>
    </xf>
    <xf numFmtId="0" fontId="46" fillId="33" borderId="12" xfId="0" applyFont="1" applyFill="1" applyBorder="1" applyAlignment="1">
      <alignment horizontal="center" vertical="center"/>
    </xf>
    <xf numFmtId="0" fontId="46" fillId="33" borderId="10" xfId="0" applyFont="1" applyFill="1" applyBorder="1" applyAlignment="1">
      <alignment wrapText="1"/>
    </xf>
    <xf numFmtId="165" fontId="46" fillId="0" borderId="10" xfId="0" applyNumberFormat="1" applyFont="1" applyBorder="1" applyAlignment="1">
      <alignment vertical="center"/>
    </xf>
    <xf numFmtId="0" fontId="42" fillId="33" borderId="20" xfId="62" applyFont="1" applyFill="1" applyBorder="1" applyAlignment="1">
      <alignment horizontal="left" vertical="top" wrapText="1"/>
    </xf>
    <xf numFmtId="165" fontId="47" fillId="0" borderId="10" xfId="0" applyNumberFormat="1" applyFont="1" applyBorder="1" applyAlignment="1">
      <alignment horizontal="center" vertical="center"/>
    </xf>
    <xf numFmtId="0" fontId="37" fillId="33" borderId="20" xfId="63" applyFont="1" applyFill="1" applyBorder="1" applyAlignment="1">
      <alignment horizontal="left" vertical="top" wrapText="1"/>
    </xf>
    <xf numFmtId="0" fontId="37" fillId="33" borderId="10" xfId="63" applyFont="1" applyFill="1" applyBorder="1" applyAlignment="1">
      <alignment horizontal="left" vertical="top" wrapText="1"/>
    </xf>
    <xf numFmtId="165" fontId="39" fillId="0" borderId="10" xfId="0" applyNumberFormat="1" applyFont="1" applyBorder="1" applyAlignment="1">
      <alignment horizontal="center" vertical="center"/>
    </xf>
    <xf numFmtId="0" fontId="39" fillId="33" borderId="10" xfId="64" applyFont="1" applyFill="1" applyBorder="1" applyAlignment="1">
      <alignment horizontal="left" vertical="top" wrapText="1"/>
    </xf>
    <xf numFmtId="165" fontId="39" fillId="0" borderId="10" xfId="0" applyNumberFormat="1" applyFont="1" applyBorder="1" applyAlignment="1"/>
    <xf numFmtId="0" fontId="37" fillId="33" borderId="10" xfId="64" applyFont="1" applyFill="1" applyBorder="1" applyAlignment="1">
      <alignment horizontal="left" vertical="top" wrapText="1"/>
    </xf>
    <xf numFmtId="49" fontId="46" fillId="0" borderId="11" xfId="0" applyNumberFormat="1" applyFont="1" applyBorder="1" applyAlignment="1">
      <alignment horizontal="center" vertical="top"/>
    </xf>
    <xf numFmtId="49" fontId="46" fillId="0" borderId="20" xfId="0" applyNumberFormat="1" applyFont="1" applyBorder="1" applyAlignment="1">
      <alignment horizontal="center" vertical="top"/>
    </xf>
    <xf numFmtId="0" fontId="46" fillId="0" borderId="20" xfId="0" applyFont="1" applyBorder="1" applyAlignment="1">
      <alignment horizontal="center" vertical="top"/>
    </xf>
    <xf numFmtId="0" fontId="39" fillId="33" borderId="20" xfId="0" applyFont="1" applyFill="1" applyBorder="1" applyAlignment="1">
      <alignment horizontal="center" vertical="top"/>
    </xf>
    <xf numFmtId="49" fontId="36" fillId="0" borderId="10" xfId="0" applyNumberFormat="1" applyFont="1" applyFill="1" applyBorder="1" applyAlignment="1">
      <alignment horizontal="center" vertical="top" wrapText="1"/>
    </xf>
    <xf numFmtId="164" fontId="36" fillId="0" borderId="10" xfId="44" applyNumberFormat="1" applyFont="1" applyFill="1" applyBorder="1" applyAlignment="1">
      <alignment horizontal="right" vertical="top"/>
    </xf>
    <xf numFmtId="169" fontId="40" fillId="0" borderId="10" xfId="52" applyNumberFormat="1" applyFont="1" applyFill="1" applyBorder="1"/>
    <xf numFmtId="0" fontId="36" fillId="0" borderId="10" xfId="0" applyFont="1" applyFill="1" applyBorder="1" applyAlignment="1">
      <alignment horizontal="center" vertical="top" wrapText="1"/>
    </xf>
    <xf numFmtId="0" fontId="38" fillId="0" borderId="10" xfId="0" applyFont="1" applyFill="1" applyBorder="1" applyAlignment="1">
      <alignment horizontal="center" vertical="top" wrapText="1"/>
    </xf>
    <xf numFmtId="0" fontId="48" fillId="0" borderId="10" xfId="0" applyFont="1" applyFill="1" applyBorder="1" applyAlignment="1">
      <alignment horizontal="left" vertical="top" wrapText="1"/>
    </xf>
    <xf numFmtId="164" fontId="37" fillId="0" borderId="10" xfId="42" applyNumberFormat="1" applyFont="1" applyFill="1" applyBorder="1" applyAlignment="1">
      <alignment horizontal="right" vertical="center"/>
    </xf>
    <xf numFmtId="0" fontId="42" fillId="0" borderId="10" xfId="0" applyFont="1" applyFill="1" applyBorder="1" applyAlignment="1">
      <alignment horizontal="left" vertical="top" wrapText="1"/>
    </xf>
    <xf numFmtId="164" fontId="42" fillId="0" borderId="10" xfId="43" applyNumberFormat="1" applyFont="1" applyFill="1" applyBorder="1" applyAlignment="1">
      <alignment horizontal="right" vertical="top"/>
    </xf>
    <xf numFmtId="164" fontId="37" fillId="0" borderId="10" xfId="42" applyNumberFormat="1" applyFont="1" applyFill="1" applyBorder="1" applyAlignment="1">
      <alignment horizontal="right" vertical="top"/>
    </xf>
    <xf numFmtId="49" fontId="36" fillId="33" borderId="10" xfId="0" applyNumberFormat="1" applyFont="1" applyFill="1" applyBorder="1" applyAlignment="1">
      <alignment horizontal="center" vertical="top" wrapText="1"/>
    </xf>
    <xf numFmtId="0" fontId="37" fillId="0" borderId="10" xfId="0" applyFont="1" applyBorder="1" applyAlignment="1">
      <alignment horizontal="left" vertical="top" wrapText="1"/>
    </xf>
    <xf numFmtId="0" fontId="42" fillId="0" borderId="10" xfId="0" applyFont="1" applyBorder="1" applyAlignment="1">
      <alignment horizontal="left" vertical="top" wrapText="1"/>
    </xf>
    <xf numFmtId="164" fontId="42" fillId="0" borderId="10" xfId="43" applyNumberFormat="1" applyFont="1" applyBorder="1" applyAlignment="1">
      <alignment horizontal="right" vertical="top"/>
    </xf>
    <xf numFmtId="164" fontId="37" fillId="0" borderId="10" xfId="42" applyNumberFormat="1" applyFont="1" applyBorder="1" applyAlignment="1">
      <alignment horizontal="right" vertical="top"/>
    </xf>
    <xf numFmtId="0" fontId="38" fillId="33" borderId="10" xfId="0" applyFont="1" applyFill="1" applyBorder="1" applyAlignment="1">
      <alignment horizontal="right" vertical="top" wrapText="1"/>
    </xf>
    <xf numFmtId="0" fontId="49" fillId="0" borderId="10" xfId="0" applyFont="1" applyFill="1" applyBorder="1" applyAlignment="1">
      <alignment horizontal="left" vertical="top" wrapText="1"/>
    </xf>
    <xf numFmtId="164" fontId="37" fillId="0" borderId="10" xfId="43" applyNumberFormat="1" applyFont="1" applyBorder="1" applyAlignment="1">
      <alignment horizontal="right" vertical="top"/>
    </xf>
    <xf numFmtId="0" fontId="39" fillId="0" borderId="10" xfId="0" applyFont="1" applyFill="1" applyBorder="1" applyAlignment="1">
      <alignment vertical="top" wrapText="1"/>
    </xf>
    <xf numFmtId="0" fontId="38" fillId="0" borderId="0" xfId="0" applyFont="1" applyFill="1">
      <alignment horizontal="left" vertical="top" wrapText="1"/>
    </xf>
    <xf numFmtId="0" fontId="38" fillId="0" borderId="0" xfId="0" applyFont="1" applyFill="1" applyAlignment="1"/>
    <xf numFmtId="0" fontId="36" fillId="33" borderId="11" xfId="0" applyFont="1" applyFill="1" applyBorder="1" applyAlignment="1"/>
    <xf numFmtId="0" fontId="36" fillId="33" borderId="20" xfId="0" applyFont="1" applyFill="1" applyBorder="1" applyAlignment="1"/>
    <xf numFmtId="0" fontId="38" fillId="0" borderId="10" xfId="0" applyFont="1" applyBorder="1" applyAlignment="1"/>
    <xf numFmtId="0" fontId="36" fillId="33" borderId="10" xfId="0" applyFont="1" applyFill="1" applyBorder="1" applyAlignment="1">
      <alignment vertical="top" wrapText="1"/>
    </xf>
    <xf numFmtId="0" fontId="38" fillId="0" borderId="11" xfId="0" applyFont="1" applyBorder="1" applyAlignment="1">
      <alignment horizontal="left" vertical="top" wrapText="1"/>
    </xf>
    <xf numFmtId="0" fontId="51" fillId="0" borderId="10" xfId="0" applyFont="1" applyBorder="1" applyAlignment="1">
      <alignment vertical="top" wrapText="1"/>
    </xf>
    <xf numFmtId="0" fontId="36" fillId="0" borderId="10" xfId="0" applyFont="1" applyFill="1" applyBorder="1" applyAlignment="1">
      <alignment vertical="top" wrapText="1"/>
    </xf>
    <xf numFmtId="0" fontId="38" fillId="0" borderId="10" xfId="0" applyFont="1" applyFill="1" applyBorder="1" applyAlignment="1">
      <alignment vertical="top" wrapText="1"/>
    </xf>
    <xf numFmtId="0" fontId="38" fillId="0" borderId="10" xfId="0" applyFont="1" applyFill="1" applyBorder="1" applyAlignment="1">
      <alignment vertical="center" wrapText="1"/>
    </xf>
    <xf numFmtId="0" fontId="43" fillId="0" borderId="10" xfId="0" applyFont="1" applyFill="1" applyBorder="1" applyAlignment="1">
      <alignment horizontal="left" vertical="center" wrapText="1"/>
    </xf>
    <xf numFmtId="0" fontId="51" fillId="33" borderId="10" xfId="0" applyFont="1" applyFill="1" applyBorder="1" applyAlignment="1">
      <alignment horizontal="center" vertical="top" wrapText="1"/>
    </xf>
    <xf numFmtId="0" fontId="51" fillId="0" borderId="10" xfId="0" applyFont="1" applyBorder="1" applyAlignment="1">
      <alignment horizontal="center" vertical="center" wrapText="1"/>
    </xf>
    <xf numFmtId="0" fontId="43" fillId="0" borderId="11" xfId="0" applyFont="1" applyBorder="1" applyAlignment="1">
      <alignment horizontal="left" vertical="top" wrapText="1"/>
    </xf>
    <xf numFmtId="0" fontId="43" fillId="0" borderId="10" xfId="0" applyFont="1" applyBorder="1" applyAlignment="1">
      <alignment vertical="top" wrapText="1"/>
    </xf>
    <xf numFmtId="0" fontId="43" fillId="0" borderId="11" xfId="0" applyFont="1" applyBorder="1" applyAlignment="1">
      <alignment vertical="top" wrapText="1"/>
    </xf>
    <xf numFmtId="0" fontId="38" fillId="0" borderId="10" xfId="0" applyFont="1" applyFill="1" applyBorder="1" applyAlignment="1">
      <alignment horizontal="left" vertical="center" wrapText="1"/>
    </xf>
    <xf numFmtId="164" fontId="36" fillId="0" borderId="10" xfId="42" applyNumberFormat="1" applyFont="1" applyFill="1" applyBorder="1" applyAlignment="1">
      <alignment horizontal="center" vertical="center"/>
    </xf>
    <xf numFmtId="0" fontId="43" fillId="0" borderId="10" xfId="0" applyFont="1" applyFill="1" applyBorder="1" applyAlignment="1">
      <alignment horizontal="left" vertical="top" wrapText="1"/>
    </xf>
    <xf numFmtId="165" fontId="38" fillId="0" borderId="10" xfId="55" applyNumberFormat="1" applyFont="1" applyFill="1" applyBorder="1" applyAlignment="1">
      <alignment horizontal="left" vertical="top" wrapText="1"/>
    </xf>
    <xf numFmtId="0" fontId="43" fillId="0" borderId="10" xfId="0" applyFont="1" applyFill="1" applyBorder="1" applyAlignment="1">
      <alignment vertical="top" wrapText="1"/>
    </xf>
    <xf numFmtId="170" fontId="36" fillId="0" borderId="10" xfId="55" applyNumberFormat="1" applyFont="1" applyFill="1" applyBorder="1" applyAlignment="1">
      <alignment horizontal="right" vertical="top"/>
    </xf>
    <xf numFmtId="165" fontId="36" fillId="0" borderId="10" xfId="55" applyNumberFormat="1" applyFont="1" applyFill="1" applyBorder="1" applyAlignment="1">
      <alignment horizontal="right" vertical="top"/>
    </xf>
    <xf numFmtId="0" fontId="38" fillId="0" borderId="11" xfId="0" applyFont="1" applyFill="1" applyBorder="1" applyAlignment="1">
      <alignment horizontal="center" vertical="top" wrapText="1"/>
    </xf>
    <xf numFmtId="0" fontId="38" fillId="0" borderId="20" xfId="0" applyFont="1" applyFill="1" applyBorder="1" applyAlignment="1">
      <alignment horizontal="center" vertical="top" wrapText="1"/>
    </xf>
    <xf numFmtId="0" fontId="38" fillId="0" borderId="15" xfId="0" applyFont="1" applyFill="1" applyBorder="1" applyAlignment="1">
      <alignment horizontal="center" vertical="top" wrapText="1"/>
    </xf>
    <xf numFmtId="0" fontId="43" fillId="33" borderId="10" xfId="0" applyFont="1" applyFill="1" applyBorder="1" applyAlignment="1">
      <alignment horizontal="left" vertical="top" wrapText="1"/>
    </xf>
    <xf numFmtId="0" fontId="51" fillId="0" borderId="10" xfId="0" applyFont="1" applyFill="1" applyBorder="1" applyAlignment="1">
      <alignment horizontal="center" vertical="top" wrapText="1"/>
    </xf>
    <xf numFmtId="0" fontId="51" fillId="0" borderId="10" xfId="0" applyFont="1" applyFill="1" applyBorder="1" applyAlignment="1">
      <alignment horizontal="center" vertical="center" wrapText="1"/>
    </xf>
    <xf numFmtId="0" fontId="39" fillId="0" borderId="0" xfId="74" applyFont="1" applyFill="1" applyAlignment="1">
      <alignment horizontal="center" vertical="center"/>
    </xf>
    <xf numFmtId="0" fontId="39" fillId="0" borderId="0" xfId="74" applyFont="1" applyFill="1" applyAlignment="1">
      <alignment vertical="center"/>
    </xf>
    <xf numFmtId="166" fontId="35" fillId="0" borderId="0" xfId="74" applyNumberFormat="1" applyFont="1" applyFill="1" applyAlignment="1">
      <alignment horizontal="center" vertical="center"/>
    </xf>
    <xf numFmtId="166" fontId="35" fillId="0" borderId="0" xfId="50" applyNumberFormat="1" applyFont="1" applyFill="1" applyAlignment="1">
      <alignment horizontal="center" vertical="center"/>
    </xf>
    <xf numFmtId="166" fontId="37" fillId="0" borderId="0" xfId="50" applyNumberFormat="1" applyFont="1" applyFill="1" applyAlignment="1">
      <alignment horizontal="center" vertical="center"/>
    </xf>
    <xf numFmtId="0" fontId="46" fillId="0" borderId="10" xfId="74" applyFont="1" applyFill="1" applyBorder="1" applyAlignment="1">
      <alignment horizontal="center" vertical="center" wrapText="1"/>
    </xf>
    <xf numFmtId="1" fontId="47" fillId="0" borderId="13" xfId="74" applyNumberFormat="1" applyFont="1" applyFill="1" applyBorder="1" applyAlignment="1">
      <alignment horizontal="center" vertical="center"/>
    </xf>
    <xf numFmtId="1" fontId="47" fillId="0" borderId="14" xfId="74" applyNumberFormat="1" applyFont="1" applyFill="1" applyBorder="1" applyAlignment="1">
      <alignment horizontal="center" vertical="center"/>
    </xf>
    <xf numFmtId="167" fontId="35" fillId="34" borderId="10" xfId="74" applyNumberFormat="1" applyFont="1" applyFill="1" applyBorder="1" applyAlignment="1">
      <alignment horizontal="right" vertical="center"/>
    </xf>
    <xf numFmtId="0" fontId="46" fillId="33" borderId="14" xfId="74" applyFont="1" applyFill="1" applyBorder="1" applyAlignment="1">
      <alignment horizontal="center" vertical="center"/>
    </xf>
    <xf numFmtId="0" fontId="35" fillId="33" borderId="10" xfId="74" applyFont="1" applyFill="1" applyBorder="1" applyAlignment="1">
      <alignment horizontal="center" vertical="center" wrapText="1"/>
    </xf>
    <xf numFmtId="165" fontId="46" fillId="0" borderId="10" xfId="0" applyNumberFormat="1" applyFont="1" applyBorder="1" applyAlignment="1"/>
    <xf numFmtId="0" fontId="35" fillId="33" borderId="14" xfId="74" applyFont="1" applyFill="1" applyBorder="1" applyAlignment="1">
      <alignment horizontal="center" vertical="center"/>
    </xf>
    <xf numFmtId="0" fontId="35" fillId="33" borderId="14" xfId="74" applyFont="1" applyFill="1" applyBorder="1" applyAlignment="1">
      <alignment horizontal="left" vertical="center" wrapText="1"/>
    </xf>
    <xf numFmtId="166" fontId="42" fillId="33" borderId="10" xfId="74" applyNumberFormat="1" applyFont="1" applyFill="1" applyBorder="1" applyAlignment="1">
      <alignment horizontal="left" vertical="center"/>
    </xf>
    <xf numFmtId="165" fontId="39" fillId="0" borderId="10" xfId="0" applyNumberFormat="1" applyFont="1" applyBorder="1" applyAlignment="1">
      <alignment horizontal="right"/>
    </xf>
    <xf numFmtId="0" fontId="39" fillId="0" borderId="10" xfId="74" applyFont="1" applyFill="1" applyBorder="1" applyAlignment="1">
      <alignment horizontal="center" vertical="center"/>
    </xf>
    <xf numFmtId="0" fontId="39" fillId="0" borderId="10" xfId="74" applyFont="1" applyFill="1" applyBorder="1" applyAlignment="1">
      <alignment vertical="center"/>
    </xf>
    <xf numFmtId="0" fontId="42" fillId="33" borderId="11" xfId="0" applyFont="1" applyFill="1" applyBorder="1" applyAlignment="1">
      <alignment horizontal="left" vertical="center" wrapText="1"/>
    </xf>
    <xf numFmtId="166" fontId="39" fillId="0" borderId="10" xfId="74" applyNumberFormat="1" applyFont="1" applyFill="1" applyBorder="1" applyAlignment="1">
      <alignment horizontal="right"/>
    </xf>
    <xf numFmtId="166" fontId="39" fillId="0" borderId="10" xfId="74" applyNumberFormat="1" applyFont="1" applyFill="1" applyBorder="1" applyAlignment="1">
      <alignment horizontal="right" vertical="center"/>
    </xf>
    <xf numFmtId="0" fontId="39" fillId="0" borderId="0" xfId="74" applyFont="1" applyFill="1"/>
    <xf numFmtId="0" fontId="38" fillId="0" borderId="0" xfId="0" applyFont="1" applyAlignment="1"/>
    <xf numFmtId="0" fontId="35" fillId="0" borderId="0" xfId="71" applyFont="1" applyFill="1" applyAlignment="1">
      <alignment horizontal="right" vertical="center"/>
    </xf>
    <xf numFmtId="0" fontId="35" fillId="0" borderId="0" xfId="0" applyFont="1" applyFill="1" applyAlignment="1">
      <alignment horizontal="left" vertical="top"/>
    </xf>
    <xf numFmtId="0" fontId="52" fillId="0" borderId="0" xfId="72" applyFont="1" applyFill="1"/>
    <xf numFmtId="0" fontId="52" fillId="0" borderId="0" xfId="72" applyFont="1" applyFill="1" applyAlignment="1">
      <alignment horizontal="center"/>
    </xf>
    <xf numFmtId="0" fontId="37" fillId="0" borderId="0" xfId="72" applyFont="1" applyFill="1" applyAlignment="1">
      <alignment horizontal="center" vertical="top" wrapText="1"/>
    </xf>
    <xf numFmtId="0" fontId="37" fillId="0" borderId="0" xfId="72" applyFont="1" applyFill="1" applyAlignment="1">
      <alignment horizontal="left" vertical="top" wrapText="1"/>
    </xf>
    <xf numFmtId="0" fontId="35" fillId="0" borderId="0" xfId="72" applyFont="1" applyFill="1" applyBorder="1" applyAlignment="1">
      <alignment horizontal="center" vertical="top" wrapText="1"/>
    </xf>
    <xf numFmtId="0" fontId="35" fillId="0" borderId="21" xfId="72" applyFont="1" applyFill="1" applyBorder="1" applyAlignment="1">
      <alignment horizontal="center" vertical="center" wrapText="1"/>
    </xf>
    <xf numFmtId="0" fontId="37" fillId="0" borderId="10" xfId="73" applyFont="1" applyFill="1" applyBorder="1" applyAlignment="1">
      <alignment horizontal="center" vertical="center" wrapText="1"/>
    </xf>
    <xf numFmtId="0" fontId="35" fillId="0" borderId="10" xfId="73" applyFont="1" applyFill="1" applyBorder="1" applyAlignment="1">
      <alignment horizontal="center" vertical="center" wrapText="1"/>
    </xf>
    <xf numFmtId="171" fontId="35" fillId="0" borderId="10" xfId="73" applyNumberFormat="1" applyFont="1" applyFill="1" applyBorder="1" applyAlignment="1">
      <alignment horizontal="center" vertical="center" wrapText="1"/>
    </xf>
    <xf numFmtId="0" fontId="35" fillId="0" borderId="10" xfId="73" applyFont="1" applyFill="1" applyBorder="1" applyAlignment="1">
      <alignment horizontal="center" vertical="center"/>
    </xf>
    <xf numFmtId="171" fontId="37" fillId="0" borderId="10" xfId="73" applyNumberFormat="1" applyFont="1" applyFill="1" applyBorder="1" applyAlignment="1">
      <alignment horizontal="center" vertical="center" wrapText="1"/>
    </xf>
    <xf numFmtId="0" fontId="37" fillId="0" borderId="10" xfId="72" applyFont="1" applyFill="1" applyBorder="1" applyAlignment="1">
      <alignment horizontal="center"/>
    </xf>
    <xf numFmtId="0" fontId="37" fillId="0" borderId="10" xfId="72" applyFont="1" applyFill="1" applyBorder="1"/>
    <xf numFmtId="172" fontId="35" fillId="0" borderId="10" xfId="73" applyNumberFormat="1" applyFont="1" applyFill="1" applyBorder="1" applyAlignment="1">
      <alignment horizontal="center" vertical="center" wrapText="1"/>
    </xf>
    <xf numFmtId="0" fontId="38" fillId="0" borderId="22" xfId="0" applyFont="1" applyFill="1" applyBorder="1" applyAlignment="1">
      <alignment horizontal="center" vertical="top" wrapText="1"/>
    </xf>
    <xf numFmtId="0" fontId="36" fillId="0" borderId="0" xfId="0" applyFont="1" applyFill="1" applyAlignment="1">
      <alignment horizontal="center" vertical="top" wrapText="1"/>
    </xf>
    <xf numFmtId="0" fontId="35" fillId="0" borderId="0" xfId="0" applyFont="1" applyFill="1" applyAlignment="1">
      <alignment horizontal="center" wrapText="1"/>
    </xf>
    <xf numFmtId="2" fontId="37" fillId="0" borderId="10" xfId="72" applyNumberFormat="1" applyFont="1" applyFill="1" applyBorder="1"/>
    <xf numFmtId="0" fontId="36" fillId="0" borderId="0" xfId="0" applyNumberFormat="1" applyFont="1" applyFill="1" applyBorder="1" applyAlignment="1">
      <alignment horizontal="center" vertical="center" wrapText="1"/>
    </xf>
    <xf numFmtId="167" fontId="37" fillId="0" borderId="10" xfId="73" applyNumberFormat="1" applyFont="1" applyFill="1" applyBorder="1" applyAlignment="1">
      <alignment horizontal="center" vertical="center" wrapText="1"/>
    </xf>
    <xf numFmtId="166" fontId="35" fillId="0" borderId="0" xfId="75" applyNumberFormat="1" applyFont="1" applyFill="1" applyAlignment="1">
      <alignment horizontal="center" vertical="center"/>
    </xf>
    <xf numFmtId="0" fontId="38" fillId="0" borderId="10" xfId="0" applyFont="1" applyFill="1" applyBorder="1" applyAlignment="1">
      <alignment horizontal="center" vertical="top" wrapText="1"/>
    </xf>
    <xf numFmtId="0" fontId="36" fillId="0" borderId="0" xfId="0" applyFont="1" applyFill="1" applyAlignment="1">
      <alignment horizontal="center" vertical="top" wrapText="1"/>
    </xf>
    <xf numFmtId="0" fontId="36" fillId="0" borderId="10" xfId="0" applyFont="1" applyFill="1" applyBorder="1" applyAlignment="1">
      <alignment horizontal="left" vertical="top" wrapText="1"/>
    </xf>
    <xf numFmtId="0" fontId="43" fillId="0" borderId="10" xfId="0" applyFont="1" applyFill="1" applyBorder="1" applyAlignment="1">
      <alignment horizontal="left" vertical="top" wrapText="1"/>
    </xf>
    <xf numFmtId="0" fontId="38" fillId="0" borderId="10" xfId="0" applyFont="1" applyFill="1" applyBorder="1" applyAlignment="1">
      <alignment horizontal="left" vertical="top" wrapText="1"/>
    </xf>
    <xf numFmtId="0" fontId="36" fillId="0" borderId="0" xfId="0" applyNumberFormat="1" applyFont="1" applyFill="1" applyBorder="1" applyAlignment="1">
      <alignment horizontal="center" vertical="center" wrapText="1"/>
    </xf>
    <xf numFmtId="0" fontId="37" fillId="0" borderId="0" xfId="0" applyFont="1" applyFill="1" applyAlignment="1">
      <alignment vertical="top" wrapText="1"/>
    </xf>
    <xf numFmtId="165" fontId="38" fillId="0" borderId="11" xfId="55" applyNumberFormat="1" applyFont="1" applyFill="1" applyBorder="1" applyAlignment="1">
      <alignment vertical="top" wrapText="1"/>
    </xf>
    <xf numFmtId="165" fontId="38" fillId="0" borderId="20" xfId="55" applyNumberFormat="1" applyFont="1" applyFill="1" applyBorder="1" applyAlignment="1">
      <alignment vertical="top" wrapText="1"/>
    </xf>
    <xf numFmtId="165" fontId="38" fillId="0" borderId="15" xfId="55" applyNumberFormat="1" applyFont="1" applyFill="1" applyBorder="1" applyAlignment="1">
      <alignment vertical="top" wrapText="1"/>
    </xf>
    <xf numFmtId="0" fontId="36" fillId="0" borderId="0" xfId="0" applyFont="1" applyFill="1" applyAlignment="1">
      <alignment horizontal="center" vertical="top" wrapText="1"/>
    </xf>
    <xf numFmtId="0" fontId="38" fillId="0" borderId="11" xfId="0" applyFont="1" applyFill="1" applyBorder="1" applyAlignment="1">
      <alignment horizontal="center" vertical="center" wrapText="1"/>
    </xf>
    <xf numFmtId="0" fontId="38" fillId="0" borderId="15" xfId="0" applyFont="1" applyFill="1" applyBorder="1" applyAlignment="1">
      <alignment horizontal="center" vertical="center" wrapText="1"/>
    </xf>
    <xf numFmtId="0" fontId="38" fillId="0" borderId="12" xfId="0" applyFont="1" applyFill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5" fillId="0" borderId="11" xfId="59" applyFont="1" applyBorder="1" applyAlignment="1">
      <alignment horizontal="center" vertical="center" wrapText="1"/>
    </xf>
    <xf numFmtId="0" fontId="35" fillId="0" borderId="20" xfId="59" applyFont="1" applyBorder="1" applyAlignment="1">
      <alignment horizontal="center" vertical="center" wrapText="1"/>
    </xf>
    <xf numFmtId="0" fontId="35" fillId="0" borderId="15" xfId="59" applyFont="1" applyBorder="1" applyAlignment="1">
      <alignment horizontal="center" vertical="center" wrapText="1"/>
    </xf>
    <xf numFmtId="0" fontId="36" fillId="0" borderId="21" xfId="0" applyFont="1" applyFill="1" applyBorder="1" applyAlignment="1">
      <alignment horizontal="right" vertical="top" wrapText="1"/>
    </xf>
    <xf numFmtId="0" fontId="38" fillId="0" borderId="11" xfId="0" applyFont="1" applyFill="1" applyBorder="1" applyAlignment="1">
      <alignment horizontal="center" wrapText="1"/>
    </xf>
    <xf numFmtId="0" fontId="38" fillId="0" borderId="20" xfId="0" applyFont="1" applyFill="1" applyBorder="1" applyAlignment="1">
      <alignment horizontal="center" wrapText="1"/>
    </xf>
    <xf numFmtId="0" fontId="38" fillId="0" borderId="15" xfId="0" applyFont="1" applyFill="1" applyBorder="1" applyAlignment="1">
      <alignment horizontal="center" wrapText="1"/>
    </xf>
    <xf numFmtId="0" fontId="38" fillId="0" borderId="10" xfId="0" applyFont="1" applyFill="1" applyBorder="1" applyAlignment="1">
      <alignment horizontal="center" vertical="top" wrapText="1"/>
    </xf>
    <xf numFmtId="0" fontId="36" fillId="0" borderId="11" xfId="0" applyFont="1" applyFill="1" applyBorder="1" applyAlignment="1">
      <alignment horizontal="center" vertical="top" wrapText="1"/>
    </xf>
    <xf numFmtId="0" fontId="36" fillId="0" borderId="20" xfId="0" applyFont="1" applyFill="1" applyBorder="1" applyAlignment="1">
      <alignment horizontal="center" vertical="top" wrapText="1"/>
    </xf>
    <xf numFmtId="0" fontId="36" fillId="0" borderId="15" xfId="0" applyFont="1" applyFill="1" applyBorder="1" applyAlignment="1">
      <alignment horizontal="center" vertical="top" wrapText="1"/>
    </xf>
    <xf numFmtId="0" fontId="39" fillId="0" borderId="12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26" fillId="0" borderId="19" xfId="0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horizontal="center" vertical="top" wrapText="1"/>
    </xf>
    <xf numFmtId="49" fontId="46" fillId="0" borderId="10" xfId="0" applyNumberFormat="1" applyFont="1" applyBorder="1" applyAlignment="1">
      <alignment horizontal="center" vertical="top"/>
    </xf>
    <xf numFmtId="49" fontId="46" fillId="0" borderId="12" xfId="0" applyNumberFormat="1" applyFont="1" applyBorder="1" applyAlignment="1">
      <alignment horizontal="center"/>
    </xf>
    <xf numFmtId="49" fontId="46" fillId="0" borderId="14" xfId="0" applyNumberFormat="1" applyFont="1" applyBorder="1" applyAlignment="1">
      <alignment horizontal="center"/>
    </xf>
    <xf numFmtId="49" fontId="46" fillId="0" borderId="13" xfId="0" applyNumberFormat="1" applyFont="1" applyBorder="1" applyAlignment="1">
      <alignment horizontal="center"/>
    </xf>
    <xf numFmtId="0" fontId="39" fillId="0" borderId="12" xfId="0" applyFont="1" applyBorder="1" applyAlignment="1">
      <alignment horizontal="center"/>
    </xf>
    <xf numFmtId="0" fontId="39" fillId="0" borderId="13" xfId="0" applyFont="1" applyBorder="1" applyAlignment="1">
      <alignment horizontal="center"/>
    </xf>
    <xf numFmtId="0" fontId="46" fillId="0" borderId="10" xfId="0" applyFont="1" applyBorder="1" applyAlignment="1">
      <alignment horizontal="center" vertical="top"/>
    </xf>
    <xf numFmtId="0" fontId="46" fillId="0" borderId="20" xfId="0" applyFont="1" applyBorder="1" applyAlignment="1">
      <alignment horizontal="left" vertical="center" wrapText="1"/>
    </xf>
    <xf numFmtId="0" fontId="46" fillId="0" borderId="15" xfId="0" applyFont="1" applyBorder="1" applyAlignment="1">
      <alignment horizontal="left" vertical="center" wrapText="1"/>
    </xf>
    <xf numFmtId="0" fontId="46" fillId="0" borderId="11" xfId="0" applyFont="1" applyBorder="1" applyAlignment="1">
      <alignment horizontal="center" vertical="center" wrapText="1"/>
    </xf>
    <xf numFmtId="0" fontId="46" fillId="0" borderId="20" xfId="0" applyFont="1" applyBorder="1" applyAlignment="1">
      <alignment horizontal="center" vertical="center" wrapText="1"/>
    </xf>
    <xf numFmtId="0" fontId="46" fillId="0" borderId="15" xfId="0" applyFont="1" applyBorder="1" applyAlignment="1">
      <alignment horizontal="center" vertical="center" wrapText="1"/>
    </xf>
    <xf numFmtId="0" fontId="35" fillId="0" borderId="0" xfId="0" applyFont="1" applyFill="1" applyAlignment="1">
      <alignment horizontal="center" wrapText="1"/>
    </xf>
    <xf numFmtId="0" fontId="37" fillId="0" borderId="16" xfId="45" applyFont="1" applyFill="1" applyBorder="1" applyAlignment="1">
      <alignment horizontal="center" vertical="center" wrapText="1"/>
    </xf>
    <xf numFmtId="0" fontId="37" fillId="0" borderId="18" xfId="45" applyFont="1" applyFill="1" applyBorder="1" applyAlignment="1">
      <alignment horizontal="center" vertical="center" wrapText="1"/>
    </xf>
    <xf numFmtId="0" fontId="37" fillId="0" borderId="17" xfId="45" applyFont="1" applyFill="1" applyBorder="1" applyAlignment="1">
      <alignment horizontal="center" vertical="center" wrapText="1"/>
    </xf>
    <xf numFmtId="0" fontId="37" fillId="0" borderId="12" xfId="45" applyFont="1" applyFill="1" applyBorder="1" applyAlignment="1">
      <alignment horizontal="center" vertical="center" wrapText="1"/>
    </xf>
    <xf numFmtId="0" fontId="37" fillId="0" borderId="14" xfId="45" applyFont="1" applyFill="1" applyBorder="1" applyAlignment="1">
      <alignment horizontal="center" vertical="center" wrapText="1"/>
    </xf>
    <xf numFmtId="0" fontId="39" fillId="33" borderId="15" xfId="0" applyFont="1" applyFill="1" applyBorder="1" applyAlignment="1">
      <alignment horizontal="center" vertical="top"/>
    </xf>
    <xf numFmtId="0" fontId="37" fillId="0" borderId="11" xfId="45" applyFont="1" applyFill="1" applyBorder="1" applyAlignment="1">
      <alignment horizontal="center" vertical="center" wrapText="1"/>
    </xf>
    <xf numFmtId="0" fontId="37" fillId="0" borderId="20" xfId="45" applyFont="1" applyFill="1" applyBorder="1" applyAlignment="1">
      <alignment horizontal="center" vertical="center" wrapText="1"/>
    </xf>
    <xf numFmtId="0" fontId="37" fillId="0" borderId="15" xfId="45" applyFont="1" applyFill="1" applyBorder="1" applyAlignment="1">
      <alignment horizontal="center" vertical="center" wrapText="1"/>
    </xf>
    <xf numFmtId="165" fontId="38" fillId="0" borderId="11" xfId="55" applyNumberFormat="1" applyFont="1" applyFill="1" applyBorder="1" applyAlignment="1">
      <alignment horizontal="center" vertical="top" wrapText="1"/>
    </xf>
    <xf numFmtId="165" fontId="38" fillId="0" borderId="20" xfId="55" applyNumberFormat="1" applyFont="1" applyFill="1" applyBorder="1" applyAlignment="1">
      <alignment horizontal="center" vertical="top" wrapText="1"/>
    </xf>
    <xf numFmtId="165" fontId="38" fillId="0" borderId="15" xfId="55" applyNumberFormat="1" applyFont="1" applyFill="1" applyBorder="1" applyAlignment="1">
      <alignment horizontal="center" vertical="top" wrapText="1"/>
    </xf>
    <xf numFmtId="0" fontId="43" fillId="0" borderId="10" xfId="0" applyFont="1" applyFill="1" applyBorder="1" applyAlignment="1">
      <alignment horizontal="left" vertical="top" wrapText="1"/>
    </xf>
    <xf numFmtId="0" fontId="38" fillId="0" borderId="10" xfId="0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horizontal="left" vertical="top" wrapText="1"/>
    </xf>
    <xf numFmtId="0" fontId="38" fillId="0" borderId="11" xfId="0" applyFont="1" applyFill="1" applyBorder="1" applyAlignment="1">
      <alignment horizontal="center" vertical="top" wrapText="1"/>
    </xf>
    <xf numFmtId="0" fontId="38" fillId="0" borderId="20" xfId="0" applyFont="1" applyFill="1" applyBorder="1" applyAlignment="1">
      <alignment horizontal="center" vertical="top" wrapText="1"/>
    </xf>
    <xf numFmtId="0" fontId="38" fillId="0" borderId="15" xfId="0" applyFont="1" applyFill="1" applyBorder="1" applyAlignment="1">
      <alignment horizontal="center" vertical="top" wrapText="1"/>
    </xf>
    <xf numFmtId="0" fontId="51" fillId="0" borderId="20" xfId="0" applyFont="1" applyBorder="1" applyAlignment="1">
      <alignment horizontal="center" vertical="top" wrapText="1"/>
    </xf>
    <xf numFmtId="0" fontId="51" fillId="0" borderId="15" xfId="0" applyFont="1" applyBorder="1" applyAlignment="1">
      <alignment horizontal="center" vertical="top" wrapText="1"/>
    </xf>
    <xf numFmtId="0" fontId="38" fillId="0" borderId="20" xfId="0" applyFont="1" applyBorder="1" applyAlignment="1">
      <alignment horizontal="center"/>
    </xf>
    <xf numFmtId="0" fontId="38" fillId="0" borderId="15" xfId="0" applyFont="1" applyBorder="1" applyAlignment="1">
      <alignment horizontal="center"/>
    </xf>
    <xf numFmtId="0" fontId="38" fillId="0" borderId="10" xfId="0" applyFont="1" applyFill="1" applyBorder="1" applyAlignment="1">
      <alignment horizontal="left" vertical="center"/>
    </xf>
    <xf numFmtId="165" fontId="38" fillId="0" borderId="0" xfId="55" applyNumberFormat="1" applyFont="1" applyFill="1" applyAlignment="1">
      <alignment horizontal="right" vertical="top" wrapText="1"/>
    </xf>
    <xf numFmtId="0" fontId="36" fillId="0" borderId="0" xfId="0" applyNumberFormat="1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top"/>
    </xf>
    <xf numFmtId="165" fontId="38" fillId="0" borderId="0" xfId="55" applyNumberFormat="1" applyFont="1" applyFill="1" applyAlignment="1">
      <alignment horizontal="right"/>
    </xf>
    <xf numFmtId="0" fontId="50" fillId="33" borderId="11" xfId="0" applyFont="1" applyFill="1" applyBorder="1" applyAlignment="1">
      <alignment horizontal="center" vertical="top" wrapText="1"/>
    </xf>
    <xf numFmtId="0" fontId="50" fillId="33" borderId="20" xfId="0" applyFont="1" applyFill="1" applyBorder="1" applyAlignment="1">
      <alignment horizontal="center" vertical="top" wrapText="1"/>
    </xf>
    <xf numFmtId="0" fontId="50" fillId="33" borderId="15" xfId="0" applyFont="1" applyFill="1" applyBorder="1" applyAlignment="1">
      <alignment horizontal="center" vertical="top" wrapText="1"/>
    </xf>
    <xf numFmtId="0" fontId="36" fillId="33" borderId="20" xfId="0" applyFont="1" applyFill="1" applyBorder="1" applyAlignment="1">
      <alignment horizontal="center" vertical="top" wrapText="1"/>
    </xf>
    <xf numFmtId="0" fontId="36" fillId="33" borderId="15" xfId="0" applyFont="1" applyFill="1" applyBorder="1" applyAlignment="1">
      <alignment horizontal="center" vertical="top" wrapText="1"/>
    </xf>
    <xf numFmtId="0" fontId="36" fillId="33" borderId="20" xfId="0" applyFont="1" applyFill="1" applyBorder="1" applyAlignment="1">
      <alignment horizontal="center"/>
    </xf>
    <xf numFmtId="0" fontId="36" fillId="33" borderId="15" xfId="0" applyFont="1" applyFill="1" applyBorder="1" applyAlignment="1">
      <alignment horizontal="center"/>
    </xf>
    <xf numFmtId="0" fontId="35" fillId="34" borderId="11" xfId="74" applyFont="1" applyFill="1" applyBorder="1" applyAlignment="1">
      <alignment horizontal="center" vertical="center"/>
    </xf>
    <xf numFmtId="0" fontId="35" fillId="34" borderId="20" xfId="74" applyFont="1" applyFill="1" applyBorder="1" applyAlignment="1">
      <alignment horizontal="center" vertical="center"/>
    </xf>
    <xf numFmtId="0" fontId="35" fillId="34" borderId="15" xfId="74" applyFont="1" applyFill="1" applyBorder="1" applyAlignment="1">
      <alignment horizontal="center" vertical="center"/>
    </xf>
    <xf numFmtId="0" fontId="35" fillId="33" borderId="11" xfId="74" applyFont="1" applyFill="1" applyBorder="1" applyAlignment="1">
      <alignment horizontal="center" vertical="center" wrapText="1"/>
    </xf>
    <xf numFmtId="0" fontId="35" fillId="33" borderId="20" xfId="74" applyFont="1" applyFill="1" applyBorder="1" applyAlignment="1">
      <alignment horizontal="center" vertical="center" wrapText="1"/>
    </xf>
    <xf numFmtId="0" fontId="35" fillId="33" borderId="15" xfId="74" applyFont="1" applyFill="1" applyBorder="1" applyAlignment="1">
      <alignment horizontal="center" vertical="center" wrapText="1"/>
    </xf>
    <xf numFmtId="0" fontId="35" fillId="33" borderId="14" xfId="74" applyFont="1" applyFill="1" applyBorder="1" applyAlignment="1">
      <alignment horizontal="left" vertical="center" wrapText="1"/>
    </xf>
    <xf numFmtId="0" fontId="46" fillId="33" borderId="12" xfId="74" applyFont="1" applyFill="1" applyBorder="1" applyAlignment="1">
      <alignment horizontal="center" vertical="center"/>
    </xf>
    <xf numFmtId="0" fontId="46" fillId="33" borderId="13" xfId="74" applyFont="1" applyFill="1" applyBorder="1" applyAlignment="1">
      <alignment horizontal="center" vertical="center"/>
    </xf>
    <xf numFmtId="0" fontId="35" fillId="0" borderId="0" xfId="74" applyFont="1" applyFill="1" applyAlignment="1">
      <alignment horizontal="center" vertical="center" wrapText="1"/>
    </xf>
    <xf numFmtId="0" fontId="46" fillId="0" borderId="11" xfId="74" applyFont="1" applyFill="1" applyBorder="1" applyAlignment="1">
      <alignment horizontal="center" vertical="center" wrapText="1"/>
    </xf>
    <xf numFmtId="0" fontId="46" fillId="0" borderId="15" xfId="74" applyFont="1" applyFill="1" applyBorder="1" applyAlignment="1">
      <alignment horizontal="center" vertical="center" wrapText="1"/>
    </xf>
    <xf numFmtId="0" fontId="46" fillId="0" borderId="10" xfId="74" applyFont="1" applyFill="1" applyBorder="1" applyAlignment="1">
      <alignment horizontal="center" vertical="center" wrapText="1"/>
    </xf>
    <xf numFmtId="166" fontId="46" fillId="0" borderId="10" xfId="74" applyNumberFormat="1" applyFont="1" applyFill="1" applyBorder="1" applyAlignment="1">
      <alignment horizontal="center" vertical="center" wrapText="1"/>
    </xf>
    <xf numFmtId="1" fontId="47" fillId="0" borderId="13" xfId="74" applyNumberFormat="1" applyFont="1" applyFill="1" applyBorder="1" applyAlignment="1">
      <alignment horizontal="center" vertical="center"/>
    </xf>
    <xf numFmtId="0" fontId="35" fillId="0" borderId="10" xfId="73" applyFont="1" applyFill="1" applyBorder="1" applyAlignment="1">
      <alignment horizontal="center" vertical="center" wrapText="1"/>
    </xf>
    <xf numFmtId="0" fontId="37" fillId="0" borderId="10" xfId="72" applyFont="1" applyFill="1" applyBorder="1" applyAlignment="1">
      <alignment horizontal="left"/>
    </xf>
    <xf numFmtId="0" fontId="35" fillId="0" borderId="11" xfId="73" applyFont="1" applyFill="1" applyBorder="1" applyAlignment="1">
      <alignment horizontal="left" vertical="center" wrapText="1"/>
    </xf>
    <xf numFmtId="0" fontId="35" fillId="0" borderId="20" xfId="73" applyFont="1" applyFill="1" applyBorder="1" applyAlignment="1">
      <alignment horizontal="left" vertical="center" wrapText="1"/>
    </xf>
    <xf numFmtId="0" fontId="35" fillId="0" borderId="15" xfId="73" applyFont="1" applyFill="1" applyBorder="1" applyAlignment="1">
      <alignment horizontal="left" vertical="center" wrapText="1"/>
    </xf>
    <xf numFmtId="0" fontId="35" fillId="0" borderId="11" xfId="73" applyFont="1" applyFill="1" applyBorder="1" applyAlignment="1">
      <alignment horizontal="center" vertical="center" wrapText="1"/>
    </xf>
    <xf numFmtId="0" fontId="35" fillId="0" borderId="20" xfId="73" applyFont="1" applyFill="1" applyBorder="1" applyAlignment="1">
      <alignment horizontal="center" vertical="center" wrapText="1"/>
    </xf>
    <xf numFmtId="0" fontId="35" fillId="0" borderId="15" xfId="73" applyFont="1" applyFill="1" applyBorder="1" applyAlignment="1">
      <alignment horizontal="center" vertical="center" wrapText="1"/>
    </xf>
    <xf numFmtId="0" fontId="37" fillId="0" borderId="11" xfId="72" applyFont="1" applyFill="1" applyBorder="1" applyAlignment="1">
      <alignment horizontal="left"/>
    </xf>
    <xf numFmtId="0" fontId="37" fillId="0" borderId="20" xfId="72" applyFont="1" applyFill="1" applyBorder="1" applyAlignment="1">
      <alignment horizontal="left"/>
    </xf>
    <xf numFmtId="0" fontId="37" fillId="0" borderId="15" xfId="72" applyFont="1" applyFill="1" applyBorder="1" applyAlignment="1">
      <alignment horizontal="left"/>
    </xf>
    <xf numFmtId="0" fontId="37" fillId="0" borderId="11" xfId="72" applyFont="1" applyFill="1" applyBorder="1" applyAlignment="1">
      <alignment horizontal="center"/>
    </xf>
    <xf numFmtId="0" fontId="37" fillId="0" borderId="20" xfId="72" applyFont="1" applyFill="1" applyBorder="1" applyAlignment="1">
      <alignment horizontal="center"/>
    </xf>
    <xf numFmtId="0" fontId="37" fillId="0" borderId="15" xfId="72" applyFont="1" applyFill="1" applyBorder="1" applyAlignment="1">
      <alignment horizontal="center"/>
    </xf>
    <xf numFmtId="0" fontId="37" fillId="0" borderId="11" xfId="73" applyFont="1" applyFill="1" applyBorder="1" applyAlignment="1">
      <alignment horizontal="center" vertical="center" wrapText="1"/>
    </xf>
    <xf numFmtId="0" fontId="37" fillId="0" borderId="20" xfId="73" applyFont="1" applyFill="1" applyBorder="1" applyAlignment="1">
      <alignment horizontal="center" vertical="center" wrapText="1"/>
    </xf>
    <xf numFmtId="0" fontId="37" fillId="0" borderId="15" xfId="73" applyFont="1" applyFill="1" applyBorder="1" applyAlignment="1">
      <alignment horizontal="center" vertical="center" wrapText="1"/>
    </xf>
    <xf numFmtId="0" fontId="35" fillId="0" borderId="0" xfId="72" applyFont="1" applyFill="1" applyAlignment="1">
      <alignment horizontal="center" vertical="center" wrapText="1"/>
    </xf>
    <xf numFmtId="0" fontId="37" fillId="0" borderId="0" xfId="72" applyFont="1" applyFill="1" applyAlignment="1">
      <alignment horizontal="center" vertical="center" wrapText="1"/>
    </xf>
    <xf numFmtId="0" fontId="53" fillId="0" borderId="0" xfId="72" applyFont="1" applyFill="1" applyAlignment="1">
      <alignment horizontal="center" vertical="top"/>
    </xf>
    <xf numFmtId="0" fontId="37" fillId="0" borderId="10" xfId="73" applyFont="1" applyFill="1" applyBorder="1" applyAlignment="1">
      <alignment horizontal="center" vertical="center" wrapText="1"/>
    </xf>
    <xf numFmtId="0" fontId="37" fillId="0" borderId="12" xfId="73" applyFont="1" applyFill="1" applyBorder="1" applyAlignment="1">
      <alignment horizontal="center" vertical="center" wrapText="1"/>
    </xf>
    <xf numFmtId="0" fontId="37" fillId="0" borderId="14" xfId="73" applyFont="1" applyFill="1" applyBorder="1" applyAlignment="1">
      <alignment horizontal="center" vertical="center" wrapText="1"/>
    </xf>
    <xf numFmtId="165" fontId="38" fillId="0" borderId="0" xfId="55" applyNumberFormat="1" applyFont="1" applyFill="1" applyAlignment="1">
      <alignment horizontal="left" vertical="top" wrapText="1"/>
    </xf>
    <xf numFmtId="0" fontId="38" fillId="0" borderId="0" xfId="0" applyFont="1" applyFill="1" applyAlignment="1">
      <alignment horizontal="left" vertical="top" wrapText="1"/>
    </xf>
    <xf numFmtId="0" fontId="36" fillId="0" borderId="0" xfId="0" applyFont="1" applyFill="1" applyAlignment="1">
      <alignment horizontal="left" vertical="top" wrapText="1"/>
    </xf>
    <xf numFmtId="0" fontId="38" fillId="0" borderId="0" xfId="0" applyFont="1" applyFill="1" applyAlignment="1">
      <alignment wrapText="1"/>
    </xf>
    <xf numFmtId="0" fontId="39" fillId="0" borderId="0" xfId="0" applyFont="1" applyAlignment="1">
      <alignment vertical="center"/>
    </xf>
    <xf numFmtId="0" fontId="39" fillId="0" borderId="0" xfId="0" applyFont="1" applyAlignment="1"/>
  </cellXfs>
  <cellStyles count="7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5" builtinId="3"/>
    <cellStyle name="Comma 2" xfId="54"/>
    <cellStyle name="Comma 2 3" xfId="53"/>
    <cellStyle name="Comma 3" xfId="67"/>
    <cellStyle name="Comma 3 2" xfId="75"/>
    <cellStyle name="Comma 4" xfId="47"/>
    <cellStyle name="Comma 7" xfId="49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1 2" xfId="46"/>
    <cellStyle name="Normal 12" xfId="62"/>
    <cellStyle name="Normal 2" xfId="50"/>
    <cellStyle name="Normal 2 2" xfId="72"/>
    <cellStyle name="Normal 2 2 2" xfId="68"/>
    <cellStyle name="Normal 2 4" xfId="48"/>
    <cellStyle name="Normal 3" xfId="57"/>
    <cellStyle name="Normal 3 2" xfId="73"/>
    <cellStyle name="Normal 4" xfId="58"/>
    <cellStyle name="Normal 4 2" xfId="51"/>
    <cellStyle name="Normal 5" xfId="56"/>
    <cellStyle name="Normal 5 2" xfId="71"/>
    <cellStyle name="Normal 6" xfId="66"/>
    <cellStyle name="Normal 6 2" xfId="74"/>
    <cellStyle name="Normal 8" xfId="45"/>
    <cellStyle name="Note" xfId="15" builtinId="10" customBuiltin="1"/>
    <cellStyle name="Output" xfId="10" builtinId="21" customBuiltin="1"/>
    <cellStyle name="Percent 2" xfId="69"/>
    <cellStyle name="SN_241" xfId="42"/>
    <cellStyle name="SN_b" xfId="44"/>
    <cellStyle name="SN_it" xfId="43"/>
    <cellStyle name="Title" xfId="1" builtinId="15" customBuiltin="1"/>
    <cellStyle name="Total" xfId="17" builtinId="25" customBuiltin="1"/>
    <cellStyle name="Warning Text" xfId="14" builtinId="11" customBuiltin="1"/>
    <cellStyle name="Обычный 16" xfId="63"/>
    <cellStyle name="Обычный 17" xfId="64"/>
    <cellStyle name="Обычный 2" xfId="52"/>
    <cellStyle name="Обычный 2 3" xfId="70"/>
    <cellStyle name="Обычный 25" xfId="65"/>
    <cellStyle name="Обычный 6" xfId="59"/>
    <cellStyle name="Обычный 7" xfId="61"/>
    <cellStyle name="Финансовый 16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tabSelected="1" zoomScale="110" zoomScaleNormal="110" zoomScaleSheetLayoutView="115" workbookViewId="0">
      <selection sqref="A1:XFD1048576"/>
    </sheetView>
  </sheetViews>
  <sheetFormatPr defaultColWidth="9.140625" defaultRowHeight="17.25" x14ac:dyDescent="0.25"/>
  <cols>
    <col min="1" max="1" width="10.7109375" style="101" customWidth="1"/>
    <col min="2" max="2" width="15.140625" style="101" customWidth="1"/>
    <col min="3" max="3" width="83.140625" style="294" customWidth="1"/>
    <col min="4" max="4" width="17.28515625" style="294" customWidth="1"/>
    <col min="5" max="5" width="15.28515625" style="294" customWidth="1"/>
    <col min="6" max="6" width="16.28515625" style="294" customWidth="1"/>
    <col min="7" max="7" width="23" style="101" customWidth="1"/>
    <col min="8" max="8" width="23.42578125" style="101" customWidth="1"/>
    <col min="9" max="10" width="9.5703125" style="101" bestFit="1" customWidth="1"/>
    <col min="11" max="16384" width="9.140625" style="101"/>
  </cols>
  <sheetData>
    <row r="1" spans="1:7" s="101" customFormat="1" ht="18" customHeight="1" x14ac:dyDescent="0.25">
      <c r="C1" s="294"/>
      <c r="D1" s="183" t="s">
        <v>10</v>
      </c>
      <c r="E1" s="23"/>
      <c r="F1" s="295"/>
    </row>
    <row r="2" spans="1:7" s="101" customFormat="1" x14ac:dyDescent="0.3">
      <c r="C2" s="294"/>
      <c r="D2" s="24" t="s">
        <v>56</v>
      </c>
      <c r="E2" s="23"/>
      <c r="F2" s="102"/>
      <c r="G2" s="102"/>
    </row>
    <row r="3" spans="1:7" s="101" customFormat="1" x14ac:dyDescent="0.3">
      <c r="C3" s="294"/>
      <c r="D3" s="24" t="s">
        <v>23</v>
      </c>
      <c r="E3" s="23"/>
      <c r="F3" s="102"/>
      <c r="G3" s="102"/>
    </row>
    <row r="4" spans="1:7" s="101" customFormat="1" ht="76.5" customHeight="1" x14ac:dyDescent="0.25">
      <c r="A4" s="187" t="s">
        <v>89</v>
      </c>
      <c r="B4" s="187"/>
      <c r="C4" s="187"/>
      <c r="D4" s="187"/>
      <c r="E4" s="187"/>
      <c r="F4" s="187"/>
    </row>
    <row r="5" spans="1:7" s="101" customFormat="1" ht="17.25" customHeight="1" x14ac:dyDescent="0.25">
      <c r="A5" s="178"/>
      <c r="B5" s="178"/>
      <c r="C5" s="178"/>
      <c r="D5" s="178"/>
      <c r="E5" s="178"/>
      <c r="F5" s="178"/>
    </row>
    <row r="6" spans="1:7" s="101" customFormat="1" ht="19.5" customHeight="1" x14ac:dyDescent="0.25">
      <c r="A6" s="178"/>
      <c r="B6" s="178"/>
      <c r="C6" s="178"/>
      <c r="D6" s="195"/>
      <c r="E6" s="195"/>
      <c r="F6" s="195"/>
    </row>
    <row r="7" spans="1:7" s="102" customFormat="1" ht="60.75" customHeight="1" x14ac:dyDescent="0.3">
      <c r="A7" s="188" t="s">
        <v>11</v>
      </c>
      <c r="B7" s="189"/>
      <c r="C7" s="190" t="s">
        <v>12</v>
      </c>
      <c r="D7" s="196" t="s">
        <v>13</v>
      </c>
      <c r="E7" s="197"/>
      <c r="F7" s="198"/>
      <c r="G7" s="296"/>
    </row>
    <row r="8" spans="1:7" s="102" customFormat="1" ht="40.5" customHeight="1" x14ac:dyDescent="0.3">
      <c r="A8" s="25" t="s">
        <v>14</v>
      </c>
      <c r="B8" s="25" t="s">
        <v>15</v>
      </c>
      <c r="C8" s="191"/>
      <c r="D8" s="26" t="s">
        <v>68</v>
      </c>
      <c r="E8" s="27" t="s">
        <v>67</v>
      </c>
      <c r="F8" s="27" t="s">
        <v>18</v>
      </c>
      <c r="G8" s="296"/>
    </row>
    <row r="9" spans="1:7" s="101" customFormat="1" x14ac:dyDescent="0.25">
      <c r="A9" s="28"/>
      <c r="B9" s="28"/>
      <c r="C9" s="29" t="s">
        <v>1</v>
      </c>
      <c r="D9" s="30">
        <f t="shared" ref="D9:F9" si="0">D11+D31+D45+D59</f>
        <v>0</v>
      </c>
      <c r="E9" s="30">
        <f t="shared" si="0"/>
        <v>0</v>
      </c>
      <c r="F9" s="30">
        <f t="shared" si="0"/>
        <v>0</v>
      </c>
    </row>
    <row r="10" spans="1:7" s="101" customFormat="1" x14ac:dyDescent="0.2">
      <c r="A10" s="28"/>
      <c r="B10" s="28"/>
      <c r="C10" s="181" t="s">
        <v>49</v>
      </c>
      <c r="D10" s="181"/>
      <c r="E10" s="181"/>
      <c r="F10" s="32"/>
    </row>
    <row r="11" spans="1:7" s="297" customFormat="1" ht="18" customHeight="1" x14ac:dyDescent="0.25">
      <c r="A11" s="192" t="s">
        <v>50</v>
      </c>
      <c r="B11" s="193"/>
      <c r="C11" s="194"/>
      <c r="D11" s="33">
        <f t="shared" ref="D11:E11" si="1">+D13</f>
        <v>0</v>
      </c>
      <c r="E11" s="33">
        <f t="shared" si="1"/>
        <v>0</v>
      </c>
      <c r="F11" s="33">
        <f>+F13</f>
        <v>0</v>
      </c>
    </row>
    <row r="12" spans="1:7" s="298" customFormat="1" x14ac:dyDescent="0.3">
      <c r="A12" s="203">
        <v>1139</v>
      </c>
      <c r="B12" s="203"/>
      <c r="C12" s="34" t="s">
        <v>2</v>
      </c>
      <c r="D12" s="34"/>
      <c r="E12" s="34"/>
      <c r="F12" s="35"/>
    </row>
    <row r="13" spans="1:7" s="298" customFormat="1" x14ac:dyDescent="0.3">
      <c r="A13" s="204"/>
      <c r="B13" s="204"/>
      <c r="C13" s="36" t="s">
        <v>51</v>
      </c>
      <c r="D13" s="33">
        <f t="shared" ref="D13:F13" si="2">+D20+D26</f>
        <v>0</v>
      </c>
      <c r="E13" s="33">
        <f t="shared" si="2"/>
        <v>0</v>
      </c>
      <c r="F13" s="33">
        <f t="shared" si="2"/>
        <v>0</v>
      </c>
    </row>
    <row r="14" spans="1:7" s="298" customFormat="1" x14ac:dyDescent="0.3">
      <c r="A14" s="204"/>
      <c r="B14" s="204"/>
      <c r="C14" s="37" t="s">
        <v>3</v>
      </c>
      <c r="D14" s="37"/>
      <c r="E14" s="37"/>
      <c r="F14" s="35"/>
    </row>
    <row r="15" spans="1:7" s="298" customFormat="1" ht="34.5" x14ac:dyDescent="0.3">
      <c r="A15" s="204"/>
      <c r="B15" s="204"/>
      <c r="C15" s="38" t="s">
        <v>52</v>
      </c>
      <c r="D15" s="38"/>
      <c r="E15" s="38"/>
      <c r="F15" s="35"/>
    </row>
    <row r="16" spans="1:7" s="298" customFormat="1" x14ac:dyDescent="0.3">
      <c r="A16" s="204"/>
      <c r="B16" s="204"/>
      <c r="C16" s="37" t="s">
        <v>4</v>
      </c>
      <c r="D16" s="37"/>
      <c r="E16" s="37"/>
      <c r="F16" s="35"/>
    </row>
    <row r="17" spans="1:6" s="298" customFormat="1" ht="34.5" x14ac:dyDescent="0.3">
      <c r="A17" s="204"/>
      <c r="B17" s="204"/>
      <c r="C17" s="38" t="s">
        <v>53</v>
      </c>
      <c r="D17" s="38"/>
      <c r="E17" s="38"/>
      <c r="F17" s="35"/>
    </row>
    <row r="18" spans="1:6" s="298" customFormat="1" x14ac:dyDescent="0.3">
      <c r="A18" s="204"/>
      <c r="B18" s="205"/>
      <c r="C18" s="39" t="s">
        <v>5</v>
      </c>
      <c r="D18" s="39"/>
      <c r="E18" s="39"/>
      <c r="F18" s="35"/>
    </row>
    <row r="19" spans="1:6" s="298" customFormat="1" x14ac:dyDescent="0.3">
      <c r="A19" s="204"/>
      <c r="B19" s="203">
        <v>11001</v>
      </c>
      <c r="C19" s="40" t="s">
        <v>6</v>
      </c>
      <c r="D19" s="40"/>
      <c r="E19" s="40"/>
      <c r="F19" s="35"/>
    </row>
    <row r="20" spans="1:6" s="298" customFormat="1" x14ac:dyDescent="0.3">
      <c r="A20" s="204"/>
      <c r="B20" s="204"/>
      <c r="C20" s="41" t="s">
        <v>51</v>
      </c>
      <c r="D20" s="33">
        <v>-30000</v>
      </c>
      <c r="E20" s="33">
        <v>-30000</v>
      </c>
      <c r="F20" s="33">
        <v>-40000</v>
      </c>
    </row>
    <row r="21" spans="1:6" s="298" customFormat="1" x14ac:dyDescent="0.3">
      <c r="A21" s="204"/>
      <c r="B21" s="204"/>
      <c r="C21" s="40" t="s">
        <v>7</v>
      </c>
      <c r="D21" s="40"/>
      <c r="E21" s="40"/>
      <c r="F21" s="35"/>
    </row>
    <row r="22" spans="1:6" s="298" customFormat="1" ht="69" x14ac:dyDescent="0.3">
      <c r="A22" s="204"/>
      <c r="B22" s="204"/>
      <c r="C22" s="42" t="s">
        <v>54</v>
      </c>
      <c r="D22" s="42"/>
      <c r="E22" s="42"/>
      <c r="F22" s="35"/>
    </row>
    <row r="23" spans="1:6" s="298" customFormat="1" x14ac:dyDescent="0.3">
      <c r="A23" s="204"/>
      <c r="B23" s="204"/>
      <c r="C23" s="40" t="s">
        <v>8</v>
      </c>
      <c r="D23" s="40"/>
      <c r="E23" s="40"/>
      <c r="F23" s="35"/>
    </row>
    <row r="24" spans="1:6" s="298" customFormat="1" x14ac:dyDescent="0.3">
      <c r="A24" s="204"/>
      <c r="B24" s="205"/>
      <c r="C24" s="43" t="s">
        <v>55</v>
      </c>
      <c r="D24" s="43"/>
      <c r="E24" s="43"/>
      <c r="F24" s="35"/>
    </row>
    <row r="25" spans="1:6" s="298" customFormat="1" x14ac:dyDescent="0.3">
      <c r="A25" s="44"/>
      <c r="B25" s="203">
        <v>11001</v>
      </c>
      <c r="C25" s="40" t="s">
        <v>6</v>
      </c>
      <c r="D25" s="40"/>
      <c r="E25" s="40"/>
      <c r="F25" s="35"/>
    </row>
    <row r="26" spans="1:6" s="298" customFormat="1" x14ac:dyDescent="0.3">
      <c r="A26" s="44"/>
      <c r="B26" s="204"/>
      <c r="C26" s="41" t="s">
        <v>51</v>
      </c>
      <c r="D26" s="33">
        <v>30000</v>
      </c>
      <c r="E26" s="33">
        <v>30000</v>
      </c>
      <c r="F26" s="33">
        <v>40000</v>
      </c>
    </row>
    <row r="27" spans="1:6" s="298" customFormat="1" x14ac:dyDescent="0.3">
      <c r="A27" s="44"/>
      <c r="B27" s="204"/>
      <c r="C27" s="40" t="s">
        <v>7</v>
      </c>
      <c r="D27" s="40"/>
      <c r="E27" s="40"/>
      <c r="F27" s="35"/>
    </row>
    <row r="28" spans="1:6" s="298" customFormat="1" ht="69" x14ac:dyDescent="0.3">
      <c r="A28" s="44"/>
      <c r="B28" s="204"/>
      <c r="C28" s="42" t="s">
        <v>54</v>
      </c>
      <c r="D28" s="42"/>
      <c r="E28" s="42"/>
      <c r="F28" s="35"/>
    </row>
    <row r="29" spans="1:6" s="298" customFormat="1" x14ac:dyDescent="0.3">
      <c r="A29" s="44"/>
      <c r="B29" s="204"/>
      <c r="C29" s="40" t="s">
        <v>8</v>
      </c>
      <c r="D29" s="40"/>
      <c r="E29" s="40"/>
      <c r="F29" s="35"/>
    </row>
    <row r="30" spans="1:6" s="298" customFormat="1" x14ac:dyDescent="0.3">
      <c r="A30" s="44"/>
      <c r="B30" s="205"/>
      <c r="C30" s="43" t="s">
        <v>55</v>
      </c>
      <c r="D30" s="43"/>
      <c r="E30" s="43"/>
      <c r="F30" s="35"/>
    </row>
    <row r="31" spans="1:6" s="101" customFormat="1" ht="16.149999999999999" customHeight="1" x14ac:dyDescent="0.25">
      <c r="A31" s="200" t="s">
        <v>45</v>
      </c>
      <c r="B31" s="201"/>
      <c r="C31" s="202"/>
      <c r="D31" s="45">
        <f t="shared" ref="D31:F31" si="3">D33</f>
        <v>-30000</v>
      </c>
      <c r="E31" s="45">
        <f t="shared" si="3"/>
        <v>-30000</v>
      </c>
      <c r="F31" s="45">
        <f t="shared" si="3"/>
        <v>-30000</v>
      </c>
    </row>
    <row r="32" spans="1:6" s="101" customFormat="1" x14ac:dyDescent="0.25">
      <c r="A32" s="29">
        <v>1041</v>
      </c>
      <c r="B32" s="28"/>
      <c r="C32" s="46" t="s">
        <v>2</v>
      </c>
      <c r="D32" s="46"/>
      <c r="E32" s="46"/>
      <c r="F32" s="47"/>
    </row>
    <row r="33" spans="1:6" s="101" customFormat="1" x14ac:dyDescent="0.25">
      <c r="A33" s="28"/>
      <c r="B33" s="28"/>
      <c r="C33" s="29" t="s">
        <v>91</v>
      </c>
      <c r="D33" s="45">
        <f t="shared" ref="D33:E33" si="4">D40</f>
        <v>-30000</v>
      </c>
      <c r="E33" s="45">
        <f t="shared" si="4"/>
        <v>-30000</v>
      </c>
      <c r="F33" s="45">
        <f>F40</f>
        <v>-30000</v>
      </c>
    </row>
    <row r="34" spans="1:6" s="101" customFormat="1" x14ac:dyDescent="0.25">
      <c r="A34" s="28"/>
      <c r="B34" s="28"/>
      <c r="C34" s="46" t="s">
        <v>3</v>
      </c>
      <c r="D34" s="46"/>
      <c r="E34" s="46"/>
      <c r="F34" s="181"/>
    </row>
    <row r="35" spans="1:6" s="101" customFormat="1" ht="34.5" x14ac:dyDescent="0.25">
      <c r="A35" s="28"/>
      <c r="B35" s="28"/>
      <c r="C35" s="181" t="s">
        <v>92</v>
      </c>
      <c r="D35" s="181"/>
      <c r="E35" s="181"/>
      <c r="F35" s="181"/>
    </row>
    <row r="36" spans="1:6" s="101" customFormat="1" x14ac:dyDescent="0.25">
      <c r="A36" s="28"/>
      <c r="B36" s="28"/>
      <c r="C36" s="46" t="s">
        <v>4</v>
      </c>
      <c r="D36" s="46"/>
      <c r="E36" s="46"/>
      <c r="F36" s="181"/>
    </row>
    <row r="37" spans="1:6" s="101" customFormat="1" ht="34.5" x14ac:dyDescent="0.25">
      <c r="A37" s="28"/>
      <c r="B37" s="28"/>
      <c r="C37" s="181" t="s">
        <v>93</v>
      </c>
      <c r="D37" s="181"/>
      <c r="E37" s="181"/>
      <c r="F37" s="181"/>
    </row>
    <row r="38" spans="1:6" s="101" customFormat="1" ht="18.600000000000001" customHeight="1" x14ac:dyDescent="0.25">
      <c r="A38" s="199" t="s">
        <v>5</v>
      </c>
      <c r="B38" s="199"/>
      <c r="C38" s="199"/>
      <c r="D38" s="199"/>
      <c r="E38" s="199"/>
      <c r="F38" s="199"/>
    </row>
    <row r="39" spans="1:6" s="101" customFormat="1" x14ac:dyDescent="0.25">
      <c r="A39" s="28"/>
      <c r="B39" s="29">
        <v>11002</v>
      </c>
      <c r="C39" s="46" t="s">
        <v>6</v>
      </c>
      <c r="D39" s="46"/>
      <c r="E39" s="46"/>
      <c r="F39" s="48"/>
    </row>
    <row r="40" spans="1:6" s="101" customFormat="1" ht="34.5" x14ac:dyDescent="0.25">
      <c r="A40" s="28"/>
      <c r="B40" s="28"/>
      <c r="C40" s="29" t="s">
        <v>94</v>
      </c>
      <c r="D40" s="45">
        <v>-30000</v>
      </c>
      <c r="E40" s="45">
        <v>-30000</v>
      </c>
      <c r="F40" s="45">
        <v>-30000</v>
      </c>
    </row>
    <row r="41" spans="1:6" s="101" customFormat="1" ht="17.45" customHeight="1" x14ac:dyDescent="0.25">
      <c r="A41" s="28"/>
      <c r="B41" s="28"/>
      <c r="C41" s="46" t="s">
        <v>7</v>
      </c>
      <c r="D41" s="46"/>
      <c r="E41" s="46"/>
      <c r="F41" s="49"/>
    </row>
    <row r="42" spans="1:6" s="101" customFormat="1" ht="34.5" x14ac:dyDescent="0.25">
      <c r="A42" s="28"/>
      <c r="B42" s="28"/>
      <c r="C42" s="181" t="s">
        <v>95</v>
      </c>
      <c r="D42" s="181"/>
      <c r="E42" s="181"/>
      <c r="F42" s="49"/>
    </row>
    <row r="43" spans="1:6" s="101" customFormat="1" x14ac:dyDescent="0.25">
      <c r="A43" s="28"/>
      <c r="B43" s="28"/>
      <c r="C43" s="46" t="s">
        <v>8</v>
      </c>
      <c r="D43" s="46"/>
      <c r="E43" s="46"/>
      <c r="F43" s="49"/>
    </row>
    <row r="44" spans="1:6" s="101" customFormat="1" x14ac:dyDescent="0.25">
      <c r="A44" s="28"/>
      <c r="B44" s="28"/>
      <c r="C44" s="181" t="s">
        <v>46</v>
      </c>
      <c r="D44" s="181"/>
      <c r="E44" s="181"/>
      <c r="F44" s="49"/>
    </row>
    <row r="45" spans="1:6" s="101" customFormat="1" ht="16.149999999999999" customHeight="1" x14ac:dyDescent="0.25">
      <c r="A45" s="200" t="s">
        <v>103</v>
      </c>
      <c r="B45" s="201"/>
      <c r="C45" s="202"/>
      <c r="D45" s="45">
        <f t="shared" ref="D45:F45" si="5">D47+D62+D75</f>
        <v>0</v>
      </c>
      <c r="E45" s="45">
        <f t="shared" si="5"/>
        <v>0</v>
      </c>
      <c r="F45" s="45">
        <f t="shared" si="5"/>
        <v>-10000</v>
      </c>
    </row>
    <row r="46" spans="1:6" s="101" customFormat="1" x14ac:dyDescent="0.25">
      <c r="A46" s="29">
        <v>1099</v>
      </c>
      <c r="B46" s="28"/>
      <c r="C46" s="46" t="s">
        <v>2</v>
      </c>
      <c r="D46" s="46"/>
      <c r="E46" s="46"/>
      <c r="F46" s="47"/>
    </row>
    <row r="47" spans="1:6" s="101" customFormat="1" x14ac:dyDescent="0.25">
      <c r="A47" s="28"/>
      <c r="B47" s="28"/>
      <c r="C47" s="29" t="s">
        <v>96</v>
      </c>
      <c r="D47" s="45">
        <f t="shared" ref="D47:E47" si="6">D54</f>
        <v>0</v>
      </c>
      <c r="E47" s="45">
        <f t="shared" si="6"/>
        <v>0</v>
      </c>
      <c r="F47" s="45">
        <f>F54</f>
        <v>-10000</v>
      </c>
    </row>
    <row r="48" spans="1:6" s="101" customFormat="1" x14ac:dyDescent="0.25">
      <c r="A48" s="28"/>
      <c r="B48" s="28"/>
      <c r="C48" s="46" t="s">
        <v>3</v>
      </c>
      <c r="D48" s="46"/>
      <c r="E48" s="46"/>
      <c r="F48" s="181"/>
    </row>
    <row r="49" spans="1:6" s="101" customFormat="1" ht="69" x14ac:dyDescent="0.25">
      <c r="A49" s="28"/>
      <c r="B49" s="28"/>
      <c r="C49" s="181" t="s">
        <v>97</v>
      </c>
      <c r="D49" s="181"/>
      <c r="E49" s="181"/>
      <c r="F49" s="181"/>
    </row>
    <row r="50" spans="1:6" s="101" customFormat="1" x14ac:dyDescent="0.25">
      <c r="A50" s="28"/>
      <c r="B50" s="28"/>
      <c r="C50" s="46" t="s">
        <v>4</v>
      </c>
      <c r="D50" s="46"/>
      <c r="E50" s="46"/>
      <c r="F50" s="181"/>
    </row>
    <row r="51" spans="1:6" s="101" customFormat="1" ht="86.25" x14ac:dyDescent="0.25">
      <c r="A51" s="28"/>
      <c r="B51" s="28"/>
      <c r="C51" s="181" t="s">
        <v>98</v>
      </c>
      <c r="D51" s="181"/>
      <c r="E51" s="181"/>
      <c r="F51" s="181"/>
    </row>
    <row r="52" spans="1:6" s="101" customFormat="1" ht="18.600000000000001" customHeight="1" x14ac:dyDescent="0.25">
      <c r="A52" s="199" t="s">
        <v>5</v>
      </c>
      <c r="B52" s="199"/>
      <c r="C52" s="199"/>
      <c r="D52" s="199"/>
      <c r="E52" s="199"/>
      <c r="F52" s="199"/>
    </row>
    <row r="53" spans="1:6" s="101" customFormat="1" x14ac:dyDescent="0.25">
      <c r="A53" s="28"/>
      <c r="B53" s="29">
        <v>11007</v>
      </c>
      <c r="C53" s="46" t="s">
        <v>6</v>
      </c>
      <c r="D53" s="46"/>
      <c r="E53" s="46"/>
      <c r="F53" s="48"/>
    </row>
    <row r="54" spans="1:6" s="101" customFormat="1" x14ac:dyDescent="0.25">
      <c r="A54" s="28"/>
      <c r="B54" s="28"/>
      <c r="C54" s="29" t="s">
        <v>99</v>
      </c>
      <c r="D54" s="45"/>
      <c r="E54" s="45"/>
      <c r="F54" s="45">
        <v>-10000</v>
      </c>
    </row>
    <row r="55" spans="1:6" s="101" customFormat="1" ht="17.45" customHeight="1" x14ac:dyDescent="0.25">
      <c r="A55" s="28"/>
      <c r="B55" s="28"/>
      <c r="C55" s="46" t="s">
        <v>7</v>
      </c>
      <c r="D55" s="46"/>
      <c r="E55" s="46"/>
      <c r="F55" s="49"/>
    </row>
    <row r="56" spans="1:6" s="101" customFormat="1" ht="51.75" x14ac:dyDescent="0.25">
      <c r="A56" s="28"/>
      <c r="B56" s="28"/>
      <c r="C56" s="181" t="s">
        <v>100</v>
      </c>
      <c r="D56" s="181"/>
      <c r="E56" s="181"/>
      <c r="F56" s="49"/>
    </row>
    <row r="57" spans="1:6" s="101" customFormat="1" x14ac:dyDescent="0.25">
      <c r="A57" s="28"/>
      <c r="B57" s="28"/>
      <c r="C57" s="46" t="s">
        <v>8</v>
      </c>
      <c r="D57" s="46"/>
      <c r="E57" s="46"/>
      <c r="F57" s="49"/>
    </row>
    <row r="58" spans="1:6" s="101" customFormat="1" x14ac:dyDescent="0.25">
      <c r="A58" s="28"/>
      <c r="B58" s="28"/>
      <c r="C58" s="181" t="s">
        <v>55</v>
      </c>
      <c r="D58" s="181"/>
      <c r="E58" s="181"/>
      <c r="F58" s="49"/>
    </row>
    <row r="59" spans="1:6" s="101" customFormat="1" ht="16.149999999999999" customHeight="1" x14ac:dyDescent="0.25">
      <c r="A59" s="200" t="s">
        <v>45</v>
      </c>
      <c r="B59" s="201"/>
      <c r="C59" s="202"/>
      <c r="D59" s="45">
        <f t="shared" ref="D59:F59" si="7">D61</f>
        <v>30000</v>
      </c>
      <c r="E59" s="45">
        <f t="shared" si="7"/>
        <v>30000</v>
      </c>
      <c r="F59" s="45">
        <f t="shared" si="7"/>
        <v>40000</v>
      </c>
    </row>
    <row r="60" spans="1:6" s="101" customFormat="1" x14ac:dyDescent="0.25">
      <c r="A60" s="29">
        <v>1041</v>
      </c>
      <c r="B60" s="28"/>
      <c r="C60" s="46" t="s">
        <v>2</v>
      </c>
      <c r="D60" s="46"/>
      <c r="E60" s="46"/>
      <c r="F60" s="47"/>
    </row>
    <row r="61" spans="1:6" s="101" customFormat="1" x14ac:dyDescent="0.25">
      <c r="A61" s="50"/>
      <c r="B61" s="50"/>
      <c r="C61" s="179" t="s">
        <v>101</v>
      </c>
      <c r="D61" s="52">
        <f t="shared" ref="D61:E61" si="8">D68</f>
        <v>30000</v>
      </c>
      <c r="E61" s="52">
        <f t="shared" si="8"/>
        <v>30000</v>
      </c>
      <c r="F61" s="52">
        <f>F68</f>
        <v>40000</v>
      </c>
    </row>
    <row r="62" spans="1:6" s="101" customFormat="1" x14ac:dyDescent="0.25">
      <c r="A62" s="50"/>
      <c r="B62" s="50"/>
      <c r="C62" s="46" t="s">
        <v>3</v>
      </c>
      <c r="D62" s="46"/>
      <c r="E62" s="46"/>
      <c r="F62" s="181"/>
    </row>
    <row r="63" spans="1:6" s="101" customFormat="1" ht="34.5" x14ac:dyDescent="0.25">
      <c r="A63" s="50"/>
      <c r="B63" s="50"/>
      <c r="C63" s="181" t="s">
        <v>102</v>
      </c>
      <c r="D63" s="181"/>
      <c r="E63" s="181"/>
      <c r="F63" s="181"/>
    </row>
    <row r="64" spans="1:6" s="101" customFormat="1" x14ac:dyDescent="0.25">
      <c r="A64" s="50"/>
      <c r="B64" s="50"/>
      <c r="C64" s="46" t="s">
        <v>4</v>
      </c>
      <c r="D64" s="46"/>
      <c r="E64" s="46"/>
      <c r="F64" s="181"/>
    </row>
    <row r="65" spans="1:6" s="101" customFormat="1" ht="34.5" x14ac:dyDescent="0.25">
      <c r="A65" s="50"/>
      <c r="B65" s="50"/>
      <c r="C65" s="181" t="s">
        <v>93</v>
      </c>
      <c r="D65" s="181"/>
      <c r="E65" s="181"/>
      <c r="F65" s="181"/>
    </row>
    <row r="66" spans="1:6" s="101" customFormat="1" ht="18.600000000000001" customHeight="1" x14ac:dyDescent="0.25">
      <c r="A66" s="199" t="s">
        <v>5</v>
      </c>
      <c r="B66" s="199"/>
      <c r="C66" s="199"/>
      <c r="D66" s="199"/>
      <c r="E66" s="199"/>
      <c r="F66" s="199"/>
    </row>
    <row r="67" spans="1:6" s="101" customFormat="1" x14ac:dyDescent="0.25">
      <c r="A67" s="50"/>
      <c r="B67" s="179">
        <v>11030</v>
      </c>
      <c r="C67" s="46" t="s">
        <v>6</v>
      </c>
      <c r="D67" s="46"/>
      <c r="E67" s="46"/>
      <c r="F67" s="48"/>
    </row>
    <row r="68" spans="1:6" s="101" customFormat="1" ht="51.75" x14ac:dyDescent="0.25">
      <c r="A68" s="50"/>
      <c r="B68" s="28"/>
      <c r="C68" s="179" t="s">
        <v>185</v>
      </c>
      <c r="D68" s="53">
        <v>30000</v>
      </c>
      <c r="E68" s="53">
        <v>30000</v>
      </c>
      <c r="F68" s="53">
        <v>40000</v>
      </c>
    </row>
    <row r="69" spans="1:6" s="101" customFormat="1" ht="17.45" customHeight="1" x14ac:dyDescent="0.25">
      <c r="A69" s="50"/>
      <c r="B69" s="50"/>
      <c r="C69" s="46" t="s">
        <v>7</v>
      </c>
      <c r="D69" s="54"/>
      <c r="E69" s="54"/>
      <c r="F69" s="55"/>
    </row>
    <row r="70" spans="1:6" s="101" customFormat="1" ht="69" x14ac:dyDescent="0.25">
      <c r="A70" s="50"/>
      <c r="B70" s="50"/>
      <c r="C70" s="181" t="s">
        <v>186</v>
      </c>
      <c r="D70" s="56"/>
      <c r="E70" s="56"/>
      <c r="F70" s="55"/>
    </row>
    <row r="71" spans="1:6" s="101" customFormat="1" x14ac:dyDescent="0.25">
      <c r="A71" s="50"/>
      <c r="B71" s="50"/>
      <c r="C71" s="46" t="s">
        <v>8</v>
      </c>
      <c r="D71" s="54"/>
      <c r="E71" s="54"/>
      <c r="F71" s="55"/>
    </row>
    <row r="72" spans="1:6" s="101" customFormat="1" x14ac:dyDescent="0.25">
      <c r="A72" s="50"/>
      <c r="B72" s="50"/>
      <c r="C72" s="181" t="s">
        <v>55</v>
      </c>
      <c r="D72" s="56"/>
      <c r="E72" s="56"/>
      <c r="F72" s="55"/>
    </row>
    <row r="73" spans="1:6" s="101" customFormat="1" x14ac:dyDescent="0.25"/>
    <row r="74" spans="1:6" s="101" customFormat="1" ht="20.25" customHeight="1" x14ac:dyDescent="0.25"/>
    <row r="75" spans="1:6" s="101" customFormat="1" x14ac:dyDescent="0.25"/>
    <row r="76" spans="1:6" s="101" customFormat="1" x14ac:dyDescent="0.25"/>
    <row r="77" spans="1:6" s="101" customFormat="1" x14ac:dyDescent="0.25"/>
    <row r="78" spans="1:6" s="101" customFormat="1" ht="50.45" customHeight="1" x14ac:dyDescent="0.25"/>
    <row r="79" spans="1:6" s="101" customFormat="1" ht="18" customHeight="1" x14ac:dyDescent="0.25"/>
    <row r="80" spans="1:6" s="101" customFormat="1" x14ac:dyDescent="0.25"/>
    <row r="81" s="101" customFormat="1" x14ac:dyDescent="0.25"/>
    <row r="82" s="101" customFormat="1" ht="16.149999999999999" customHeight="1" x14ac:dyDescent="0.25"/>
    <row r="83" s="101" customFormat="1" ht="64.900000000000006" customHeight="1" x14ac:dyDescent="0.25"/>
    <row r="84" s="101" customFormat="1" x14ac:dyDescent="0.25"/>
    <row r="85" s="101" customFormat="1" x14ac:dyDescent="0.25"/>
  </sheetData>
  <mergeCells count="16">
    <mergeCell ref="A12:A24"/>
    <mergeCell ref="B12:B18"/>
    <mergeCell ref="B19:B24"/>
    <mergeCell ref="A31:C31"/>
    <mergeCell ref="B25:B30"/>
    <mergeCell ref="A66:F66"/>
    <mergeCell ref="A45:C45"/>
    <mergeCell ref="A59:C59"/>
    <mergeCell ref="A38:F38"/>
    <mergeCell ref="A52:F52"/>
    <mergeCell ref="A4:F4"/>
    <mergeCell ref="A7:B7"/>
    <mergeCell ref="C7:C8"/>
    <mergeCell ref="A11:C11"/>
    <mergeCell ref="D6:F6"/>
    <mergeCell ref="D7:F7"/>
  </mergeCells>
  <pageMargins left="0.75" right="0.75" top="1" bottom="1" header="0.5" footer="0.5"/>
  <pageSetup paperSize="9" scale="75" orientation="portrait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"/>
  <sheetViews>
    <sheetView topLeftCell="D1" zoomScale="110" zoomScaleNormal="110" workbookViewId="0">
      <selection activeCell="D1" sqref="A1:XFD1048576"/>
    </sheetView>
  </sheetViews>
  <sheetFormatPr defaultColWidth="9.140625" defaultRowHeight="13.5" x14ac:dyDescent="0.25"/>
  <cols>
    <col min="1" max="3" width="7.5703125" style="1" customWidth="1"/>
    <col min="4" max="4" width="11.85546875" style="1" customWidth="1"/>
    <col min="5" max="5" width="15.28515625" style="1" customWidth="1"/>
    <col min="6" max="6" width="77.7109375" style="7" customWidth="1"/>
    <col min="7" max="7" width="16.7109375" style="7" customWidth="1"/>
    <col min="8" max="8" width="14.28515625" style="7" customWidth="1"/>
    <col min="9" max="9" width="15.7109375" style="7" customWidth="1"/>
    <col min="10" max="10" width="9.140625" style="1"/>
    <col min="11" max="11" width="12.140625" style="1" bestFit="1" customWidth="1"/>
    <col min="12" max="16384" width="9.140625" style="1"/>
  </cols>
  <sheetData>
    <row r="1" spans="1:15" s="6" customFormat="1" ht="18" customHeight="1" x14ac:dyDescent="0.3">
      <c r="A1" s="24"/>
      <c r="B1" s="24"/>
      <c r="C1" s="24"/>
      <c r="D1" s="24"/>
      <c r="E1" s="24"/>
      <c r="F1" s="24"/>
      <c r="G1" s="183" t="s">
        <v>30</v>
      </c>
      <c r="H1" s="24"/>
      <c r="I1" s="57"/>
      <c r="J1" s="4"/>
      <c r="K1" s="4"/>
      <c r="L1" s="4"/>
      <c r="M1" s="4"/>
      <c r="N1" s="4"/>
      <c r="O1" s="4"/>
    </row>
    <row r="2" spans="1:15" s="6" customFormat="1" ht="17.25" x14ac:dyDescent="0.3">
      <c r="A2" s="24"/>
      <c r="B2" s="24"/>
      <c r="C2" s="24"/>
      <c r="D2" s="24"/>
      <c r="E2" s="24"/>
      <c r="F2" s="24"/>
      <c r="G2" s="24" t="s">
        <v>56</v>
      </c>
      <c r="H2" s="24"/>
      <c r="I2" s="24"/>
      <c r="J2" s="4"/>
      <c r="K2" s="4"/>
      <c r="L2" s="4"/>
      <c r="M2" s="4"/>
      <c r="N2" s="4"/>
      <c r="O2" s="4"/>
    </row>
    <row r="3" spans="1:15" s="6" customFormat="1" ht="17.25" x14ac:dyDescent="0.3">
      <c r="A3" s="24"/>
      <c r="B3" s="24"/>
      <c r="C3" s="24"/>
      <c r="D3" s="24"/>
      <c r="E3" s="24"/>
      <c r="F3" s="24"/>
      <c r="G3" s="24" t="s">
        <v>23</v>
      </c>
      <c r="H3" s="24"/>
      <c r="I3" s="24"/>
      <c r="J3" s="4"/>
      <c r="K3" s="4"/>
      <c r="L3" s="4"/>
      <c r="M3" s="4"/>
      <c r="N3" s="4"/>
      <c r="O3" s="4"/>
    </row>
    <row r="4" spans="1:15" s="6" customFormat="1" ht="65.25" customHeight="1" x14ac:dyDescent="0.3">
      <c r="A4" s="220" t="s">
        <v>90</v>
      </c>
      <c r="B4" s="220"/>
      <c r="C4" s="220"/>
      <c r="D4" s="220"/>
      <c r="E4" s="220"/>
      <c r="F4" s="220"/>
      <c r="G4" s="220"/>
      <c r="H4" s="220"/>
      <c r="I4" s="220"/>
      <c r="J4" s="4"/>
      <c r="K4" s="4"/>
      <c r="L4" s="4"/>
      <c r="M4" s="4"/>
      <c r="N4" s="4"/>
      <c r="O4" s="4"/>
    </row>
    <row r="5" spans="1:15" s="6" customFormat="1" ht="17.25" customHeight="1" x14ac:dyDescent="0.3">
      <c r="A5" s="172"/>
      <c r="B5" s="172"/>
      <c r="C5" s="172"/>
      <c r="D5" s="171"/>
      <c r="E5" s="171"/>
      <c r="F5" s="171"/>
      <c r="G5" s="171"/>
      <c r="H5" s="171"/>
      <c r="I5" s="171"/>
      <c r="J5" s="4"/>
      <c r="K5" s="4"/>
      <c r="L5" s="4"/>
      <c r="M5" s="4"/>
      <c r="N5" s="4"/>
      <c r="O5" s="4"/>
    </row>
    <row r="6" spans="1:15" s="6" customFormat="1" ht="19.5" customHeight="1" x14ac:dyDescent="0.3">
      <c r="A6" s="172"/>
      <c r="B6" s="172"/>
      <c r="C6" s="172"/>
      <c r="D6" s="171"/>
      <c r="E6" s="171"/>
      <c r="F6" s="171"/>
      <c r="G6" s="195"/>
      <c r="H6" s="195"/>
      <c r="I6" s="195"/>
      <c r="J6" s="4"/>
      <c r="K6" s="4"/>
      <c r="L6" s="4"/>
      <c r="M6" s="4"/>
      <c r="N6" s="4"/>
      <c r="O6" s="4"/>
    </row>
    <row r="7" spans="1:15" ht="71.25" customHeight="1" x14ac:dyDescent="0.25">
      <c r="A7" s="221" t="s">
        <v>16</v>
      </c>
      <c r="B7" s="222"/>
      <c r="C7" s="223"/>
      <c r="D7" s="221" t="s">
        <v>0</v>
      </c>
      <c r="E7" s="223"/>
      <c r="F7" s="224" t="s">
        <v>17</v>
      </c>
      <c r="G7" s="227" t="s">
        <v>44</v>
      </c>
      <c r="H7" s="228"/>
      <c r="I7" s="229"/>
    </row>
    <row r="8" spans="1:15" ht="34.5" x14ac:dyDescent="0.25">
      <c r="A8" s="58" t="s">
        <v>24</v>
      </c>
      <c r="B8" s="58" t="s">
        <v>25</v>
      </c>
      <c r="C8" s="58" t="s">
        <v>19</v>
      </c>
      <c r="D8" s="58" t="s">
        <v>26</v>
      </c>
      <c r="E8" s="58" t="s">
        <v>43</v>
      </c>
      <c r="F8" s="225"/>
      <c r="G8" s="26" t="s">
        <v>68</v>
      </c>
      <c r="H8" s="27" t="s">
        <v>67</v>
      </c>
      <c r="I8" s="27" t="s">
        <v>18</v>
      </c>
    </row>
    <row r="9" spans="1:15" ht="17.25" x14ac:dyDescent="0.25">
      <c r="A9" s="58"/>
      <c r="B9" s="58"/>
      <c r="C9" s="58"/>
      <c r="D9" s="58"/>
      <c r="E9" s="58"/>
      <c r="F9" s="29" t="s">
        <v>1</v>
      </c>
      <c r="G9" s="59">
        <f t="shared" ref="G9:I9" si="0">G11+G29+G46+G63</f>
        <v>0</v>
      </c>
      <c r="H9" s="59">
        <f t="shared" si="0"/>
        <v>0</v>
      </c>
      <c r="I9" s="59">
        <f t="shared" si="0"/>
        <v>0</v>
      </c>
    </row>
    <row r="10" spans="1:15" ht="17.25" x14ac:dyDescent="0.25">
      <c r="A10" s="60"/>
      <c r="B10" s="60"/>
      <c r="C10" s="60"/>
      <c r="D10" s="60"/>
      <c r="E10" s="60"/>
      <c r="F10" s="61" t="s">
        <v>21</v>
      </c>
      <c r="G10" s="61"/>
      <c r="H10" s="61"/>
      <c r="I10" s="62"/>
    </row>
    <row r="11" spans="1:15" s="9" customFormat="1" ht="19.899999999999999" customHeight="1" x14ac:dyDescent="0.25">
      <c r="A11" s="217" t="s">
        <v>50</v>
      </c>
      <c r="B11" s="218"/>
      <c r="C11" s="218"/>
      <c r="D11" s="218"/>
      <c r="E11" s="218"/>
      <c r="F11" s="219"/>
      <c r="G11" s="63">
        <f t="shared" ref="G11:H11" si="1">+G12</f>
        <v>0</v>
      </c>
      <c r="H11" s="63">
        <f t="shared" si="1"/>
        <v>0</v>
      </c>
      <c r="I11" s="63">
        <f>+I12</f>
        <v>0</v>
      </c>
    </row>
    <row r="12" spans="1:15" s="10" customFormat="1" ht="17.45" customHeight="1" x14ac:dyDescent="0.3">
      <c r="A12" s="208" t="s">
        <v>57</v>
      </c>
      <c r="B12" s="209"/>
      <c r="C12" s="209"/>
      <c r="D12" s="212"/>
      <c r="E12" s="212"/>
      <c r="F12" s="64" t="s">
        <v>58</v>
      </c>
      <c r="G12" s="65">
        <f t="shared" ref="G12:H12" si="2">+G14</f>
        <v>0</v>
      </c>
      <c r="H12" s="65">
        <f t="shared" si="2"/>
        <v>0</v>
      </c>
      <c r="I12" s="65">
        <f>+I14</f>
        <v>0</v>
      </c>
    </row>
    <row r="13" spans="1:15" s="10" customFormat="1" ht="17.25" x14ac:dyDescent="0.25">
      <c r="A13" s="208"/>
      <c r="B13" s="210"/>
      <c r="C13" s="211"/>
      <c r="D13" s="213"/>
      <c r="E13" s="213"/>
      <c r="F13" s="61" t="s">
        <v>59</v>
      </c>
      <c r="G13" s="61"/>
      <c r="H13" s="61"/>
      <c r="I13" s="63"/>
    </row>
    <row r="14" spans="1:15" s="10" customFormat="1" ht="16.149999999999999" customHeight="1" x14ac:dyDescent="0.25">
      <c r="A14" s="208"/>
      <c r="B14" s="208" t="s">
        <v>60</v>
      </c>
      <c r="C14" s="211"/>
      <c r="D14" s="213"/>
      <c r="E14" s="213"/>
      <c r="F14" s="66" t="s">
        <v>61</v>
      </c>
      <c r="G14" s="65">
        <f t="shared" ref="G14:H14" si="3">+G16</f>
        <v>0</v>
      </c>
      <c r="H14" s="65">
        <f t="shared" si="3"/>
        <v>0</v>
      </c>
      <c r="I14" s="65">
        <f>+I16</f>
        <v>0</v>
      </c>
    </row>
    <row r="15" spans="1:15" s="10" customFormat="1" ht="17.25" x14ac:dyDescent="0.25">
      <c r="A15" s="208"/>
      <c r="B15" s="208"/>
      <c r="C15" s="210"/>
      <c r="D15" s="213"/>
      <c r="E15" s="213"/>
      <c r="F15" s="61" t="s">
        <v>59</v>
      </c>
      <c r="G15" s="61"/>
      <c r="H15" s="61"/>
      <c r="I15" s="63"/>
    </row>
    <row r="16" spans="1:15" s="10" customFormat="1" ht="17.25" x14ac:dyDescent="0.3">
      <c r="A16" s="208"/>
      <c r="B16" s="208"/>
      <c r="C16" s="208" t="s">
        <v>60</v>
      </c>
      <c r="D16" s="213"/>
      <c r="E16" s="213"/>
      <c r="F16" s="64" t="s">
        <v>51</v>
      </c>
      <c r="G16" s="65">
        <f t="shared" ref="G16:H16" si="4">+G18</f>
        <v>0</v>
      </c>
      <c r="H16" s="65">
        <f t="shared" si="4"/>
        <v>0</v>
      </c>
      <c r="I16" s="65">
        <f>+I18</f>
        <v>0</v>
      </c>
    </row>
    <row r="17" spans="1:9" s="10" customFormat="1" ht="17.25" x14ac:dyDescent="0.25">
      <c r="A17" s="208"/>
      <c r="B17" s="208"/>
      <c r="C17" s="208"/>
      <c r="D17" s="213"/>
      <c r="E17" s="213"/>
      <c r="F17" s="61" t="s">
        <v>59</v>
      </c>
      <c r="G17" s="61"/>
      <c r="H17" s="61"/>
      <c r="I17" s="63"/>
    </row>
    <row r="18" spans="1:9" s="10" customFormat="1" ht="17.25" x14ac:dyDescent="0.25">
      <c r="A18" s="208"/>
      <c r="B18" s="208"/>
      <c r="C18" s="208"/>
      <c r="D18" s="214">
        <v>1139</v>
      </c>
      <c r="E18" s="215" t="s">
        <v>62</v>
      </c>
      <c r="F18" s="216"/>
      <c r="G18" s="65">
        <f t="shared" ref="G18:H18" si="5">+G20</f>
        <v>0</v>
      </c>
      <c r="H18" s="65">
        <f t="shared" si="5"/>
        <v>0</v>
      </c>
      <c r="I18" s="65">
        <f>+I20</f>
        <v>0</v>
      </c>
    </row>
    <row r="19" spans="1:9" s="10" customFormat="1" ht="17.25" x14ac:dyDescent="0.3">
      <c r="A19" s="208"/>
      <c r="B19" s="208"/>
      <c r="C19" s="208"/>
      <c r="D19" s="214"/>
      <c r="E19" s="67"/>
      <c r="F19" s="61" t="s">
        <v>21</v>
      </c>
      <c r="G19" s="61"/>
      <c r="H19" s="61"/>
      <c r="I19" s="35"/>
    </row>
    <row r="20" spans="1:9" s="10" customFormat="1" ht="17.25" x14ac:dyDescent="0.3">
      <c r="A20" s="208"/>
      <c r="B20" s="208"/>
      <c r="C20" s="208"/>
      <c r="D20" s="214"/>
      <c r="E20" s="67">
        <v>11001</v>
      </c>
      <c r="F20" s="68" t="s">
        <v>51</v>
      </c>
      <c r="G20" s="69">
        <f t="shared" ref="G20:H20" si="6">+G22</f>
        <v>0</v>
      </c>
      <c r="H20" s="69">
        <f t="shared" si="6"/>
        <v>0</v>
      </c>
      <c r="I20" s="69">
        <f>+I22</f>
        <v>0</v>
      </c>
    </row>
    <row r="21" spans="1:9" s="10" customFormat="1" ht="17.25" x14ac:dyDescent="0.3">
      <c r="A21" s="208"/>
      <c r="B21" s="208"/>
      <c r="C21" s="208"/>
      <c r="D21" s="214"/>
      <c r="E21" s="226"/>
      <c r="F21" s="61" t="s">
        <v>27</v>
      </c>
      <c r="G21" s="61"/>
      <c r="H21" s="61"/>
      <c r="I21" s="35"/>
    </row>
    <row r="22" spans="1:9" s="10" customFormat="1" ht="17.25" x14ac:dyDescent="0.25">
      <c r="A22" s="208"/>
      <c r="B22" s="208"/>
      <c r="C22" s="208"/>
      <c r="D22" s="214"/>
      <c r="E22" s="226"/>
      <c r="F22" s="70" t="s">
        <v>50</v>
      </c>
      <c r="G22" s="71">
        <f t="shared" ref="G22:H22" si="7">+G24</f>
        <v>0</v>
      </c>
      <c r="H22" s="71">
        <f t="shared" si="7"/>
        <v>0</v>
      </c>
      <c r="I22" s="71">
        <f>+I24</f>
        <v>0</v>
      </c>
    </row>
    <row r="23" spans="1:9" s="10" customFormat="1" ht="31.15" customHeight="1" x14ac:dyDescent="0.3">
      <c r="A23" s="208"/>
      <c r="B23" s="208"/>
      <c r="C23" s="208"/>
      <c r="D23" s="214"/>
      <c r="E23" s="226"/>
      <c r="F23" s="72" t="s">
        <v>63</v>
      </c>
      <c r="G23" s="73"/>
      <c r="H23" s="73"/>
      <c r="I23" s="35"/>
    </row>
    <row r="24" spans="1:9" s="10" customFormat="1" ht="17.25" x14ac:dyDescent="0.25">
      <c r="A24" s="208"/>
      <c r="B24" s="208"/>
      <c r="C24" s="208"/>
      <c r="D24" s="214"/>
      <c r="E24" s="226"/>
      <c r="F24" s="72" t="s">
        <v>20</v>
      </c>
      <c r="G24" s="74">
        <f t="shared" ref="G24:H24" si="8">+G25</f>
        <v>0</v>
      </c>
      <c r="H24" s="74">
        <f t="shared" si="8"/>
        <v>0</v>
      </c>
      <c r="I24" s="74">
        <f t="shared" ref="I24:I25" si="9">+I25</f>
        <v>0</v>
      </c>
    </row>
    <row r="25" spans="1:9" s="10" customFormat="1" ht="17.25" x14ac:dyDescent="0.3">
      <c r="A25" s="208"/>
      <c r="B25" s="208"/>
      <c r="C25" s="208"/>
      <c r="D25" s="214"/>
      <c r="E25" s="226"/>
      <c r="F25" s="75" t="s">
        <v>29</v>
      </c>
      <c r="G25" s="76">
        <f t="shared" ref="G25:H25" si="10">+G26</f>
        <v>0</v>
      </c>
      <c r="H25" s="76">
        <f t="shared" si="10"/>
        <v>0</v>
      </c>
      <c r="I25" s="76">
        <f t="shared" si="9"/>
        <v>0</v>
      </c>
    </row>
    <row r="26" spans="1:9" s="10" customFormat="1" ht="17.25" x14ac:dyDescent="0.3">
      <c r="A26" s="208"/>
      <c r="B26" s="208"/>
      <c r="C26" s="208"/>
      <c r="D26" s="214"/>
      <c r="E26" s="226"/>
      <c r="F26" s="75" t="s">
        <v>64</v>
      </c>
      <c r="G26" s="76">
        <f t="shared" ref="G26:I26" si="11">+G27+G28</f>
        <v>0</v>
      </c>
      <c r="H26" s="76">
        <f t="shared" si="11"/>
        <v>0</v>
      </c>
      <c r="I26" s="76">
        <f t="shared" si="11"/>
        <v>0</v>
      </c>
    </row>
    <row r="27" spans="1:9" s="10" customFormat="1" ht="17.25" x14ac:dyDescent="0.3">
      <c r="A27" s="208"/>
      <c r="B27" s="208"/>
      <c r="C27" s="208"/>
      <c r="D27" s="214"/>
      <c r="E27" s="226"/>
      <c r="F27" s="77" t="s">
        <v>65</v>
      </c>
      <c r="G27" s="76">
        <f>'Հավելված N 1'!D20</f>
        <v>-30000</v>
      </c>
      <c r="H27" s="76">
        <f>'Հավելված N 1'!E20</f>
        <v>-30000</v>
      </c>
      <c r="I27" s="76">
        <f>'Հավելված N 1'!F20</f>
        <v>-40000</v>
      </c>
    </row>
    <row r="28" spans="1:9" s="10" customFormat="1" ht="17.25" x14ac:dyDescent="0.3">
      <c r="A28" s="78"/>
      <c r="B28" s="79"/>
      <c r="C28" s="79"/>
      <c r="D28" s="80"/>
      <c r="E28" s="81"/>
      <c r="F28" s="77" t="s">
        <v>65</v>
      </c>
      <c r="G28" s="76">
        <f>'Հավելված N 1'!D26</f>
        <v>30000</v>
      </c>
      <c r="H28" s="76">
        <f>'Հավելված N 1'!E26</f>
        <v>30000</v>
      </c>
      <c r="I28" s="76">
        <f>'Հավելված N 1'!F26</f>
        <v>40000</v>
      </c>
    </row>
    <row r="29" spans="1:9" s="9" customFormat="1" ht="21" customHeight="1" x14ac:dyDescent="0.25">
      <c r="A29" s="217" t="s">
        <v>66</v>
      </c>
      <c r="B29" s="218"/>
      <c r="C29" s="218"/>
      <c r="D29" s="218"/>
      <c r="E29" s="218"/>
      <c r="F29" s="219"/>
      <c r="G29" s="63">
        <f t="shared" ref="G29:I29" si="12">G30</f>
        <v>-30000</v>
      </c>
      <c r="H29" s="63">
        <f t="shared" si="12"/>
        <v>-30000</v>
      </c>
      <c r="I29" s="63">
        <f t="shared" si="12"/>
        <v>-30000</v>
      </c>
    </row>
    <row r="30" spans="1:9" ht="17.25" x14ac:dyDescent="0.25">
      <c r="A30" s="82" t="s">
        <v>84</v>
      </c>
      <c r="B30" s="28"/>
      <c r="C30" s="28"/>
      <c r="D30" s="28"/>
      <c r="E30" s="28"/>
      <c r="F30" s="51" t="s">
        <v>85</v>
      </c>
      <c r="G30" s="83">
        <f t="shared" ref="G30:I30" si="13">G32</f>
        <v>-30000</v>
      </c>
      <c r="H30" s="83">
        <f t="shared" si="13"/>
        <v>-30000</v>
      </c>
      <c r="I30" s="83">
        <f t="shared" si="13"/>
        <v>-30000</v>
      </c>
    </row>
    <row r="31" spans="1:9" ht="17.25" x14ac:dyDescent="0.2">
      <c r="A31" s="28"/>
      <c r="B31" s="28"/>
      <c r="C31" s="28"/>
      <c r="D31" s="28"/>
      <c r="E31" s="28"/>
      <c r="F31" s="31" t="s">
        <v>21</v>
      </c>
      <c r="G31" s="31"/>
      <c r="H31" s="31"/>
      <c r="I31" s="84"/>
    </row>
    <row r="32" spans="1:9" ht="17.25" x14ac:dyDescent="0.25">
      <c r="A32" s="28"/>
      <c r="B32" s="82" t="s">
        <v>60</v>
      </c>
      <c r="C32" s="28"/>
      <c r="D32" s="28"/>
      <c r="E32" s="28"/>
      <c r="F32" s="51" t="s">
        <v>105</v>
      </c>
      <c r="G32" s="83">
        <f t="shared" ref="G32:I32" si="14">G34</f>
        <v>-30000</v>
      </c>
      <c r="H32" s="83">
        <f t="shared" si="14"/>
        <v>-30000</v>
      </c>
      <c r="I32" s="83">
        <f t="shared" si="14"/>
        <v>-30000</v>
      </c>
    </row>
    <row r="33" spans="1:17" ht="17.25" x14ac:dyDescent="0.25">
      <c r="A33" s="28"/>
      <c r="B33" s="28"/>
      <c r="C33" s="28"/>
      <c r="D33" s="28"/>
      <c r="E33" s="28"/>
      <c r="F33" s="31" t="s">
        <v>21</v>
      </c>
      <c r="G33" s="31"/>
      <c r="H33" s="31"/>
      <c r="I33" s="49"/>
    </row>
    <row r="34" spans="1:17" ht="17.25" x14ac:dyDescent="0.25">
      <c r="A34" s="28"/>
      <c r="B34" s="28"/>
      <c r="C34" s="85" t="s">
        <v>22</v>
      </c>
      <c r="D34" s="28"/>
      <c r="E34" s="28"/>
      <c r="F34" s="51" t="s">
        <v>105</v>
      </c>
      <c r="G34" s="83">
        <f t="shared" ref="G34:H34" si="15">G37</f>
        <v>-30000</v>
      </c>
      <c r="H34" s="83">
        <f t="shared" si="15"/>
        <v>-30000</v>
      </c>
      <c r="I34" s="83">
        <f>I37</f>
        <v>-30000</v>
      </c>
    </row>
    <row r="35" spans="1:17" ht="17.25" x14ac:dyDescent="0.25">
      <c r="A35" s="28"/>
      <c r="B35" s="28"/>
      <c r="C35" s="28"/>
      <c r="D35" s="28"/>
      <c r="E35" s="28"/>
      <c r="F35" s="31" t="s">
        <v>48</v>
      </c>
      <c r="G35" s="31"/>
      <c r="H35" s="31"/>
      <c r="I35" s="49"/>
      <c r="J35" s="206"/>
      <c r="K35" s="207"/>
      <c r="L35" s="207"/>
      <c r="M35" s="207"/>
      <c r="N35" s="207"/>
      <c r="O35" s="207"/>
      <c r="P35" s="207"/>
      <c r="Q35" s="207"/>
    </row>
    <row r="36" spans="1:17" ht="17.25" x14ac:dyDescent="0.25">
      <c r="A36" s="28"/>
      <c r="B36" s="28"/>
      <c r="C36" s="28"/>
      <c r="D36" s="86">
        <v>1041</v>
      </c>
      <c r="E36" s="28"/>
      <c r="F36" s="29" t="s">
        <v>119</v>
      </c>
      <c r="G36" s="31"/>
      <c r="H36" s="31"/>
      <c r="I36" s="49"/>
      <c r="J36" s="11"/>
      <c r="K36" s="11"/>
      <c r="L36" s="11"/>
      <c r="M36" s="11"/>
      <c r="N36" s="11"/>
      <c r="O36" s="11"/>
      <c r="P36" s="11"/>
      <c r="Q36" s="11"/>
    </row>
    <row r="37" spans="1:17" ht="34.5" x14ac:dyDescent="0.25">
      <c r="A37" s="28"/>
      <c r="B37" s="28"/>
      <c r="C37" s="28"/>
      <c r="D37" s="86"/>
      <c r="E37" s="49">
        <v>11002</v>
      </c>
      <c r="F37" s="87" t="s">
        <v>104</v>
      </c>
      <c r="G37" s="88">
        <f t="shared" ref="G37:I37" si="16">G39</f>
        <v>-30000</v>
      </c>
      <c r="H37" s="88">
        <f t="shared" si="16"/>
        <v>-30000</v>
      </c>
      <c r="I37" s="88">
        <f t="shared" si="16"/>
        <v>-30000</v>
      </c>
    </row>
    <row r="38" spans="1:17" ht="17.25" x14ac:dyDescent="0.25">
      <c r="A38" s="28"/>
      <c r="B38" s="28"/>
      <c r="C38" s="28"/>
      <c r="D38" s="28"/>
      <c r="E38" s="28"/>
      <c r="F38" s="61" t="s">
        <v>27</v>
      </c>
      <c r="G38" s="61"/>
      <c r="H38" s="61"/>
      <c r="I38" s="61"/>
    </row>
    <row r="39" spans="1:17" ht="34.5" x14ac:dyDescent="0.25">
      <c r="A39" s="28"/>
      <c r="B39" s="28"/>
      <c r="C39" s="28"/>
      <c r="D39" s="28"/>
      <c r="E39" s="28"/>
      <c r="F39" s="89" t="s">
        <v>9</v>
      </c>
      <c r="G39" s="90">
        <f t="shared" ref="G39:H39" si="17">G41</f>
        <v>-30000</v>
      </c>
      <c r="H39" s="90">
        <f t="shared" si="17"/>
        <v>-30000</v>
      </c>
      <c r="I39" s="90">
        <f>I41</f>
        <v>-30000</v>
      </c>
    </row>
    <row r="40" spans="1:17" ht="34.5" x14ac:dyDescent="0.25">
      <c r="A40" s="28"/>
      <c r="B40" s="28"/>
      <c r="C40" s="28"/>
      <c r="D40" s="28"/>
      <c r="E40" s="28"/>
      <c r="F40" s="61" t="s">
        <v>28</v>
      </c>
      <c r="G40" s="61"/>
      <c r="H40" s="61"/>
      <c r="I40" s="61"/>
    </row>
    <row r="41" spans="1:17" ht="17.25" x14ac:dyDescent="0.25">
      <c r="A41" s="28"/>
      <c r="B41" s="28"/>
      <c r="C41" s="28"/>
      <c r="D41" s="28"/>
      <c r="E41" s="28"/>
      <c r="F41" s="61" t="s">
        <v>20</v>
      </c>
      <c r="G41" s="91">
        <f t="shared" ref="G41:H44" si="18">G42</f>
        <v>-30000</v>
      </c>
      <c r="H41" s="91">
        <f t="shared" si="18"/>
        <v>-30000</v>
      </c>
      <c r="I41" s="91">
        <f>I42</f>
        <v>-30000</v>
      </c>
    </row>
    <row r="42" spans="1:17" ht="17.25" x14ac:dyDescent="0.25">
      <c r="A42" s="28"/>
      <c r="B42" s="28"/>
      <c r="C42" s="28"/>
      <c r="D42" s="28"/>
      <c r="E42" s="28"/>
      <c r="F42" s="61" t="s">
        <v>29</v>
      </c>
      <c r="G42" s="91">
        <f t="shared" si="18"/>
        <v>-30000</v>
      </c>
      <c r="H42" s="91">
        <f t="shared" si="18"/>
        <v>-30000</v>
      </c>
      <c r="I42" s="91">
        <f>I43</f>
        <v>-30000</v>
      </c>
    </row>
    <row r="43" spans="1:17" ht="17.25" x14ac:dyDescent="0.25">
      <c r="A43" s="28"/>
      <c r="B43" s="28"/>
      <c r="C43" s="28"/>
      <c r="D43" s="28"/>
      <c r="E43" s="28"/>
      <c r="F43" s="61" t="s">
        <v>106</v>
      </c>
      <c r="G43" s="91">
        <f t="shared" si="18"/>
        <v>-30000</v>
      </c>
      <c r="H43" s="91">
        <f t="shared" si="18"/>
        <v>-30000</v>
      </c>
      <c r="I43" s="91">
        <f>I44</f>
        <v>-30000</v>
      </c>
    </row>
    <row r="44" spans="1:17" ht="17.45" customHeight="1" x14ac:dyDescent="0.25">
      <c r="A44" s="28"/>
      <c r="B44" s="28"/>
      <c r="C44" s="28"/>
      <c r="D44" s="28"/>
      <c r="E44" s="28"/>
      <c r="F44" s="61" t="s">
        <v>107</v>
      </c>
      <c r="G44" s="91">
        <f t="shared" si="18"/>
        <v>-30000</v>
      </c>
      <c r="H44" s="91">
        <f t="shared" si="18"/>
        <v>-30000</v>
      </c>
      <c r="I44" s="91">
        <f>I45</f>
        <v>-30000</v>
      </c>
    </row>
    <row r="45" spans="1:17" ht="17.25" x14ac:dyDescent="0.25">
      <c r="A45" s="28"/>
      <c r="B45" s="28"/>
      <c r="C45" s="28"/>
      <c r="D45" s="28"/>
      <c r="E45" s="28"/>
      <c r="F45" s="61" t="s">
        <v>108</v>
      </c>
      <c r="G45" s="47">
        <f>'Հավելված N 1'!D40</f>
        <v>-30000</v>
      </c>
      <c r="H45" s="47">
        <f>'Հավելված N 1'!E40</f>
        <v>-30000</v>
      </c>
      <c r="I45" s="47">
        <f>'Հավելված N 1'!F40</f>
        <v>-30000</v>
      </c>
    </row>
    <row r="46" spans="1:17" s="9" customFormat="1" ht="21" customHeight="1" x14ac:dyDescent="0.25">
      <c r="A46" s="217" t="s">
        <v>118</v>
      </c>
      <c r="B46" s="218"/>
      <c r="C46" s="218"/>
      <c r="D46" s="218"/>
      <c r="E46" s="218"/>
      <c r="F46" s="219"/>
      <c r="G46" s="63">
        <f>G47+G67</f>
        <v>0</v>
      </c>
      <c r="H46" s="63">
        <f>H47+H67</f>
        <v>0</v>
      </c>
      <c r="I46" s="63">
        <f>I47+I67</f>
        <v>-10000</v>
      </c>
    </row>
    <row r="47" spans="1:17" ht="17.25" x14ac:dyDescent="0.25">
      <c r="A47" s="82" t="s">
        <v>109</v>
      </c>
      <c r="B47" s="28"/>
      <c r="C47" s="28"/>
      <c r="D47" s="28"/>
      <c r="E47" s="28"/>
      <c r="F47" s="51" t="s">
        <v>111</v>
      </c>
      <c r="G47" s="83">
        <f t="shared" ref="G47:I47" si="19">G49</f>
        <v>0</v>
      </c>
      <c r="H47" s="83">
        <f t="shared" si="19"/>
        <v>0</v>
      </c>
      <c r="I47" s="83">
        <f t="shared" si="19"/>
        <v>-10000</v>
      </c>
    </row>
    <row r="48" spans="1:17" ht="17.25" x14ac:dyDescent="0.2">
      <c r="A48" s="28"/>
      <c r="B48" s="28"/>
      <c r="C48" s="28"/>
      <c r="D48" s="28"/>
      <c r="E48" s="28"/>
      <c r="F48" s="31" t="s">
        <v>21</v>
      </c>
      <c r="G48" s="31"/>
      <c r="H48" s="31"/>
      <c r="I48" s="32"/>
    </row>
    <row r="49" spans="1:17" ht="17.25" x14ac:dyDescent="0.25">
      <c r="A49" s="28"/>
      <c r="B49" s="82" t="s">
        <v>47</v>
      </c>
      <c r="C49" s="28"/>
      <c r="D49" s="28"/>
      <c r="E49" s="28"/>
      <c r="F49" s="51" t="s">
        <v>113</v>
      </c>
      <c r="G49" s="83">
        <f t="shared" ref="G49:I49" si="20">G51</f>
        <v>0</v>
      </c>
      <c r="H49" s="83">
        <f t="shared" si="20"/>
        <v>0</v>
      </c>
      <c r="I49" s="83">
        <f t="shared" si="20"/>
        <v>-10000</v>
      </c>
    </row>
    <row r="50" spans="1:17" ht="17.25" x14ac:dyDescent="0.25">
      <c r="A50" s="28"/>
      <c r="B50" s="28"/>
      <c r="C50" s="28"/>
      <c r="D50" s="28"/>
      <c r="E50" s="28"/>
      <c r="F50" s="31" t="s">
        <v>21</v>
      </c>
      <c r="G50" s="31"/>
      <c r="H50" s="31"/>
      <c r="I50" s="49"/>
    </row>
    <row r="51" spans="1:17" ht="17.25" x14ac:dyDescent="0.25">
      <c r="A51" s="28"/>
      <c r="B51" s="28"/>
      <c r="C51" s="92" t="s">
        <v>47</v>
      </c>
      <c r="D51" s="28"/>
      <c r="E51" s="28"/>
      <c r="F51" s="51" t="s">
        <v>112</v>
      </c>
      <c r="G51" s="83">
        <f t="shared" ref="G51:H51" si="21">G54</f>
        <v>0</v>
      </c>
      <c r="H51" s="83">
        <f t="shared" si="21"/>
        <v>0</v>
      </c>
      <c r="I51" s="83">
        <f>I54</f>
        <v>-10000</v>
      </c>
    </row>
    <row r="52" spans="1:17" ht="17.25" x14ac:dyDescent="0.25">
      <c r="A52" s="28"/>
      <c r="B52" s="28"/>
      <c r="C52" s="28"/>
      <c r="D52" s="28"/>
      <c r="E52" s="28"/>
      <c r="F52" s="31" t="s">
        <v>48</v>
      </c>
      <c r="G52" s="31"/>
      <c r="H52" s="31"/>
      <c r="I52" s="49"/>
      <c r="J52" s="206"/>
      <c r="K52" s="207"/>
      <c r="L52" s="207"/>
      <c r="M52" s="207"/>
      <c r="N52" s="207"/>
      <c r="O52" s="207"/>
      <c r="P52" s="207"/>
      <c r="Q52" s="207"/>
    </row>
    <row r="53" spans="1:17" ht="17.25" x14ac:dyDescent="0.25">
      <c r="A53" s="28"/>
      <c r="B53" s="28"/>
      <c r="C53" s="28"/>
      <c r="D53" s="86">
        <v>1099</v>
      </c>
      <c r="E53" s="28"/>
      <c r="F53" s="31" t="s">
        <v>96</v>
      </c>
      <c r="G53" s="31"/>
      <c r="H53" s="31"/>
      <c r="I53" s="49"/>
      <c r="J53" s="11"/>
      <c r="K53" s="11"/>
      <c r="L53" s="11"/>
      <c r="M53" s="11"/>
      <c r="N53" s="11"/>
      <c r="O53" s="11"/>
      <c r="P53" s="11"/>
      <c r="Q53" s="11"/>
    </row>
    <row r="54" spans="1:17" ht="48.6" customHeight="1" x14ac:dyDescent="0.25">
      <c r="A54" s="28"/>
      <c r="B54" s="28"/>
      <c r="C54" s="28"/>
      <c r="D54" s="86"/>
      <c r="E54" s="49">
        <v>11007</v>
      </c>
      <c r="F54" s="87" t="s">
        <v>110</v>
      </c>
      <c r="G54" s="88">
        <f t="shared" ref="G54:I54" si="22">G56</f>
        <v>0</v>
      </c>
      <c r="H54" s="88">
        <f t="shared" si="22"/>
        <v>0</v>
      </c>
      <c r="I54" s="88">
        <f t="shared" si="22"/>
        <v>-10000</v>
      </c>
    </row>
    <row r="55" spans="1:17" ht="17.25" x14ac:dyDescent="0.25">
      <c r="A55" s="28"/>
      <c r="B55" s="28"/>
      <c r="C55" s="28"/>
      <c r="D55" s="28"/>
      <c r="E55" s="28"/>
      <c r="F55" s="93" t="s">
        <v>27</v>
      </c>
      <c r="G55" s="93"/>
      <c r="H55" s="93"/>
      <c r="I55" s="93"/>
    </row>
    <row r="56" spans="1:17" ht="17.25" x14ac:dyDescent="0.25">
      <c r="A56" s="28"/>
      <c r="B56" s="28"/>
      <c r="C56" s="28"/>
      <c r="D56" s="28"/>
      <c r="E56" s="28"/>
      <c r="F56" s="94" t="s">
        <v>114</v>
      </c>
      <c r="G56" s="95">
        <f t="shared" ref="G56:H56" si="23">G58</f>
        <v>0</v>
      </c>
      <c r="H56" s="95">
        <f t="shared" si="23"/>
        <v>0</v>
      </c>
      <c r="I56" s="95">
        <f>I58</f>
        <v>-10000</v>
      </c>
    </row>
    <row r="57" spans="1:17" ht="34.5" x14ac:dyDescent="0.25">
      <c r="A57" s="28"/>
      <c r="B57" s="28"/>
      <c r="C57" s="28"/>
      <c r="D57" s="28"/>
      <c r="E57" s="28"/>
      <c r="F57" s="93" t="s">
        <v>28</v>
      </c>
      <c r="G57" s="93"/>
      <c r="H57" s="93"/>
      <c r="I57" s="93"/>
    </row>
    <row r="58" spans="1:17" ht="17.25" x14ac:dyDescent="0.25">
      <c r="A58" s="28"/>
      <c r="B58" s="28"/>
      <c r="C58" s="28"/>
      <c r="D58" s="28"/>
      <c r="E58" s="28"/>
      <c r="F58" s="93" t="s">
        <v>20</v>
      </c>
      <c r="G58" s="96">
        <f t="shared" ref="G58:H58" si="24">G59</f>
        <v>0</v>
      </c>
      <c r="H58" s="96">
        <f t="shared" si="24"/>
        <v>0</v>
      </c>
      <c r="I58" s="96">
        <f>I59</f>
        <v>-10000</v>
      </c>
    </row>
    <row r="59" spans="1:17" ht="17.25" x14ac:dyDescent="0.25">
      <c r="A59" s="28"/>
      <c r="B59" s="28"/>
      <c r="C59" s="28"/>
      <c r="D59" s="28"/>
      <c r="E59" s="28"/>
      <c r="F59" s="93" t="s">
        <v>29</v>
      </c>
      <c r="G59" s="96">
        <f t="shared" ref="G59:H59" si="25">G60</f>
        <v>0</v>
      </c>
      <c r="H59" s="96">
        <f t="shared" si="25"/>
        <v>0</v>
      </c>
      <c r="I59" s="96">
        <f>I60</f>
        <v>-10000</v>
      </c>
    </row>
    <row r="60" spans="1:17" ht="17.25" x14ac:dyDescent="0.25">
      <c r="A60" s="28"/>
      <c r="B60" s="28"/>
      <c r="C60" s="28"/>
      <c r="D60" s="28"/>
      <c r="E60" s="28"/>
      <c r="F60" s="61" t="s">
        <v>115</v>
      </c>
      <c r="G60" s="96">
        <f t="shared" ref="G60:H60" si="26">G61</f>
        <v>0</v>
      </c>
      <c r="H60" s="96">
        <f t="shared" si="26"/>
        <v>0</v>
      </c>
      <c r="I60" s="96">
        <f>I61</f>
        <v>-10000</v>
      </c>
    </row>
    <row r="61" spans="1:17" ht="17.45" customHeight="1" x14ac:dyDescent="0.25">
      <c r="A61" s="28"/>
      <c r="B61" s="28"/>
      <c r="C61" s="28"/>
      <c r="D61" s="28"/>
      <c r="E61" s="28"/>
      <c r="F61" s="61" t="s">
        <v>116</v>
      </c>
      <c r="G61" s="96">
        <f t="shared" ref="G61:H61" si="27">G62</f>
        <v>0</v>
      </c>
      <c r="H61" s="96">
        <f t="shared" si="27"/>
        <v>0</v>
      </c>
      <c r="I61" s="96">
        <f>I62</f>
        <v>-10000</v>
      </c>
    </row>
    <row r="62" spans="1:17" ht="17.25" x14ac:dyDescent="0.25">
      <c r="A62" s="28"/>
      <c r="B62" s="28"/>
      <c r="C62" s="28"/>
      <c r="D62" s="28"/>
      <c r="E62" s="28"/>
      <c r="F62" s="61" t="s">
        <v>117</v>
      </c>
      <c r="G62" s="47">
        <v>0</v>
      </c>
      <c r="H62" s="47">
        <v>0</v>
      </c>
      <c r="I62" s="47">
        <v>-10000</v>
      </c>
    </row>
    <row r="63" spans="1:17" s="9" customFormat="1" ht="21" customHeight="1" x14ac:dyDescent="0.25">
      <c r="A63" s="217" t="s">
        <v>66</v>
      </c>
      <c r="B63" s="218"/>
      <c r="C63" s="218"/>
      <c r="D63" s="218"/>
      <c r="E63" s="218"/>
      <c r="F63" s="219"/>
      <c r="G63" s="63">
        <f t="shared" ref="G63:I63" si="28">G64</f>
        <v>30000</v>
      </c>
      <c r="H63" s="63">
        <f t="shared" si="28"/>
        <v>30000</v>
      </c>
      <c r="I63" s="63">
        <f t="shared" si="28"/>
        <v>40000</v>
      </c>
    </row>
    <row r="64" spans="1:17" ht="17.25" x14ac:dyDescent="0.25">
      <c r="A64" s="82" t="s">
        <v>84</v>
      </c>
      <c r="B64" s="28"/>
      <c r="C64" s="28"/>
      <c r="D64" s="28"/>
      <c r="E64" s="28"/>
      <c r="F64" s="51" t="s">
        <v>85</v>
      </c>
      <c r="G64" s="83">
        <f t="shared" ref="G64:I64" si="29">G66</f>
        <v>30000</v>
      </c>
      <c r="H64" s="83">
        <f t="shared" si="29"/>
        <v>30000</v>
      </c>
      <c r="I64" s="83">
        <f t="shared" si="29"/>
        <v>40000</v>
      </c>
    </row>
    <row r="65" spans="1:9" ht="17.25" x14ac:dyDescent="0.2">
      <c r="A65" s="28"/>
      <c r="B65" s="28"/>
      <c r="C65" s="28"/>
      <c r="D65" s="28"/>
      <c r="E65" s="28"/>
      <c r="F65" s="31" t="s">
        <v>21</v>
      </c>
      <c r="G65" s="31"/>
      <c r="H65" s="31"/>
      <c r="I65" s="84"/>
    </row>
    <row r="66" spans="1:9" ht="17.25" x14ac:dyDescent="0.25">
      <c r="A66" s="28"/>
      <c r="B66" s="82" t="s">
        <v>60</v>
      </c>
      <c r="C66" s="28"/>
      <c r="D66" s="28"/>
      <c r="E66" s="28"/>
      <c r="F66" s="51" t="s">
        <v>105</v>
      </c>
      <c r="G66" s="45">
        <f t="shared" ref="G66:I66" si="30">G68</f>
        <v>30000</v>
      </c>
      <c r="H66" s="45">
        <f t="shared" si="30"/>
        <v>30000</v>
      </c>
      <c r="I66" s="45">
        <f t="shared" si="30"/>
        <v>40000</v>
      </c>
    </row>
    <row r="67" spans="1:9" ht="17.25" x14ac:dyDescent="0.25">
      <c r="A67" s="28"/>
      <c r="B67" s="28"/>
      <c r="C67" s="28"/>
      <c r="D67" s="28"/>
      <c r="E67" s="28"/>
      <c r="F67" s="31" t="s">
        <v>21</v>
      </c>
      <c r="G67" s="31"/>
      <c r="H67" s="31"/>
      <c r="I67" s="49"/>
    </row>
    <row r="68" spans="1:9" ht="17.25" x14ac:dyDescent="0.25">
      <c r="A68" s="28"/>
      <c r="B68" s="28"/>
      <c r="C68" s="82" t="s">
        <v>60</v>
      </c>
      <c r="D68" s="28"/>
      <c r="E68" s="28"/>
      <c r="F68" s="51" t="s">
        <v>105</v>
      </c>
      <c r="G68" s="45">
        <f t="shared" ref="G68:I68" si="31">G71</f>
        <v>30000</v>
      </c>
      <c r="H68" s="45">
        <f t="shared" si="31"/>
        <v>30000</v>
      </c>
      <c r="I68" s="45">
        <f t="shared" si="31"/>
        <v>40000</v>
      </c>
    </row>
    <row r="69" spans="1:9" ht="17.25" x14ac:dyDescent="0.25">
      <c r="A69" s="28"/>
      <c r="B69" s="28"/>
      <c r="C69" s="28"/>
      <c r="D69" s="28"/>
      <c r="E69" s="28"/>
      <c r="F69" s="31" t="s">
        <v>48</v>
      </c>
      <c r="G69" s="31"/>
      <c r="H69" s="31"/>
      <c r="I69" s="49"/>
    </row>
    <row r="70" spans="1:9" ht="17.25" x14ac:dyDescent="0.25">
      <c r="A70" s="28"/>
      <c r="B70" s="28"/>
      <c r="C70" s="28"/>
      <c r="D70" s="86">
        <v>1041</v>
      </c>
      <c r="E70" s="28"/>
      <c r="F70" s="29" t="s">
        <v>119</v>
      </c>
      <c r="G70" s="31"/>
      <c r="H70" s="31"/>
      <c r="I70" s="49"/>
    </row>
    <row r="71" spans="1:9" ht="51.75" x14ac:dyDescent="0.25">
      <c r="A71" s="28"/>
      <c r="B71" s="28"/>
      <c r="C71" s="28"/>
      <c r="D71" s="86"/>
      <c r="E71" s="97">
        <v>11030</v>
      </c>
      <c r="F71" s="98" t="s">
        <v>185</v>
      </c>
      <c r="G71" s="88">
        <f t="shared" ref="G71:I71" si="32">G73</f>
        <v>30000</v>
      </c>
      <c r="H71" s="88">
        <f t="shared" si="32"/>
        <v>30000</v>
      </c>
      <c r="I71" s="88">
        <f t="shared" si="32"/>
        <v>40000</v>
      </c>
    </row>
    <row r="72" spans="1:9" ht="17.25" x14ac:dyDescent="0.25">
      <c r="A72" s="28"/>
      <c r="B72" s="28"/>
      <c r="C72" s="28"/>
      <c r="D72" s="28"/>
      <c r="E72" s="28"/>
      <c r="F72" s="93" t="s">
        <v>27</v>
      </c>
      <c r="G72" s="93"/>
      <c r="H72" s="93"/>
      <c r="I72" s="93"/>
    </row>
    <row r="73" spans="1:9" ht="34.5" x14ac:dyDescent="0.25">
      <c r="A73" s="60"/>
      <c r="B73" s="60"/>
      <c r="C73" s="60"/>
      <c r="D73" s="60"/>
      <c r="E73" s="60"/>
      <c r="F73" s="94" t="s">
        <v>9</v>
      </c>
      <c r="G73" s="99">
        <f t="shared" ref="G73:H73" si="33">G75</f>
        <v>30000</v>
      </c>
      <c r="H73" s="99">
        <f t="shared" si="33"/>
        <v>30000</v>
      </c>
      <c r="I73" s="99">
        <f>I75</f>
        <v>40000</v>
      </c>
    </row>
    <row r="74" spans="1:9" ht="34.5" x14ac:dyDescent="0.25">
      <c r="A74" s="60"/>
      <c r="B74" s="60"/>
      <c r="C74" s="60"/>
      <c r="D74" s="60"/>
      <c r="E74" s="60"/>
      <c r="F74" s="93" t="s">
        <v>28</v>
      </c>
      <c r="G74" s="93"/>
      <c r="H74" s="93"/>
      <c r="I74" s="93"/>
    </row>
    <row r="75" spans="1:9" ht="17.25" x14ac:dyDescent="0.25">
      <c r="A75" s="60"/>
      <c r="B75" s="60"/>
      <c r="C75" s="60"/>
      <c r="D75" s="60"/>
      <c r="E75" s="60"/>
      <c r="F75" s="93" t="s">
        <v>20</v>
      </c>
      <c r="G75" s="96">
        <f t="shared" ref="G75:H75" si="34">G76</f>
        <v>30000</v>
      </c>
      <c r="H75" s="96">
        <f t="shared" si="34"/>
        <v>30000</v>
      </c>
      <c r="I75" s="96">
        <f>I76</f>
        <v>40000</v>
      </c>
    </row>
    <row r="76" spans="1:9" ht="17.25" x14ac:dyDescent="0.25">
      <c r="A76" s="60"/>
      <c r="B76" s="60"/>
      <c r="C76" s="60"/>
      <c r="D76" s="60"/>
      <c r="E76" s="60"/>
      <c r="F76" s="93" t="s">
        <v>29</v>
      </c>
      <c r="G76" s="96">
        <f t="shared" ref="G76:H76" si="35">G77</f>
        <v>30000</v>
      </c>
      <c r="H76" s="96">
        <f t="shared" si="35"/>
        <v>30000</v>
      </c>
      <c r="I76" s="96">
        <f>I77</f>
        <v>40000</v>
      </c>
    </row>
    <row r="77" spans="1:9" ht="17.25" x14ac:dyDescent="0.25">
      <c r="A77" s="60"/>
      <c r="B77" s="60"/>
      <c r="C77" s="60"/>
      <c r="D77" s="60"/>
      <c r="E77" s="60"/>
      <c r="F77" s="100" t="s">
        <v>195</v>
      </c>
      <c r="G77" s="96">
        <f t="shared" ref="G77:H77" si="36">G78</f>
        <v>30000</v>
      </c>
      <c r="H77" s="96">
        <f t="shared" si="36"/>
        <v>30000</v>
      </c>
      <c r="I77" s="96">
        <f>I78</f>
        <v>40000</v>
      </c>
    </row>
    <row r="78" spans="1:9" ht="18" customHeight="1" x14ac:dyDescent="0.25">
      <c r="A78" s="60"/>
      <c r="B78" s="60"/>
      <c r="C78" s="60"/>
      <c r="D78" s="60"/>
      <c r="E78" s="60"/>
      <c r="F78" s="61" t="s">
        <v>196</v>
      </c>
      <c r="G78" s="96">
        <f t="shared" ref="G78:H78" si="37">G79</f>
        <v>30000</v>
      </c>
      <c r="H78" s="96">
        <f t="shared" si="37"/>
        <v>30000</v>
      </c>
      <c r="I78" s="96">
        <f>I79</f>
        <v>40000</v>
      </c>
    </row>
    <row r="79" spans="1:9" ht="17.25" x14ac:dyDescent="0.25">
      <c r="A79" s="60"/>
      <c r="B79" s="60"/>
      <c r="C79" s="60"/>
      <c r="D79" s="60"/>
      <c r="E79" s="60"/>
      <c r="F79" s="61" t="s">
        <v>197</v>
      </c>
      <c r="G79" s="96">
        <v>30000</v>
      </c>
      <c r="H79" s="96">
        <v>30000</v>
      </c>
      <c r="I79" s="96">
        <v>40000</v>
      </c>
    </row>
  </sheetData>
  <mergeCells count="22">
    <mergeCell ref="A63:F63"/>
    <mergeCell ref="A4:I4"/>
    <mergeCell ref="A7:C7"/>
    <mergeCell ref="D7:E7"/>
    <mergeCell ref="F7:F8"/>
    <mergeCell ref="A11:F11"/>
    <mergeCell ref="A29:F29"/>
    <mergeCell ref="E21:E27"/>
    <mergeCell ref="G6:I6"/>
    <mergeCell ref="G7:I7"/>
    <mergeCell ref="J52:Q52"/>
    <mergeCell ref="A12:A27"/>
    <mergeCell ref="B12:B13"/>
    <mergeCell ref="C12:C15"/>
    <mergeCell ref="D12:D17"/>
    <mergeCell ref="E12:E17"/>
    <mergeCell ref="B14:B27"/>
    <mergeCell ref="C16:C27"/>
    <mergeCell ref="D18:D27"/>
    <mergeCell ref="E18:F18"/>
    <mergeCell ref="J35:Q35"/>
    <mergeCell ref="A46:F46"/>
  </mergeCells>
  <pageMargins left="0.7" right="0.7" top="0.75" bottom="0.75" header="0.3" footer="0.3"/>
  <pageSetup scale="30" orientation="landscape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Views>
    <sheetView topLeftCell="A73" zoomScale="110" zoomScaleNormal="110" workbookViewId="0">
      <selection activeCell="A73" sqref="A1:XFD1048576"/>
    </sheetView>
  </sheetViews>
  <sheetFormatPr defaultColWidth="9.140625" defaultRowHeight="12.75" x14ac:dyDescent="0.25"/>
  <cols>
    <col min="1" max="1" width="28.5703125" style="2" customWidth="1"/>
    <col min="2" max="2" width="68.42578125" style="2" customWidth="1"/>
    <col min="3" max="3" width="13.28515625" style="2" customWidth="1"/>
    <col min="4" max="4" width="15.140625" style="2" customWidth="1"/>
    <col min="5" max="5" width="14.28515625" style="8" customWidth="1"/>
    <col min="6" max="16384" width="9.140625" style="2"/>
  </cols>
  <sheetData>
    <row r="1" spans="1:5" ht="17.25" x14ac:dyDescent="0.25">
      <c r="A1" s="101"/>
      <c r="B1" s="244" t="s">
        <v>194</v>
      </c>
      <c r="C1" s="244"/>
      <c r="D1" s="244"/>
      <c r="E1" s="244"/>
    </row>
    <row r="2" spans="1:5" s="5" customFormat="1" ht="17.25" x14ac:dyDescent="0.3">
      <c r="A2" s="102"/>
      <c r="B2" s="247" t="s">
        <v>56</v>
      </c>
      <c r="C2" s="247"/>
      <c r="D2" s="247"/>
      <c r="E2" s="247"/>
    </row>
    <row r="3" spans="1:5" s="5" customFormat="1" ht="17.25" x14ac:dyDescent="0.3">
      <c r="A3" s="102"/>
      <c r="B3" s="247" t="s">
        <v>23</v>
      </c>
      <c r="C3" s="247"/>
      <c r="D3" s="247"/>
      <c r="E3" s="247"/>
    </row>
    <row r="4" spans="1:5" s="3" customFormat="1" ht="17.25" x14ac:dyDescent="0.3">
      <c r="A4" s="245"/>
      <c r="B4" s="245"/>
      <c r="C4" s="245"/>
      <c r="D4" s="245"/>
      <c r="E4" s="245"/>
    </row>
    <row r="5" spans="1:5" ht="66.75" customHeight="1" x14ac:dyDescent="0.25">
      <c r="A5" s="245" t="s">
        <v>198</v>
      </c>
      <c r="B5" s="245"/>
      <c r="C5" s="245"/>
      <c r="D5" s="245"/>
      <c r="E5" s="245"/>
    </row>
    <row r="6" spans="1:5" ht="27" customHeight="1" x14ac:dyDescent="0.25">
      <c r="A6" s="174"/>
      <c r="B6" s="174"/>
      <c r="C6" s="174"/>
      <c r="D6" s="174"/>
      <c r="E6" s="174" t="s">
        <v>204</v>
      </c>
    </row>
    <row r="7" spans="1:5" ht="23.25" customHeight="1" x14ac:dyDescent="0.25">
      <c r="A7" s="248" t="s">
        <v>50</v>
      </c>
      <c r="B7" s="249"/>
      <c r="C7" s="249"/>
      <c r="D7" s="249"/>
      <c r="E7" s="250"/>
    </row>
    <row r="8" spans="1:5" ht="25.5" customHeight="1" x14ac:dyDescent="0.3">
      <c r="A8" s="103" t="s">
        <v>69</v>
      </c>
      <c r="B8" s="104"/>
      <c r="C8" s="104"/>
      <c r="D8" s="253"/>
      <c r="E8" s="254"/>
    </row>
    <row r="9" spans="1:5" ht="10.15" customHeight="1" x14ac:dyDescent="0.3">
      <c r="A9" s="105"/>
      <c r="B9" s="105"/>
      <c r="C9" s="241"/>
      <c r="D9" s="241"/>
      <c r="E9" s="242"/>
    </row>
    <row r="10" spans="1:5" ht="20.45" customHeight="1" x14ac:dyDescent="0.25">
      <c r="A10" s="106" t="s">
        <v>70</v>
      </c>
      <c r="B10" s="106" t="s">
        <v>71</v>
      </c>
      <c r="C10" s="251"/>
      <c r="D10" s="251"/>
      <c r="E10" s="252"/>
    </row>
    <row r="11" spans="1:5" ht="16.149999999999999" customHeight="1" x14ac:dyDescent="0.25">
      <c r="A11" s="107">
        <v>1139</v>
      </c>
      <c r="B11" s="108" t="s">
        <v>62</v>
      </c>
      <c r="C11" s="239"/>
      <c r="D11" s="239"/>
      <c r="E11" s="240"/>
    </row>
    <row r="12" spans="1:5" ht="15.6" customHeight="1" x14ac:dyDescent="0.3">
      <c r="A12" s="109" t="s">
        <v>72</v>
      </c>
      <c r="B12" s="105"/>
      <c r="C12" s="241"/>
      <c r="D12" s="241"/>
      <c r="E12" s="242"/>
    </row>
    <row r="13" spans="1:5" ht="55.5" customHeight="1" x14ac:dyDescent="0.25">
      <c r="A13" s="110" t="s">
        <v>73</v>
      </c>
      <c r="B13" s="31">
        <v>1139</v>
      </c>
      <c r="C13" s="230" t="s">
        <v>199</v>
      </c>
      <c r="D13" s="231"/>
      <c r="E13" s="232"/>
    </row>
    <row r="14" spans="1:5" ht="32.25" customHeight="1" x14ac:dyDescent="0.25">
      <c r="A14" s="111" t="s">
        <v>74</v>
      </c>
      <c r="B14" s="112">
        <v>11001</v>
      </c>
      <c r="C14" s="113" t="s">
        <v>68</v>
      </c>
      <c r="D14" s="114" t="s">
        <v>67</v>
      </c>
      <c r="E14" s="114" t="s">
        <v>18</v>
      </c>
    </row>
    <row r="15" spans="1:5" ht="33" customHeight="1" x14ac:dyDescent="0.25">
      <c r="A15" s="111" t="s">
        <v>75</v>
      </c>
      <c r="B15" s="115" t="s">
        <v>62</v>
      </c>
      <c r="C15" s="116"/>
      <c r="D15" s="116"/>
      <c r="E15" s="116"/>
    </row>
    <row r="16" spans="1:5" ht="79.5" customHeight="1" x14ac:dyDescent="0.25">
      <c r="A16" s="111" t="s">
        <v>76</v>
      </c>
      <c r="B16" s="115" t="s">
        <v>77</v>
      </c>
      <c r="C16" s="116"/>
      <c r="D16" s="116"/>
      <c r="E16" s="116"/>
    </row>
    <row r="17" spans="1:5" ht="18.600000000000001" customHeight="1" x14ac:dyDescent="0.25">
      <c r="A17" s="111" t="s">
        <v>78</v>
      </c>
      <c r="B17" s="117" t="s">
        <v>46</v>
      </c>
      <c r="C17" s="116"/>
      <c r="D17" s="116"/>
      <c r="E17" s="116"/>
    </row>
    <row r="18" spans="1:5" ht="31.9" customHeight="1" x14ac:dyDescent="0.25">
      <c r="A18" s="118" t="s">
        <v>79</v>
      </c>
      <c r="B18" s="117" t="s">
        <v>50</v>
      </c>
      <c r="C18" s="119"/>
      <c r="D18" s="119"/>
      <c r="E18" s="119"/>
    </row>
    <row r="19" spans="1:5" ht="16.899999999999999" customHeight="1" x14ac:dyDescent="0.25">
      <c r="A19" s="236" t="s">
        <v>80</v>
      </c>
      <c r="B19" s="237"/>
      <c r="C19" s="237"/>
      <c r="D19" s="237"/>
      <c r="E19" s="238"/>
    </row>
    <row r="20" spans="1:5" ht="18" customHeight="1" x14ac:dyDescent="0.25">
      <c r="A20" s="243" t="s">
        <v>81</v>
      </c>
      <c r="B20" s="243"/>
      <c r="C20" s="119">
        <f>'Հավելված N 2'!G28</f>
        <v>30000</v>
      </c>
      <c r="D20" s="119">
        <f>'Հավելված N 2'!H28</f>
        <v>30000</v>
      </c>
      <c r="E20" s="119">
        <f>'Հավելված N 2'!I28</f>
        <v>40000</v>
      </c>
    </row>
    <row r="21" spans="1:5" ht="20.45" customHeight="1" x14ac:dyDescent="0.25">
      <c r="A21" s="106" t="s">
        <v>70</v>
      </c>
      <c r="B21" s="106" t="s">
        <v>71</v>
      </c>
      <c r="C21" s="251"/>
      <c r="D21" s="251"/>
      <c r="E21" s="252"/>
    </row>
    <row r="22" spans="1:5" ht="16.149999999999999" customHeight="1" x14ac:dyDescent="0.25">
      <c r="A22" s="107">
        <v>1139</v>
      </c>
      <c r="B22" s="108" t="s">
        <v>62</v>
      </c>
      <c r="C22" s="239"/>
      <c r="D22" s="239"/>
      <c r="E22" s="240"/>
    </row>
    <row r="23" spans="1:5" ht="15.6" customHeight="1" x14ac:dyDescent="0.3">
      <c r="A23" s="109" t="s">
        <v>72</v>
      </c>
      <c r="B23" s="105"/>
      <c r="C23" s="241"/>
      <c r="D23" s="241"/>
      <c r="E23" s="242"/>
    </row>
    <row r="24" spans="1:5" ht="54" customHeight="1" x14ac:dyDescent="0.25">
      <c r="A24" s="110" t="s">
        <v>73</v>
      </c>
      <c r="B24" s="31">
        <v>1139</v>
      </c>
      <c r="C24" s="230" t="s">
        <v>83</v>
      </c>
      <c r="D24" s="231"/>
      <c r="E24" s="232"/>
    </row>
    <row r="25" spans="1:5" ht="36.75" customHeight="1" x14ac:dyDescent="0.25">
      <c r="A25" s="111" t="s">
        <v>74</v>
      </c>
      <c r="B25" s="112">
        <v>11001</v>
      </c>
      <c r="C25" s="113" t="s">
        <v>68</v>
      </c>
      <c r="D25" s="114" t="s">
        <v>67</v>
      </c>
      <c r="E25" s="114" t="s">
        <v>18</v>
      </c>
    </row>
    <row r="26" spans="1:5" ht="30.75" customHeight="1" x14ac:dyDescent="0.25">
      <c r="A26" s="111" t="s">
        <v>75</v>
      </c>
      <c r="B26" s="115" t="s">
        <v>62</v>
      </c>
      <c r="C26" s="116"/>
      <c r="D26" s="116"/>
      <c r="E26" s="116"/>
    </row>
    <row r="27" spans="1:5" ht="84.75" customHeight="1" x14ac:dyDescent="0.25">
      <c r="A27" s="111" t="s">
        <v>76</v>
      </c>
      <c r="B27" s="115" t="s">
        <v>77</v>
      </c>
      <c r="C27" s="116"/>
      <c r="D27" s="116"/>
      <c r="E27" s="116"/>
    </row>
    <row r="28" spans="1:5" ht="18.600000000000001" customHeight="1" x14ac:dyDescent="0.25">
      <c r="A28" s="111" t="s">
        <v>78</v>
      </c>
      <c r="B28" s="117" t="s">
        <v>46</v>
      </c>
      <c r="C28" s="116"/>
      <c r="D28" s="116"/>
      <c r="E28" s="116"/>
    </row>
    <row r="29" spans="1:5" ht="31.9" customHeight="1" x14ac:dyDescent="0.25">
      <c r="A29" s="118" t="s">
        <v>79</v>
      </c>
      <c r="B29" s="117" t="s">
        <v>50</v>
      </c>
      <c r="C29" s="119"/>
      <c r="D29" s="119"/>
      <c r="E29" s="119"/>
    </row>
    <row r="30" spans="1:5" ht="16.899999999999999" customHeight="1" x14ac:dyDescent="0.25">
      <c r="A30" s="236" t="s">
        <v>80</v>
      </c>
      <c r="B30" s="237"/>
      <c r="C30" s="237"/>
      <c r="D30" s="237"/>
      <c r="E30" s="238"/>
    </row>
    <row r="31" spans="1:5" ht="18" customHeight="1" x14ac:dyDescent="0.25">
      <c r="A31" s="243" t="s">
        <v>81</v>
      </c>
      <c r="B31" s="243"/>
      <c r="C31" s="119">
        <f>'Հավելված N 2'!G27</f>
        <v>-30000</v>
      </c>
      <c r="D31" s="119">
        <f>'Հավելված N 2'!H27</f>
        <v>-30000</v>
      </c>
      <c r="E31" s="119">
        <f>'Հավելված N 2'!I27</f>
        <v>-40000</v>
      </c>
    </row>
    <row r="32" spans="1:5" ht="19.899999999999999" customHeight="1" x14ac:dyDescent="0.25">
      <c r="A32" s="246" t="s">
        <v>42</v>
      </c>
      <c r="B32" s="246"/>
      <c r="C32" s="246"/>
      <c r="D32" s="246"/>
      <c r="E32" s="246"/>
    </row>
    <row r="33" spans="1:5" ht="17.25" x14ac:dyDescent="0.25">
      <c r="A33" s="235" t="s">
        <v>31</v>
      </c>
      <c r="B33" s="235"/>
      <c r="C33" s="235"/>
      <c r="D33" s="235"/>
      <c r="E33" s="235"/>
    </row>
    <row r="34" spans="1:5" ht="10.15" customHeight="1" x14ac:dyDescent="0.25">
      <c r="A34" s="236"/>
      <c r="B34" s="237"/>
      <c r="C34" s="237"/>
      <c r="D34" s="237"/>
      <c r="E34" s="238"/>
    </row>
    <row r="35" spans="1:5" ht="17.25" x14ac:dyDescent="0.25">
      <c r="A35" s="51" t="s">
        <v>32</v>
      </c>
      <c r="B35" s="235" t="s">
        <v>33</v>
      </c>
      <c r="C35" s="235"/>
      <c r="D35" s="235"/>
      <c r="E35" s="235"/>
    </row>
    <row r="36" spans="1:5" ht="17.25" x14ac:dyDescent="0.25">
      <c r="A36" s="120">
        <v>1041</v>
      </c>
      <c r="B36" s="233" t="s">
        <v>121</v>
      </c>
      <c r="C36" s="233"/>
      <c r="D36" s="233"/>
      <c r="E36" s="233"/>
    </row>
    <row r="37" spans="1:5" ht="17.25" x14ac:dyDescent="0.25">
      <c r="A37" s="236"/>
      <c r="B37" s="237"/>
      <c r="C37" s="237"/>
      <c r="D37" s="237"/>
      <c r="E37" s="238"/>
    </row>
    <row r="38" spans="1:5" ht="17.25" x14ac:dyDescent="0.25">
      <c r="A38" s="235" t="s">
        <v>34</v>
      </c>
      <c r="B38" s="235"/>
      <c r="C38" s="235"/>
      <c r="D38" s="235"/>
      <c r="E38" s="235"/>
    </row>
    <row r="39" spans="1:5" ht="17.25" x14ac:dyDescent="0.25">
      <c r="A39" s="236"/>
      <c r="B39" s="237"/>
      <c r="C39" s="237"/>
      <c r="D39" s="237"/>
      <c r="E39" s="238"/>
    </row>
    <row r="40" spans="1:5" ht="56.25" customHeight="1" x14ac:dyDescent="0.25">
      <c r="A40" s="31" t="s">
        <v>35</v>
      </c>
      <c r="B40" s="120">
        <v>1041</v>
      </c>
      <c r="C40" s="230" t="s">
        <v>200</v>
      </c>
      <c r="D40" s="231"/>
      <c r="E40" s="232"/>
    </row>
    <row r="41" spans="1:5" ht="34.5" x14ac:dyDescent="0.25">
      <c r="A41" s="31" t="s">
        <v>36</v>
      </c>
      <c r="B41" s="120">
        <v>11002</v>
      </c>
      <c r="C41" s="113" t="s">
        <v>68</v>
      </c>
      <c r="D41" s="114" t="s">
        <v>67</v>
      </c>
      <c r="E41" s="114" t="s">
        <v>18</v>
      </c>
    </row>
    <row r="42" spans="1:5" ht="45" customHeight="1" x14ac:dyDescent="0.25">
      <c r="A42" s="31" t="s">
        <v>37</v>
      </c>
      <c r="B42" s="120" t="s">
        <v>122</v>
      </c>
      <c r="C42" s="120"/>
      <c r="D42" s="120"/>
      <c r="E42" s="121"/>
    </row>
    <row r="43" spans="1:5" ht="76.900000000000006" customHeight="1" x14ac:dyDescent="0.25">
      <c r="A43" s="31" t="s">
        <v>38</v>
      </c>
      <c r="B43" s="31" t="s">
        <v>127</v>
      </c>
      <c r="C43" s="31"/>
      <c r="D43" s="31"/>
      <c r="E43" s="121"/>
    </row>
    <row r="44" spans="1:5" ht="17.25" x14ac:dyDescent="0.25">
      <c r="A44" s="31" t="s">
        <v>39</v>
      </c>
      <c r="B44" s="31" t="s">
        <v>86</v>
      </c>
      <c r="C44" s="120"/>
      <c r="D44" s="120"/>
      <c r="E44" s="121"/>
    </row>
    <row r="45" spans="1:5" ht="69" x14ac:dyDescent="0.25">
      <c r="A45" s="31" t="s">
        <v>124</v>
      </c>
      <c r="B45" s="122" t="s">
        <v>125</v>
      </c>
      <c r="C45" s="122"/>
      <c r="D45" s="122"/>
      <c r="E45" s="121"/>
    </row>
    <row r="46" spans="1:5" ht="17.25" x14ac:dyDescent="0.25">
      <c r="A46" s="236" t="s">
        <v>40</v>
      </c>
      <c r="B46" s="237"/>
      <c r="C46" s="237"/>
      <c r="D46" s="237"/>
      <c r="E46" s="238"/>
    </row>
    <row r="47" spans="1:5" ht="17.25" x14ac:dyDescent="0.25">
      <c r="A47" s="233" t="s">
        <v>126</v>
      </c>
      <c r="B47" s="233"/>
      <c r="C47" s="123">
        <v>-31</v>
      </c>
      <c r="D47" s="123">
        <v>-31</v>
      </c>
      <c r="E47" s="123">
        <v>-31</v>
      </c>
    </row>
    <row r="48" spans="1:5" ht="17.25" x14ac:dyDescent="0.25">
      <c r="A48" s="234" t="s">
        <v>41</v>
      </c>
      <c r="B48" s="234"/>
      <c r="C48" s="124">
        <v>-30000</v>
      </c>
      <c r="D48" s="124">
        <v>-30000</v>
      </c>
      <c r="E48" s="124">
        <v>-30000</v>
      </c>
    </row>
    <row r="49" spans="1:5" ht="19.899999999999999" customHeight="1" x14ac:dyDescent="0.25">
      <c r="A49" s="246" t="s">
        <v>128</v>
      </c>
      <c r="B49" s="246"/>
      <c r="C49" s="246"/>
      <c r="D49" s="246"/>
      <c r="E49" s="246"/>
    </row>
    <row r="50" spans="1:5" ht="17.25" x14ac:dyDescent="0.25">
      <c r="A50" s="125"/>
      <c r="B50" s="126"/>
      <c r="C50" s="126"/>
      <c r="D50" s="126"/>
      <c r="E50" s="127"/>
    </row>
    <row r="51" spans="1:5" ht="17.25" x14ac:dyDescent="0.25">
      <c r="A51" s="51" t="s">
        <v>32</v>
      </c>
      <c r="B51" s="235" t="s">
        <v>33</v>
      </c>
      <c r="C51" s="235"/>
      <c r="D51" s="235"/>
      <c r="E51" s="235"/>
    </row>
    <row r="52" spans="1:5" ht="17.25" x14ac:dyDescent="0.25">
      <c r="A52" s="120">
        <v>1099</v>
      </c>
      <c r="B52" s="233" t="s">
        <v>129</v>
      </c>
      <c r="C52" s="233"/>
      <c r="D52" s="233"/>
      <c r="E52" s="233"/>
    </row>
    <row r="53" spans="1:5" ht="17.25" x14ac:dyDescent="0.25">
      <c r="A53" s="236"/>
      <c r="B53" s="237"/>
      <c r="C53" s="237"/>
      <c r="D53" s="237"/>
      <c r="E53" s="238"/>
    </row>
    <row r="54" spans="1:5" ht="17.25" x14ac:dyDescent="0.25">
      <c r="A54" s="235" t="s">
        <v>34</v>
      </c>
      <c r="B54" s="235"/>
      <c r="C54" s="235"/>
      <c r="D54" s="235"/>
      <c r="E54" s="235"/>
    </row>
    <row r="55" spans="1:5" ht="17.25" x14ac:dyDescent="0.25">
      <c r="A55" s="236"/>
      <c r="B55" s="237"/>
      <c r="C55" s="237"/>
      <c r="D55" s="237"/>
      <c r="E55" s="238"/>
    </row>
    <row r="56" spans="1:5" ht="54" customHeight="1" x14ac:dyDescent="0.25">
      <c r="A56" s="31" t="s">
        <v>35</v>
      </c>
      <c r="B56" s="120">
        <v>1099</v>
      </c>
      <c r="C56" s="230" t="s">
        <v>200</v>
      </c>
      <c r="D56" s="231"/>
      <c r="E56" s="232"/>
    </row>
    <row r="57" spans="1:5" ht="34.5" x14ac:dyDescent="0.25">
      <c r="A57" s="31" t="s">
        <v>36</v>
      </c>
      <c r="B57" s="128">
        <v>11007</v>
      </c>
      <c r="C57" s="113" t="s">
        <v>68</v>
      </c>
      <c r="D57" s="114" t="s">
        <v>67</v>
      </c>
      <c r="E57" s="114" t="s">
        <v>18</v>
      </c>
    </row>
    <row r="58" spans="1:5" ht="34.5" x14ac:dyDescent="0.25">
      <c r="A58" s="31" t="s">
        <v>37</v>
      </c>
      <c r="B58" s="120" t="s">
        <v>130</v>
      </c>
      <c r="C58" s="120"/>
      <c r="D58" s="120"/>
      <c r="E58" s="121"/>
    </row>
    <row r="59" spans="1:5" ht="66" customHeight="1" x14ac:dyDescent="0.25">
      <c r="A59" s="31" t="s">
        <v>38</v>
      </c>
      <c r="B59" s="31" t="s">
        <v>131</v>
      </c>
      <c r="C59" s="31"/>
      <c r="D59" s="31"/>
      <c r="E59" s="121"/>
    </row>
    <row r="60" spans="1:5" ht="17.25" x14ac:dyDescent="0.25">
      <c r="A60" s="31" t="s">
        <v>39</v>
      </c>
      <c r="B60" s="31" t="s">
        <v>86</v>
      </c>
      <c r="C60" s="120"/>
      <c r="D60" s="120"/>
      <c r="E60" s="121"/>
    </row>
    <row r="61" spans="1:5" ht="69" x14ac:dyDescent="0.25">
      <c r="A61" s="31" t="s">
        <v>132</v>
      </c>
      <c r="B61" s="122" t="s">
        <v>87</v>
      </c>
      <c r="C61" s="122"/>
      <c r="D61" s="122"/>
      <c r="E61" s="121"/>
    </row>
    <row r="62" spans="1:5" ht="17.25" x14ac:dyDescent="0.25">
      <c r="A62" s="199" t="s">
        <v>40</v>
      </c>
      <c r="B62" s="199"/>
      <c r="C62" s="86"/>
      <c r="D62" s="86"/>
      <c r="E62" s="121"/>
    </row>
    <row r="63" spans="1:5" ht="17.25" x14ac:dyDescent="0.25">
      <c r="A63" s="234" t="s">
        <v>41</v>
      </c>
      <c r="B63" s="234"/>
      <c r="C63" s="53"/>
      <c r="D63" s="53"/>
      <c r="E63" s="53">
        <v>-10000</v>
      </c>
    </row>
    <row r="64" spans="1:5" ht="19.899999999999999" customHeight="1" x14ac:dyDescent="0.25">
      <c r="A64" s="246" t="s">
        <v>42</v>
      </c>
      <c r="B64" s="246"/>
      <c r="C64" s="246"/>
      <c r="D64" s="246"/>
      <c r="E64" s="246"/>
    </row>
    <row r="65" spans="1:5" ht="17.25" x14ac:dyDescent="0.25">
      <c r="A65" s="51" t="s">
        <v>32</v>
      </c>
      <c r="B65" s="235" t="s">
        <v>33</v>
      </c>
      <c r="C65" s="235"/>
      <c r="D65" s="235"/>
      <c r="E65" s="235"/>
    </row>
    <row r="66" spans="1:5" ht="17.25" x14ac:dyDescent="0.25">
      <c r="A66" s="120">
        <v>1041</v>
      </c>
      <c r="B66" s="233" t="s">
        <v>121</v>
      </c>
      <c r="C66" s="233"/>
      <c r="D66" s="233"/>
      <c r="E66" s="233"/>
    </row>
    <row r="67" spans="1:5" ht="17.25" x14ac:dyDescent="0.25">
      <c r="A67" s="236"/>
      <c r="B67" s="237"/>
      <c r="C67" s="237"/>
      <c r="D67" s="237"/>
      <c r="E67" s="238"/>
    </row>
    <row r="68" spans="1:5" ht="17.25" x14ac:dyDescent="0.25">
      <c r="A68" s="235" t="s">
        <v>34</v>
      </c>
      <c r="B68" s="235"/>
      <c r="C68" s="235"/>
      <c r="D68" s="235"/>
      <c r="E68" s="235"/>
    </row>
    <row r="69" spans="1:5" ht="17.25" x14ac:dyDescent="0.25">
      <c r="A69" s="236"/>
      <c r="B69" s="237"/>
      <c r="C69" s="237"/>
      <c r="D69" s="237"/>
      <c r="E69" s="238"/>
    </row>
    <row r="70" spans="1:5" ht="52.5" customHeight="1" x14ac:dyDescent="0.25">
      <c r="A70" s="31" t="s">
        <v>35</v>
      </c>
      <c r="B70" s="120">
        <v>1041</v>
      </c>
      <c r="C70" s="230" t="s">
        <v>82</v>
      </c>
      <c r="D70" s="231"/>
      <c r="E70" s="232"/>
    </row>
    <row r="71" spans="1:5" ht="34.5" x14ac:dyDescent="0.25">
      <c r="A71" s="31" t="s">
        <v>36</v>
      </c>
      <c r="B71" s="120">
        <v>11030</v>
      </c>
      <c r="C71" s="129" t="s">
        <v>68</v>
      </c>
      <c r="D71" s="130" t="s">
        <v>67</v>
      </c>
      <c r="E71" s="130" t="s">
        <v>18</v>
      </c>
    </row>
    <row r="72" spans="1:5" ht="69" x14ac:dyDescent="0.25">
      <c r="A72" s="31" t="s">
        <v>37</v>
      </c>
      <c r="B72" s="120" t="s">
        <v>185</v>
      </c>
      <c r="C72" s="120"/>
      <c r="D72" s="120"/>
      <c r="E72" s="121"/>
    </row>
    <row r="73" spans="1:5" ht="69" x14ac:dyDescent="0.25">
      <c r="A73" s="31" t="s">
        <v>38</v>
      </c>
      <c r="B73" s="31" t="s">
        <v>187</v>
      </c>
      <c r="C73" s="31"/>
      <c r="D73" s="31"/>
      <c r="E73" s="121"/>
    </row>
    <row r="74" spans="1:5" ht="17.25" x14ac:dyDescent="0.25">
      <c r="A74" s="31" t="s">
        <v>39</v>
      </c>
      <c r="B74" s="31" t="s">
        <v>86</v>
      </c>
      <c r="C74" s="120"/>
      <c r="D74" s="120"/>
      <c r="E74" s="121"/>
    </row>
    <row r="75" spans="1:5" ht="69" x14ac:dyDescent="0.25">
      <c r="A75" s="31" t="s">
        <v>124</v>
      </c>
      <c r="B75" s="122" t="s">
        <v>188</v>
      </c>
      <c r="C75" s="122"/>
      <c r="D75" s="122"/>
      <c r="E75" s="121"/>
    </row>
    <row r="76" spans="1:5" ht="17.25" x14ac:dyDescent="0.25">
      <c r="A76" s="199" t="s">
        <v>40</v>
      </c>
      <c r="B76" s="199"/>
      <c r="C76" s="86"/>
      <c r="D76" s="86"/>
      <c r="E76" s="121"/>
    </row>
    <row r="77" spans="1:5" ht="14.25" customHeight="1" x14ac:dyDescent="0.25">
      <c r="A77" s="233" t="s">
        <v>189</v>
      </c>
      <c r="B77" s="233"/>
      <c r="C77" s="123">
        <v>15</v>
      </c>
      <c r="D77" s="123">
        <v>15</v>
      </c>
      <c r="E77" s="123">
        <v>15</v>
      </c>
    </row>
    <row r="78" spans="1:5" ht="17.25" x14ac:dyDescent="0.25">
      <c r="A78" s="234" t="s">
        <v>41</v>
      </c>
      <c r="B78" s="234"/>
      <c r="C78" s="53">
        <v>30000</v>
      </c>
      <c r="D78" s="53">
        <v>30000</v>
      </c>
      <c r="E78" s="53">
        <v>40000</v>
      </c>
    </row>
  </sheetData>
  <autoFilter ref="A1:A48"/>
  <mergeCells count="51">
    <mergeCell ref="C56:E56"/>
    <mergeCell ref="A64:E64"/>
    <mergeCell ref="A46:E46"/>
    <mergeCell ref="C11:E11"/>
    <mergeCell ref="C12:E12"/>
    <mergeCell ref="A19:E19"/>
    <mergeCell ref="A38:E38"/>
    <mergeCell ref="A34:E34"/>
    <mergeCell ref="A37:E37"/>
    <mergeCell ref="A33:E33"/>
    <mergeCell ref="B35:E35"/>
    <mergeCell ref="B36:E36"/>
    <mergeCell ref="A48:B48"/>
    <mergeCell ref="A47:B47"/>
    <mergeCell ref="A55:E55"/>
    <mergeCell ref="A53:E53"/>
    <mergeCell ref="B1:E1"/>
    <mergeCell ref="A4:E4"/>
    <mergeCell ref="A32:E32"/>
    <mergeCell ref="A5:E5"/>
    <mergeCell ref="B2:E2"/>
    <mergeCell ref="B3:E3"/>
    <mergeCell ref="A20:B20"/>
    <mergeCell ref="A7:E7"/>
    <mergeCell ref="C10:E10"/>
    <mergeCell ref="C9:E9"/>
    <mergeCell ref="D8:E8"/>
    <mergeCell ref="C21:E21"/>
    <mergeCell ref="A78:B78"/>
    <mergeCell ref="B65:E65"/>
    <mergeCell ref="B66:E66"/>
    <mergeCell ref="A67:E67"/>
    <mergeCell ref="A68:E68"/>
    <mergeCell ref="A69:E69"/>
    <mergeCell ref="C70:E70"/>
    <mergeCell ref="C40:E40"/>
    <mergeCell ref="C24:E24"/>
    <mergeCell ref="C13:E13"/>
    <mergeCell ref="A76:B76"/>
    <mergeCell ref="A77:B77"/>
    <mergeCell ref="C22:E22"/>
    <mergeCell ref="C23:E23"/>
    <mergeCell ref="A30:E30"/>
    <mergeCell ref="A31:B31"/>
    <mergeCell ref="B51:E51"/>
    <mergeCell ref="A49:E49"/>
    <mergeCell ref="A39:E39"/>
    <mergeCell ref="A63:B63"/>
    <mergeCell ref="B52:E52"/>
    <mergeCell ref="A54:E54"/>
    <mergeCell ref="A62:B62"/>
  </mergeCells>
  <pageMargins left="0.7" right="0.7" top="0.75" bottom="0.75" header="0.3" footer="0.3"/>
  <pageSetup scale="3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"/>
  <sheetViews>
    <sheetView topLeftCell="A75" zoomScale="110" zoomScaleNormal="110" workbookViewId="0">
      <selection activeCell="A88" sqref="A1:XFD1048576"/>
    </sheetView>
  </sheetViews>
  <sheetFormatPr defaultColWidth="9.140625" defaultRowHeight="17.25" x14ac:dyDescent="0.25"/>
  <cols>
    <col min="1" max="1" width="28.5703125" style="101" customWidth="1"/>
    <col min="2" max="2" width="68.42578125" style="101" customWidth="1"/>
    <col min="3" max="3" width="13.28515625" style="101" customWidth="1"/>
    <col min="4" max="4" width="15.140625" style="101" customWidth="1"/>
    <col min="5" max="5" width="14.28515625" style="293" customWidth="1"/>
    <col min="6" max="16384" width="9.140625" style="101"/>
  </cols>
  <sheetData>
    <row r="1" spans="1:5" x14ac:dyDescent="0.25">
      <c r="B1" s="244" t="s">
        <v>88</v>
      </c>
      <c r="C1" s="244"/>
      <c r="D1" s="244"/>
      <c r="E1" s="244"/>
    </row>
    <row r="2" spans="1:5" s="102" customFormat="1" x14ac:dyDescent="0.3">
      <c r="B2" s="247" t="s">
        <v>56</v>
      </c>
      <c r="C2" s="247"/>
      <c r="D2" s="247"/>
      <c r="E2" s="247"/>
    </row>
    <row r="3" spans="1:5" s="102" customFormat="1" x14ac:dyDescent="0.3">
      <c r="B3" s="247" t="s">
        <v>23</v>
      </c>
      <c r="C3" s="247"/>
      <c r="D3" s="247"/>
      <c r="E3" s="247"/>
    </row>
    <row r="4" spans="1:5" s="102" customFormat="1" x14ac:dyDescent="0.3">
      <c r="A4" s="245"/>
      <c r="B4" s="245"/>
      <c r="C4" s="245"/>
      <c r="D4" s="245"/>
      <c r="E4" s="245"/>
    </row>
    <row r="5" spans="1:5" ht="66.75" customHeight="1" x14ac:dyDescent="0.25">
      <c r="A5" s="245" t="s">
        <v>120</v>
      </c>
      <c r="B5" s="245"/>
      <c r="C5" s="245"/>
      <c r="D5" s="245"/>
      <c r="E5" s="245"/>
    </row>
    <row r="6" spans="1:5" ht="27.75" customHeight="1" x14ac:dyDescent="0.25">
      <c r="A6" s="182"/>
      <c r="B6" s="182"/>
      <c r="C6" s="182"/>
      <c r="D6" s="182"/>
      <c r="E6" s="182" t="s">
        <v>204</v>
      </c>
    </row>
    <row r="7" spans="1:5" ht="18" customHeight="1" x14ac:dyDescent="0.25">
      <c r="A7" s="248" t="s">
        <v>50</v>
      </c>
      <c r="B7" s="249"/>
      <c r="C7" s="249"/>
      <c r="D7" s="249"/>
      <c r="E7" s="250"/>
    </row>
    <row r="8" spans="1:5" ht="26.25" customHeight="1" x14ac:dyDescent="0.3">
      <c r="A8" s="103" t="s">
        <v>69</v>
      </c>
      <c r="B8" s="104"/>
      <c r="C8" s="104"/>
      <c r="D8" s="253"/>
      <c r="E8" s="254"/>
    </row>
    <row r="9" spans="1:5" ht="10.15" customHeight="1" x14ac:dyDescent="0.3">
      <c r="A9" s="105"/>
      <c r="B9" s="105"/>
      <c r="C9" s="241"/>
      <c r="D9" s="241"/>
      <c r="E9" s="242"/>
    </row>
    <row r="10" spans="1:5" ht="20.45" customHeight="1" x14ac:dyDescent="0.25">
      <c r="A10" s="106" t="s">
        <v>70</v>
      </c>
      <c r="B10" s="106" t="s">
        <v>71</v>
      </c>
      <c r="C10" s="251"/>
      <c r="D10" s="251"/>
      <c r="E10" s="252"/>
    </row>
    <row r="11" spans="1:5" ht="16.149999999999999" customHeight="1" x14ac:dyDescent="0.25">
      <c r="A11" s="107">
        <v>1139</v>
      </c>
      <c r="B11" s="108" t="s">
        <v>62</v>
      </c>
      <c r="C11" s="239"/>
      <c r="D11" s="239"/>
      <c r="E11" s="240"/>
    </row>
    <row r="12" spans="1:5" ht="15.6" customHeight="1" x14ac:dyDescent="0.3">
      <c r="A12" s="109" t="s">
        <v>72</v>
      </c>
      <c r="B12" s="105"/>
      <c r="C12" s="241"/>
      <c r="D12" s="241"/>
      <c r="E12" s="242"/>
    </row>
    <row r="13" spans="1:5" ht="34.9" customHeight="1" x14ac:dyDescent="0.25">
      <c r="A13" s="110" t="s">
        <v>73</v>
      </c>
      <c r="B13" s="181">
        <v>1139</v>
      </c>
      <c r="C13" s="184" t="s">
        <v>201</v>
      </c>
      <c r="D13" s="185"/>
      <c r="E13" s="186"/>
    </row>
    <row r="14" spans="1:5" ht="27.6" customHeight="1" x14ac:dyDescent="0.25">
      <c r="A14" s="111" t="s">
        <v>74</v>
      </c>
      <c r="B14" s="112">
        <v>11001</v>
      </c>
      <c r="C14" s="113" t="s">
        <v>68</v>
      </c>
      <c r="D14" s="114" t="s">
        <v>67</v>
      </c>
      <c r="E14" s="114" t="s">
        <v>18</v>
      </c>
    </row>
    <row r="15" spans="1:5" ht="35.25" customHeight="1" x14ac:dyDescent="0.25">
      <c r="A15" s="111" t="s">
        <v>75</v>
      </c>
      <c r="B15" s="115" t="s">
        <v>62</v>
      </c>
      <c r="C15" s="116"/>
      <c r="D15" s="116"/>
      <c r="E15" s="116"/>
    </row>
    <row r="16" spans="1:5" ht="84" customHeight="1" x14ac:dyDescent="0.25">
      <c r="A16" s="111" t="s">
        <v>76</v>
      </c>
      <c r="B16" s="115" t="s">
        <v>77</v>
      </c>
      <c r="C16" s="116"/>
      <c r="D16" s="116"/>
      <c r="E16" s="116"/>
    </row>
    <row r="17" spans="1:5" ht="18.600000000000001" customHeight="1" x14ac:dyDescent="0.25">
      <c r="A17" s="111" t="s">
        <v>78</v>
      </c>
      <c r="B17" s="117" t="s">
        <v>46</v>
      </c>
      <c r="C17" s="116"/>
      <c r="D17" s="116"/>
      <c r="E17" s="116"/>
    </row>
    <row r="18" spans="1:5" ht="31.9" customHeight="1" x14ac:dyDescent="0.25">
      <c r="A18" s="118" t="s">
        <v>79</v>
      </c>
      <c r="B18" s="117" t="s">
        <v>50</v>
      </c>
      <c r="C18" s="116"/>
      <c r="D18" s="116"/>
      <c r="E18" s="116"/>
    </row>
    <row r="19" spans="1:5" ht="16.899999999999999" customHeight="1" x14ac:dyDescent="0.25">
      <c r="A19" s="236" t="s">
        <v>80</v>
      </c>
      <c r="B19" s="237"/>
      <c r="C19" s="237"/>
      <c r="D19" s="237"/>
      <c r="E19" s="238"/>
    </row>
    <row r="20" spans="1:5" ht="18" customHeight="1" x14ac:dyDescent="0.25">
      <c r="A20" s="243" t="s">
        <v>81</v>
      </c>
      <c r="B20" s="243"/>
      <c r="C20" s="119">
        <f>'Հավելված N 2'!G28</f>
        <v>30000</v>
      </c>
      <c r="D20" s="119">
        <f>'Հավելված N 2'!H28</f>
        <v>30000</v>
      </c>
      <c r="E20" s="119">
        <f>'Հավելված N 2'!I28</f>
        <v>40000</v>
      </c>
    </row>
    <row r="21" spans="1:5" ht="20.45" customHeight="1" x14ac:dyDescent="0.25">
      <c r="A21" s="106" t="s">
        <v>70</v>
      </c>
      <c r="B21" s="106" t="s">
        <v>71</v>
      </c>
      <c r="C21" s="251"/>
      <c r="D21" s="251"/>
      <c r="E21" s="252"/>
    </row>
    <row r="22" spans="1:5" ht="16.149999999999999" customHeight="1" x14ac:dyDescent="0.25">
      <c r="A22" s="107">
        <v>1139</v>
      </c>
      <c r="B22" s="108" t="s">
        <v>62</v>
      </c>
      <c r="C22" s="239"/>
      <c r="D22" s="239"/>
      <c r="E22" s="240"/>
    </row>
    <row r="23" spans="1:5" ht="15.6" customHeight="1" x14ac:dyDescent="0.3">
      <c r="A23" s="109" t="s">
        <v>72</v>
      </c>
      <c r="B23" s="105"/>
      <c r="C23" s="241"/>
      <c r="D23" s="241"/>
      <c r="E23" s="242"/>
    </row>
    <row r="24" spans="1:5" ht="54.75" customHeight="1" x14ac:dyDescent="0.25">
      <c r="A24" s="110" t="s">
        <v>73</v>
      </c>
      <c r="B24" s="181">
        <v>1139</v>
      </c>
      <c r="C24" s="230" t="s">
        <v>83</v>
      </c>
      <c r="D24" s="231"/>
      <c r="E24" s="232"/>
    </row>
    <row r="25" spans="1:5" ht="41.25" customHeight="1" x14ac:dyDescent="0.25">
      <c r="A25" s="111" t="s">
        <v>74</v>
      </c>
      <c r="B25" s="112">
        <v>11001</v>
      </c>
      <c r="C25" s="113" t="s">
        <v>68</v>
      </c>
      <c r="D25" s="114" t="s">
        <v>67</v>
      </c>
      <c r="E25" s="114" t="s">
        <v>18</v>
      </c>
    </row>
    <row r="26" spans="1:5" ht="28.5" customHeight="1" x14ac:dyDescent="0.25">
      <c r="A26" s="111" t="s">
        <v>75</v>
      </c>
      <c r="B26" s="115" t="s">
        <v>62</v>
      </c>
      <c r="C26" s="116"/>
      <c r="D26" s="116"/>
      <c r="E26" s="116"/>
    </row>
    <row r="27" spans="1:5" ht="76.5" customHeight="1" x14ac:dyDescent="0.25">
      <c r="A27" s="111" t="s">
        <v>76</v>
      </c>
      <c r="B27" s="115" t="s">
        <v>77</v>
      </c>
      <c r="C27" s="116"/>
      <c r="D27" s="116"/>
      <c r="E27" s="116"/>
    </row>
    <row r="28" spans="1:5" ht="18.600000000000001" customHeight="1" x14ac:dyDescent="0.25">
      <c r="A28" s="111" t="s">
        <v>78</v>
      </c>
      <c r="B28" s="117" t="s">
        <v>46</v>
      </c>
      <c r="C28" s="116"/>
      <c r="D28" s="116"/>
      <c r="E28" s="116"/>
    </row>
    <row r="29" spans="1:5" ht="31.9" customHeight="1" x14ac:dyDescent="0.25">
      <c r="A29" s="118" t="s">
        <v>79</v>
      </c>
      <c r="B29" s="117" t="s">
        <v>50</v>
      </c>
      <c r="C29" s="119"/>
      <c r="D29" s="119"/>
      <c r="E29" s="119"/>
    </row>
    <row r="30" spans="1:5" ht="16.899999999999999" customHeight="1" x14ac:dyDescent="0.25">
      <c r="A30" s="236" t="s">
        <v>80</v>
      </c>
      <c r="B30" s="237"/>
      <c r="C30" s="237"/>
      <c r="D30" s="237"/>
      <c r="E30" s="238"/>
    </row>
    <row r="31" spans="1:5" ht="18" customHeight="1" x14ac:dyDescent="0.25">
      <c r="A31" s="243" t="s">
        <v>81</v>
      </c>
      <c r="B31" s="243"/>
      <c r="C31" s="119">
        <f>'Հավելված N 2'!G27</f>
        <v>-30000</v>
      </c>
      <c r="D31" s="119">
        <f>'Հավելված N 2'!H27</f>
        <v>-30000</v>
      </c>
      <c r="E31" s="119">
        <f>'Հավելված N 2'!I27</f>
        <v>-40000</v>
      </c>
    </row>
    <row r="32" spans="1:5" ht="19.899999999999999" customHeight="1" x14ac:dyDescent="0.25">
      <c r="A32" s="246" t="s">
        <v>42</v>
      </c>
      <c r="B32" s="246"/>
      <c r="C32" s="246"/>
      <c r="D32" s="246"/>
      <c r="E32" s="246"/>
    </row>
    <row r="33" spans="1:5" x14ac:dyDescent="0.25">
      <c r="A33" s="235" t="s">
        <v>31</v>
      </c>
      <c r="B33" s="235"/>
      <c r="C33" s="235"/>
      <c r="D33" s="235"/>
      <c r="E33" s="235"/>
    </row>
    <row r="34" spans="1:5" ht="10.15" customHeight="1" x14ac:dyDescent="0.25">
      <c r="A34" s="236"/>
      <c r="B34" s="237"/>
      <c r="C34" s="237"/>
      <c r="D34" s="237"/>
      <c r="E34" s="238"/>
    </row>
    <row r="35" spans="1:5" x14ac:dyDescent="0.25">
      <c r="A35" s="179" t="s">
        <v>32</v>
      </c>
      <c r="B35" s="235" t="s">
        <v>33</v>
      </c>
      <c r="C35" s="235"/>
      <c r="D35" s="235"/>
      <c r="E35" s="235"/>
    </row>
    <row r="36" spans="1:5" x14ac:dyDescent="0.25">
      <c r="A36" s="180">
        <v>1041</v>
      </c>
      <c r="B36" s="233" t="s">
        <v>121</v>
      </c>
      <c r="C36" s="233"/>
      <c r="D36" s="233"/>
      <c r="E36" s="233"/>
    </row>
    <row r="37" spans="1:5" x14ac:dyDescent="0.25">
      <c r="A37" s="236"/>
      <c r="B37" s="237"/>
      <c r="C37" s="237"/>
      <c r="D37" s="237"/>
      <c r="E37" s="238"/>
    </row>
    <row r="38" spans="1:5" x14ac:dyDescent="0.25">
      <c r="A38" s="235" t="s">
        <v>34</v>
      </c>
      <c r="B38" s="235"/>
      <c r="C38" s="235"/>
      <c r="D38" s="235"/>
      <c r="E38" s="235"/>
    </row>
    <row r="39" spans="1:5" x14ac:dyDescent="0.25">
      <c r="A39" s="236"/>
      <c r="B39" s="237"/>
      <c r="C39" s="237"/>
      <c r="D39" s="237"/>
      <c r="E39" s="238"/>
    </row>
    <row r="40" spans="1:5" ht="49.5" customHeight="1" x14ac:dyDescent="0.25">
      <c r="A40" s="181" t="s">
        <v>35</v>
      </c>
      <c r="B40" s="180">
        <v>1041</v>
      </c>
      <c r="C40" s="230" t="s">
        <v>83</v>
      </c>
      <c r="D40" s="231"/>
      <c r="E40" s="232"/>
    </row>
    <row r="41" spans="1:5" ht="34.5" x14ac:dyDescent="0.25">
      <c r="A41" s="181" t="s">
        <v>36</v>
      </c>
      <c r="B41" s="180">
        <v>11002</v>
      </c>
      <c r="C41" s="113" t="s">
        <v>68</v>
      </c>
      <c r="D41" s="114" t="s">
        <v>67</v>
      </c>
      <c r="E41" s="114" t="s">
        <v>18</v>
      </c>
    </row>
    <row r="42" spans="1:5" ht="45" customHeight="1" x14ac:dyDescent="0.25">
      <c r="A42" s="181" t="s">
        <v>37</v>
      </c>
      <c r="B42" s="180" t="s">
        <v>122</v>
      </c>
      <c r="C42" s="180"/>
      <c r="D42" s="180"/>
      <c r="E42" s="121"/>
    </row>
    <row r="43" spans="1:5" ht="76.900000000000006" customHeight="1" x14ac:dyDescent="0.25">
      <c r="A43" s="181" t="s">
        <v>38</v>
      </c>
      <c r="B43" s="181" t="s">
        <v>123</v>
      </c>
      <c r="C43" s="181"/>
      <c r="D43" s="181"/>
      <c r="E43" s="121"/>
    </row>
    <row r="44" spans="1:5" x14ac:dyDescent="0.25">
      <c r="A44" s="181" t="s">
        <v>39</v>
      </c>
      <c r="B44" s="181" t="s">
        <v>86</v>
      </c>
      <c r="C44" s="180"/>
      <c r="D44" s="180"/>
      <c r="E44" s="121"/>
    </row>
    <row r="45" spans="1:5" ht="49.5" customHeight="1" x14ac:dyDescent="0.25">
      <c r="A45" s="181" t="s">
        <v>124</v>
      </c>
      <c r="B45" s="122" t="s">
        <v>125</v>
      </c>
      <c r="C45" s="122"/>
      <c r="D45" s="122"/>
      <c r="E45" s="121"/>
    </row>
    <row r="46" spans="1:5" x14ac:dyDescent="0.25">
      <c r="A46" s="236" t="s">
        <v>40</v>
      </c>
      <c r="B46" s="237"/>
      <c r="C46" s="237"/>
      <c r="D46" s="237"/>
      <c r="E46" s="238"/>
    </row>
    <row r="47" spans="1:5" x14ac:dyDescent="0.25">
      <c r="A47" s="233" t="s">
        <v>126</v>
      </c>
      <c r="B47" s="233"/>
      <c r="C47" s="123">
        <v>-31</v>
      </c>
      <c r="D47" s="123">
        <v>-31</v>
      </c>
      <c r="E47" s="123">
        <v>-31</v>
      </c>
    </row>
    <row r="48" spans="1:5" x14ac:dyDescent="0.25">
      <c r="A48" s="234" t="s">
        <v>41</v>
      </c>
      <c r="B48" s="234"/>
      <c r="C48" s="124">
        <v>-30000</v>
      </c>
      <c r="D48" s="124">
        <v>-30000</v>
      </c>
      <c r="E48" s="124">
        <v>-30000</v>
      </c>
    </row>
    <row r="49" spans="1:5" ht="19.899999999999999" customHeight="1" x14ac:dyDescent="0.25">
      <c r="A49" s="246" t="s">
        <v>128</v>
      </c>
      <c r="B49" s="246"/>
      <c r="C49" s="246"/>
      <c r="D49" s="246"/>
      <c r="E49" s="246"/>
    </row>
    <row r="50" spans="1:5" x14ac:dyDescent="0.25">
      <c r="A50" s="235" t="s">
        <v>31</v>
      </c>
      <c r="B50" s="235"/>
      <c r="C50" s="235"/>
      <c r="D50" s="235"/>
      <c r="E50" s="235"/>
    </row>
    <row r="51" spans="1:5" x14ac:dyDescent="0.25">
      <c r="A51" s="180">
        <v>1099</v>
      </c>
      <c r="B51" s="233" t="s">
        <v>129</v>
      </c>
      <c r="C51" s="233"/>
      <c r="D51" s="233"/>
      <c r="E51" s="233"/>
    </row>
    <row r="52" spans="1:5" x14ac:dyDescent="0.25">
      <c r="A52" s="236"/>
      <c r="B52" s="237"/>
      <c r="C52" s="237"/>
      <c r="D52" s="237"/>
      <c r="E52" s="238"/>
    </row>
    <row r="53" spans="1:5" x14ac:dyDescent="0.25">
      <c r="A53" s="235" t="s">
        <v>34</v>
      </c>
      <c r="B53" s="235"/>
      <c r="C53" s="235"/>
      <c r="D53" s="235"/>
      <c r="E53" s="235"/>
    </row>
    <row r="54" spans="1:5" x14ac:dyDescent="0.25">
      <c r="A54" s="236"/>
      <c r="B54" s="237"/>
      <c r="C54" s="237"/>
      <c r="D54" s="237"/>
      <c r="E54" s="238"/>
    </row>
    <row r="55" spans="1:5" ht="53.25" customHeight="1" x14ac:dyDescent="0.25">
      <c r="A55" s="181" t="s">
        <v>35</v>
      </c>
      <c r="B55" s="180">
        <v>1099</v>
      </c>
      <c r="C55" s="230" t="s">
        <v>200</v>
      </c>
      <c r="D55" s="231"/>
      <c r="E55" s="232"/>
    </row>
    <row r="56" spans="1:5" ht="34.5" x14ac:dyDescent="0.25">
      <c r="A56" s="181" t="s">
        <v>36</v>
      </c>
      <c r="B56" s="128">
        <v>11007</v>
      </c>
      <c r="C56" s="113" t="s">
        <v>68</v>
      </c>
      <c r="D56" s="114" t="s">
        <v>67</v>
      </c>
      <c r="E56" s="114" t="s">
        <v>18</v>
      </c>
    </row>
    <row r="57" spans="1:5" ht="34.5" x14ac:dyDescent="0.25">
      <c r="A57" s="181" t="s">
        <v>37</v>
      </c>
      <c r="B57" s="180" t="s">
        <v>133</v>
      </c>
      <c r="C57" s="180"/>
      <c r="D57" s="180"/>
      <c r="E57" s="121"/>
    </row>
    <row r="58" spans="1:5" ht="51.75" x14ac:dyDescent="0.25">
      <c r="A58" s="181" t="s">
        <v>38</v>
      </c>
      <c r="B58" s="181" t="s">
        <v>131</v>
      </c>
      <c r="C58" s="181"/>
      <c r="D58" s="181"/>
      <c r="E58" s="121"/>
    </row>
    <row r="59" spans="1:5" x14ac:dyDescent="0.25">
      <c r="A59" s="181" t="s">
        <v>39</v>
      </c>
      <c r="B59" s="181" t="s">
        <v>86</v>
      </c>
      <c r="C59" s="180"/>
      <c r="D59" s="180"/>
      <c r="E59" s="121"/>
    </row>
    <row r="60" spans="1:5" ht="69" x14ac:dyDescent="0.25">
      <c r="A60" s="181" t="s">
        <v>134</v>
      </c>
      <c r="B60" s="122" t="s">
        <v>87</v>
      </c>
      <c r="C60" s="122"/>
      <c r="D60" s="122"/>
      <c r="E60" s="121"/>
    </row>
    <row r="61" spans="1:5" x14ac:dyDescent="0.25">
      <c r="A61" s="199" t="s">
        <v>40</v>
      </c>
      <c r="B61" s="199"/>
      <c r="C61" s="177"/>
      <c r="D61" s="177"/>
      <c r="E61" s="121"/>
    </row>
    <row r="62" spans="1:5" x14ac:dyDescent="0.25">
      <c r="A62" s="234" t="s">
        <v>41</v>
      </c>
      <c r="B62" s="234"/>
      <c r="C62" s="53"/>
      <c r="D62" s="53"/>
      <c r="E62" s="53">
        <v>-10000</v>
      </c>
    </row>
    <row r="63" spans="1:5" ht="19.899999999999999" customHeight="1" x14ac:dyDescent="0.25">
      <c r="A63" s="246" t="s">
        <v>42</v>
      </c>
      <c r="B63" s="246"/>
      <c r="C63" s="246"/>
      <c r="D63" s="246"/>
      <c r="E63" s="246"/>
    </row>
    <row r="64" spans="1:5" x14ac:dyDescent="0.25">
      <c r="A64" s="235" t="s">
        <v>31</v>
      </c>
      <c r="B64" s="235"/>
      <c r="C64" s="235"/>
      <c r="D64" s="235"/>
      <c r="E64" s="235"/>
    </row>
    <row r="65" spans="1:5" x14ac:dyDescent="0.25">
      <c r="A65" s="180">
        <v>1041</v>
      </c>
      <c r="B65" s="233" t="s">
        <v>121</v>
      </c>
      <c r="C65" s="233"/>
      <c r="D65" s="233"/>
      <c r="E65" s="233"/>
    </row>
    <row r="66" spans="1:5" x14ac:dyDescent="0.25">
      <c r="A66" s="236"/>
      <c r="B66" s="237"/>
      <c r="C66" s="237"/>
      <c r="D66" s="237"/>
      <c r="E66" s="238"/>
    </row>
    <row r="67" spans="1:5" x14ac:dyDescent="0.25">
      <c r="A67" s="235" t="s">
        <v>34</v>
      </c>
      <c r="B67" s="235"/>
      <c r="C67" s="235"/>
      <c r="D67" s="235"/>
      <c r="E67" s="235"/>
    </row>
    <row r="68" spans="1:5" x14ac:dyDescent="0.25">
      <c r="A68" s="236"/>
      <c r="B68" s="237"/>
      <c r="C68" s="237"/>
      <c r="D68" s="237"/>
      <c r="E68" s="238"/>
    </row>
    <row r="69" spans="1:5" ht="51.75" customHeight="1" x14ac:dyDescent="0.25">
      <c r="A69" s="181" t="s">
        <v>35</v>
      </c>
      <c r="B69" s="180">
        <v>1041</v>
      </c>
      <c r="C69" s="230" t="s">
        <v>82</v>
      </c>
      <c r="D69" s="231"/>
      <c r="E69" s="232"/>
    </row>
    <row r="70" spans="1:5" ht="34.5" x14ac:dyDescent="0.25">
      <c r="A70" s="181" t="s">
        <v>36</v>
      </c>
      <c r="B70" s="180">
        <v>11030</v>
      </c>
      <c r="C70" s="129" t="s">
        <v>68</v>
      </c>
      <c r="D70" s="130" t="s">
        <v>67</v>
      </c>
      <c r="E70" s="130" t="s">
        <v>18</v>
      </c>
    </row>
    <row r="71" spans="1:5" ht="69" x14ac:dyDescent="0.25">
      <c r="A71" s="181" t="s">
        <v>37</v>
      </c>
      <c r="B71" s="180" t="s">
        <v>185</v>
      </c>
      <c r="C71" s="180"/>
      <c r="D71" s="180"/>
      <c r="E71" s="121"/>
    </row>
    <row r="72" spans="1:5" ht="69" x14ac:dyDescent="0.25">
      <c r="A72" s="181" t="s">
        <v>38</v>
      </c>
      <c r="B72" s="181" t="s">
        <v>186</v>
      </c>
      <c r="C72" s="181"/>
      <c r="D72" s="181"/>
      <c r="E72" s="121"/>
    </row>
    <row r="73" spans="1:5" x14ac:dyDescent="0.25">
      <c r="A73" s="181" t="s">
        <v>39</v>
      </c>
      <c r="B73" s="181" t="s">
        <v>86</v>
      </c>
      <c r="C73" s="180"/>
      <c r="D73" s="180"/>
      <c r="E73" s="121"/>
    </row>
    <row r="74" spans="1:5" ht="69" x14ac:dyDescent="0.25">
      <c r="A74" s="181" t="s">
        <v>134</v>
      </c>
      <c r="B74" s="122" t="s">
        <v>188</v>
      </c>
      <c r="C74" s="122"/>
      <c r="D74" s="122"/>
      <c r="E74" s="121"/>
    </row>
    <row r="75" spans="1:5" x14ac:dyDescent="0.25">
      <c r="A75" s="199" t="s">
        <v>40</v>
      </c>
      <c r="B75" s="199"/>
      <c r="C75" s="177"/>
      <c r="D75" s="177"/>
      <c r="E75" s="121"/>
    </row>
    <row r="76" spans="1:5" x14ac:dyDescent="0.25">
      <c r="A76" s="233" t="s">
        <v>189</v>
      </c>
      <c r="B76" s="233"/>
      <c r="C76" s="123">
        <v>15</v>
      </c>
      <c r="D76" s="123">
        <v>15</v>
      </c>
      <c r="E76" s="123">
        <v>15</v>
      </c>
    </row>
    <row r="77" spans="1:5" x14ac:dyDescent="0.25">
      <c r="A77" s="234" t="s">
        <v>41</v>
      </c>
      <c r="B77" s="234"/>
      <c r="C77" s="53">
        <v>30000</v>
      </c>
      <c r="D77" s="53">
        <v>30000</v>
      </c>
      <c r="E77" s="53">
        <v>40000</v>
      </c>
    </row>
  </sheetData>
  <autoFilter ref="A1:A48"/>
  <mergeCells count="50">
    <mergeCell ref="A63:E63"/>
    <mergeCell ref="A64:E64"/>
    <mergeCell ref="A75:B75"/>
    <mergeCell ref="A76:B76"/>
    <mergeCell ref="A53:E53"/>
    <mergeCell ref="A54:E54"/>
    <mergeCell ref="A61:B61"/>
    <mergeCell ref="A62:B62"/>
    <mergeCell ref="C55:E55"/>
    <mergeCell ref="A77:B77"/>
    <mergeCell ref="B65:E65"/>
    <mergeCell ref="A66:E66"/>
    <mergeCell ref="A67:E67"/>
    <mergeCell ref="A68:E68"/>
    <mergeCell ref="C69:E69"/>
    <mergeCell ref="A47:B47"/>
    <mergeCell ref="A48:B48"/>
    <mergeCell ref="A49:E49"/>
    <mergeCell ref="B51:E51"/>
    <mergeCell ref="A52:E52"/>
    <mergeCell ref="A50:E50"/>
    <mergeCell ref="C24:E24"/>
    <mergeCell ref="A46:E46"/>
    <mergeCell ref="A30:E30"/>
    <mergeCell ref="A31:B31"/>
    <mergeCell ref="A32:E32"/>
    <mergeCell ref="A33:E33"/>
    <mergeCell ref="A34:E34"/>
    <mergeCell ref="B35:E35"/>
    <mergeCell ref="B36:E36"/>
    <mergeCell ref="A37:E37"/>
    <mergeCell ref="A38:E38"/>
    <mergeCell ref="A39:E39"/>
    <mergeCell ref="C40:E40"/>
    <mergeCell ref="A19:E19"/>
    <mergeCell ref="A20:B20"/>
    <mergeCell ref="C21:E21"/>
    <mergeCell ref="C22:E22"/>
    <mergeCell ref="C23:E23"/>
    <mergeCell ref="D8:E8"/>
    <mergeCell ref="C9:E9"/>
    <mergeCell ref="C10:E10"/>
    <mergeCell ref="C11:E11"/>
    <mergeCell ref="C12:E12"/>
    <mergeCell ref="A7:E7"/>
    <mergeCell ref="B1:E1"/>
    <mergeCell ref="B2:E2"/>
    <mergeCell ref="B3:E3"/>
    <mergeCell ref="A4:E4"/>
    <mergeCell ref="A5:E5"/>
  </mergeCells>
  <pageMargins left="0.7" right="0.7" top="0.75" bottom="0.75" header="0.3" footer="0.3"/>
  <pageSetup scale="3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opLeftCell="B11" zoomScaleNormal="100" workbookViewId="0">
      <selection activeCell="B11" sqref="A1:XFD1048576"/>
    </sheetView>
  </sheetViews>
  <sheetFormatPr defaultColWidth="9.140625" defaultRowHeight="13.5" x14ac:dyDescent="0.25"/>
  <cols>
    <col min="1" max="1" width="6.28515625" style="19" hidden="1" customWidth="1"/>
    <col min="2" max="3" width="8.7109375" style="17" customWidth="1"/>
    <col min="4" max="4" width="7.140625" style="18" customWidth="1"/>
    <col min="5" max="5" width="6.42578125" style="18" customWidth="1"/>
    <col min="6" max="6" width="40.85546875" style="18" customWidth="1"/>
    <col min="7" max="7" width="84.42578125" style="17" customWidth="1"/>
    <col min="8" max="8" width="26" style="22" customWidth="1"/>
    <col min="9" max="9" width="15.5703125" style="19" customWidth="1"/>
    <col min="10" max="16384" width="9.140625" style="19"/>
  </cols>
  <sheetData>
    <row r="1" spans="2:9" ht="17.25" x14ac:dyDescent="0.3">
      <c r="B1" s="131"/>
      <c r="C1" s="131"/>
      <c r="D1" s="132"/>
      <c r="E1" s="132"/>
      <c r="F1" s="132"/>
      <c r="G1" s="131"/>
      <c r="H1" s="133" t="s">
        <v>193</v>
      </c>
      <c r="I1" s="152"/>
    </row>
    <row r="2" spans="2:9" ht="17.25" x14ac:dyDescent="0.3">
      <c r="B2" s="131"/>
      <c r="C2" s="131"/>
      <c r="D2" s="132"/>
      <c r="E2" s="132"/>
      <c r="F2" s="132"/>
      <c r="G2" s="131"/>
      <c r="H2" s="134" t="s">
        <v>56</v>
      </c>
      <c r="I2" s="152"/>
    </row>
    <row r="3" spans="2:9" ht="17.25" x14ac:dyDescent="0.3">
      <c r="B3" s="131"/>
      <c r="C3" s="131"/>
      <c r="D3" s="132"/>
      <c r="E3" s="132"/>
      <c r="F3" s="132"/>
      <c r="G3" s="131"/>
      <c r="H3" s="135" t="s">
        <v>23</v>
      </c>
      <c r="I3" s="152"/>
    </row>
    <row r="4" spans="2:9" ht="23.25" customHeight="1" x14ac:dyDescent="0.25">
      <c r="B4" s="131"/>
      <c r="C4" s="131"/>
      <c r="D4" s="132"/>
      <c r="E4" s="132"/>
      <c r="F4" s="132"/>
      <c r="G4" s="131"/>
      <c r="H4" s="135"/>
    </row>
    <row r="5" spans="2:9" ht="57.75" customHeight="1" x14ac:dyDescent="0.25">
      <c r="B5" s="264" t="s">
        <v>164</v>
      </c>
      <c r="C5" s="264"/>
      <c r="D5" s="264"/>
      <c r="E5" s="264"/>
      <c r="F5" s="264"/>
      <c r="G5" s="264"/>
      <c r="H5" s="264"/>
    </row>
    <row r="6" spans="2:9" ht="16.5" customHeight="1" x14ac:dyDescent="0.25">
      <c r="B6" s="131"/>
      <c r="C6" s="131"/>
      <c r="D6" s="132"/>
      <c r="E6" s="132"/>
      <c r="F6" s="132"/>
      <c r="G6" s="131"/>
      <c r="H6" s="176" t="s">
        <v>203</v>
      </c>
    </row>
    <row r="7" spans="2:9" ht="34.5" customHeight="1" x14ac:dyDescent="0.25">
      <c r="B7" s="265" t="s">
        <v>165</v>
      </c>
      <c r="C7" s="266"/>
      <c r="D7" s="267" t="s">
        <v>166</v>
      </c>
      <c r="E7" s="267"/>
      <c r="F7" s="267"/>
      <c r="G7" s="267" t="s">
        <v>167</v>
      </c>
      <c r="H7" s="268" t="s">
        <v>199</v>
      </c>
    </row>
    <row r="8" spans="2:9" ht="49.5" customHeight="1" x14ac:dyDescent="0.25">
      <c r="B8" s="136" t="s">
        <v>26</v>
      </c>
      <c r="C8" s="136" t="s">
        <v>43</v>
      </c>
      <c r="D8" s="267"/>
      <c r="E8" s="267"/>
      <c r="F8" s="267"/>
      <c r="G8" s="267"/>
      <c r="H8" s="268"/>
    </row>
    <row r="9" spans="2:9" ht="12.75" customHeight="1" x14ac:dyDescent="0.25">
      <c r="B9" s="137">
        <v>1</v>
      </c>
      <c r="C9" s="137">
        <v>2</v>
      </c>
      <c r="D9" s="269">
        <v>3</v>
      </c>
      <c r="E9" s="269"/>
      <c r="F9" s="269"/>
      <c r="G9" s="137">
        <v>4</v>
      </c>
      <c r="H9" s="138">
        <v>5</v>
      </c>
    </row>
    <row r="10" spans="2:9" ht="31.5" customHeight="1" x14ac:dyDescent="0.25">
      <c r="B10" s="255" t="s">
        <v>168</v>
      </c>
      <c r="C10" s="256"/>
      <c r="D10" s="256"/>
      <c r="E10" s="256"/>
      <c r="F10" s="256"/>
      <c r="G10" s="257"/>
      <c r="H10" s="139">
        <f>H11</f>
        <v>40000</v>
      </c>
      <c r="I10" s="20"/>
    </row>
    <row r="11" spans="2:9" s="21" customFormat="1" ht="39.75" customHeight="1" x14ac:dyDescent="0.3">
      <c r="B11" s="140">
        <v>1041</v>
      </c>
      <c r="C11" s="258" t="s">
        <v>101</v>
      </c>
      <c r="D11" s="259"/>
      <c r="E11" s="259"/>
      <c r="F11" s="260"/>
      <c r="G11" s="141"/>
      <c r="H11" s="142">
        <f>H12</f>
        <v>40000</v>
      </c>
    </row>
    <row r="12" spans="2:9" s="21" customFormat="1" ht="83.25" customHeight="1" x14ac:dyDescent="0.3">
      <c r="B12" s="262"/>
      <c r="C12" s="143">
        <v>11030</v>
      </c>
      <c r="D12" s="261" t="s">
        <v>185</v>
      </c>
      <c r="E12" s="261"/>
      <c r="F12" s="261"/>
      <c r="G12" s="141" t="s">
        <v>169</v>
      </c>
      <c r="H12" s="142">
        <f>SUM(H13:H27)</f>
        <v>40000</v>
      </c>
    </row>
    <row r="13" spans="2:9" s="21" customFormat="1" ht="17.25" x14ac:dyDescent="0.3">
      <c r="B13" s="263"/>
      <c r="C13" s="143"/>
      <c r="D13" s="144"/>
      <c r="E13" s="144"/>
      <c r="F13" s="144"/>
      <c r="G13" s="145" t="s">
        <v>170</v>
      </c>
      <c r="H13" s="146">
        <v>900</v>
      </c>
    </row>
    <row r="14" spans="2:9" ht="13.5" customHeight="1" x14ac:dyDescent="0.3">
      <c r="B14" s="263"/>
      <c r="C14" s="147"/>
      <c r="D14" s="148"/>
      <c r="E14" s="148"/>
      <c r="F14" s="148"/>
      <c r="G14" s="149" t="s">
        <v>171</v>
      </c>
      <c r="H14" s="150">
        <v>150</v>
      </c>
    </row>
    <row r="15" spans="2:9" ht="13.5" customHeight="1" x14ac:dyDescent="0.25">
      <c r="B15" s="263"/>
      <c r="C15" s="147"/>
      <c r="D15" s="148"/>
      <c r="E15" s="148"/>
      <c r="F15" s="148"/>
      <c r="G15" s="149" t="s">
        <v>172</v>
      </c>
      <c r="H15" s="151">
        <v>2500</v>
      </c>
    </row>
    <row r="16" spans="2:9" ht="13.5" customHeight="1" x14ac:dyDescent="0.25">
      <c r="B16" s="263"/>
      <c r="C16" s="147"/>
      <c r="D16" s="148"/>
      <c r="E16" s="148"/>
      <c r="F16" s="148"/>
      <c r="G16" s="149" t="s">
        <v>184</v>
      </c>
      <c r="H16" s="151">
        <v>5000</v>
      </c>
    </row>
    <row r="17" spans="2:8" ht="13.5" customHeight="1" x14ac:dyDescent="0.25">
      <c r="B17" s="263"/>
      <c r="C17" s="147"/>
      <c r="D17" s="148"/>
      <c r="E17" s="148"/>
      <c r="F17" s="148"/>
      <c r="G17" s="149" t="s">
        <v>173</v>
      </c>
      <c r="H17" s="151">
        <v>12500</v>
      </c>
    </row>
    <row r="18" spans="2:8" ht="13.5" customHeight="1" x14ac:dyDescent="0.25">
      <c r="B18" s="263"/>
      <c r="C18" s="147"/>
      <c r="D18" s="148"/>
      <c r="E18" s="148"/>
      <c r="F18" s="148"/>
      <c r="G18" s="149" t="s">
        <v>174</v>
      </c>
      <c r="H18" s="151">
        <v>150</v>
      </c>
    </row>
    <row r="19" spans="2:8" ht="13.5" customHeight="1" x14ac:dyDescent="0.25">
      <c r="B19" s="263"/>
      <c r="C19" s="147"/>
      <c r="D19" s="148"/>
      <c r="E19" s="148"/>
      <c r="F19" s="148"/>
      <c r="G19" s="149" t="s">
        <v>175</v>
      </c>
      <c r="H19" s="151">
        <v>600</v>
      </c>
    </row>
    <row r="20" spans="2:8" ht="13.5" customHeight="1" x14ac:dyDescent="0.25">
      <c r="B20" s="263"/>
      <c r="C20" s="147"/>
      <c r="D20" s="148"/>
      <c r="E20" s="148"/>
      <c r="F20" s="148"/>
      <c r="G20" s="149" t="s">
        <v>176</v>
      </c>
      <c r="H20" s="151">
        <v>15000</v>
      </c>
    </row>
    <row r="21" spans="2:8" ht="13.5" customHeight="1" x14ac:dyDescent="0.25">
      <c r="B21" s="263"/>
      <c r="C21" s="147"/>
      <c r="D21" s="148"/>
      <c r="E21" s="148"/>
      <c r="F21" s="148"/>
      <c r="G21" s="149" t="s">
        <v>177</v>
      </c>
      <c r="H21" s="151">
        <v>300</v>
      </c>
    </row>
    <row r="22" spans="2:8" ht="13.5" customHeight="1" x14ac:dyDescent="0.25">
      <c r="B22" s="263"/>
      <c r="C22" s="147"/>
      <c r="D22" s="148"/>
      <c r="E22" s="148"/>
      <c r="F22" s="148"/>
      <c r="G22" s="149" t="s">
        <v>178</v>
      </c>
      <c r="H22" s="151">
        <v>150</v>
      </c>
    </row>
    <row r="23" spans="2:8" ht="13.5" customHeight="1" x14ac:dyDescent="0.25">
      <c r="B23" s="263"/>
      <c r="C23" s="147"/>
      <c r="D23" s="148"/>
      <c r="E23" s="148"/>
      <c r="F23" s="148"/>
      <c r="G23" s="149" t="s">
        <v>179</v>
      </c>
      <c r="H23" s="151">
        <v>600</v>
      </c>
    </row>
    <row r="24" spans="2:8" ht="13.5" customHeight="1" x14ac:dyDescent="0.25">
      <c r="B24" s="263"/>
      <c r="C24" s="147"/>
      <c r="D24" s="148"/>
      <c r="E24" s="148"/>
      <c r="F24" s="148"/>
      <c r="G24" s="149" t="s">
        <v>180</v>
      </c>
      <c r="H24" s="151">
        <v>950</v>
      </c>
    </row>
    <row r="25" spans="2:8" ht="13.5" customHeight="1" x14ac:dyDescent="0.25">
      <c r="B25" s="263"/>
      <c r="C25" s="147"/>
      <c r="D25" s="148"/>
      <c r="E25" s="148"/>
      <c r="F25" s="148"/>
      <c r="G25" s="149" t="s">
        <v>181</v>
      </c>
      <c r="H25" s="151">
        <v>800</v>
      </c>
    </row>
    <row r="26" spans="2:8" ht="13.5" customHeight="1" x14ac:dyDescent="0.25">
      <c r="B26" s="263"/>
      <c r="C26" s="147"/>
      <c r="D26" s="148"/>
      <c r="E26" s="148"/>
      <c r="F26" s="148"/>
      <c r="G26" s="149" t="s">
        <v>182</v>
      </c>
      <c r="H26" s="151">
        <v>150</v>
      </c>
    </row>
    <row r="27" spans="2:8" ht="13.5" customHeight="1" x14ac:dyDescent="0.25">
      <c r="B27" s="263"/>
      <c r="C27" s="147"/>
      <c r="D27" s="148"/>
      <c r="E27" s="148"/>
      <c r="F27" s="148"/>
      <c r="G27" s="149" t="s">
        <v>183</v>
      </c>
      <c r="H27" s="151">
        <v>250</v>
      </c>
    </row>
    <row r="30" spans="2:8" x14ac:dyDescent="0.25">
      <c r="F30" s="19"/>
    </row>
  </sheetData>
  <mergeCells count="10">
    <mergeCell ref="B10:G10"/>
    <mergeCell ref="C11:F11"/>
    <mergeCell ref="D12:F12"/>
    <mergeCell ref="B12:B27"/>
    <mergeCell ref="B5:H5"/>
    <mergeCell ref="B7:C7"/>
    <mergeCell ref="D7:F8"/>
    <mergeCell ref="G7:G8"/>
    <mergeCell ref="H7:H8"/>
    <mergeCell ref="D9:F9"/>
  </mergeCells>
  <pageMargins left="0.27559055118110198" right="0.196850393700787" top="0.31496062992126" bottom="0.43307086614173201" header="0.2" footer="0.23622047244094499"/>
  <pageSetup paperSize="9" scale="75" firstPageNumber="630" orientation="landscape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26"/>
  <sheetViews>
    <sheetView topLeftCell="A13" workbookViewId="0">
      <selection activeCell="A13" sqref="A1:XFD1048576"/>
    </sheetView>
  </sheetViews>
  <sheetFormatPr defaultRowHeight="12.75" x14ac:dyDescent="0.25"/>
  <cols>
    <col min="1" max="1" width="26.42578125" customWidth="1"/>
    <col min="2" max="2" width="10.42578125" customWidth="1"/>
    <col min="3" max="3" width="44.7109375" customWidth="1"/>
    <col min="4" max="4" width="17.5703125" customWidth="1"/>
    <col min="5" max="5" width="11.5703125" customWidth="1"/>
    <col min="6" max="6" width="11.140625" customWidth="1"/>
    <col min="7" max="7" width="13.85546875" customWidth="1"/>
    <col min="8" max="8" width="10.28515625" bestFit="1" customWidth="1"/>
    <col min="9" max="9" width="22.28515625" customWidth="1"/>
  </cols>
  <sheetData>
    <row r="6" spans="1:9" s="10" customFormat="1" ht="17.25" x14ac:dyDescent="0.3">
      <c r="A6" s="153"/>
      <c r="B6" s="153"/>
      <c r="C6" s="153"/>
      <c r="D6" s="153"/>
      <c r="E6" s="153"/>
      <c r="F6" s="153"/>
      <c r="G6" s="153"/>
      <c r="H6" s="153"/>
      <c r="I6" s="153"/>
    </row>
    <row r="7" spans="1:9" s="7" customFormat="1" ht="17.25" x14ac:dyDescent="0.25">
      <c r="A7" s="23"/>
      <c r="B7" s="23"/>
      <c r="C7" s="23"/>
      <c r="D7" s="23"/>
      <c r="E7" s="23"/>
      <c r="F7" s="23"/>
      <c r="G7" s="23"/>
      <c r="H7" s="23"/>
      <c r="I7" s="154" t="s">
        <v>192</v>
      </c>
    </row>
    <row r="8" spans="1:9" s="7" customFormat="1" ht="17.25" x14ac:dyDescent="0.25">
      <c r="A8" s="23"/>
      <c r="B8" s="23"/>
      <c r="C8" s="23"/>
      <c r="D8" s="23"/>
      <c r="E8" s="23"/>
      <c r="F8" s="23"/>
      <c r="G8" s="23"/>
      <c r="H8" s="23"/>
      <c r="I8" s="154" t="s">
        <v>135</v>
      </c>
    </row>
    <row r="9" spans="1:9" s="7" customFormat="1" ht="17.25" x14ac:dyDescent="0.25">
      <c r="A9" s="155"/>
      <c r="B9" s="155"/>
      <c r="C9" s="23"/>
      <c r="D9" s="23"/>
      <c r="E9" s="23"/>
      <c r="F9" s="23"/>
      <c r="G9" s="155"/>
      <c r="H9" s="155"/>
      <c r="I9" s="154" t="s">
        <v>136</v>
      </c>
    </row>
    <row r="10" spans="1:9" s="12" customFormat="1" ht="15" x14ac:dyDescent="0.2">
      <c r="A10" s="156"/>
      <c r="B10" s="156"/>
      <c r="C10" s="156"/>
      <c r="D10" s="156"/>
      <c r="E10" s="156"/>
      <c r="F10" s="157"/>
      <c r="G10" s="156"/>
      <c r="H10" s="156"/>
      <c r="I10" s="156"/>
    </row>
    <row r="11" spans="1:9" s="13" customFormat="1" ht="44.25" customHeight="1" x14ac:dyDescent="0.25">
      <c r="A11" s="287" t="s">
        <v>163</v>
      </c>
      <c r="B11" s="288"/>
      <c r="C11" s="288"/>
      <c r="D11" s="288"/>
      <c r="E11" s="288"/>
      <c r="F11" s="288"/>
      <c r="G11" s="288"/>
      <c r="H11" s="288"/>
      <c r="I11" s="288"/>
    </row>
    <row r="12" spans="1:9" s="13" customFormat="1" ht="27" customHeight="1" x14ac:dyDescent="0.25">
      <c r="A12" s="289"/>
      <c r="B12" s="289"/>
      <c r="C12" s="289"/>
      <c r="D12" s="289"/>
      <c r="E12" s="289"/>
      <c r="F12" s="158"/>
      <c r="G12" s="159"/>
      <c r="H12" s="159"/>
      <c r="I12" s="159"/>
    </row>
    <row r="13" spans="1:9" s="13" customFormat="1" ht="34.5" customHeight="1" x14ac:dyDescent="0.25">
      <c r="A13" s="160"/>
      <c r="B13" s="160"/>
      <c r="C13" s="160"/>
      <c r="D13" s="159"/>
      <c r="E13" s="159"/>
      <c r="F13" s="158"/>
      <c r="G13" s="159"/>
      <c r="H13" s="159"/>
      <c r="I13" s="161" t="s">
        <v>204</v>
      </c>
    </row>
    <row r="14" spans="1:9" s="13" customFormat="1" ht="24" customHeight="1" x14ac:dyDescent="0.25">
      <c r="A14" s="290" t="s">
        <v>137</v>
      </c>
      <c r="B14" s="290"/>
      <c r="C14" s="290"/>
      <c r="D14" s="290"/>
      <c r="E14" s="290" t="s">
        <v>138</v>
      </c>
      <c r="F14" s="290" t="s">
        <v>139</v>
      </c>
      <c r="G14" s="290" t="s">
        <v>140</v>
      </c>
      <c r="H14" s="290" t="s">
        <v>141</v>
      </c>
      <c r="I14" s="291" t="s">
        <v>202</v>
      </c>
    </row>
    <row r="15" spans="1:9" s="13" customFormat="1" ht="101.25" customHeight="1" x14ac:dyDescent="0.25">
      <c r="A15" s="162" t="s">
        <v>142</v>
      </c>
      <c r="B15" s="290" t="s">
        <v>143</v>
      </c>
      <c r="C15" s="290"/>
      <c r="D15" s="290"/>
      <c r="E15" s="290"/>
      <c r="F15" s="290"/>
      <c r="G15" s="290"/>
      <c r="H15" s="290"/>
      <c r="I15" s="292"/>
    </row>
    <row r="16" spans="1:9" s="13" customFormat="1" ht="17.25" x14ac:dyDescent="0.25">
      <c r="A16" s="162">
        <v>1</v>
      </c>
      <c r="B16" s="284">
        <v>2</v>
      </c>
      <c r="C16" s="285"/>
      <c r="D16" s="286"/>
      <c r="E16" s="162">
        <v>3</v>
      </c>
      <c r="F16" s="162">
        <v>4</v>
      </c>
      <c r="G16" s="162">
        <v>5</v>
      </c>
      <c r="H16" s="162">
        <v>6</v>
      </c>
      <c r="I16" s="162">
        <v>7</v>
      </c>
    </row>
    <row r="17" spans="1:10" s="13" customFormat="1" ht="17.25" x14ac:dyDescent="0.25">
      <c r="A17" s="284" t="s">
        <v>190</v>
      </c>
      <c r="B17" s="285"/>
      <c r="C17" s="285"/>
      <c r="D17" s="285"/>
      <c r="E17" s="285"/>
      <c r="F17" s="285"/>
      <c r="G17" s="285"/>
      <c r="H17" s="285"/>
      <c r="I17" s="286"/>
    </row>
    <row r="18" spans="1:10" s="12" customFormat="1" ht="14.25" customHeight="1" x14ac:dyDescent="0.2">
      <c r="A18" s="163" t="s">
        <v>144</v>
      </c>
      <c r="B18" s="163" t="s">
        <v>145</v>
      </c>
      <c r="C18" s="163" t="s">
        <v>150</v>
      </c>
      <c r="D18" s="272" t="s">
        <v>151</v>
      </c>
      <c r="E18" s="273"/>
      <c r="F18" s="273"/>
      <c r="G18" s="273"/>
      <c r="H18" s="274"/>
      <c r="I18" s="164">
        <f>I20</f>
        <v>-10000</v>
      </c>
      <c r="J18" s="14"/>
    </row>
    <row r="19" spans="1:10" s="12" customFormat="1" ht="17.25" x14ac:dyDescent="0.2">
      <c r="A19" s="165" t="s">
        <v>152</v>
      </c>
      <c r="B19" s="272" t="s">
        <v>99</v>
      </c>
      <c r="C19" s="273"/>
      <c r="D19" s="273"/>
      <c r="E19" s="273"/>
      <c r="F19" s="273"/>
      <c r="G19" s="273"/>
      <c r="H19" s="274"/>
      <c r="I19" s="164"/>
      <c r="J19" s="15"/>
    </row>
    <row r="20" spans="1:10" s="12" customFormat="1" ht="17.25" x14ac:dyDescent="0.2">
      <c r="A20" s="163"/>
      <c r="B20" s="270" t="s">
        <v>146</v>
      </c>
      <c r="C20" s="270"/>
      <c r="D20" s="270"/>
      <c r="E20" s="163"/>
      <c r="F20" s="163"/>
      <c r="G20" s="163"/>
      <c r="H20" s="163"/>
      <c r="I20" s="166">
        <f>I21</f>
        <v>-10000</v>
      </c>
      <c r="J20" s="16"/>
    </row>
    <row r="21" spans="1:10" s="12" customFormat="1" ht="17.25" x14ac:dyDescent="0.3">
      <c r="A21" s="167" t="s">
        <v>153</v>
      </c>
      <c r="B21" s="271" t="s">
        <v>147</v>
      </c>
      <c r="C21" s="271"/>
      <c r="D21" s="271"/>
      <c r="E21" s="162" t="s">
        <v>148</v>
      </c>
      <c r="F21" s="167" t="s">
        <v>149</v>
      </c>
      <c r="G21" s="168">
        <v>0</v>
      </c>
      <c r="H21" s="168">
        <v>0</v>
      </c>
      <c r="I21" s="166">
        <f>-10000</f>
        <v>-10000</v>
      </c>
      <c r="J21" s="15"/>
    </row>
    <row r="22" spans="1:10" s="12" customFormat="1" ht="17.25" x14ac:dyDescent="0.3">
      <c r="A22" s="281" t="s">
        <v>191</v>
      </c>
      <c r="B22" s="282"/>
      <c r="C22" s="282"/>
      <c r="D22" s="282"/>
      <c r="E22" s="282"/>
      <c r="F22" s="282"/>
      <c r="G22" s="282"/>
      <c r="H22" s="282"/>
      <c r="I22" s="283"/>
      <c r="J22" s="15"/>
    </row>
    <row r="23" spans="1:10" s="12" customFormat="1" ht="14.25" customHeight="1" x14ac:dyDescent="0.2">
      <c r="A23" s="163" t="s">
        <v>154</v>
      </c>
      <c r="B23" s="163" t="s">
        <v>156</v>
      </c>
      <c r="C23" s="163" t="s">
        <v>157</v>
      </c>
      <c r="D23" s="272" t="s">
        <v>155</v>
      </c>
      <c r="E23" s="273"/>
      <c r="F23" s="273"/>
      <c r="G23" s="273"/>
      <c r="H23" s="274"/>
      <c r="I23" s="164">
        <f>I25</f>
        <v>-29999.959500000001</v>
      </c>
      <c r="J23" s="14"/>
    </row>
    <row r="24" spans="1:10" s="12" customFormat="1" ht="17.25" x14ac:dyDescent="0.2">
      <c r="A24" s="165" t="s">
        <v>158</v>
      </c>
      <c r="B24" s="272" t="s">
        <v>104</v>
      </c>
      <c r="C24" s="273"/>
      <c r="D24" s="273"/>
      <c r="E24" s="273"/>
      <c r="F24" s="273"/>
      <c r="G24" s="273"/>
      <c r="H24" s="274"/>
      <c r="I24" s="169"/>
      <c r="J24" s="15"/>
    </row>
    <row r="25" spans="1:10" s="12" customFormat="1" ht="14.25" customHeight="1" x14ac:dyDescent="0.2">
      <c r="A25" s="163"/>
      <c r="B25" s="275" t="s">
        <v>159</v>
      </c>
      <c r="C25" s="276"/>
      <c r="D25" s="277"/>
      <c r="E25" s="163"/>
      <c r="F25" s="163"/>
      <c r="G25" s="163"/>
      <c r="H25" s="163"/>
      <c r="I25" s="166">
        <f>I26</f>
        <v>-29999.959500000001</v>
      </c>
      <c r="J25" s="16"/>
    </row>
    <row r="26" spans="1:10" s="12" customFormat="1" ht="17.25" x14ac:dyDescent="0.3">
      <c r="A26" s="167" t="s">
        <v>205</v>
      </c>
      <c r="B26" s="278" t="s">
        <v>160</v>
      </c>
      <c r="C26" s="279"/>
      <c r="D26" s="280"/>
      <c r="E26" s="170" t="s">
        <v>161</v>
      </c>
      <c r="F26" s="167" t="s">
        <v>162</v>
      </c>
      <c r="G26" s="173">
        <v>126050.25</v>
      </c>
      <c r="H26" s="166">
        <v>-238</v>
      </c>
      <c r="I26" s="175">
        <f>G26*H26/1000</f>
        <v>-29999.959500000001</v>
      </c>
      <c r="J26" s="15"/>
    </row>
  </sheetData>
  <mergeCells count="20">
    <mergeCell ref="B16:D16"/>
    <mergeCell ref="D18:H18"/>
    <mergeCell ref="B19:H19"/>
    <mergeCell ref="A11:I11"/>
    <mergeCell ref="A12:E12"/>
    <mergeCell ref="A14:D14"/>
    <mergeCell ref="E14:E15"/>
    <mergeCell ref="F14:F15"/>
    <mergeCell ref="G14:G15"/>
    <mergeCell ref="H14:H15"/>
    <mergeCell ref="I14:I15"/>
    <mergeCell ref="B15:D15"/>
    <mergeCell ref="A17:I17"/>
    <mergeCell ref="B20:D20"/>
    <mergeCell ref="B21:D21"/>
    <mergeCell ref="B24:H24"/>
    <mergeCell ref="B25:D25"/>
    <mergeCell ref="B26:D26"/>
    <mergeCell ref="D23:H23"/>
    <mergeCell ref="A22:I2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Հավելված N 1</vt:lpstr>
      <vt:lpstr>Հավելված N 2</vt:lpstr>
      <vt:lpstr>Հավելված N3</vt:lpstr>
      <vt:lpstr>Հավելված N4</vt:lpstr>
      <vt:lpstr>ՀավելվածN5</vt:lpstr>
      <vt:lpstr>Հավելված 6</vt:lpstr>
      <vt:lpstr>ՀավելվածN5!Print_Area</vt:lpstr>
      <vt:lpstr>ՀավելվածN5!Print_Titles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https://mul2.gov.am/tasks/412729/oneclick/Havelvacner.xlsx?token=17622b92fb68634c155125e29a23eb93</cp:keywords>
  <cp:lastModifiedBy>Ani Tadevosyan</cp:lastModifiedBy>
  <cp:lastPrinted>2021-03-19T07:16:42Z</cp:lastPrinted>
  <dcterms:created xsi:type="dcterms:W3CDTF">2020-09-30T13:27:08Z</dcterms:created>
  <dcterms:modified xsi:type="dcterms:W3CDTF">2021-03-31T07:56:03Z</dcterms:modified>
</cp:coreProperties>
</file>