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256" windowHeight="11136" activeTab="2"/>
  </bookViews>
  <sheets>
    <sheet name="Հավելված N 1" sheetId="1" r:id="rId1"/>
    <sheet name="Հավելված N 2" sheetId="2" r:id="rId2"/>
    <sheet name="Հավելված N3" sheetId="6" r:id="rId3"/>
  </sheets>
  <definedNames>
    <definedName name="_xlnm._FilterDatabase" localSheetId="2" hidden="1">'Հավելված N3'!$A$1:$A$53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F25" i="1"/>
  <c r="E31"/>
  <c r="H42" i="2" s="1"/>
  <c r="D38" i="6" s="1"/>
  <c r="F31" i="1"/>
  <c r="I42" i="2" s="1"/>
  <c r="D31" i="1"/>
  <c r="G42" i="2" s="1"/>
  <c r="E19" i="1"/>
  <c r="F19"/>
  <c r="D19"/>
  <c r="G41" i="2" l="1"/>
  <c r="G40" s="1"/>
  <c r="G39" s="1"/>
  <c r="G38" s="1"/>
  <c r="G36" s="1"/>
  <c r="G34" s="1"/>
  <c r="G32" s="1"/>
  <c r="G30" s="1"/>
  <c r="G28" s="1"/>
  <c r="C38" i="6"/>
  <c r="E38"/>
  <c r="I41" i="2"/>
  <c r="I40" s="1"/>
  <c r="I39" s="1"/>
  <c r="I38" s="1"/>
  <c r="I36" s="1"/>
  <c r="I34" s="1"/>
  <c r="I32" s="1"/>
  <c r="I30" s="1"/>
  <c r="I28" s="1"/>
  <c r="D25" i="1"/>
  <c r="E25"/>
  <c r="H41" i="2"/>
  <c r="H40" s="1"/>
  <c r="H39" s="1"/>
  <c r="H38" s="1"/>
  <c r="H36" s="1"/>
  <c r="H34" s="1"/>
  <c r="H32" s="1"/>
  <c r="H30" s="1"/>
  <c r="H28" s="1"/>
  <c r="G27"/>
  <c r="G26" s="1"/>
  <c r="G25" s="1"/>
  <c r="G24" s="1"/>
  <c r="G23" s="1"/>
  <c r="G21" s="1"/>
  <c r="G19" s="1"/>
  <c r="H27"/>
  <c r="I27"/>
  <c r="G15" l="1"/>
  <c r="G13" s="1"/>
  <c r="C23" i="6"/>
  <c r="H26" i="2"/>
  <c r="H25" s="1"/>
  <c r="H24" s="1"/>
  <c r="H23" s="1"/>
  <c r="H21" s="1"/>
  <c r="H19" s="1"/>
  <c r="I26"/>
  <c r="I25" s="1"/>
  <c r="I24" s="1"/>
  <c r="I23" s="1"/>
  <c r="I21" s="1"/>
  <c r="I19" s="1"/>
  <c r="F12" i="1"/>
  <c r="E12"/>
  <c r="D12"/>
  <c r="D50"/>
  <c r="E50"/>
  <c r="F50"/>
  <c r="H15" i="2" l="1"/>
  <c r="H13" s="1"/>
  <c r="D23" i="6"/>
  <c r="I15" i="2"/>
  <c r="I13" s="1"/>
  <c r="E23" i="6"/>
  <c r="G49" i="2"/>
  <c r="H49"/>
  <c r="G64"/>
  <c r="G62" s="1"/>
  <c r="H64"/>
  <c r="H62" s="1"/>
  <c r="D37" i="1"/>
  <c r="E37"/>
  <c r="H57" i="2" s="1"/>
  <c r="H56" s="1"/>
  <c r="H55" s="1"/>
  <c r="H54" s="1"/>
  <c r="H53" s="1"/>
  <c r="H51" s="1"/>
  <c r="G72"/>
  <c r="G71" s="1"/>
  <c r="G70" s="1"/>
  <c r="G69" s="1"/>
  <c r="G68" s="1"/>
  <c r="G66" s="1"/>
  <c r="H72"/>
  <c r="H71" s="1"/>
  <c r="H70" s="1"/>
  <c r="H69" s="1"/>
  <c r="H68" s="1"/>
  <c r="H66" s="1"/>
  <c r="E10" i="1" l="1"/>
  <c r="E8" s="1"/>
  <c r="D10"/>
  <c r="D8" s="1"/>
  <c r="G45" i="2"/>
  <c r="G43" s="1"/>
  <c r="G47"/>
  <c r="H45"/>
  <c r="H43" s="1"/>
  <c r="H47"/>
  <c r="H60"/>
  <c r="H58" s="1"/>
  <c r="D68" i="6" s="1"/>
  <c r="G57" i="2"/>
  <c r="G56" s="1"/>
  <c r="G55" s="1"/>
  <c r="G54" s="1"/>
  <c r="G53" s="1"/>
  <c r="G51" s="1"/>
  <c r="G60"/>
  <c r="G58" s="1"/>
  <c r="C68" i="6" s="1"/>
  <c r="F37" i="1"/>
  <c r="I72" i="2"/>
  <c r="I71" s="1"/>
  <c r="I70" s="1"/>
  <c r="I69" s="1"/>
  <c r="I68" s="1"/>
  <c r="I66" s="1"/>
  <c r="F10" i="1" l="1"/>
  <c r="F8" s="1"/>
  <c r="H11" i="2"/>
  <c r="H10" s="1"/>
  <c r="H8" s="1"/>
  <c r="G11"/>
  <c r="G10" s="1"/>
  <c r="G8" s="1"/>
  <c r="D53" i="6"/>
  <c r="C53"/>
  <c r="I57" i="2"/>
  <c r="I56" s="1"/>
  <c r="I55" s="1"/>
  <c r="I54" s="1"/>
  <c r="I53" s="1"/>
  <c r="I51" s="1"/>
  <c r="I64"/>
  <c r="I49"/>
  <c r="I47" s="1"/>
  <c r="I60" l="1"/>
  <c r="I58" s="1"/>
  <c r="I62"/>
  <c r="I45"/>
  <c r="I43" s="1"/>
  <c r="I11" l="1"/>
  <c r="I10" s="1"/>
  <c r="I8" s="1"/>
  <c r="E53" i="6"/>
  <c r="E68" l="1"/>
</calcChain>
</file>

<file path=xl/sharedStrings.xml><?xml version="1.0" encoding="utf-8"?>
<sst xmlns="http://schemas.openxmlformats.org/spreadsheetml/2006/main" count="257" uniqueCount="126">
  <si>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</si>
  <si>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</si>
  <si>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</si>
  <si>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</si>
  <si>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</si>
  <si>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</si>
  <si>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</si>
  <si>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</si>
  <si>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</si>
  <si>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</si>
  <si>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</si>
  <si>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</si>
  <si>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</si>
  <si>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</si>
  <si>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</si>
  <si>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</si>
  <si>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</si>
  <si>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</si>
  <si>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</si>
  <si>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</si>
  <si>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</si>
  <si>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</si>
  <si>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</si>
  <si>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</si>
  <si>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</si>
  <si>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</si>
  <si>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</si>
  <si>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</si>
  <si>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</si>
  <si>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</si>
  <si>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</si>
  <si>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</si>
  <si>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</si>
  <si>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</si>
  <si>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</si>
  <si>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</si>
  <si>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</si>
  <si>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</si>
  <si>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</si>
  <si>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</si>
  <si>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</si>
  <si>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</si>
  <si>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</si>
  <si>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 xml:space="preserve"> ՀՀ  կրթության, գիտության, մշակույթի և սպորտի նախարարություն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</si>
  <si>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</si>
  <si>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</si>
  <si>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</si>
  <si>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09</t>
  </si>
  <si>
    <t>ԿՐԹՈՒԹՅՈՒՆ</t>
  </si>
  <si>
    <t>Բարձրագույն և հետբուհական մասնագիտական կրթության ծրագիր</t>
  </si>
  <si>
    <t>Շահառուների թիվ, մարդ</t>
  </si>
  <si>
    <t>Նախնական (արհեստագործական) և միջին մասնագիտական կրթություն</t>
  </si>
  <si>
    <t>04</t>
  </si>
  <si>
    <t xml:space="preserve"> Բարձրագույն կրթություն</t>
  </si>
  <si>
    <t>Բարձրագույն մասնագիտական կրթություն</t>
  </si>
  <si>
    <t>Աշխատաշուկայիարդի պահանջներին համապատասխան նախնական մասնագիտական (արհեստագործական) և միջին մասնագիտական կրթության որակավորում ունեցող մասնագետների պատրաստում՝ կրթության մատչելիության ապահովում:</t>
  </si>
  <si>
    <t>Նախնական (արհեստագործական) և միջին մասնագիտական կրթության գավչության բարձրացում՝ մատչելի և մրցունակ նախնական (արհեստագործական) և միջին մասնագիտական կրթության ապահովում</t>
  </si>
  <si>
    <t>02</t>
  </si>
  <si>
    <t>03</t>
  </si>
  <si>
    <t>Նախնական մասնագիտական (արկեստագործական) և միջին մասնագիտական կրթություն</t>
  </si>
  <si>
    <t>Միջին մասնագիտական կրթություն</t>
  </si>
  <si>
    <t>Տրանսֆերտների տրամադրում</t>
  </si>
  <si>
    <t xml:space="preserve"> այդ թվում` </t>
  </si>
  <si>
    <t xml:space="preserve"> - Այլ նպաստներ բյուջեից</t>
  </si>
  <si>
    <t>Միջին մասնագիտական կրթություն ստացող ուսանողներ</t>
  </si>
  <si>
    <t xml:space="preserve">Ռազմական դրությամբ պայմանավորված միջին մասնագիտական կրթական ծրագրեր իրականացնող ուսումնական հաստատությունների սովորողների ուսման վարձի փոխհատուցում </t>
  </si>
  <si>
    <t xml:space="preserve">Ռազմական դրությամբ պայմանավորված բարձրագույն կրթական ծրագրեր իրականացնող ուսումնական հաստատությունների սովորողների ուսման վարձի փոխհատուցում </t>
  </si>
  <si>
    <t>այդ թվում</t>
  </si>
  <si>
    <t xml:space="preserve">ՀՀ կառավարության  2021 թվականի 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</si>
  <si>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</si>
  <si>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</si>
  <si>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</si>
  <si>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ՍՈՑԻԱԼԱԿԱՆ ՆՊԱՍՏՆԵՐ ԵՎ ԿԵՆՍԱԹՈՇԱԿՆԵՐ</t>
  </si>
  <si>
    <t>Սոցւալական օգնության դրամական արտահայտությամբ նպաստներ (բյուջեից)</t>
  </si>
  <si>
    <t>Ցուցանիշների փոփոխություն (ավելացումները նշված են դրական նշանով )</t>
  </si>
  <si>
    <t>Շահառուների ընտրության չափորոշիչը</t>
  </si>
  <si>
    <t>Բարձրագույն և հետբուհական մասնագիտական կրթություն ստացող ուսանողներ</t>
  </si>
  <si>
    <t>ԴՐԱՄԱՇՆՈՐՀՆԵՐ</t>
  </si>
  <si>
    <t>06</t>
  </si>
  <si>
    <t xml:space="preserve"> Կրթությանը տրամադրվող օժանդակ ծառայություններ</t>
  </si>
  <si>
    <t>27.09.2020թ. սանձազերծված պատերազմի ընթացքում միջին մասնագիտական ուսումնական հաստատությունների մարտական գործողությունների մասնակից ուսանողների, ուսանող երեխաների և ամուսինների՝ 2020/21 ուս. տարվա 1-ին կիսամյակի ուսման վարձի փոխհատուցում:</t>
  </si>
  <si>
    <t>27.09.2020թ. սանձազերծված պատերազմի ընթացքում բարձրագույն  ուսումնական հաստատությունների մարտական գործողությունների մասնակից ուսանողների, ուսանող երեխաների և ամուսինների՝ 2020/21 ուս. տարվա 1-ին կիսամյակի ուսման վարձի փոխհատուցում: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</si>
  <si>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ՓՈՓՈԽՈՒԹՅՈՒՆՆԵՐԸ
</t>
  </si>
  <si>
    <t xml:space="preserve"> Կրթության, մշակույթի և սպորտի ոլորտներում միջազգային և սփյուռքի հետ համագործակցության զարգացում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</si>
  <si>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</si>
  <si>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</si>
  <si>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 xml:space="preserve"> Հայաստանում «STARMUS» փառատոնի կազմակերպման և անցկացման մասնակցության վճար </t>
  </si>
  <si>
    <t xml:space="preserve"> Հայաստանում «STARMUS» փառատոնի կազմակերպման և անցկացման մասնակցության վճար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</si>
  <si>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</si>
  <si>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</si>
  <si>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ՀԱՅԱՍՏԱՆԻ ՀԱՆՐԱՊԵՏՈՒԹՅԱՆ ԿԱՌԱՎԱՐՈՒԹՅԱՆ 2020 ԹՎԱԿԱՆԻ ԴԵԿՏԵՄԲԵՐԻ 30-Ի N 2215-Ն ՈՐՈՇՄԱՆ N 3 և N 4  ՀԱՎԵԼՎԱԾՆԵՐՈՒՄ  ԿԱՏԱՐՎՈՂ   ՓՈՓՈԽՈՒԹՅՈՒՆՆԵՐԸ
</t>
  </si>
  <si>
    <t xml:space="preserve"> Նախնական (արհեստագործական) և միջին մասնագիտական կրթություն</t>
  </si>
  <si>
    <t>Հավելված N 3</t>
  </si>
  <si>
    <t xml:space="preserve"> 1215 </t>
  </si>
  <si>
    <t xml:space="preserve"> Կրթության, մշակույթի և սպորտի ոլորտներում միջազգային և սփյուռքի հետ համագործակցության զարգացում </t>
  </si>
  <si>
    <t xml:space="preserve"> Հայաստանում «STARMUS» փառատոնի կազմակերպման և անցկացման մասնակցության վճար  </t>
  </si>
  <si>
    <t xml:space="preserve"> «STARMUS» Universe 2007 S.L.»  կազմակերպություն </t>
  </si>
  <si>
    <t>Ցուցանիշների փոփոխություն (նվազեցումները նշված են փակագծերում)</t>
  </si>
  <si>
    <t xml:space="preserve"> Միջազգային կազմակերպությունների թիվը </t>
  </si>
  <si>
    <t xml:space="preserve"> ՀԱՅԱՍՏԱՆԻ ՀԱՆՐԱՊԵՏՈՒԹՅԱՆ ԿԱՌԱՎԱՐՈՒԹՅԱՆ 2020 ԹՎԱԿԱՆԻ ԴԵԿՏԵՄԲԵՐԻ 30-Ի N 2215-Ն ՈՐՈՇՄԱՆ N 9 ԵՎ N 9.1  ՀԱՎԵԼՎԱԾՆԵՐԻ  N 9.14,  N 9.1.14  ԱՂՅՈՒՍԱԿՆԵՐՈՒՄ ԿԱՏԱՐՎՈՂ ՓՈՓՈԽՈՒԹՅՈՒՆՆԵՐԸ
</t>
  </si>
  <si>
    <t>Հավելված N 1</t>
  </si>
  <si>
    <t>Հավելված N 2</t>
  </si>
  <si>
    <t xml:space="preserve"> 1146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</si>
  <si>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</si>
  <si>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</si>
  <si>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</si>
  <si>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11012</t>
  </si>
  <si>
    <t xml:space="preserve"> Միջնակարգ մասնագիտացված հանրակրթություն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</si>
  <si>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</t>
  </si>
  <si>
    <t xml:space="preserve"> Ծառայությունների մատուցում</t>
  </si>
  <si>
    <t xml:space="preserve"> 02</t>
  </si>
  <si>
    <t xml:space="preserve"> Միջնակարգ ընդհանուր կրթություն</t>
  </si>
  <si>
    <t xml:space="preserve"> Միջնակարգ (լրիվ)  ընդհանուր 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</si>
  <si>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</si>
  <si>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</si>
  <si>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</si>
  <si>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1146 </t>
  </si>
  <si>
    <t xml:space="preserve"> Հանրակրթության ծրագիր </t>
  </si>
  <si>
    <t xml:space="preserve"> 11012 </t>
  </si>
  <si>
    <t xml:space="preserve"> Միջնակարգ մասնագիտացված հանրակրթություն 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</si>
  <si>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 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</si>
  <si>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</si>
  <si>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</si>
  <si>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t xml:space="preserve"> Նախարարության ենթակայության մասնագիտացված հանրակրթական ուսումնական հաստատություններ </t>
  </si>
  <si>
    <t xml:space="preserve"> Սովորողների միջին տարեկան թիվը /մարդ /, որից՛ </t>
  </si>
  <si>
    <t>հազ․ դրամ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</si>
</sst>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-;\-* #,##0.00_-;_-* &quot;-&quot;??_-;_-@_-"/>
    <numFmt numFmtId="170" formatCode="0.0"/>
    <numFmt numFmtId="171" formatCode="_(* #,##0_);_(* \(#,##0\);_(* &quot;-&quot;??_);_(@_)"/>
  </numFmts>
  <fonts count="40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2"/>
    </font>
    <font>
      <b/>
      <sz val="12"/>
      <name val="GHEA Grapalat"/>
      <family val="3"/>
    </font>
    <font>
      <sz val="12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165" fontId="23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164" fontId="25" fillId="0" borderId="0" applyFont="0" applyFill="0" applyBorder="0" applyAlignment="0" applyProtection="0"/>
    <xf numFmtId="0" fontId="26" fillId="0" borderId="0"/>
    <xf numFmtId="169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164" fontId="28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</cellStyleXfs>
  <cellXfs count="136">
    <xf numFmtId="0" fontId="0" fillId="0" borderId="0" xfId="0">
      <alignment horizontal="left" vertical="top" wrapText="1"/>
    </xf>
    <xf numFmtId="166" fontId="29" fillId="0" borderId="0" xfId="55" applyNumberFormat="1" applyFont="1" applyFill="1" applyAlignment="1">
      <alignment horizontal="right" vertical="top" wrapText="1"/>
    </xf>
    <xf numFmtId="166" fontId="29" fillId="0" borderId="0" xfId="55" applyNumberFormat="1" applyFont="1" applyFill="1" applyAlignment="1">
      <alignment horizontal="right"/>
    </xf>
    <xf numFmtId="0" fontId="30" fillId="0" borderId="0" xfId="0" applyFont="1" applyFill="1" applyAlignment="1">
      <alignment horizontal="center"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1" xfId="0" applyFont="1" applyFill="1" applyBorder="1" applyAlignment="1">
      <alignment horizontal="center" wrapText="1"/>
    </xf>
    <xf numFmtId="0" fontId="29" fillId="0" borderId="19" xfId="0" applyFont="1" applyFill="1" applyBorder="1" applyAlignment="1">
      <alignment horizontal="center" wrapText="1"/>
    </xf>
    <xf numFmtId="0" fontId="29" fillId="0" borderId="14" xfId="0" applyFont="1" applyFill="1" applyBorder="1" applyAlignment="1">
      <alignment horizont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wrapText="1"/>
    </xf>
    <xf numFmtId="0" fontId="32" fillId="33" borderId="10" xfId="0" applyFont="1" applyFill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0" fillId="0" borderId="11" xfId="0" applyFont="1" applyFill="1" applyBorder="1" applyAlignment="1">
      <alignment horizontal="center" vertical="top" wrapText="1"/>
    </xf>
    <xf numFmtId="0" fontId="30" fillId="0" borderId="19" xfId="0" applyFont="1" applyFill="1" applyBorder="1" applyAlignment="1">
      <alignment horizontal="center" vertical="top" wrapText="1"/>
    </xf>
    <xf numFmtId="0" fontId="30" fillId="0" borderId="14" xfId="0" applyFont="1" applyFill="1" applyBorder="1" applyAlignment="1">
      <alignment horizontal="center" vertical="top" wrapText="1"/>
    </xf>
    <xf numFmtId="0" fontId="33" fillId="0" borderId="10" xfId="0" applyFont="1" applyFill="1" applyBorder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170" fontId="34" fillId="0" borderId="10" xfId="0" applyNumberFormat="1" applyFont="1" applyFill="1" applyBorder="1" applyAlignment="1">
      <alignment horizontal="right" vertical="top" wrapText="1"/>
    </xf>
    <xf numFmtId="170" fontId="35" fillId="0" borderId="10" xfId="52" applyNumberFormat="1" applyFont="1" applyBorder="1"/>
    <xf numFmtId="167" fontId="34" fillId="0" borderId="10" xfId="0" applyNumberFormat="1" applyFont="1" applyFill="1" applyBorder="1" applyAlignment="1">
      <alignment horizontal="right" vertical="top" wrapText="1"/>
    </xf>
    <xf numFmtId="165" fontId="29" fillId="0" borderId="10" xfId="42" applyNumberFormat="1" applyFont="1" applyFill="1" applyBorder="1" applyAlignment="1">
      <alignment horizontal="right" vertical="top"/>
    </xf>
    <xf numFmtId="165" fontId="34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center" vertical="top" wrapText="1"/>
    </xf>
    <xf numFmtId="165" fontId="29" fillId="0" borderId="10" xfId="42" applyNumberFormat="1" applyFont="1" applyFill="1" applyBorder="1" applyAlignment="1">
      <alignment horizontal="right" vertical="center"/>
    </xf>
    <xf numFmtId="165" fontId="30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0" fontId="29" fillId="0" borderId="10" xfId="0" applyFont="1" applyBorder="1">
      <alignment horizontal="left" vertical="top" wrapText="1"/>
    </xf>
    <xf numFmtId="165" fontId="30" fillId="0" borderId="10" xfId="0" applyNumberFormat="1" applyFont="1" applyFill="1" applyBorder="1" applyAlignment="1">
      <alignment horizontal="right" vertical="top" wrapText="1"/>
    </xf>
    <xf numFmtId="167" fontId="30" fillId="0" borderId="10" xfId="0" applyNumberFormat="1" applyFont="1" applyFill="1" applyBorder="1" applyAlignment="1">
      <alignment horizontal="right" vertical="top" wrapText="1"/>
    </xf>
    <xf numFmtId="0" fontId="29" fillId="0" borderId="10" xfId="42" applyNumberFormat="1" applyFont="1" applyFill="1" applyBorder="1" applyAlignment="1">
      <alignment horizontal="right" vertical="top"/>
    </xf>
    <xf numFmtId="0" fontId="30" fillId="33" borderId="10" xfId="0" applyFont="1" applyFill="1" applyBorder="1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/>
    <xf numFmtId="0" fontId="30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wrapText="1"/>
    </xf>
    <xf numFmtId="0" fontId="29" fillId="0" borderId="0" xfId="0" applyFont="1" applyFill="1" applyAlignment="1">
      <alignment horizontal="left" vertical="top" wrapText="1"/>
    </xf>
    <xf numFmtId="0" fontId="31" fillId="0" borderId="0" xfId="0" applyFont="1" applyFill="1" applyAlignment="1"/>
    <xf numFmtId="0" fontId="31" fillId="0" borderId="0" xfId="0" applyFont="1" applyFill="1" applyBorder="1" applyAlignment="1"/>
    <xf numFmtId="0" fontId="34" fillId="0" borderId="0" xfId="0" applyFont="1" applyFill="1" applyAlignment="1">
      <alignment horizontal="center" wrapText="1"/>
    </xf>
    <xf numFmtId="0" fontId="34" fillId="0" borderId="0" xfId="0" applyFont="1" applyFill="1" applyAlignment="1">
      <alignment horizontal="center" wrapText="1"/>
    </xf>
    <xf numFmtId="0" fontId="31" fillId="0" borderId="15" xfId="45" applyFont="1" applyFill="1" applyBorder="1" applyAlignment="1">
      <alignment horizontal="center" vertical="center" wrapText="1"/>
    </xf>
    <xf numFmtId="0" fontId="31" fillId="0" borderId="17" xfId="45" applyFont="1" applyFill="1" applyBorder="1" applyAlignment="1">
      <alignment horizontal="center" vertical="center" wrapText="1"/>
    </xf>
    <xf numFmtId="0" fontId="31" fillId="0" borderId="16" xfId="45" applyFont="1" applyFill="1" applyBorder="1" applyAlignment="1">
      <alignment horizontal="center" vertical="center" wrapText="1"/>
    </xf>
    <xf numFmtId="0" fontId="31" fillId="0" borderId="12" xfId="45" applyFont="1" applyFill="1" applyBorder="1" applyAlignment="1">
      <alignment horizontal="center" vertical="center" wrapText="1"/>
    </xf>
    <xf numFmtId="0" fontId="31" fillId="0" borderId="11" xfId="45" applyFont="1" applyFill="1" applyBorder="1" applyAlignment="1">
      <alignment horizontal="center" vertical="center" wrapText="1"/>
    </xf>
    <xf numFmtId="0" fontId="31" fillId="0" borderId="19" xfId="45" applyFont="1" applyFill="1" applyBorder="1" applyAlignment="1">
      <alignment horizontal="center" vertical="center" wrapText="1"/>
    </xf>
    <xf numFmtId="0" fontId="31" fillId="0" borderId="14" xfId="45" applyFont="1" applyFill="1" applyBorder="1" applyAlignment="1">
      <alignment horizontal="center" vertical="center" wrapText="1"/>
    </xf>
    <xf numFmtId="0" fontId="31" fillId="0" borderId="0" xfId="0" applyFont="1" applyFill="1">
      <alignment horizontal="left" vertical="top" wrapText="1"/>
    </xf>
    <xf numFmtId="0" fontId="31" fillId="0" borderId="10" xfId="45" applyFont="1" applyFill="1" applyBorder="1" applyAlignment="1">
      <alignment horizontal="center" vertical="center" wrapText="1"/>
    </xf>
    <xf numFmtId="0" fontId="31" fillId="0" borderId="13" xfId="45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left" vertical="top" wrapText="1"/>
    </xf>
    <xf numFmtId="168" fontId="34" fillId="0" borderId="10" xfId="45" applyNumberFormat="1" applyFont="1" applyFill="1" applyBorder="1" applyAlignment="1">
      <alignment horizontal="right" vertical="center" wrapText="1"/>
    </xf>
    <xf numFmtId="0" fontId="31" fillId="0" borderId="10" xfId="0" applyFont="1" applyFill="1" applyBorder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right" vertical="top" wrapText="1"/>
    </xf>
    <xf numFmtId="0" fontId="36" fillId="0" borderId="11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168" fontId="36" fillId="33" borderId="10" xfId="60" applyNumberFormat="1" applyFont="1" applyFill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49" fontId="30" fillId="0" borderId="10" xfId="0" applyNumberFormat="1" applyFont="1" applyFill="1" applyBorder="1" applyAlignment="1">
      <alignment horizontal="center" vertical="top" wrapText="1"/>
    </xf>
    <xf numFmtId="165" fontId="30" fillId="0" borderId="10" xfId="44" applyNumberFormat="1" applyFont="1" applyFill="1" applyBorder="1" applyAlignment="1">
      <alignment horizontal="right" vertical="top"/>
    </xf>
    <xf numFmtId="170" fontId="35" fillId="0" borderId="10" xfId="52" applyNumberFormat="1" applyFont="1" applyFill="1" applyBorder="1"/>
    <xf numFmtId="0" fontId="30" fillId="0" borderId="10" xfId="0" applyFont="1" applyFill="1" applyBorder="1" applyAlignment="1">
      <alignment horizontal="center" vertical="top" wrapText="1"/>
    </xf>
    <xf numFmtId="0" fontId="31" fillId="0" borderId="18" xfId="0" applyFont="1" applyFill="1" applyBorder="1" applyAlignment="1">
      <alignment horizontal="center" vertical="top" wrapText="1"/>
    </xf>
    <xf numFmtId="0" fontId="31" fillId="0" borderId="0" xfId="0" applyFont="1" applyFill="1" applyBorder="1" applyAlignment="1">
      <alignment horizontal="center" vertical="top" wrapText="1"/>
    </xf>
    <xf numFmtId="0" fontId="34" fillId="0" borderId="10" xfId="0" applyFont="1" applyFill="1" applyBorder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1" fillId="0" borderId="0" xfId="0" applyFont="1" applyFill="1" applyBorder="1" applyAlignment="1">
      <alignment horizontal="center" vertical="top" wrapText="1"/>
    </xf>
    <xf numFmtId="0" fontId="34" fillId="0" borderId="10" xfId="0" applyFont="1" applyFill="1" applyBorder="1" applyAlignment="1">
      <alignment horizontal="right" vertical="top" wrapText="1"/>
    </xf>
    <xf numFmtId="165" fontId="31" fillId="0" borderId="10" xfId="42" applyNumberFormat="1" applyFont="1" applyFill="1" applyBorder="1" applyAlignment="1">
      <alignment horizontal="right" vertical="center"/>
    </xf>
    <xf numFmtId="0" fontId="37" fillId="0" borderId="10" xfId="0" applyFont="1" applyFill="1" applyBorder="1" applyAlignment="1">
      <alignment horizontal="left" vertical="top" wrapText="1"/>
    </xf>
    <xf numFmtId="165" fontId="31" fillId="0" borderId="10" xfId="42" applyNumberFormat="1" applyFont="1" applyFill="1" applyBorder="1" applyAlignment="1">
      <alignment horizontal="right" vertical="top"/>
    </xf>
    <xf numFmtId="165" fontId="34" fillId="0" borderId="10" xfId="42" applyNumberFormat="1" applyFont="1" applyFill="1" applyBorder="1" applyAlignment="1">
      <alignment horizontal="right" vertical="top"/>
    </xf>
    <xf numFmtId="0" fontId="34" fillId="0" borderId="10" xfId="0" applyFont="1" applyFill="1" applyBorder="1" applyAlignment="1">
      <alignment horizontal="center" vertical="top" wrapText="1"/>
    </xf>
    <xf numFmtId="165" fontId="34" fillId="0" borderId="10" xfId="0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8" fillId="0" borderId="10" xfId="0" applyFont="1" applyFill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165" fontId="37" fillId="0" borderId="10" xfId="43" applyNumberFormat="1" applyFont="1" applyBorder="1" applyAlignment="1">
      <alignment horizontal="right" vertical="top"/>
    </xf>
    <xf numFmtId="165" fontId="31" fillId="0" borderId="10" xfId="42" applyNumberFormat="1" applyFont="1" applyBorder="1" applyAlignment="1">
      <alignment horizontal="right" vertical="top"/>
    </xf>
    <xf numFmtId="0" fontId="34" fillId="33" borderId="10" xfId="0" applyFont="1" applyFill="1" applyBorder="1" applyAlignment="1">
      <alignment horizontal="right" vertical="top" wrapText="1"/>
    </xf>
    <xf numFmtId="165" fontId="31" fillId="0" borderId="10" xfId="43" applyNumberFormat="1" applyFont="1" applyBorder="1" applyAlignment="1">
      <alignment horizontal="right" vertical="top"/>
    </xf>
    <xf numFmtId="0" fontId="31" fillId="0" borderId="0" xfId="0" applyFont="1" applyFill="1" applyAlignment="1">
      <alignment horizontal="left" vertical="top" wrapText="1"/>
    </xf>
    <xf numFmtId="165" fontId="31" fillId="0" borderId="10" xfId="43" applyNumberFormat="1" applyFont="1" applyFill="1" applyBorder="1" applyAlignment="1">
      <alignment horizontal="right" vertical="top"/>
    </xf>
    <xf numFmtId="166" fontId="31" fillId="0" borderId="0" xfId="55" applyNumberFormat="1" applyFont="1" applyFill="1" applyAlignment="1">
      <alignment horizontal="right" vertical="top" wrapText="1"/>
    </xf>
    <xf numFmtId="166" fontId="31" fillId="0" borderId="0" xfId="55" applyNumberFormat="1" applyFont="1" applyFill="1" applyAlignment="1">
      <alignment horizontal="right"/>
    </xf>
    <xf numFmtId="0" fontId="34" fillId="0" borderId="0" xfId="0" applyNumberFormat="1" applyFont="1" applyFill="1" applyBorder="1" applyAlignment="1">
      <alignment horizontal="center" vertical="center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top"/>
    </xf>
    <xf numFmtId="0" fontId="34" fillId="0" borderId="10" xfId="0" applyFont="1" applyFill="1" applyBorder="1" applyAlignment="1">
      <alignment horizontal="left" vertical="top" wrapText="1"/>
    </xf>
    <xf numFmtId="0" fontId="34" fillId="0" borderId="11" xfId="0" applyFont="1" applyFill="1" applyBorder="1" applyAlignment="1">
      <alignment horizontal="left" vertical="top" wrapText="1"/>
    </xf>
    <xf numFmtId="0" fontId="34" fillId="0" borderId="19" xfId="0" applyFont="1" applyFill="1" applyBorder="1" applyAlignment="1">
      <alignment horizontal="left" vertical="top" wrapText="1"/>
    </xf>
    <xf numFmtId="0" fontId="34" fillId="0" borderId="14" xfId="0" applyFont="1" applyFill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center" vertical="top" wrapText="1"/>
    </xf>
    <xf numFmtId="0" fontId="31" fillId="0" borderId="19" xfId="0" applyFont="1" applyBorder="1" applyAlignment="1">
      <alignment horizontal="center" vertical="top" wrapText="1"/>
    </xf>
    <xf numFmtId="0" fontId="31" fillId="0" borderId="14" xfId="0" applyFont="1" applyBorder="1" applyAlignment="1">
      <alignment horizontal="center" vertical="top" wrapText="1"/>
    </xf>
    <xf numFmtId="0" fontId="34" fillId="0" borderId="11" xfId="0" applyFont="1" applyFill="1" applyBorder="1" applyAlignment="1">
      <alignment horizontal="center" vertical="top" wrapText="1"/>
    </xf>
    <xf numFmtId="0" fontId="34" fillId="0" borderId="19" xfId="0" applyFont="1" applyFill="1" applyBorder="1" applyAlignment="1">
      <alignment horizontal="center" vertical="top" wrapText="1"/>
    </xf>
    <xf numFmtId="0" fontId="34" fillId="0" borderId="14" xfId="0" applyFont="1" applyFill="1" applyBorder="1" applyAlignment="1">
      <alignment horizontal="center" vertical="top" wrapText="1"/>
    </xf>
    <xf numFmtId="166" fontId="31" fillId="0" borderId="11" xfId="55" applyNumberFormat="1" applyFont="1" applyFill="1" applyBorder="1" applyAlignment="1">
      <alignment horizontal="center" vertical="top" wrapText="1"/>
    </xf>
    <xf numFmtId="166" fontId="31" fillId="0" borderId="19" xfId="55" applyNumberFormat="1" applyFont="1" applyFill="1" applyBorder="1" applyAlignment="1">
      <alignment horizontal="center" vertical="top" wrapText="1"/>
    </xf>
    <xf numFmtId="166" fontId="31" fillId="0" borderId="14" xfId="55" applyNumberFormat="1" applyFont="1" applyFill="1" applyBorder="1" applyAlignment="1">
      <alignment horizontal="center" vertical="top" wrapText="1"/>
    </xf>
    <xf numFmtId="0" fontId="31" fillId="33" borderId="10" xfId="0" applyFont="1" applyFill="1" applyBorder="1" applyAlignment="1">
      <alignment horizontal="left" vertical="top" wrapText="1"/>
    </xf>
    <xf numFmtId="166" fontId="31" fillId="0" borderId="10" xfId="55" applyNumberFormat="1" applyFont="1" applyFill="1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10" xfId="0" applyFont="1" applyFill="1" applyBorder="1" applyAlignment="1">
      <alignment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19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top" wrapText="1"/>
    </xf>
    <xf numFmtId="0" fontId="31" fillId="0" borderId="0" xfId="0" applyFont="1" applyAlignment="1">
      <alignment horizontal="left" vertical="top" wrapText="1"/>
    </xf>
    <xf numFmtId="171" fontId="34" fillId="0" borderId="10" xfId="55" applyNumberFormat="1" applyFont="1" applyFill="1" applyBorder="1" applyAlignment="1">
      <alignment horizontal="right" vertical="top"/>
    </xf>
    <xf numFmtId="0" fontId="31" fillId="0" borderId="11" xfId="0" applyFont="1" applyFill="1" applyBorder="1" applyAlignment="1">
      <alignment horizontal="left" vertical="top" wrapText="1"/>
    </xf>
    <xf numFmtId="0" fontId="31" fillId="0" borderId="14" xfId="0" applyFont="1" applyFill="1" applyBorder="1" applyAlignment="1">
      <alignment horizontal="left" vertical="top" wrapText="1"/>
    </xf>
    <xf numFmtId="166" fontId="34" fillId="0" borderId="10" xfId="55" applyNumberFormat="1" applyFont="1" applyFill="1" applyBorder="1" applyAlignment="1">
      <alignment horizontal="right" vertical="top"/>
    </xf>
    <xf numFmtId="0" fontId="34" fillId="0" borderId="0" xfId="0" applyFont="1" applyAlignment="1">
      <alignment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31" fillId="0" borderId="11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center" vertical="top" wrapText="1"/>
    </xf>
    <xf numFmtId="166" fontId="31" fillId="0" borderId="0" xfId="55" applyNumberFormat="1" applyFont="1" applyFill="1" applyAlignment="1">
      <alignment horizontal="left" vertical="top" wrapText="1"/>
    </xf>
  </cellXfs>
  <cellStyles count="7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3" xfId="57"/>
    <cellStyle name="Normal 4" xfId="58"/>
    <cellStyle name="Normal 4 2" xfId="51"/>
    <cellStyle name="Normal 5" xfId="56"/>
    <cellStyle name="Normal 6" xfId="66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zoomScale="110" zoomScaleNormal="110" zoomScaleSheetLayoutView="115" workbookViewId="0">
      <selection sqref="A1:XFD1048576"/>
    </sheetView>
  </sheetViews>
  <sheetFormatPr defaultColWidth="9.125" defaultRowHeight="17.399999999999999"/>
  <cols>
    <col min="1" max="1" width="10.75" style="38" customWidth="1"/>
    <col min="2" max="2" width="15.75" style="38" customWidth="1"/>
    <col min="3" max="3" width="81" style="42" customWidth="1"/>
    <col min="4" max="4" width="15.75" style="42" customWidth="1"/>
    <col min="5" max="5" width="16.875" style="42" customWidth="1"/>
    <col min="6" max="6" width="15.125" style="42" customWidth="1"/>
    <col min="7" max="7" width="23" style="38" customWidth="1"/>
    <col min="8" max="8" width="23.375" style="38" customWidth="1"/>
    <col min="9" max="10" width="9.625" style="38" bestFit="1" customWidth="1"/>
    <col min="11" max="16384" width="9.125" style="38"/>
  </cols>
  <sheetData>
    <row r="1" spans="1:7" s="38" customFormat="1" ht="18" customHeight="1">
      <c r="C1" s="1" t="s">
        <v>100</v>
      </c>
      <c r="D1" s="1"/>
      <c r="E1" s="1"/>
      <c r="F1" s="1"/>
    </row>
    <row r="2" spans="1:7" s="38" customFormat="1">
      <c r="C2" s="2" t="s">
        <v>68</v>
      </c>
      <c r="D2" s="2"/>
      <c r="E2" s="2"/>
      <c r="F2" s="2"/>
      <c r="G2" s="39"/>
    </row>
    <row r="3" spans="1:7" s="38" customFormat="1">
      <c r="C3" s="2" t="s">
        <v>22</v>
      </c>
      <c r="D3" s="2"/>
      <c r="E3" s="2"/>
      <c r="F3" s="2"/>
      <c r="G3" s="39"/>
    </row>
    <row r="4" spans="1:7" s="38" customFormat="1" ht="93.6" customHeight="1">
      <c r="A4" s="3" t="s">
        <v>82</v>
      </c>
      <c r="B4" s="3"/>
      <c r="C4" s="3"/>
      <c r="D4" s="3"/>
      <c r="E4" s="3"/>
      <c r="F4" s="3"/>
    </row>
    <row r="5" spans="1:7" s="38" customFormat="1" ht="15" customHeight="1">
      <c r="A5" s="40"/>
      <c r="B5" s="40"/>
      <c r="C5" s="40"/>
      <c r="D5" s="40"/>
      <c r="E5" s="40"/>
      <c r="F5" s="4" t="s">
        <v>125</v>
      </c>
    </row>
    <row r="6" spans="1:7" s="39" customFormat="1" ht="71.400000000000006" customHeight="1">
      <c r="A6" s="8" t="s">
        <v>10</v>
      </c>
      <c r="B6" s="9"/>
      <c r="C6" s="10" t="s">
        <v>11</v>
      </c>
      <c r="D6" s="5" t="s">
        <v>12</v>
      </c>
      <c r="E6" s="6"/>
      <c r="F6" s="7"/>
      <c r="G6" s="41"/>
    </row>
    <row r="7" spans="1:7" s="39" customFormat="1" ht="38.4" customHeight="1">
      <c r="A7" s="12" t="s">
        <v>13</v>
      </c>
      <c r="B7" s="12" t="s">
        <v>14</v>
      </c>
      <c r="C7" s="11"/>
      <c r="D7" s="13" t="s">
        <v>71</v>
      </c>
      <c r="E7" s="14" t="s">
        <v>70</v>
      </c>
      <c r="F7" s="14" t="s">
        <v>17</v>
      </c>
      <c r="G7" s="41"/>
    </row>
    <row r="8" spans="1:7" s="38" customFormat="1" ht="18">
      <c r="A8" s="15"/>
      <c r="B8" s="15"/>
      <c r="C8" s="16" t="s">
        <v>1</v>
      </c>
      <c r="D8" s="24">
        <f>D10</f>
        <v>6.9121597334742546E-11</v>
      </c>
      <c r="E8" s="24">
        <f t="shared" ref="E8:F8" si="0">E10</f>
        <v>6.9121597334742546E-11</v>
      </c>
      <c r="F8" s="24">
        <f t="shared" si="0"/>
        <v>6.9121597334742546E-11</v>
      </c>
    </row>
    <row r="9" spans="1:7" s="38" customFormat="1">
      <c r="A9" s="15"/>
      <c r="B9" s="15"/>
      <c r="C9" s="17" t="s">
        <v>67</v>
      </c>
      <c r="D9" s="17"/>
      <c r="E9" s="17"/>
      <c r="F9" s="25"/>
    </row>
    <row r="10" spans="1:7" s="38" customFormat="1" ht="16.2" customHeight="1">
      <c r="A10" s="18" t="s">
        <v>43</v>
      </c>
      <c r="B10" s="19"/>
      <c r="C10" s="20"/>
      <c r="D10" s="26">
        <f>D12+D25+D37+D50</f>
        <v>6.9121597334742546E-11</v>
      </c>
      <c r="E10" s="26">
        <f t="shared" ref="E10:F10" si="1">E12+E25+E37+E50</f>
        <v>6.9121597334742546E-11</v>
      </c>
      <c r="F10" s="26">
        <f t="shared" si="1"/>
        <v>6.9121597334742546E-11</v>
      </c>
    </row>
    <row r="11" spans="1:7" s="38" customFormat="1" ht="18">
      <c r="A11" s="16">
        <v>1215</v>
      </c>
      <c r="B11" s="15"/>
      <c r="C11" s="21" t="s">
        <v>2</v>
      </c>
      <c r="D11" s="21"/>
      <c r="E11" s="21"/>
      <c r="F11" s="27"/>
    </row>
    <row r="12" spans="1:7" s="38" customFormat="1" ht="36">
      <c r="A12" s="15"/>
      <c r="B12" s="15"/>
      <c r="C12" s="22" t="s">
        <v>83</v>
      </c>
      <c r="D12" s="28">
        <f t="shared" ref="D12:E12" si="2">D19</f>
        <v>-534000</v>
      </c>
      <c r="E12" s="28">
        <f t="shared" si="2"/>
        <v>-534000</v>
      </c>
      <c r="F12" s="28">
        <f>F19</f>
        <v>-534000</v>
      </c>
    </row>
    <row r="13" spans="1:7" s="38" customFormat="1">
      <c r="A13" s="15"/>
      <c r="B13" s="15"/>
      <c r="C13" s="21" t="s">
        <v>3</v>
      </c>
      <c r="D13" s="21"/>
      <c r="E13" s="21"/>
      <c r="F13" s="17"/>
    </row>
    <row r="14" spans="1:7" s="38" customFormat="1" ht="69.599999999999994">
      <c r="A14" s="15"/>
      <c r="B14" s="15"/>
      <c r="C14" s="23" t="s">
        <v>84</v>
      </c>
      <c r="D14" s="17"/>
      <c r="E14" s="17"/>
      <c r="F14" s="17"/>
    </row>
    <row r="15" spans="1:7" s="38" customFormat="1">
      <c r="A15" s="15"/>
      <c r="B15" s="15"/>
      <c r="C15" s="21" t="s">
        <v>4</v>
      </c>
      <c r="D15" s="21"/>
      <c r="E15" s="21"/>
      <c r="F15" s="17"/>
    </row>
    <row r="16" spans="1:7" s="38" customFormat="1" ht="87">
      <c r="A16" s="15"/>
      <c r="B16" s="15"/>
      <c r="C16" s="23" t="s">
        <v>85</v>
      </c>
      <c r="D16" s="17"/>
      <c r="E16" s="17"/>
      <c r="F16" s="17"/>
    </row>
    <row r="17" spans="1:6" s="38" customFormat="1" ht="18.600000000000001" customHeight="1">
      <c r="A17" s="29" t="s">
        <v>5</v>
      </c>
      <c r="B17" s="29"/>
      <c r="C17" s="29"/>
      <c r="D17" s="29"/>
      <c r="E17" s="29"/>
      <c r="F17" s="29"/>
    </row>
    <row r="18" spans="1:6" s="38" customFormat="1" ht="18">
      <c r="A18" s="15"/>
      <c r="B18" s="16">
        <v>12009</v>
      </c>
      <c r="C18" s="21" t="s">
        <v>6</v>
      </c>
      <c r="D18" s="21"/>
      <c r="E18" s="21"/>
      <c r="F18" s="30"/>
    </row>
    <row r="19" spans="1:6" s="38" customFormat="1" ht="36">
      <c r="A19" s="15"/>
      <c r="B19" s="15"/>
      <c r="C19" s="22" t="s">
        <v>86</v>
      </c>
      <c r="D19" s="31">
        <f>-534000</f>
        <v>-534000</v>
      </c>
      <c r="E19" s="31">
        <f t="shared" ref="E19:F19" si="3">-534000</f>
        <v>-534000</v>
      </c>
      <c r="F19" s="31">
        <f t="shared" si="3"/>
        <v>-534000</v>
      </c>
    </row>
    <row r="20" spans="1:6" s="38" customFormat="1" ht="17.399999999999999" customHeight="1">
      <c r="A20" s="15"/>
      <c r="B20" s="15"/>
      <c r="C20" s="21" t="s">
        <v>7</v>
      </c>
      <c r="D20" s="21"/>
      <c r="E20" s="21"/>
      <c r="F20" s="32"/>
    </row>
    <row r="21" spans="1:6" s="38" customFormat="1" ht="34.799999999999997">
      <c r="A21" s="15"/>
      <c r="B21" s="15"/>
      <c r="C21" s="23" t="s">
        <v>87</v>
      </c>
      <c r="D21" s="17"/>
      <c r="E21" s="17"/>
      <c r="F21" s="32"/>
    </row>
    <row r="22" spans="1:6" s="38" customFormat="1">
      <c r="A22" s="15"/>
      <c r="B22" s="15"/>
      <c r="C22" s="21" t="s">
        <v>8</v>
      </c>
      <c r="D22" s="21"/>
      <c r="E22" s="21"/>
      <c r="F22" s="32"/>
    </row>
    <row r="23" spans="1:6" s="38" customFormat="1">
      <c r="A23" s="15"/>
      <c r="B23" s="15"/>
      <c r="C23" s="17" t="s">
        <v>61</v>
      </c>
      <c r="D23" s="17"/>
      <c r="E23" s="17"/>
      <c r="F23" s="32"/>
    </row>
    <row r="24" spans="1:6" s="38" customFormat="1" ht="18">
      <c r="A24" s="22" t="s">
        <v>102</v>
      </c>
      <c r="B24" s="33"/>
      <c r="C24" s="21" t="s">
        <v>2</v>
      </c>
      <c r="D24" s="17"/>
      <c r="E24" s="17"/>
      <c r="F24" s="32"/>
    </row>
    <row r="25" spans="1:6" s="38" customFormat="1" ht="18">
      <c r="A25" s="33"/>
      <c r="B25" s="33"/>
      <c r="C25" s="16" t="s">
        <v>103</v>
      </c>
      <c r="D25" s="34">
        <f>D31</f>
        <v>-56440.6</v>
      </c>
      <c r="E25" s="34">
        <f t="shared" ref="E25:F25" si="4">E31</f>
        <v>-56440.6</v>
      </c>
      <c r="F25" s="34">
        <f t="shared" si="4"/>
        <v>-56440.6</v>
      </c>
    </row>
    <row r="26" spans="1:6" s="38" customFormat="1">
      <c r="A26" s="33"/>
      <c r="B26" s="33"/>
      <c r="C26" s="21" t="s">
        <v>3</v>
      </c>
      <c r="D26" s="17"/>
      <c r="E26" s="17"/>
      <c r="F26" s="32"/>
    </row>
    <row r="27" spans="1:6" s="38" customFormat="1">
      <c r="A27" s="33"/>
      <c r="B27" s="33"/>
      <c r="C27" s="17" t="s">
        <v>104</v>
      </c>
      <c r="D27" s="17"/>
      <c r="E27" s="17"/>
      <c r="F27" s="32"/>
    </row>
    <row r="28" spans="1:6" s="38" customFormat="1">
      <c r="A28" s="33"/>
      <c r="B28" s="33"/>
      <c r="C28" s="21" t="s">
        <v>4</v>
      </c>
      <c r="D28" s="17"/>
      <c r="E28" s="17"/>
      <c r="F28" s="32"/>
    </row>
    <row r="29" spans="1:6" s="38" customFormat="1" ht="69.599999999999994">
      <c r="A29" s="33"/>
      <c r="B29" s="33"/>
      <c r="C29" s="17" t="s">
        <v>105</v>
      </c>
      <c r="D29" s="17"/>
      <c r="E29" s="17"/>
      <c r="F29" s="32"/>
    </row>
    <row r="30" spans="1:6" s="38" customFormat="1" ht="18">
      <c r="A30" s="15"/>
      <c r="B30" s="16" t="s">
        <v>106</v>
      </c>
      <c r="C30" s="21" t="s">
        <v>6</v>
      </c>
      <c r="D30" s="17"/>
      <c r="E30" s="17"/>
      <c r="F30" s="32"/>
    </row>
    <row r="31" spans="1:6" s="38" customFormat="1" ht="18">
      <c r="A31" s="15"/>
      <c r="B31" s="33"/>
      <c r="C31" s="22" t="s">
        <v>107</v>
      </c>
      <c r="D31" s="31">
        <f>-56440.6</f>
        <v>-56440.6</v>
      </c>
      <c r="E31" s="31">
        <f t="shared" ref="E31:F31" si="5">-56440.6</f>
        <v>-56440.6</v>
      </c>
      <c r="F31" s="31">
        <f t="shared" si="5"/>
        <v>-56440.6</v>
      </c>
    </row>
    <row r="32" spans="1:6" s="38" customFormat="1">
      <c r="A32" s="15"/>
      <c r="B32" s="33"/>
      <c r="C32" s="21" t="s">
        <v>7</v>
      </c>
      <c r="D32" s="17"/>
      <c r="E32" s="17"/>
      <c r="F32" s="32"/>
    </row>
    <row r="33" spans="1:6" s="38" customFormat="1" ht="69.599999999999994">
      <c r="A33" s="15"/>
      <c r="B33" s="33"/>
      <c r="C33" s="23" t="s">
        <v>108</v>
      </c>
      <c r="D33" s="17"/>
      <c r="E33" s="17"/>
      <c r="F33" s="32"/>
    </row>
    <row r="34" spans="1:6" s="38" customFormat="1">
      <c r="A34" s="15"/>
      <c r="B34" s="33"/>
      <c r="C34" s="21" t="s">
        <v>8</v>
      </c>
      <c r="D34" s="17"/>
      <c r="E34" s="17"/>
      <c r="F34" s="32"/>
    </row>
    <row r="35" spans="1:6" s="38" customFormat="1">
      <c r="A35" s="15"/>
      <c r="B35" s="33"/>
      <c r="C35" s="17" t="s">
        <v>109</v>
      </c>
      <c r="D35" s="17"/>
      <c r="E35" s="17"/>
      <c r="F35" s="32"/>
    </row>
    <row r="36" spans="1:6" s="38" customFormat="1" ht="18">
      <c r="A36" s="16">
        <v>1111</v>
      </c>
      <c r="B36" s="15"/>
      <c r="C36" s="21" t="s">
        <v>2</v>
      </c>
      <c r="D36" s="21"/>
      <c r="E36" s="21"/>
      <c r="F36" s="27"/>
    </row>
    <row r="37" spans="1:6" s="38" customFormat="1" ht="36">
      <c r="A37" s="15"/>
      <c r="B37" s="15"/>
      <c r="C37" s="16" t="s">
        <v>44</v>
      </c>
      <c r="D37" s="35">
        <f t="shared" ref="D37:E37" si="6">D44</f>
        <v>570720.80000000005</v>
      </c>
      <c r="E37" s="35">
        <f t="shared" si="6"/>
        <v>570720.80000000005</v>
      </c>
      <c r="F37" s="35">
        <f>F44</f>
        <v>570720.80000000005</v>
      </c>
    </row>
    <row r="38" spans="1:6" s="38" customFormat="1">
      <c r="A38" s="15"/>
      <c r="B38" s="15"/>
      <c r="C38" s="21" t="s">
        <v>3</v>
      </c>
      <c r="D38" s="21"/>
      <c r="E38" s="21"/>
      <c r="F38" s="17"/>
    </row>
    <row r="39" spans="1:6" s="38" customFormat="1" ht="34.799999999999997">
      <c r="A39" s="15"/>
      <c r="B39" s="15"/>
      <c r="C39" s="17" t="s">
        <v>45</v>
      </c>
      <c r="D39" s="17"/>
      <c r="E39" s="17"/>
      <c r="F39" s="17"/>
    </row>
    <row r="40" spans="1:6" s="38" customFormat="1">
      <c r="A40" s="15"/>
      <c r="B40" s="15"/>
      <c r="C40" s="21" t="s">
        <v>4</v>
      </c>
      <c r="D40" s="21"/>
      <c r="E40" s="21"/>
      <c r="F40" s="17"/>
    </row>
    <row r="41" spans="1:6" s="38" customFormat="1" ht="69.599999999999994">
      <c r="A41" s="15"/>
      <c r="B41" s="15"/>
      <c r="C41" s="17" t="s">
        <v>46</v>
      </c>
      <c r="D41" s="17"/>
      <c r="E41" s="17"/>
      <c r="F41" s="17"/>
    </row>
    <row r="42" spans="1:6" s="38" customFormat="1" ht="18.600000000000001" customHeight="1">
      <c r="A42" s="29" t="s">
        <v>5</v>
      </c>
      <c r="B42" s="29"/>
      <c r="C42" s="29"/>
      <c r="D42" s="29"/>
      <c r="E42" s="29"/>
      <c r="F42" s="29"/>
    </row>
    <row r="43" spans="1:6" s="38" customFormat="1" ht="18">
      <c r="A43" s="15"/>
      <c r="B43" s="16">
        <v>11004</v>
      </c>
      <c r="C43" s="21" t="s">
        <v>6</v>
      </c>
      <c r="D43" s="21"/>
      <c r="E43" s="21"/>
      <c r="F43" s="30"/>
    </row>
    <row r="44" spans="1:6" s="38" customFormat="1" ht="72">
      <c r="A44" s="15"/>
      <c r="B44" s="15"/>
      <c r="C44" s="16" t="s">
        <v>66</v>
      </c>
      <c r="D44" s="31">
        <v>570720.80000000005</v>
      </c>
      <c r="E44" s="31">
        <v>570720.80000000005</v>
      </c>
      <c r="F44" s="31">
        <v>570720.80000000005</v>
      </c>
    </row>
    <row r="45" spans="1:6" s="38" customFormat="1" ht="17.399999999999999" customHeight="1">
      <c r="A45" s="15"/>
      <c r="B45" s="15"/>
      <c r="C45" s="21" t="s">
        <v>7</v>
      </c>
      <c r="D45" s="21"/>
      <c r="E45" s="21"/>
      <c r="F45" s="32"/>
    </row>
    <row r="46" spans="1:6" s="38" customFormat="1" ht="73.2" customHeight="1">
      <c r="A46" s="15"/>
      <c r="B46" s="15"/>
      <c r="C46" s="17" t="s">
        <v>81</v>
      </c>
      <c r="D46" s="17"/>
      <c r="E46" s="17"/>
      <c r="F46" s="32"/>
    </row>
    <row r="47" spans="1:6" s="38" customFormat="1">
      <c r="A47" s="15"/>
      <c r="B47" s="15"/>
      <c r="C47" s="21" t="s">
        <v>8</v>
      </c>
      <c r="D47" s="21"/>
      <c r="E47" s="21"/>
      <c r="F47" s="32"/>
    </row>
    <row r="48" spans="1:6" s="38" customFormat="1">
      <c r="A48" s="15"/>
      <c r="B48" s="15"/>
      <c r="C48" s="17" t="s">
        <v>61</v>
      </c>
      <c r="D48" s="17"/>
      <c r="E48" s="17"/>
      <c r="F48" s="32"/>
    </row>
    <row r="49" spans="1:6" s="38" customFormat="1" ht="18">
      <c r="A49" s="16">
        <v>1045</v>
      </c>
      <c r="B49" s="15"/>
      <c r="C49" s="21" t="s">
        <v>2</v>
      </c>
      <c r="D49" s="21"/>
      <c r="E49" s="21"/>
      <c r="F49" s="36"/>
    </row>
    <row r="50" spans="1:6" s="38" customFormat="1" ht="20.25" customHeight="1">
      <c r="A50" s="15"/>
      <c r="B50" s="15"/>
      <c r="C50" s="16" t="s">
        <v>51</v>
      </c>
      <c r="D50" s="31">
        <f t="shared" ref="D50:F50" si="7">D57</f>
        <v>19719.8</v>
      </c>
      <c r="E50" s="31">
        <f t="shared" si="7"/>
        <v>19719.8</v>
      </c>
      <c r="F50" s="31">
        <f t="shared" si="7"/>
        <v>19719.8</v>
      </c>
    </row>
    <row r="51" spans="1:6" s="38" customFormat="1">
      <c r="A51" s="15"/>
      <c r="B51" s="15"/>
      <c r="C51" s="21" t="s">
        <v>3</v>
      </c>
      <c r="D51" s="21"/>
      <c r="E51" s="21"/>
      <c r="F51" s="17"/>
    </row>
    <row r="52" spans="1:6" s="38" customFormat="1" ht="76.2" customHeight="1">
      <c r="A52" s="15"/>
      <c r="B52" s="15"/>
      <c r="C52" s="17" t="s">
        <v>55</v>
      </c>
      <c r="D52" s="17"/>
      <c r="E52" s="17"/>
      <c r="F52" s="17"/>
    </row>
    <row r="53" spans="1:6" s="38" customFormat="1">
      <c r="A53" s="15"/>
      <c r="B53" s="15"/>
      <c r="C53" s="21" t="s">
        <v>4</v>
      </c>
      <c r="D53" s="21"/>
      <c r="E53" s="21"/>
      <c r="F53" s="17"/>
    </row>
    <row r="54" spans="1:6" s="38" customFormat="1" ht="50.4" customHeight="1">
      <c r="A54" s="15"/>
      <c r="B54" s="15"/>
      <c r="C54" s="17" t="s">
        <v>56</v>
      </c>
      <c r="D54" s="17"/>
      <c r="E54" s="17"/>
      <c r="F54" s="17"/>
    </row>
    <row r="55" spans="1:6" s="38" customFormat="1" ht="18" customHeight="1">
      <c r="A55" s="29" t="s">
        <v>5</v>
      </c>
      <c r="B55" s="29"/>
      <c r="C55" s="29"/>
      <c r="D55" s="29"/>
      <c r="E55" s="29"/>
      <c r="F55" s="29"/>
    </row>
    <row r="56" spans="1:6" s="38" customFormat="1">
      <c r="A56" s="15"/>
      <c r="B56" s="17"/>
      <c r="C56" s="21" t="s">
        <v>6</v>
      </c>
      <c r="D56" s="21"/>
      <c r="E56" s="21"/>
      <c r="F56" s="30"/>
    </row>
    <row r="57" spans="1:6" s="38" customFormat="1" ht="72">
      <c r="A57" s="15"/>
      <c r="B57" s="37">
        <v>11003</v>
      </c>
      <c r="C57" s="16" t="s">
        <v>65</v>
      </c>
      <c r="D57" s="31">
        <v>19719.8</v>
      </c>
      <c r="E57" s="31">
        <v>19719.8</v>
      </c>
      <c r="F57" s="31">
        <v>19719.8</v>
      </c>
    </row>
    <row r="58" spans="1:6" s="38" customFormat="1" ht="16.2" customHeight="1">
      <c r="A58" s="15"/>
      <c r="B58" s="15"/>
      <c r="C58" s="21" t="s">
        <v>7</v>
      </c>
      <c r="D58" s="21"/>
      <c r="E58" s="21"/>
      <c r="F58" s="32"/>
    </row>
    <row r="59" spans="1:6" s="38" customFormat="1" ht="90.6" customHeight="1">
      <c r="A59" s="15"/>
      <c r="B59" s="15"/>
      <c r="C59" s="17" t="s">
        <v>80</v>
      </c>
      <c r="D59" s="17"/>
      <c r="E59" s="17"/>
      <c r="F59" s="32"/>
    </row>
    <row r="60" spans="1:6" s="38" customFormat="1">
      <c r="A60" s="15"/>
      <c r="B60" s="15"/>
      <c r="C60" s="21" t="s">
        <v>8</v>
      </c>
      <c r="D60" s="21"/>
      <c r="E60" s="21"/>
      <c r="F60" s="32"/>
    </row>
    <row r="61" spans="1:6" s="38" customFormat="1">
      <c r="A61" s="15"/>
      <c r="B61" s="15"/>
      <c r="C61" s="17" t="s">
        <v>61</v>
      </c>
      <c r="D61" s="17"/>
      <c r="E61" s="17"/>
      <c r="F61" s="32"/>
    </row>
  </sheetData>
  <mergeCells count="11">
    <mergeCell ref="A55:F55"/>
    <mergeCell ref="A10:C10"/>
    <mergeCell ref="A17:F17"/>
    <mergeCell ref="C1:F1"/>
    <mergeCell ref="C2:F2"/>
    <mergeCell ref="C3:F3"/>
    <mergeCell ref="A4:F4"/>
    <mergeCell ref="A6:B6"/>
    <mergeCell ref="C6:C7"/>
    <mergeCell ref="A42:F42"/>
    <mergeCell ref="D6:F6"/>
  </mergeCells>
  <pageMargins left="0.75" right="0.75" top="1" bottom="1" header="0.5" footer="0.5"/>
  <pageSetup paperSize="9" scale="75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Q72"/>
  <sheetViews>
    <sheetView zoomScale="110" zoomScaleNormal="110" workbookViewId="0">
      <selection sqref="A1:XFD1048576"/>
    </sheetView>
  </sheetViews>
  <sheetFormatPr defaultColWidth="9.125" defaultRowHeight="17.399999999999999"/>
  <cols>
    <col min="1" max="1" width="9.625" style="54" customWidth="1"/>
    <col min="2" max="2" width="8.875" style="54" customWidth="1"/>
    <col min="3" max="3" width="7.625" style="54" customWidth="1"/>
    <col min="4" max="4" width="10.875" style="54" customWidth="1"/>
    <col min="5" max="5" width="16.125" style="54" customWidth="1"/>
    <col min="6" max="6" width="77.75" style="91" customWidth="1"/>
    <col min="7" max="7" width="15.875" style="91" customWidth="1"/>
    <col min="8" max="8" width="16" style="91" customWidth="1"/>
    <col min="9" max="9" width="15.75" style="91" customWidth="1"/>
    <col min="10" max="10" width="9.125" style="54"/>
    <col min="11" max="11" width="12.125" style="54" bestFit="1" customWidth="1"/>
    <col min="12" max="16384" width="9.125" style="54"/>
  </cols>
  <sheetData>
    <row r="1" spans="1:17" s="43" customFormat="1" ht="18" customHeight="1">
      <c r="F1" s="1" t="s">
        <v>101</v>
      </c>
      <c r="G1" s="1"/>
      <c r="H1" s="1"/>
      <c r="I1" s="1"/>
      <c r="J1" s="44"/>
      <c r="K1" s="44"/>
      <c r="L1" s="44"/>
      <c r="M1" s="44"/>
      <c r="N1" s="44"/>
      <c r="O1" s="44"/>
    </row>
    <row r="2" spans="1:17" s="43" customFormat="1">
      <c r="F2" s="2" t="s">
        <v>68</v>
      </c>
      <c r="G2" s="2"/>
      <c r="H2" s="2"/>
      <c r="I2" s="2"/>
      <c r="J2" s="44"/>
      <c r="K2" s="44"/>
      <c r="L2" s="44"/>
      <c r="M2" s="44"/>
      <c r="N2" s="44"/>
      <c r="O2" s="44"/>
    </row>
    <row r="3" spans="1:17" s="43" customFormat="1">
      <c r="F3" s="2" t="s">
        <v>22</v>
      </c>
      <c r="G3" s="2"/>
      <c r="H3" s="2"/>
      <c r="I3" s="2"/>
      <c r="J3" s="44"/>
      <c r="K3" s="44"/>
      <c r="L3" s="44"/>
      <c r="M3" s="44"/>
      <c r="N3" s="44"/>
      <c r="O3" s="44"/>
    </row>
    <row r="4" spans="1:17" s="43" customFormat="1" ht="65.25" customHeight="1">
      <c r="A4" s="45" t="s">
        <v>90</v>
      </c>
      <c r="B4" s="45"/>
      <c r="C4" s="45"/>
      <c r="D4" s="45"/>
      <c r="E4" s="45"/>
      <c r="F4" s="45"/>
      <c r="G4" s="45"/>
      <c r="H4" s="45"/>
      <c r="I4" s="45"/>
      <c r="J4" s="44"/>
      <c r="K4" s="44"/>
      <c r="L4" s="44"/>
      <c r="M4" s="44"/>
      <c r="N4" s="44"/>
      <c r="O4" s="44"/>
    </row>
    <row r="5" spans="1:17" s="43" customFormat="1" ht="15" customHeight="1">
      <c r="A5" s="46"/>
      <c r="B5" s="46"/>
      <c r="C5" s="46"/>
      <c r="D5" s="46"/>
      <c r="E5" s="46"/>
      <c r="F5" s="46"/>
      <c r="G5" s="46"/>
      <c r="H5" s="46"/>
      <c r="I5" s="4" t="s">
        <v>125</v>
      </c>
      <c r="J5" s="44"/>
      <c r="K5" s="44"/>
      <c r="L5" s="44"/>
      <c r="M5" s="44"/>
      <c r="N5" s="44"/>
      <c r="O5" s="44"/>
    </row>
    <row r="6" spans="1:17" ht="69.599999999999994" customHeight="1">
      <c r="A6" s="47" t="s">
        <v>15</v>
      </c>
      <c r="B6" s="48"/>
      <c r="C6" s="49"/>
      <c r="D6" s="47" t="s">
        <v>0</v>
      </c>
      <c r="E6" s="49"/>
      <c r="F6" s="50" t="s">
        <v>16</v>
      </c>
      <c r="G6" s="51" t="s">
        <v>42</v>
      </c>
      <c r="H6" s="52"/>
      <c r="I6" s="53"/>
    </row>
    <row r="7" spans="1:17" ht="34.799999999999997">
      <c r="A7" s="55" t="s">
        <v>23</v>
      </c>
      <c r="B7" s="55" t="s">
        <v>24</v>
      </c>
      <c r="C7" s="55" t="s">
        <v>18</v>
      </c>
      <c r="D7" s="55" t="s">
        <v>25</v>
      </c>
      <c r="E7" s="55" t="s">
        <v>41</v>
      </c>
      <c r="F7" s="56"/>
      <c r="G7" s="13" t="s">
        <v>71</v>
      </c>
      <c r="H7" s="14" t="s">
        <v>70</v>
      </c>
      <c r="I7" s="14" t="s">
        <v>17</v>
      </c>
    </row>
    <row r="8" spans="1:17" ht="18">
      <c r="A8" s="55"/>
      <c r="B8" s="55"/>
      <c r="C8" s="55"/>
      <c r="D8" s="55"/>
      <c r="E8" s="55"/>
      <c r="F8" s="57" t="s">
        <v>1</v>
      </c>
      <c r="G8" s="58">
        <f>G10</f>
        <v>6.9121597334742546E-11</v>
      </c>
      <c r="H8" s="58">
        <f t="shared" ref="H8:I8" si="0">H10</f>
        <v>6.9121597334742546E-11</v>
      </c>
      <c r="I8" s="58">
        <f t="shared" si="0"/>
        <v>6.9121597334742546E-11</v>
      </c>
    </row>
    <row r="9" spans="1:17">
      <c r="A9" s="59"/>
      <c r="B9" s="59"/>
      <c r="C9" s="59"/>
      <c r="D9" s="59"/>
      <c r="E9" s="59"/>
      <c r="F9" s="60" t="s">
        <v>20</v>
      </c>
      <c r="G9" s="60"/>
      <c r="H9" s="60"/>
      <c r="I9" s="61"/>
    </row>
    <row r="10" spans="1:17" s="66" customFormat="1" ht="21" customHeight="1">
      <c r="A10" s="62" t="s">
        <v>69</v>
      </c>
      <c r="B10" s="63"/>
      <c r="C10" s="63"/>
      <c r="D10" s="63"/>
      <c r="E10" s="63"/>
      <c r="F10" s="64"/>
      <c r="G10" s="65">
        <f>G11</f>
        <v>6.9121597334742546E-11</v>
      </c>
      <c r="H10" s="65">
        <f t="shared" ref="H10:I10" si="1">H11</f>
        <v>6.9121597334742546E-11</v>
      </c>
      <c r="I10" s="65">
        <f t="shared" si="1"/>
        <v>6.9121597334742546E-11</v>
      </c>
    </row>
    <row r="11" spans="1:17" ht="18">
      <c r="A11" s="67" t="s">
        <v>47</v>
      </c>
      <c r="B11" s="15"/>
      <c r="C11" s="15"/>
      <c r="D11" s="15"/>
      <c r="E11" s="15"/>
      <c r="F11" s="16" t="s">
        <v>48</v>
      </c>
      <c r="G11" s="68">
        <f>G13+G28+G43+G58</f>
        <v>6.9121597334742546E-11</v>
      </c>
      <c r="H11" s="68">
        <f t="shared" ref="H11:I11" si="2">H13+H28+H43+H58</f>
        <v>6.9121597334742546E-11</v>
      </c>
      <c r="I11" s="68">
        <f t="shared" si="2"/>
        <v>6.9121597334742546E-11</v>
      </c>
    </row>
    <row r="12" spans="1:17">
      <c r="A12" s="15"/>
      <c r="B12" s="15"/>
      <c r="C12" s="15"/>
      <c r="D12" s="15"/>
      <c r="E12" s="15"/>
      <c r="F12" s="17" t="s">
        <v>20</v>
      </c>
      <c r="G12" s="17"/>
      <c r="H12" s="17"/>
      <c r="I12" s="69"/>
    </row>
    <row r="13" spans="1:17" ht="18">
      <c r="A13" s="15"/>
      <c r="B13" s="67" t="s">
        <v>78</v>
      </c>
      <c r="C13" s="15"/>
      <c r="D13" s="15"/>
      <c r="E13" s="15"/>
      <c r="F13" s="22" t="s">
        <v>79</v>
      </c>
      <c r="G13" s="68">
        <f t="shared" ref="G13:I13" si="3">G15</f>
        <v>-534000</v>
      </c>
      <c r="H13" s="68">
        <f t="shared" si="3"/>
        <v>-534000</v>
      </c>
      <c r="I13" s="68">
        <f t="shared" si="3"/>
        <v>-534000</v>
      </c>
    </row>
    <row r="14" spans="1:17">
      <c r="A14" s="15"/>
      <c r="B14" s="15"/>
      <c r="C14" s="15"/>
      <c r="D14" s="15"/>
      <c r="E14" s="15"/>
      <c r="F14" s="17" t="s">
        <v>20</v>
      </c>
      <c r="G14" s="17"/>
      <c r="H14" s="17"/>
      <c r="I14" s="32"/>
    </row>
    <row r="15" spans="1:17" ht="18">
      <c r="A15" s="15"/>
      <c r="B15" s="15"/>
      <c r="C15" s="70" t="s">
        <v>21</v>
      </c>
      <c r="D15" s="15"/>
      <c r="E15" s="15"/>
      <c r="F15" s="22" t="s">
        <v>79</v>
      </c>
      <c r="G15" s="68">
        <f t="shared" ref="G15:H15" si="4">G19</f>
        <v>-534000</v>
      </c>
      <c r="H15" s="68">
        <f t="shared" si="4"/>
        <v>-534000</v>
      </c>
      <c r="I15" s="68">
        <f>I19</f>
        <v>-534000</v>
      </c>
    </row>
    <row r="16" spans="1:17">
      <c r="A16" s="15"/>
      <c r="B16" s="15"/>
      <c r="C16" s="15"/>
      <c r="D16" s="15"/>
      <c r="E16" s="15"/>
      <c r="F16" s="17" t="s">
        <v>62</v>
      </c>
      <c r="G16" s="17"/>
      <c r="H16" s="17"/>
      <c r="I16" s="32"/>
      <c r="J16" s="71"/>
      <c r="K16" s="72"/>
      <c r="L16" s="72"/>
      <c r="M16" s="72"/>
      <c r="N16" s="72"/>
      <c r="O16" s="72"/>
      <c r="P16" s="72"/>
      <c r="Q16" s="72"/>
    </row>
    <row r="17" spans="1:17" ht="36">
      <c r="A17" s="15"/>
      <c r="B17" s="15"/>
      <c r="C17" s="15"/>
      <c r="D17" s="73">
        <v>1215</v>
      </c>
      <c r="E17" s="15"/>
      <c r="F17" s="74" t="s">
        <v>83</v>
      </c>
      <c r="G17" s="17"/>
      <c r="H17" s="17"/>
      <c r="I17" s="32"/>
      <c r="J17" s="75"/>
      <c r="K17" s="75"/>
      <c r="L17" s="75"/>
      <c r="M17" s="75"/>
      <c r="N17" s="75"/>
      <c r="O17" s="75"/>
      <c r="P17" s="75"/>
      <c r="Q17" s="75"/>
    </row>
    <row r="18" spans="1:17" ht="18">
      <c r="A18" s="15"/>
      <c r="B18" s="15"/>
      <c r="C18" s="15"/>
      <c r="D18" s="73"/>
      <c r="E18" s="15"/>
      <c r="F18" s="23" t="s">
        <v>20</v>
      </c>
      <c r="G18" s="17"/>
      <c r="H18" s="17"/>
      <c r="I18" s="32"/>
      <c r="J18" s="75"/>
      <c r="K18" s="75"/>
      <c r="L18" s="75"/>
      <c r="M18" s="75"/>
      <c r="N18" s="75"/>
      <c r="O18" s="75"/>
      <c r="P18" s="75"/>
      <c r="Q18" s="75"/>
    </row>
    <row r="19" spans="1:17" ht="36">
      <c r="A19" s="15"/>
      <c r="B19" s="15"/>
      <c r="C19" s="15"/>
      <c r="D19" s="23"/>
      <c r="E19" s="76">
        <v>12009</v>
      </c>
      <c r="F19" s="74" t="s">
        <v>86</v>
      </c>
      <c r="G19" s="77">
        <f t="shared" ref="G19:I19" si="5">G21</f>
        <v>-534000</v>
      </c>
      <c r="H19" s="77">
        <f t="shared" si="5"/>
        <v>-534000</v>
      </c>
      <c r="I19" s="77">
        <f t="shared" si="5"/>
        <v>-534000</v>
      </c>
    </row>
    <row r="20" spans="1:17">
      <c r="A20" s="15"/>
      <c r="B20" s="15"/>
      <c r="C20" s="15"/>
      <c r="D20" s="15"/>
      <c r="E20" s="15"/>
      <c r="F20" s="60" t="s">
        <v>26</v>
      </c>
      <c r="G20" s="60"/>
      <c r="H20" s="60"/>
      <c r="I20" s="60"/>
    </row>
    <row r="21" spans="1:17" ht="34.799999999999997">
      <c r="A21" s="15"/>
      <c r="B21" s="15"/>
      <c r="C21" s="15"/>
      <c r="D21" s="15"/>
      <c r="E21" s="15"/>
      <c r="F21" s="78" t="s">
        <v>9</v>
      </c>
      <c r="G21" s="92">
        <f t="shared" ref="G21:H21" si="6">G23</f>
        <v>-534000</v>
      </c>
      <c r="H21" s="92">
        <f t="shared" si="6"/>
        <v>-534000</v>
      </c>
      <c r="I21" s="92">
        <f>I23</f>
        <v>-534000</v>
      </c>
    </row>
    <row r="22" spans="1:17" ht="34.799999999999997">
      <c r="A22" s="15"/>
      <c r="B22" s="15"/>
      <c r="C22" s="15"/>
      <c r="D22" s="15"/>
      <c r="E22" s="15"/>
      <c r="F22" s="60" t="s">
        <v>27</v>
      </c>
      <c r="G22" s="60"/>
      <c r="H22" s="60"/>
      <c r="I22" s="60"/>
    </row>
    <row r="23" spans="1:17">
      <c r="A23" s="15"/>
      <c r="B23" s="15"/>
      <c r="C23" s="15"/>
      <c r="D23" s="15"/>
      <c r="E23" s="15"/>
      <c r="F23" s="60" t="s">
        <v>19</v>
      </c>
      <c r="G23" s="79">
        <f t="shared" ref="G23:H26" si="7">G24</f>
        <v>-534000</v>
      </c>
      <c r="H23" s="79">
        <f t="shared" si="7"/>
        <v>-534000</v>
      </c>
      <c r="I23" s="79">
        <f>I24</f>
        <v>-534000</v>
      </c>
    </row>
    <row r="24" spans="1:17">
      <c r="A24" s="15"/>
      <c r="B24" s="15"/>
      <c r="C24" s="15"/>
      <c r="D24" s="15"/>
      <c r="E24" s="15"/>
      <c r="F24" s="60" t="s">
        <v>28</v>
      </c>
      <c r="G24" s="79">
        <f t="shared" si="7"/>
        <v>-534000</v>
      </c>
      <c r="H24" s="79">
        <f t="shared" si="7"/>
        <v>-534000</v>
      </c>
      <c r="I24" s="79">
        <f>I25</f>
        <v>-534000</v>
      </c>
    </row>
    <row r="25" spans="1:17">
      <c r="A25" s="15"/>
      <c r="B25" s="15"/>
      <c r="C25" s="15"/>
      <c r="D25" s="15"/>
      <c r="E25" s="15"/>
      <c r="F25" s="60" t="s">
        <v>77</v>
      </c>
      <c r="G25" s="79">
        <f t="shared" si="7"/>
        <v>-534000</v>
      </c>
      <c r="H25" s="79">
        <f t="shared" si="7"/>
        <v>-534000</v>
      </c>
      <c r="I25" s="79">
        <f>I26</f>
        <v>-534000</v>
      </c>
    </row>
    <row r="26" spans="1:17" ht="17.399999999999999" customHeight="1">
      <c r="A26" s="15"/>
      <c r="B26" s="15"/>
      <c r="C26" s="15"/>
      <c r="D26" s="15"/>
      <c r="E26" s="15"/>
      <c r="F26" s="23" t="s">
        <v>88</v>
      </c>
      <c r="G26" s="79">
        <f t="shared" si="7"/>
        <v>-534000</v>
      </c>
      <c r="H26" s="79">
        <f t="shared" si="7"/>
        <v>-534000</v>
      </c>
      <c r="I26" s="79">
        <f>I27</f>
        <v>-534000</v>
      </c>
    </row>
    <row r="27" spans="1:17" ht="34.799999999999997">
      <c r="A27" s="15"/>
      <c r="B27" s="15"/>
      <c r="C27" s="15"/>
      <c r="D27" s="15"/>
      <c r="E27" s="15"/>
      <c r="F27" s="23" t="s">
        <v>89</v>
      </c>
      <c r="G27" s="27">
        <f>'Հավելված N 1'!D19</f>
        <v>-534000</v>
      </c>
      <c r="H27" s="27">
        <f>'Հավելված N 1'!E19</f>
        <v>-534000</v>
      </c>
      <c r="I27" s="27">
        <f>'Հավելված N 1'!F19</f>
        <v>-534000</v>
      </c>
    </row>
    <row r="28" spans="1:17" ht="18">
      <c r="A28" s="15"/>
      <c r="B28" s="67" t="s">
        <v>110</v>
      </c>
      <c r="C28" s="33"/>
      <c r="D28" s="33"/>
      <c r="E28" s="33"/>
      <c r="F28" s="22" t="s">
        <v>111</v>
      </c>
      <c r="G28" s="80">
        <f>G30</f>
        <v>-56440.6</v>
      </c>
      <c r="H28" s="80">
        <f t="shared" ref="H28:I28" si="8">H30</f>
        <v>-56440.6</v>
      </c>
      <c r="I28" s="80">
        <f t="shared" si="8"/>
        <v>-56440.6</v>
      </c>
    </row>
    <row r="29" spans="1:17">
      <c r="A29" s="15"/>
      <c r="B29" s="33"/>
      <c r="C29" s="33"/>
      <c r="D29" s="33"/>
      <c r="E29" s="33"/>
      <c r="F29" s="17" t="s">
        <v>20</v>
      </c>
      <c r="G29" s="27"/>
      <c r="H29" s="27"/>
      <c r="I29" s="27"/>
    </row>
    <row r="30" spans="1:17" ht="18">
      <c r="A30" s="15"/>
      <c r="B30" s="15"/>
      <c r="C30" s="70" t="s">
        <v>110</v>
      </c>
      <c r="D30" s="33"/>
      <c r="E30" s="33"/>
      <c r="F30" s="22" t="s">
        <v>112</v>
      </c>
      <c r="G30" s="27">
        <f>G32</f>
        <v>-56440.6</v>
      </c>
      <c r="H30" s="27">
        <f t="shared" ref="H30:I30" si="9">H32</f>
        <v>-56440.6</v>
      </c>
      <c r="I30" s="27">
        <f t="shared" si="9"/>
        <v>-56440.6</v>
      </c>
    </row>
    <row r="31" spans="1:17">
      <c r="A31" s="15"/>
      <c r="B31" s="15"/>
      <c r="C31" s="33"/>
      <c r="D31" s="33"/>
      <c r="E31" s="33"/>
      <c r="F31" s="17" t="s">
        <v>20</v>
      </c>
      <c r="G31" s="27"/>
      <c r="H31" s="27"/>
      <c r="I31" s="27"/>
    </row>
    <row r="32" spans="1:17" ht="18">
      <c r="A32" s="15"/>
      <c r="B32" s="15"/>
      <c r="C32" s="15"/>
      <c r="D32" s="73" t="s">
        <v>102</v>
      </c>
      <c r="E32" s="33"/>
      <c r="F32" s="74" t="s">
        <v>103</v>
      </c>
      <c r="G32" s="27">
        <f>G34</f>
        <v>-56440.6</v>
      </c>
      <c r="H32" s="27">
        <f t="shared" ref="H32:I32" si="10">H34</f>
        <v>-56440.6</v>
      </c>
      <c r="I32" s="27">
        <f t="shared" si="10"/>
        <v>-56440.6</v>
      </c>
    </row>
    <row r="33" spans="1:17">
      <c r="A33" s="15"/>
      <c r="B33" s="15"/>
      <c r="C33" s="15"/>
      <c r="D33" s="33"/>
      <c r="E33" s="33"/>
      <c r="F33" s="17" t="s">
        <v>20</v>
      </c>
      <c r="G33" s="27"/>
      <c r="H33" s="27"/>
      <c r="I33" s="27"/>
    </row>
    <row r="34" spans="1:17" ht="18">
      <c r="A34" s="15"/>
      <c r="B34" s="15"/>
      <c r="C34" s="15"/>
      <c r="D34" s="33"/>
      <c r="E34" s="76" t="s">
        <v>106</v>
      </c>
      <c r="F34" s="74" t="s">
        <v>107</v>
      </c>
      <c r="G34" s="27">
        <f>G36</f>
        <v>-56440.6</v>
      </c>
      <c r="H34" s="27">
        <f t="shared" ref="H34:I34" si="11">H36</f>
        <v>-56440.6</v>
      </c>
      <c r="I34" s="27">
        <f t="shared" si="11"/>
        <v>-56440.6</v>
      </c>
    </row>
    <row r="35" spans="1:17">
      <c r="A35" s="15"/>
      <c r="B35" s="15"/>
      <c r="C35" s="15"/>
      <c r="D35" s="33"/>
      <c r="E35" s="33"/>
      <c r="F35" s="60" t="s">
        <v>26</v>
      </c>
      <c r="G35" s="27"/>
      <c r="H35" s="27"/>
      <c r="I35" s="27"/>
    </row>
    <row r="36" spans="1:17" ht="34.799999999999997">
      <c r="A36" s="15"/>
      <c r="B36" s="15"/>
      <c r="C36" s="15"/>
      <c r="D36" s="33"/>
      <c r="E36" s="33"/>
      <c r="F36" s="78" t="s">
        <v>9</v>
      </c>
      <c r="G36" s="27">
        <f>G38</f>
        <v>-56440.6</v>
      </c>
      <c r="H36" s="27">
        <f t="shared" ref="H36:I36" si="12">H38</f>
        <v>-56440.6</v>
      </c>
      <c r="I36" s="27">
        <f t="shared" si="12"/>
        <v>-56440.6</v>
      </c>
    </row>
    <row r="37" spans="1:17" ht="34.799999999999997">
      <c r="A37" s="15"/>
      <c r="B37" s="15"/>
      <c r="C37" s="15"/>
      <c r="D37" s="33"/>
      <c r="E37" s="33"/>
      <c r="F37" s="60" t="s">
        <v>27</v>
      </c>
      <c r="G37" s="27"/>
      <c r="H37" s="27"/>
      <c r="I37" s="27"/>
    </row>
    <row r="38" spans="1:17">
      <c r="A38" s="15"/>
      <c r="B38" s="15"/>
      <c r="C38" s="15"/>
      <c r="D38" s="33"/>
      <c r="E38" s="33"/>
      <c r="F38" s="60" t="s">
        <v>19</v>
      </c>
      <c r="G38" s="27">
        <f>G39</f>
        <v>-56440.6</v>
      </c>
      <c r="H38" s="27">
        <f t="shared" ref="H38:I38" si="13">H39</f>
        <v>-56440.6</v>
      </c>
      <c r="I38" s="27">
        <f t="shared" si="13"/>
        <v>-56440.6</v>
      </c>
    </row>
    <row r="39" spans="1:17">
      <c r="A39" s="15"/>
      <c r="B39" s="15"/>
      <c r="C39" s="15"/>
      <c r="D39" s="33"/>
      <c r="E39" s="33"/>
      <c r="F39" s="60" t="s">
        <v>28</v>
      </c>
      <c r="G39" s="27">
        <f>G40</f>
        <v>-56440.6</v>
      </c>
      <c r="H39" s="27">
        <f t="shared" ref="H39:I39" si="14">H40</f>
        <v>-56440.6</v>
      </c>
      <c r="I39" s="27">
        <f t="shared" si="14"/>
        <v>-56440.6</v>
      </c>
    </row>
    <row r="40" spans="1:17">
      <c r="A40" s="15"/>
      <c r="B40" s="15"/>
      <c r="C40" s="15"/>
      <c r="D40" s="33"/>
      <c r="E40" s="33"/>
      <c r="F40" s="60" t="s">
        <v>113</v>
      </c>
      <c r="G40" s="27">
        <f>G41</f>
        <v>-56440.6</v>
      </c>
      <c r="H40" s="27">
        <f t="shared" ref="H40:I40" si="15">H41</f>
        <v>-56440.6</v>
      </c>
      <c r="I40" s="27">
        <f t="shared" si="15"/>
        <v>-56440.6</v>
      </c>
    </row>
    <row r="41" spans="1:17">
      <c r="A41" s="15"/>
      <c r="B41" s="15"/>
      <c r="C41" s="15"/>
      <c r="D41" s="33"/>
      <c r="E41" s="33"/>
      <c r="F41" s="23" t="s">
        <v>114</v>
      </c>
      <c r="G41" s="27">
        <f>G42</f>
        <v>-56440.6</v>
      </c>
      <c r="H41" s="27">
        <f t="shared" ref="H41:I41" si="16">H42</f>
        <v>-56440.6</v>
      </c>
      <c r="I41" s="27">
        <f t="shared" si="16"/>
        <v>-56440.6</v>
      </c>
    </row>
    <row r="42" spans="1:17" ht="34.799999999999997">
      <c r="A42" s="15"/>
      <c r="B42" s="15"/>
      <c r="C42" s="15"/>
      <c r="D42" s="33"/>
      <c r="E42" s="33"/>
      <c r="F42" s="23" t="s">
        <v>115</v>
      </c>
      <c r="G42" s="27">
        <f>'Հավելված N 1'!D31</f>
        <v>-56440.6</v>
      </c>
      <c r="H42" s="27">
        <f>'Հավելված N 1'!E31</f>
        <v>-56440.6</v>
      </c>
      <c r="I42" s="27">
        <f>'Հավելված N 1'!F31</f>
        <v>-56440.6</v>
      </c>
    </row>
    <row r="43" spans="1:17" ht="18">
      <c r="A43" s="15"/>
      <c r="B43" s="67" t="s">
        <v>52</v>
      </c>
      <c r="C43" s="15"/>
      <c r="D43" s="15"/>
      <c r="E43" s="15"/>
      <c r="F43" s="16" t="s">
        <v>53</v>
      </c>
      <c r="G43" s="68">
        <f t="shared" ref="G43:I43" si="17">G45</f>
        <v>570720.80000000005</v>
      </c>
      <c r="H43" s="68">
        <f t="shared" si="17"/>
        <v>570720.80000000005</v>
      </c>
      <c r="I43" s="68">
        <f t="shared" si="17"/>
        <v>570720.80000000005</v>
      </c>
    </row>
    <row r="44" spans="1:17">
      <c r="A44" s="15"/>
      <c r="B44" s="15"/>
      <c r="C44" s="15"/>
      <c r="D44" s="15"/>
      <c r="E44" s="15"/>
      <c r="F44" s="17" t="s">
        <v>20</v>
      </c>
      <c r="G44" s="17"/>
      <c r="H44" s="17"/>
      <c r="I44" s="32"/>
    </row>
    <row r="45" spans="1:17" ht="18">
      <c r="A45" s="15"/>
      <c r="B45" s="15"/>
      <c r="C45" s="70" t="s">
        <v>21</v>
      </c>
      <c r="D45" s="15"/>
      <c r="E45" s="15"/>
      <c r="F45" s="16" t="s">
        <v>54</v>
      </c>
      <c r="G45" s="68">
        <f>G49</f>
        <v>570720.80000000005</v>
      </c>
      <c r="H45" s="68">
        <f>H49</f>
        <v>570720.80000000005</v>
      </c>
      <c r="I45" s="68">
        <f>I49</f>
        <v>570720.80000000005</v>
      </c>
    </row>
    <row r="46" spans="1:17">
      <c r="A46" s="15"/>
      <c r="B46" s="15"/>
      <c r="C46" s="15"/>
      <c r="D46" s="15"/>
      <c r="E46" s="15"/>
      <c r="F46" s="17" t="s">
        <v>62</v>
      </c>
      <c r="G46" s="17"/>
      <c r="H46" s="17"/>
      <c r="I46" s="32"/>
      <c r="J46" s="71"/>
      <c r="K46" s="72"/>
      <c r="L46" s="72"/>
      <c r="M46" s="72"/>
      <c r="N46" s="72"/>
      <c r="O46" s="72"/>
      <c r="P46" s="72"/>
      <c r="Q46" s="72"/>
    </row>
    <row r="47" spans="1:17" ht="36">
      <c r="A47" s="15"/>
      <c r="B47" s="15"/>
      <c r="C47" s="15"/>
      <c r="D47" s="81">
        <v>1111</v>
      </c>
      <c r="E47" s="15"/>
      <c r="F47" s="74" t="s">
        <v>44</v>
      </c>
      <c r="G47" s="82">
        <f>G49</f>
        <v>570720.80000000005</v>
      </c>
      <c r="H47" s="82">
        <f t="shared" ref="H47:I47" si="18">H49</f>
        <v>570720.80000000005</v>
      </c>
      <c r="I47" s="82">
        <f t="shared" si="18"/>
        <v>570720.80000000005</v>
      </c>
      <c r="J47" s="75"/>
      <c r="K47" s="75"/>
      <c r="L47" s="75"/>
      <c r="M47" s="75"/>
      <c r="N47" s="75"/>
      <c r="O47" s="75"/>
      <c r="P47" s="75"/>
      <c r="Q47" s="75"/>
    </row>
    <row r="48" spans="1:17">
      <c r="A48" s="15"/>
      <c r="B48" s="15"/>
      <c r="C48" s="15"/>
      <c r="D48" s="15"/>
      <c r="E48" s="15"/>
      <c r="F48" s="23" t="s">
        <v>20</v>
      </c>
      <c r="G48" s="17"/>
      <c r="H48" s="17"/>
      <c r="I48" s="32"/>
      <c r="J48" s="75"/>
      <c r="K48" s="75"/>
      <c r="L48" s="75"/>
      <c r="M48" s="75"/>
      <c r="N48" s="75"/>
      <c r="O48" s="75"/>
      <c r="P48" s="75"/>
      <c r="Q48" s="75"/>
    </row>
    <row r="49" spans="1:9" ht="75.599999999999994" customHeight="1">
      <c r="A49" s="15"/>
      <c r="B49" s="15"/>
      <c r="C49" s="15"/>
      <c r="D49" s="83"/>
      <c r="E49" s="76">
        <v>11004</v>
      </c>
      <c r="F49" s="84" t="s">
        <v>66</v>
      </c>
      <c r="G49" s="77">
        <f>'Հավելված N 1'!D44</f>
        <v>570720.80000000005</v>
      </c>
      <c r="H49" s="77">
        <f>'Հավելված N 1'!E44</f>
        <v>570720.80000000005</v>
      </c>
      <c r="I49" s="77">
        <f>'Հավելված N 1'!F44</f>
        <v>570720.80000000005</v>
      </c>
    </row>
    <row r="50" spans="1:9">
      <c r="A50" s="15"/>
      <c r="B50" s="15"/>
      <c r="C50" s="15"/>
      <c r="D50" s="15"/>
      <c r="E50" s="15"/>
      <c r="F50" s="85" t="s">
        <v>26</v>
      </c>
      <c r="G50" s="85"/>
      <c r="H50" s="85"/>
      <c r="I50" s="85"/>
    </row>
    <row r="51" spans="1:9" ht="34.799999999999997">
      <c r="A51" s="15"/>
      <c r="B51" s="15"/>
      <c r="C51" s="15"/>
      <c r="D51" s="15"/>
      <c r="E51" s="15"/>
      <c r="F51" s="86" t="s">
        <v>9</v>
      </c>
      <c r="G51" s="87">
        <f t="shared" ref="G51:H51" si="19">G53</f>
        <v>570720.80000000005</v>
      </c>
      <c r="H51" s="87">
        <f t="shared" si="19"/>
        <v>570720.80000000005</v>
      </c>
      <c r="I51" s="87">
        <f>I53</f>
        <v>570720.80000000005</v>
      </c>
    </row>
    <row r="52" spans="1:9" ht="34.799999999999997">
      <c r="A52" s="15"/>
      <c r="B52" s="15"/>
      <c r="C52" s="15"/>
      <c r="D52" s="15"/>
      <c r="E52" s="15"/>
      <c r="F52" s="85" t="s">
        <v>27</v>
      </c>
      <c r="G52" s="85"/>
      <c r="H52" s="85"/>
      <c r="I52" s="85"/>
    </row>
    <row r="53" spans="1:9">
      <c r="A53" s="15"/>
      <c r="B53" s="15"/>
      <c r="C53" s="15"/>
      <c r="D53" s="15"/>
      <c r="E53" s="15"/>
      <c r="F53" s="85" t="s">
        <v>19</v>
      </c>
      <c r="G53" s="88">
        <f t="shared" ref="G53:H53" si="20">G54</f>
        <v>570720.80000000005</v>
      </c>
      <c r="H53" s="88">
        <f t="shared" si="20"/>
        <v>570720.80000000005</v>
      </c>
      <c r="I53" s="88">
        <f>I54</f>
        <v>570720.80000000005</v>
      </c>
    </row>
    <row r="54" spans="1:9">
      <c r="A54" s="15"/>
      <c r="B54" s="15"/>
      <c r="C54" s="15"/>
      <c r="D54" s="15"/>
      <c r="E54" s="15"/>
      <c r="F54" s="85" t="s">
        <v>28</v>
      </c>
      <c r="G54" s="88">
        <f t="shared" ref="G54:H54" si="21">G55</f>
        <v>570720.80000000005</v>
      </c>
      <c r="H54" s="88">
        <f t="shared" si="21"/>
        <v>570720.80000000005</v>
      </c>
      <c r="I54" s="88">
        <f>I55</f>
        <v>570720.80000000005</v>
      </c>
    </row>
    <row r="55" spans="1:9">
      <c r="A55" s="15"/>
      <c r="B55" s="15"/>
      <c r="C55" s="15"/>
      <c r="D55" s="15"/>
      <c r="E55" s="15"/>
      <c r="F55" s="60" t="s">
        <v>72</v>
      </c>
      <c r="G55" s="88">
        <f t="shared" ref="G55:H55" si="22">G56</f>
        <v>570720.80000000005</v>
      </c>
      <c r="H55" s="88">
        <f t="shared" si="22"/>
        <v>570720.80000000005</v>
      </c>
      <c r="I55" s="88">
        <f>I56</f>
        <v>570720.80000000005</v>
      </c>
    </row>
    <row r="56" spans="1:9" ht="17.399999999999999" customHeight="1">
      <c r="A56" s="15"/>
      <c r="B56" s="15"/>
      <c r="C56" s="15"/>
      <c r="D56" s="15"/>
      <c r="E56" s="15"/>
      <c r="F56" s="60" t="s">
        <v>73</v>
      </c>
      <c r="G56" s="88">
        <f t="shared" ref="G56:H56" si="23">G57</f>
        <v>570720.80000000005</v>
      </c>
      <c r="H56" s="88">
        <f t="shared" si="23"/>
        <v>570720.80000000005</v>
      </c>
      <c r="I56" s="88">
        <f>I57</f>
        <v>570720.80000000005</v>
      </c>
    </row>
    <row r="57" spans="1:9">
      <c r="A57" s="15"/>
      <c r="B57" s="15"/>
      <c r="C57" s="15"/>
      <c r="D57" s="15"/>
      <c r="E57" s="15"/>
      <c r="F57" s="60" t="s">
        <v>63</v>
      </c>
      <c r="G57" s="27">
        <f>'Հավելված N 1'!D37</f>
        <v>570720.80000000005</v>
      </c>
      <c r="H57" s="27">
        <f>'Հավելված N 1'!E37</f>
        <v>570720.80000000005</v>
      </c>
      <c r="I57" s="27">
        <f>'Հավելված N 1'!F37</f>
        <v>570720.80000000005</v>
      </c>
    </row>
    <row r="58" spans="1:9" ht="36">
      <c r="A58" s="15"/>
      <c r="B58" s="67" t="s">
        <v>58</v>
      </c>
      <c r="C58" s="15"/>
      <c r="D58" s="15"/>
      <c r="E58" s="15"/>
      <c r="F58" s="16" t="s">
        <v>59</v>
      </c>
      <c r="G58" s="28">
        <f t="shared" ref="G58:I58" si="24">G60</f>
        <v>19719.8</v>
      </c>
      <c r="H58" s="28">
        <f t="shared" si="24"/>
        <v>19719.8</v>
      </c>
      <c r="I58" s="28">
        <f t="shared" si="24"/>
        <v>19719.8</v>
      </c>
    </row>
    <row r="59" spans="1:9">
      <c r="A59" s="15"/>
      <c r="B59" s="15"/>
      <c r="C59" s="15"/>
      <c r="D59" s="15"/>
      <c r="E59" s="15"/>
      <c r="F59" s="17" t="s">
        <v>20</v>
      </c>
      <c r="G59" s="17"/>
      <c r="H59" s="17"/>
      <c r="I59" s="32"/>
    </row>
    <row r="60" spans="1:9" ht="18">
      <c r="A60" s="15"/>
      <c r="B60" s="15"/>
      <c r="C60" s="67" t="s">
        <v>57</v>
      </c>
      <c r="D60" s="15"/>
      <c r="E60" s="15"/>
      <c r="F60" s="16" t="s">
        <v>60</v>
      </c>
      <c r="G60" s="28">
        <f>G64</f>
        <v>19719.8</v>
      </c>
      <c r="H60" s="28">
        <f>H64</f>
        <v>19719.8</v>
      </c>
      <c r="I60" s="28">
        <f>I64</f>
        <v>19719.8</v>
      </c>
    </row>
    <row r="61" spans="1:9">
      <c r="A61" s="15"/>
      <c r="B61" s="15"/>
      <c r="C61" s="15"/>
      <c r="D61" s="15"/>
      <c r="E61" s="15"/>
      <c r="F61" s="17" t="s">
        <v>62</v>
      </c>
      <c r="G61" s="17"/>
      <c r="H61" s="17"/>
      <c r="I61" s="32"/>
    </row>
    <row r="62" spans="1:9" ht="36">
      <c r="A62" s="15"/>
      <c r="B62" s="15"/>
      <c r="C62" s="15"/>
      <c r="D62" s="81">
        <v>1045</v>
      </c>
      <c r="E62" s="15"/>
      <c r="F62" s="74" t="s">
        <v>91</v>
      </c>
      <c r="G62" s="82">
        <f>G64</f>
        <v>19719.8</v>
      </c>
      <c r="H62" s="82">
        <f t="shared" ref="H62:I62" si="25">H64</f>
        <v>19719.8</v>
      </c>
      <c r="I62" s="82">
        <f t="shared" si="25"/>
        <v>19719.8</v>
      </c>
    </row>
    <row r="63" spans="1:9">
      <c r="A63" s="15"/>
      <c r="B63" s="15"/>
      <c r="C63" s="15"/>
      <c r="D63" s="15"/>
      <c r="E63" s="15"/>
      <c r="F63" s="17" t="s">
        <v>62</v>
      </c>
      <c r="G63" s="17"/>
      <c r="H63" s="17"/>
      <c r="I63" s="32"/>
    </row>
    <row r="64" spans="1:9" ht="72">
      <c r="A64" s="15"/>
      <c r="B64" s="15"/>
      <c r="C64" s="15"/>
      <c r="D64" s="83"/>
      <c r="E64" s="89">
        <v>11003</v>
      </c>
      <c r="F64" s="84" t="s">
        <v>65</v>
      </c>
      <c r="G64" s="77">
        <f>'Հավելված N 1'!D57</f>
        <v>19719.8</v>
      </c>
      <c r="H64" s="77">
        <f>'Հավելված N 1'!E57</f>
        <v>19719.8</v>
      </c>
      <c r="I64" s="77">
        <f>'Հավելված N 1'!F57</f>
        <v>19719.8</v>
      </c>
    </row>
    <row r="65" spans="1:9">
      <c r="A65" s="15"/>
      <c r="B65" s="15"/>
      <c r="C65" s="15"/>
      <c r="D65" s="15"/>
      <c r="E65" s="15"/>
      <c r="F65" s="85" t="s">
        <v>26</v>
      </c>
      <c r="G65" s="85"/>
      <c r="H65" s="85"/>
      <c r="I65" s="85"/>
    </row>
    <row r="66" spans="1:9" ht="34.799999999999997">
      <c r="A66" s="59"/>
      <c r="B66" s="59"/>
      <c r="C66" s="59"/>
      <c r="D66" s="59"/>
      <c r="E66" s="59"/>
      <c r="F66" s="86" t="s">
        <v>9</v>
      </c>
      <c r="G66" s="90">
        <f t="shared" ref="G66:H66" si="26">G68</f>
        <v>19719.8</v>
      </c>
      <c r="H66" s="90">
        <f t="shared" si="26"/>
        <v>19719.8</v>
      </c>
      <c r="I66" s="90">
        <f>I68</f>
        <v>19719.8</v>
      </c>
    </row>
    <row r="67" spans="1:9" ht="34.799999999999997">
      <c r="A67" s="59"/>
      <c r="B67" s="59"/>
      <c r="C67" s="59"/>
      <c r="D67" s="59"/>
      <c r="E67" s="59"/>
      <c r="F67" s="85" t="s">
        <v>27</v>
      </c>
      <c r="G67" s="85"/>
      <c r="H67" s="85"/>
      <c r="I67" s="85"/>
    </row>
    <row r="68" spans="1:9">
      <c r="A68" s="59"/>
      <c r="B68" s="59"/>
      <c r="C68" s="59"/>
      <c r="D68" s="59"/>
      <c r="E68" s="59"/>
      <c r="F68" s="85" t="s">
        <v>19</v>
      </c>
      <c r="G68" s="88">
        <f t="shared" ref="G68:H68" si="27">G69</f>
        <v>19719.8</v>
      </c>
      <c r="H68" s="88">
        <f t="shared" si="27"/>
        <v>19719.8</v>
      </c>
      <c r="I68" s="88">
        <f>I69</f>
        <v>19719.8</v>
      </c>
    </row>
    <row r="69" spans="1:9">
      <c r="A69" s="59"/>
      <c r="B69" s="59"/>
      <c r="C69" s="59"/>
      <c r="D69" s="59"/>
      <c r="E69" s="59"/>
      <c r="F69" s="85" t="s">
        <v>28</v>
      </c>
      <c r="G69" s="88">
        <f t="shared" ref="G69:H69" si="28">G70</f>
        <v>19719.8</v>
      </c>
      <c r="H69" s="88">
        <f t="shared" si="28"/>
        <v>19719.8</v>
      </c>
      <c r="I69" s="88">
        <f>I70</f>
        <v>19719.8</v>
      </c>
    </row>
    <row r="70" spans="1:9">
      <c r="A70" s="59"/>
      <c r="B70" s="59"/>
      <c r="C70" s="59"/>
      <c r="D70" s="59"/>
      <c r="E70" s="59"/>
      <c r="F70" s="60" t="s">
        <v>72</v>
      </c>
      <c r="G70" s="88">
        <f t="shared" ref="G70:H70" si="29">G71</f>
        <v>19719.8</v>
      </c>
      <c r="H70" s="88">
        <f t="shared" si="29"/>
        <v>19719.8</v>
      </c>
      <c r="I70" s="88">
        <f>I71</f>
        <v>19719.8</v>
      </c>
    </row>
    <row r="71" spans="1:9" ht="18" customHeight="1">
      <c r="A71" s="59"/>
      <c r="B71" s="59"/>
      <c r="C71" s="59"/>
      <c r="D71" s="59"/>
      <c r="E71" s="59"/>
      <c r="F71" s="60" t="s">
        <v>73</v>
      </c>
      <c r="G71" s="88">
        <f t="shared" ref="G71:H71" si="30">G72</f>
        <v>19719.8</v>
      </c>
      <c r="H71" s="88">
        <f t="shared" si="30"/>
        <v>19719.8</v>
      </c>
      <c r="I71" s="88">
        <f>I72</f>
        <v>19719.8</v>
      </c>
    </row>
    <row r="72" spans="1:9">
      <c r="A72" s="59"/>
      <c r="B72" s="59"/>
      <c r="C72" s="59"/>
      <c r="D72" s="59"/>
      <c r="E72" s="59"/>
      <c r="F72" s="60" t="s">
        <v>63</v>
      </c>
      <c r="G72" s="88">
        <f>'Հավելված N 1'!D50</f>
        <v>19719.8</v>
      </c>
      <c r="H72" s="88">
        <f>'Հավելված N 1'!E50</f>
        <v>19719.8</v>
      </c>
      <c r="I72" s="88">
        <f>'Հավելված N 1'!F50</f>
        <v>19719.8</v>
      </c>
    </row>
  </sheetData>
  <mergeCells count="11">
    <mergeCell ref="A10:F10"/>
    <mergeCell ref="J46:Q46"/>
    <mergeCell ref="J16:Q16"/>
    <mergeCell ref="F1:I1"/>
    <mergeCell ref="F2:I2"/>
    <mergeCell ref="F3:I3"/>
    <mergeCell ref="A4:I4"/>
    <mergeCell ref="A6:C6"/>
    <mergeCell ref="D6:E6"/>
    <mergeCell ref="F6:F7"/>
    <mergeCell ref="G6:I6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8"/>
  <sheetViews>
    <sheetView tabSelected="1" zoomScale="110" zoomScaleNormal="110" workbookViewId="0">
      <selection sqref="A1:XFD1048576"/>
    </sheetView>
  </sheetViews>
  <sheetFormatPr defaultColWidth="9.125" defaultRowHeight="17.399999999999999"/>
  <cols>
    <col min="1" max="1" width="28.625" style="54" customWidth="1"/>
    <col min="2" max="2" width="68.375" style="54" customWidth="1"/>
    <col min="3" max="3" width="16.625" style="54" customWidth="1"/>
    <col min="4" max="4" width="18.125" style="54" customWidth="1"/>
    <col min="5" max="5" width="16.625" style="135" customWidth="1"/>
    <col min="6" max="6" width="9.125" style="54"/>
    <col min="7" max="7" width="50.25" style="54" customWidth="1"/>
    <col min="8" max="16384" width="9.125" style="54"/>
  </cols>
  <sheetData>
    <row r="1" spans="1:5">
      <c r="B1" s="93" t="s">
        <v>92</v>
      </c>
      <c r="C1" s="93"/>
      <c r="D1" s="93"/>
      <c r="E1" s="93"/>
    </row>
    <row r="2" spans="1:5" s="43" customFormat="1">
      <c r="B2" s="94" t="s">
        <v>68</v>
      </c>
      <c r="C2" s="94"/>
      <c r="D2" s="94"/>
      <c r="E2" s="94"/>
    </row>
    <row r="3" spans="1:5" s="43" customFormat="1">
      <c r="B3" s="94" t="s">
        <v>22</v>
      </c>
      <c r="C3" s="94"/>
      <c r="D3" s="94"/>
      <c r="E3" s="94"/>
    </row>
    <row r="4" spans="1:5" s="43" customFormat="1" ht="18">
      <c r="A4" s="95"/>
      <c r="B4" s="95"/>
      <c r="C4" s="95"/>
      <c r="D4" s="95"/>
      <c r="E4" s="95"/>
    </row>
    <row r="5" spans="1:5" ht="54" customHeight="1">
      <c r="A5" s="95" t="s">
        <v>99</v>
      </c>
      <c r="B5" s="95"/>
      <c r="C5" s="95"/>
      <c r="D5" s="95"/>
      <c r="E5" s="95"/>
    </row>
    <row r="6" spans="1:5" ht="17.399999999999999" customHeight="1">
      <c r="A6" s="96"/>
      <c r="B6" s="96"/>
      <c r="C6" s="96"/>
      <c r="D6" s="96"/>
      <c r="E6" s="4" t="s">
        <v>125</v>
      </c>
    </row>
    <row r="7" spans="1:5" ht="19.95" customHeight="1">
      <c r="A7" s="97" t="s">
        <v>40</v>
      </c>
      <c r="B7" s="97"/>
      <c r="C7" s="97"/>
      <c r="D7" s="97"/>
      <c r="E7" s="97"/>
    </row>
    <row r="8" spans="1:5" ht="18">
      <c r="A8" s="98" t="s">
        <v>29</v>
      </c>
      <c r="B8" s="98"/>
      <c r="C8" s="98"/>
      <c r="D8" s="98"/>
      <c r="E8" s="98"/>
    </row>
    <row r="9" spans="1:5" ht="18">
      <c r="A9" s="99"/>
      <c r="B9" s="100"/>
      <c r="C9" s="100"/>
      <c r="D9" s="100"/>
      <c r="E9" s="101"/>
    </row>
    <row r="10" spans="1:5" ht="18">
      <c r="A10" s="74" t="s">
        <v>30</v>
      </c>
      <c r="B10" s="102" t="s">
        <v>31</v>
      </c>
      <c r="C10" s="102"/>
      <c r="D10" s="102"/>
      <c r="E10" s="102"/>
    </row>
    <row r="11" spans="1:5">
      <c r="A11" s="85" t="s">
        <v>93</v>
      </c>
      <c r="B11" s="103" t="s">
        <v>94</v>
      </c>
      <c r="C11" s="103"/>
      <c r="D11" s="103"/>
      <c r="E11" s="103"/>
    </row>
    <row r="12" spans="1:5">
      <c r="A12" s="104"/>
      <c r="B12" s="105"/>
      <c r="C12" s="105"/>
      <c r="D12" s="105"/>
      <c r="E12" s="106"/>
    </row>
    <row r="13" spans="1:5" ht="18">
      <c r="A13" s="98" t="s">
        <v>32</v>
      </c>
      <c r="B13" s="98"/>
      <c r="C13" s="98"/>
      <c r="D13" s="98"/>
      <c r="E13" s="98"/>
    </row>
    <row r="14" spans="1:5" ht="18">
      <c r="A14" s="107"/>
      <c r="B14" s="108"/>
      <c r="C14" s="108"/>
      <c r="D14" s="108"/>
      <c r="E14" s="109"/>
    </row>
    <row r="15" spans="1:5" ht="41.4" customHeight="1">
      <c r="A15" s="60" t="s">
        <v>33</v>
      </c>
      <c r="B15" s="60">
        <v>1215</v>
      </c>
      <c r="C15" s="110" t="s">
        <v>97</v>
      </c>
      <c r="D15" s="111"/>
      <c r="E15" s="112"/>
    </row>
    <row r="16" spans="1:5" ht="34.799999999999997">
      <c r="A16" s="60" t="s">
        <v>34</v>
      </c>
      <c r="B16" s="60">
        <v>12009</v>
      </c>
      <c r="C16" s="13" t="s">
        <v>71</v>
      </c>
      <c r="D16" s="14" t="s">
        <v>70</v>
      </c>
      <c r="E16" s="14" t="s">
        <v>17</v>
      </c>
    </row>
    <row r="17" spans="1:6" ht="34.799999999999997">
      <c r="A17" s="60" t="s">
        <v>35</v>
      </c>
      <c r="B17" s="113" t="s">
        <v>95</v>
      </c>
      <c r="C17" s="60"/>
      <c r="D17" s="60"/>
      <c r="E17" s="114"/>
    </row>
    <row r="18" spans="1:6" ht="36" customHeight="1">
      <c r="A18" s="60" t="s">
        <v>36</v>
      </c>
      <c r="B18" s="115" t="s">
        <v>86</v>
      </c>
      <c r="C18" s="60"/>
      <c r="D18" s="60"/>
      <c r="E18" s="114"/>
    </row>
    <row r="19" spans="1:6" ht="34.799999999999997">
      <c r="A19" s="60" t="s">
        <v>37</v>
      </c>
      <c r="B19" s="60" t="s">
        <v>61</v>
      </c>
      <c r="C19" s="60"/>
      <c r="D19" s="60"/>
      <c r="E19" s="114"/>
    </row>
    <row r="20" spans="1:6" ht="52.2">
      <c r="A20" s="60" t="s">
        <v>75</v>
      </c>
      <c r="B20" s="115" t="s">
        <v>96</v>
      </c>
      <c r="C20" s="116"/>
      <c r="D20" s="116"/>
      <c r="E20" s="114"/>
    </row>
    <row r="21" spans="1:6">
      <c r="A21" s="117" t="s">
        <v>38</v>
      </c>
      <c r="B21" s="118"/>
      <c r="C21" s="118"/>
      <c r="D21" s="118"/>
      <c r="E21" s="119"/>
    </row>
    <row r="22" spans="1:6" ht="18">
      <c r="A22" s="120" t="s">
        <v>98</v>
      </c>
      <c r="B22" s="120"/>
      <c r="C22" s="121">
        <v>-1</v>
      </c>
      <c r="D22" s="121">
        <v>-1</v>
      </c>
      <c r="E22" s="121">
        <v>-1</v>
      </c>
    </row>
    <row r="23" spans="1:6" ht="17.399999999999999" customHeight="1">
      <c r="A23" s="122" t="s">
        <v>39</v>
      </c>
      <c r="B23" s="123"/>
      <c r="C23" s="124">
        <f>'Հավելված N 2'!G19</f>
        <v>-534000</v>
      </c>
      <c r="D23" s="124">
        <f>'Հավելված N 2'!H19</f>
        <v>-534000</v>
      </c>
      <c r="E23" s="124">
        <f>'Հավելված N 2'!I19</f>
        <v>-534000</v>
      </c>
    </row>
    <row r="24" spans="1:6" ht="10.8" customHeight="1">
      <c r="A24" s="117"/>
      <c r="B24" s="118"/>
      <c r="C24" s="118"/>
      <c r="D24" s="118"/>
      <c r="E24" s="119"/>
    </row>
    <row r="25" spans="1:6" ht="17.399999999999999" customHeight="1">
      <c r="A25" s="74" t="s">
        <v>30</v>
      </c>
      <c r="B25" s="102" t="s">
        <v>31</v>
      </c>
      <c r="C25" s="102"/>
      <c r="D25" s="102"/>
      <c r="E25" s="102"/>
      <c r="F25" s="125"/>
    </row>
    <row r="26" spans="1:6" ht="17.399999999999999" customHeight="1">
      <c r="A26" s="85" t="s">
        <v>116</v>
      </c>
      <c r="B26" s="103" t="s">
        <v>117</v>
      </c>
      <c r="C26" s="103"/>
      <c r="D26" s="103"/>
      <c r="E26" s="103"/>
      <c r="F26" s="126"/>
    </row>
    <row r="27" spans="1:6" ht="10.199999999999999" customHeight="1">
      <c r="A27" s="117"/>
      <c r="B27" s="118"/>
      <c r="C27" s="118"/>
      <c r="D27" s="118"/>
      <c r="E27" s="119"/>
    </row>
    <row r="28" spans="1:6" ht="16.2" customHeight="1">
      <c r="A28" s="98" t="s">
        <v>32</v>
      </c>
      <c r="B28" s="98"/>
      <c r="C28" s="98"/>
      <c r="D28" s="98"/>
      <c r="E28" s="98"/>
    </row>
    <row r="29" spans="1:6" ht="15.6" customHeight="1">
      <c r="A29" s="117"/>
      <c r="B29" s="118"/>
      <c r="C29" s="118"/>
      <c r="D29" s="118"/>
      <c r="E29" s="119"/>
    </row>
    <row r="30" spans="1:6" ht="37.799999999999997" customHeight="1">
      <c r="A30" s="60" t="s">
        <v>33</v>
      </c>
      <c r="B30" s="127" t="s">
        <v>116</v>
      </c>
      <c r="C30" s="110" t="s">
        <v>97</v>
      </c>
      <c r="D30" s="111"/>
      <c r="E30" s="112"/>
    </row>
    <row r="31" spans="1:6" ht="39" customHeight="1">
      <c r="A31" s="60" t="s">
        <v>34</v>
      </c>
      <c r="B31" s="127" t="s">
        <v>118</v>
      </c>
      <c r="C31" s="13" t="s">
        <v>71</v>
      </c>
      <c r="D31" s="14" t="s">
        <v>70</v>
      </c>
      <c r="E31" s="14" t="s">
        <v>17</v>
      </c>
    </row>
    <row r="32" spans="1:6" ht="36" customHeight="1">
      <c r="A32" s="60" t="s">
        <v>35</v>
      </c>
      <c r="B32" s="128" t="s">
        <v>119</v>
      </c>
      <c r="C32" s="124"/>
      <c r="D32" s="124"/>
      <c r="E32" s="124"/>
    </row>
    <row r="33" spans="1:7" ht="72.599999999999994" customHeight="1">
      <c r="A33" s="60" t="s">
        <v>36</v>
      </c>
      <c r="B33" s="115" t="s">
        <v>120</v>
      </c>
      <c r="C33" s="124"/>
      <c r="D33" s="124"/>
      <c r="E33" s="124"/>
    </row>
    <row r="34" spans="1:7" ht="25.2" customHeight="1">
      <c r="A34" s="60" t="s">
        <v>37</v>
      </c>
      <c r="B34" s="127" t="s">
        <v>121</v>
      </c>
      <c r="C34" s="124"/>
      <c r="D34" s="124"/>
      <c r="E34" s="124"/>
    </row>
    <row r="35" spans="1:7" ht="76.2" customHeight="1">
      <c r="A35" s="60" t="s">
        <v>122</v>
      </c>
      <c r="B35" s="115" t="s">
        <v>123</v>
      </c>
      <c r="C35" s="124"/>
      <c r="D35" s="124"/>
      <c r="E35" s="124"/>
      <c r="G35" s="129"/>
    </row>
    <row r="36" spans="1:7" ht="25.2" customHeight="1">
      <c r="A36" s="117" t="s">
        <v>38</v>
      </c>
      <c r="B36" s="118"/>
      <c r="C36" s="118"/>
      <c r="D36" s="118"/>
      <c r="E36" s="119"/>
    </row>
    <row r="37" spans="1:7" ht="18.600000000000001" customHeight="1">
      <c r="A37" s="130" t="s">
        <v>124</v>
      </c>
      <c r="B37" s="131"/>
      <c r="C37" s="121">
        <v>-54.5</v>
      </c>
      <c r="D37" s="121">
        <v>-54.5</v>
      </c>
      <c r="E37" s="121">
        <v>-54.5</v>
      </c>
    </row>
    <row r="38" spans="1:7" ht="19.8" customHeight="1">
      <c r="A38" s="122" t="s">
        <v>39</v>
      </c>
      <c r="B38" s="123"/>
      <c r="C38" s="124">
        <f>'Հավելված N 2'!G42</f>
        <v>-56440.6</v>
      </c>
      <c r="D38" s="124">
        <f>'Հավելված N 2'!H42</f>
        <v>-56440.6</v>
      </c>
      <c r="E38" s="124">
        <f>'Հավելված N 2'!I42</f>
        <v>-56440.6</v>
      </c>
    </row>
    <row r="39" spans="1:7" ht="11.4" customHeight="1">
      <c r="A39" s="117"/>
      <c r="B39" s="118"/>
      <c r="C39" s="118"/>
      <c r="D39" s="118"/>
      <c r="E39" s="119"/>
    </row>
    <row r="40" spans="1:7" ht="18">
      <c r="A40" s="57" t="s">
        <v>30</v>
      </c>
      <c r="B40" s="98" t="s">
        <v>31</v>
      </c>
      <c r="C40" s="98"/>
      <c r="D40" s="98"/>
      <c r="E40" s="98"/>
    </row>
    <row r="41" spans="1:7">
      <c r="A41" s="60">
        <v>1111</v>
      </c>
      <c r="B41" s="132" t="s">
        <v>49</v>
      </c>
      <c r="C41" s="132"/>
      <c r="D41" s="132"/>
      <c r="E41" s="132"/>
    </row>
    <row r="42" spans="1:7">
      <c r="A42" s="117"/>
      <c r="B42" s="118"/>
      <c r="C42" s="118"/>
      <c r="D42" s="118"/>
      <c r="E42" s="119"/>
    </row>
    <row r="43" spans="1:7" ht="18">
      <c r="A43" s="98" t="s">
        <v>32</v>
      </c>
      <c r="B43" s="98"/>
      <c r="C43" s="98"/>
      <c r="D43" s="98"/>
      <c r="E43" s="98"/>
    </row>
    <row r="44" spans="1:7">
      <c r="A44" s="117"/>
      <c r="B44" s="118"/>
      <c r="C44" s="118"/>
      <c r="D44" s="118"/>
      <c r="E44" s="119"/>
    </row>
    <row r="45" spans="1:7" ht="31.2" customHeight="1">
      <c r="A45" s="60" t="s">
        <v>33</v>
      </c>
      <c r="B45" s="60">
        <v>1111</v>
      </c>
      <c r="C45" s="110" t="s">
        <v>74</v>
      </c>
      <c r="D45" s="111"/>
      <c r="E45" s="112"/>
    </row>
    <row r="46" spans="1:7" ht="34.799999999999997">
      <c r="A46" s="60" t="s">
        <v>34</v>
      </c>
      <c r="B46" s="60">
        <v>11004</v>
      </c>
      <c r="C46" s="13" t="s">
        <v>71</v>
      </c>
      <c r="D46" s="14" t="s">
        <v>70</v>
      </c>
      <c r="E46" s="14" t="s">
        <v>17</v>
      </c>
    </row>
    <row r="47" spans="1:7" ht="74.400000000000006" customHeight="1">
      <c r="A47" s="60" t="s">
        <v>35</v>
      </c>
      <c r="B47" s="60" t="s">
        <v>66</v>
      </c>
      <c r="C47" s="60"/>
      <c r="D47" s="60"/>
      <c r="E47" s="114"/>
    </row>
    <row r="48" spans="1:7" ht="90" customHeight="1">
      <c r="A48" s="60" t="s">
        <v>36</v>
      </c>
      <c r="B48" s="60" t="s">
        <v>81</v>
      </c>
      <c r="C48" s="60"/>
      <c r="D48" s="60"/>
      <c r="E48" s="114"/>
    </row>
    <row r="49" spans="1:5" ht="34.799999999999997">
      <c r="A49" s="60" t="s">
        <v>37</v>
      </c>
      <c r="B49" s="60" t="s">
        <v>61</v>
      </c>
      <c r="C49" s="60"/>
      <c r="D49" s="60"/>
      <c r="E49" s="114"/>
    </row>
    <row r="50" spans="1:5" ht="52.2">
      <c r="A50" s="60" t="s">
        <v>75</v>
      </c>
      <c r="B50" s="116" t="s">
        <v>76</v>
      </c>
      <c r="C50" s="116"/>
      <c r="D50" s="116"/>
      <c r="E50" s="114"/>
    </row>
    <row r="51" spans="1:5">
      <c r="A51" s="117" t="s">
        <v>38</v>
      </c>
      <c r="B51" s="118"/>
      <c r="C51" s="118"/>
      <c r="D51" s="118"/>
      <c r="E51" s="119"/>
    </row>
    <row r="52" spans="1:5" ht="18">
      <c r="A52" s="132" t="s">
        <v>50</v>
      </c>
      <c r="B52" s="132"/>
      <c r="C52" s="121">
        <v>2651</v>
      </c>
      <c r="D52" s="121">
        <v>2651</v>
      </c>
      <c r="E52" s="121">
        <v>2651</v>
      </c>
    </row>
    <row r="53" spans="1:5" ht="18">
      <c r="A53" s="132" t="s">
        <v>39</v>
      </c>
      <c r="B53" s="132"/>
      <c r="C53" s="124">
        <f>'Հավելված N 2'!G45</f>
        <v>570720.80000000005</v>
      </c>
      <c r="D53" s="124">
        <f>'Հավելված N 2'!H45</f>
        <v>570720.80000000005</v>
      </c>
      <c r="E53" s="124">
        <f>'Հավելված N 2'!I45</f>
        <v>570720.80000000005</v>
      </c>
    </row>
    <row r="54" spans="1:5">
      <c r="A54" s="117"/>
      <c r="B54" s="118"/>
      <c r="C54" s="118"/>
      <c r="D54" s="118"/>
      <c r="E54" s="119"/>
    </row>
    <row r="55" spans="1:5" ht="18">
      <c r="A55" s="57" t="s">
        <v>30</v>
      </c>
      <c r="B55" s="98" t="s">
        <v>31</v>
      </c>
      <c r="C55" s="98"/>
      <c r="D55" s="98"/>
      <c r="E55" s="98"/>
    </row>
    <row r="56" spans="1:5">
      <c r="A56" s="60">
        <v>1045</v>
      </c>
      <c r="B56" s="132" t="s">
        <v>51</v>
      </c>
      <c r="C56" s="132"/>
      <c r="D56" s="132"/>
      <c r="E56" s="132"/>
    </row>
    <row r="57" spans="1:5">
      <c r="A57" s="117"/>
      <c r="B57" s="118"/>
      <c r="C57" s="118"/>
      <c r="D57" s="118"/>
      <c r="E57" s="119"/>
    </row>
    <row r="58" spans="1:5" ht="18">
      <c r="A58" s="98" t="s">
        <v>32</v>
      </c>
      <c r="B58" s="98"/>
      <c r="C58" s="98"/>
      <c r="D58" s="98"/>
      <c r="E58" s="98"/>
    </row>
    <row r="59" spans="1:5">
      <c r="A59" s="117"/>
      <c r="B59" s="118"/>
      <c r="C59" s="118"/>
      <c r="D59" s="118"/>
      <c r="E59" s="119"/>
    </row>
    <row r="60" spans="1:5" ht="30.6" customHeight="1">
      <c r="A60" s="60" t="s">
        <v>33</v>
      </c>
      <c r="B60" s="60">
        <v>1045</v>
      </c>
      <c r="C60" s="110" t="s">
        <v>74</v>
      </c>
      <c r="D60" s="111"/>
      <c r="E60" s="112"/>
    </row>
    <row r="61" spans="1:5" ht="34.799999999999997">
      <c r="A61" s="60" t="s">
        <v>34</v>
      </c>
      <c r="B61" s="113">
        <v>11003</v>
      </c>
      <c r="C61" s="13" t="s">
        <v>71</v>
      </c>
      <c r="D61" s="14" t="s">
        <v>70</v>
      </c>
      <c r="E61" s="14" t="s">
        <v>17</v>
      </c>
    </row>
    <row r="62" spans="1:5" ht="69.599999999999994">
      <c r="A62" s="60" t="s">
        <v>35</v>
      </c>
      <c r="B62" s="60" t="s">
        <v>65</v>
      </c>
      <c r="C62" s="60"/>
      <c r="D62" s="60"/>
      <c r="E62" s="114"/>
    </row>
    <row r="63" spans="1:5" ht="104.4">
      <c r="A63" s="60" t="s">
        <v>36</v>
      </c>
      <c r="B63" s="60" t="s">
        <v>80</v>
      </c>
      <c r="C63" s="60"/>
      <c r="D63" s="60"/>
      <c r="E63" s="114"/>
    </row>
    <row r="64" spans="1:5" ht="34.799999999999997">
      <c r="A64" s="60" t="s">
        <v>37</v>
      </c>
      <c r="B64" s="60" t="s">
        <v>61</v>
      </c>
      <c r="C64" s="60"/>
      <c r="D64" s="60"/>
      <c r="E64" s="114"/>
    </row>
    <row r="65" spans="1:5" ht="52.2">
      <c r="A65" s="60" t="s">
        <v>75</v>
      </c>
      <c r="B65" s="116" t="s">
        <v>64</v>
      </c>
      <c r="C65" s="116"/>
      <c r="D65" s="116"/>
      <c r="E65" s="114"/>
    </row>
    <row r="66" spans="1:5">
      <c r="A66" s="133" t="s">
        <v>38</v>
      </c>
      <c r="B66" s="133"/>
      <c r="C66" s="134"/>
      <c r="D66" s="134"/>
      <c r="E66" s="114"/>
    </row>
    <row r="67" spans="1:5" ht="18">
      <c r="A67" s="132" t="s">
        <v>50</v>
      </c>
      <c r="B67" s="132"/>
      <c r="C67" s="121">
        <v>189</v>
      </c>
      <c r="D67" s="121">
        <v>189</v>
      </c>
      <c r="E67" s="121">
        <v>189</v>
      </c>
    </row>
    <row r="68" spans="1:5" ht="18">
      <c r="A68" s="132" t="s">
        <v>39</v>
      </c>
      <c r="B68" s="132"/>
      <c r="C68" s="28">
        <f>'Հավելված N 2'!G58</f>
        <v>19719.8</v>
      </c>
      <c r="D68" s="28">
        <f>'Հավելված N 2'!H58</f>
        <v>19719.8</v>
      </c>
      <c r="E68" s="28">
        <f>'Հավելված N 2'!I58</f>
        <v>19719.8</v>
      </c>
    </row>
  </sheetData>
  <autoFilter ref="A1:A53"/>
  <mergeCells count="46">
    <mergeCell ref="B55:E55"/>
    <mergeCell ref="A54:E54"/>
    <mergeCell ref="A23:B23"/>
    <mergeCell ref="C15:E15"/>
    <mergeCell ref="A39:E39"/>
    <mergeCell ref="B26:E26"/>
    <mergeCell ref="A27:E27"/>
    <mergeCell ref="A38:B38"/>
    <mergeCell ref="A29:E29"/>
    <mergeCell ref="A36:E36"/>
    <mergeCell ref="C30:E30"/>
    <mergeCell ref="A12:E12"/>
    <mergeCell ref="A13:E13"/>
    <mergeCell ref="A14:E14"/>
    <mergeCell ref="A24:E24"/>
    <mergeCell ref="B25:E25"/>
    <mergeCell ref="A8:E8"/>
    <mergeCell ref="B40:E40"/>
    <mergeCell ref="B41:E41"/>
    <mergeCell ref="A53:B53"/>
    <mergeCell ref="A52:B52"/>
    <mergeCell ref="A22:B22"/>
    <mergeCell ref="A44:E44"/>
    <mergeCell ref="C45:E45"/>
    <mergeCell ref="A51:E51"/>
    <mergeCell ref="A21:E21"/>
    <mergeCell ref="A43:E43"/>
    <mergeCell ref="A42:E42"/>
    <mergeCell ref="A28:E28"/>
    <mergeCell ref="A37:B37"/>
    <mergeCell ref="B10:E10"/>
    <mergeCell ref="B11:E11"/>
    <mergeCell ref="A68:B68"/>
    <mergeCell ref="B56:E56"/>
    <mergeCell ref="A58:E58"/>
    <mergeCell ref="A66:B66"/>
    <mergeCell ref="C60:E60"/>
    <mergeCell ref="A67:B67"/>
    <mergeCell ref="A59:E59"/>
    <mergeCell ref="A57:E57"/>
    <mergeCell ref="B1:E1"/>
    <mergeCell ref="A4:E4"/>
    <mergeCell ref="A7:E7"/>
    <mergeCell ref="A5:E5"/>
    <mergeCell ref="B2:E2"/>
    <mergeCell ref="B3:E3"/>
  </mergeCells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</vt:lpstr>
      <vt:lpstr>Հավելված N 2</vt:lpstr>
      <vt:lpstr>Հավելված 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user</cp:lastModifiedBy>
  <cp:lastPrinted>2020-12-08T11:05:58Z</cp:lastPrinted>
  <dcterms:created xsi:type="dcterms:W3CDTF">2020-09-30T13:27:08Z</dcterms:created>
  <dcterms:modified xsi:type="dcterms:W3CDTF">2021-03-18T06:32:53Z</dcterms:modified>
</cp:coreProperties>
</file>