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-45" yWindow="-105" windowWidth="9405" windowHeight="8145" tabRatio="423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44525"/>
</workbook>
</file>

<file path=xl/calcChain.xml><?xml version="1.0" encoding="utf-8"?>
<calcChain xmlns="http://schemas.openxmlformats.org/spreadsheetml/2006/main">
  <c r="G13" i="37" l="1"/>
  <c r="H13" i="37"/>
  <c r="E13" i="37"/>
  <c r="E31" i="42" l="1"/>
  <c r="E33" i="42"/>
  <c r="E35" i="42"/>
  <c r="E37" i="42"/>
  <c r="E39" i="42"/>
  <c r="E41" i="42"/>
  <c r="E65" i="42"/>
  <c r="E28" i="42"/>
  <c r="E20" i="42"/>
  <c r="E18" i="42"/>
  <c r="G15" i="48" l="1"/>
  <c r="F19" i="42" l="1"/>
  <c r="G19" i="42" s="1"/>
  <c r="G17" i="37" s="1"/>
  <c r="F27" i="42"/>
  <c r="G27" i="42" s="1"/>
  <c r="G25" i="37" s="1"/>
  <c r="F26" i="42"/>
  <c r="G26" i="42" s="1"/>
  <c r="G24" i="37" s="1"/>
  <c r="F25" i="42"/>
  <c r="G25" i="42" s="1"/>
  <c r="G23" i="37" s="1"/>
  <c r="F24" i="42"/>
  <c r="G24" i="42" s="1"/>
  <c r="G22" i="37" s="1"/>
  <c r="F23" i="42"/>
  <c r="G23" i="42" s="1"/>
  <c r="G21" i="37" s="1"/>
  <c r="F22" i="42"/>
  <c r="G22" i="42" s="1"/>
  <c r="G20" i="37" s="1"/>
  <c r="F21" i="42"/>
  <c r="G21" i="42" s="1"/>
  <c r="G19" i="37" s="1"/>
  <c r="F30" i="42"/>
  <c r="G30" i="42" s="1"/>
  <c r="G28" i="37" s="1"/>
  <c r="F29" i="42"/>
  <c r="G29" i="42" s="1"/>
  <c r="G27" i="37" s="1"/>
  <c r="F32" i="42"/>
  <c r="G32" i="42" s="1"/>
  <c r="G30" i="37" s="1"/>
  <c r="F34" i="42"/>
  <c r="G34" i="42" s="1"/>
  <c r="G32" i="37" s="1"/>
  <c r="F36" i="42"/>
  <c r="G36" i="42" s="1"/>
  <c r="G34" i="37" s="1"/>
  <c r="F38" i="42"/>
  <c r="G38" i="42" s="1"/>
  <c r="G36" i="37" s="1"/>
  <c r="F40" i="42"/>
  <c r="G40" i="42" s="1"/>
  <c r="G38" i="37" s="1"/>
  <c r="F64" i="42"/>
  <c r="G64" i="42" s="1"/>
  <c r="G62" i="37" s="1"/>
  <c r="F63" i="42"/>
  <c r="G63" i="42" s="1"/>
  <c r="G61" i="37" s="1"/>
  <c r="F62" i="42"/>
  <c r="G62" i="42" s="1"/>
  <c r="G60" i="37" s="1"/>
  <c r="F61" i="42"/>
  <c r="G61" i="42" s="1"/>
  <c r="G59" i="37" s="1"/>
  <c r="F60" i="42"/>
  <c r="G60" i="42" s="1"/>
  <c r="G58" i="37" s="1"/>
  <c r="F59" i="42"/>
  <c r="G59" i="42" s="1"/>
  <c r="G57" i="37" s="1"/>
  <c r="F58" i="42"/>
  <c r="G58" i="42" s="1"/>
  <c r="G56" i="37" s="1"/>
  <c r="F55" i="42"/>
  <c r="G55" i="42" s="1"/>
  <c r="G53" i="37" s="1"/>
  <c r="F54" i="42"/>
  <c r="G54" i="42" s="1"/>
  <c r="G52" i="37" s="1"/>
  <c r="F53" i="42"/>
  <c r="G53" i="42" s="1"/>
  <c r="G51" i="37" s="1"/>
  <c r="F52" i="42"/>
  <c r="G52" i="42" s="1"/>
  <c r="G50" i="37" s="1"/>
  <c r="F51" i="42"/>
  <c r="G51" i="42" s="1"/>
  <c r="G49" i="37" s="1"/>
  <c r="F50" i="42"/>
  <c r="G50" i="42" s="1"/>
  <c r="G48" i="37" s="1"/>
  <c r="F49" i="42"/>
  <c r="G49" i="42" s="1"/>
  <c r="G47" i="37" s="1"/>
  <c r="F48" i="42"/>
  <c r="G48" i="42" s="1"/>
  <c r="G46" i="37" s="1"/>
  <c r="F47" i="42"/>
  <c r="G47" i="42" s="1"/>
  <c r="G45" i="37" s="1"/>
  <c r="F46" i="42"/>
  <c r="G46" i="42" s="1"/>
  <c r="G44" i="37" s="1"/>
  <c r="F45" i="42"/>
  <c r="G45" i="42" s="1"/>
  <c r="G43" i="37" s="1"/>
  <c r="F44" i="42"/>
  <c r="G44" i="42" s="1"/>
  <c r="G42" i="37" s="1"/>
  <c r="F43" i="42"/>
  <c r="G43" i="42" s="1"/>
  <c r="G41" i="37" s="1"/>
  <c r="F42" i="42"/>
  <c r="G42" i="42" s="1"/>
  <c r="G40" i="37" s="1"/>
  <c r="F66" i="42"/>
  <c r="G66" i="42" s="1"/>
  <c r="G64" i="37" s="1"/>
  <c r="F67" i="42"/>
  <c r="G67" i="42" s="1"/>
  <c r="G65" i="37" s="1"/>
  <c r="F68" i="42"/>
  <c r="G68" i="42" s="1"/>
  <c r="G66" i="37" s="1"/>
  <c r="F69" i="42"/>
  <c r="G69" i="42" s="1"/>
  <c r="G67" i="37" s="1"/>
  <c r="F70" i="42"/>
  <c r="G70" i="42" s="1"/>
  <c r="G68" i="37" s="1"/>
  <c r="F73" i="42"/>
  <c r="G73" i="42" s="1"/>
  <c r="G71" i="37" s="1"/>
  <c r="F74" i="42"/>
  <c r="G74" i="42" s="1"/>
  <c r="G72" i="37" s="1"/>
  <c r="F75" i="42"/>
  <c r="G75" i="42" s="1"/>
  <c r="G73" i="37" s="1"/>
  <c r="F76" i="42"/>
  <c r="G76" i="42" s="1"/>
  <c r="G74" i="37" s="1"/>
  <c r="F77" i="42"/>
  <c r="G77" i="42" s="1"/>
  <c r="G75" i="37" s="1"/>
  <c r="F78" i="42"/>
  <c r="G78" i="42" s="1"/>
  <c r="G76" i="37" s="1"/>
  <c r="F79" i="42"/>
  <c r="G79" i="42" s="1"/>
  <c r="G77" i="37" s="1"/>
  <c r="F80" i="42"/>
  <c r="G80" i="42" s="1"/>
  <c r="G78" i="37" s="1"/>
  <c r="F81" i="42"/>
  <c r="G81" i="42" s="1"/>
  <c r="G79" i="37" s="1"/>
  <c r="F82" i="42"/>
  <c r="G82" i="42" s="1"/>
  <c r="G80" i="37" s="1"/>
  <c r="F83" i="42"/>
  <c r="G83" i="42" s="1"/>
  <c r="G81" i="37" s="1"/>
  <c r="F71" i="42"/>
  <c r="G71" i="42" s="1"/>
  <c r="G69" i="37" s="1"/>
  <c r="F72" i="42"/>
  <c r="G72" i="42" s="1"/>
  <c r="G70" i="37" s="1"/>
  <c r="F56" i="42"/>
  <c r="G56" i="42" s="1"/>
  <c r="G54" i="37" s="1"/>
  <c r="F57" i="42"/>
  <c r="G57" i="42" s="1"/>
  <c r="G55" i="37" s="1"/>
  <c r="D33" i="42" l="1"/>
  <c r="D65" i="42"/>
  <c r="G65" i="42"/>
  <c r="G41" i="42"/>
  <c r="F65" i="42"/>
  <c r="F41" i="42"/>
  <c r="F20" i="42"/>
  <c r="G20" i="42"/>
  <c r="D20" i="42"/>
  <c r="F28" i="42"/>
  <c r="G28" i="42"/>
  <c r="D28" i="42"/>
  <c r="D31" i="42"/>
  <c r="F35" i="42"/>
  <c r="G35" i="42"/>
  <c r="D35" i="42"/>
  <c r="F37" i="42"/>
  <c r="G37" i="42"/>
  <c r="D37" i="42"/>
  <c r="F39" i="42"/>
  <c r="G39" i="42"/>
  <c r="D39" i="42"/>
  <c r="D59" i="37"/>
  <c r="D41" i="37"/>
  <c r="D76" i="37"/>
  <c r="D30" i="37"/>
  <c r="G29" i="37"/>
  <c r="D41" i="42" l="1"/>
  <c r="G39" i="37" l="1"/>
  <c r="G63" i="37"/>
  <c r="D64" i="37"/>
  <c r="H39" i="37"/>
  <c r="E39" i="37"/>
  <c r="F39" i="37"/>
  <c r="D42" i="37"/>
  <c r="D40" i="37"/>
  <c r="E37" i="37"/>
  <c r="F37" i="37"/>
  <c r="H37" i="37"/>
  <c r="H35" i="37"/>
  <c r="E35" i="37"/>
  <c r="F35" i="37"/>
  <c r="G37" i="37"/>
  <c r="D38" i="37"/>
  <c r="D36" i="37"/>
  <c r="G35" i="37"/>
  <c r="D35" i="37" l="1"/>
  <c r="D37" i="37"/>
  <c r="F18" i="42"/>
  <c r="G18" i="42"/>
  <c r="G18" i="48" l="1"/>
  <c r="G17" i="48"/>
  <c r="G16" i="48"/>
  <c r="G14" i="48" l="1"/>
  <c r="D18" i="42" l="1"/>
  <c r="D17" i="42" s="1"/>
  <c r="D15" i="42" s="1"/>
  <c r="G37" i="50" s="1"/>
  <c r="G30" i="50" l="1"/>
  <c r="G36" i="50"/>
  <c r="G35" i="50" s="1"/>
  <c r="G34" i="50" s="1"/>
  <c r="G33" i="50" s="1"/>
  <c r="G31" i="50" s="1"/>
  <c r="G18" i="37"/>
  <c r="G33" i="37"/>
  <c r="G26" i="37"/>
  <c r="G31" i="37"/>
  <c r="G16" i="37"/>
  <c r="D80" i="37"/>
  <c r="D81" i="37"/>
  <c r="D79" i="37"/>
  <c r="D78" i="37"/>
  <c r="C47" i="44" l="1"/>
  <c r="C26" i="44" s="1"/>
  <c r="D86" i="42"/>
  <c r="D84" i="42" s="1"/>
  <c r="D13" i="42" s="1"/>
  <c r="D11" i="42" s="1"/>
  <c r="D9" i="42" s="1"/>
  <c r="G29" i="50"/>
  <c r="G28" i="50" s="1"/>
  <c r="G27" i="50" s="1"/>
  <c r="G26" i="50" s="1"/>
  <c r="G24" i="50" s="1"/>
  <c r="G22" i="50" s="1"/>
  <c r="G15" i="37"/>
  <c r="D28" i="37"/>
  <c r="D61" i="37"/>
  <c r="D60" i="37"/>
  <c r="D58" i="37"/>
  <c r="D57" i="37"/>
  <c r="D62" i="37"/>
  <c r="D24" i="37"/>
  <c r="H33" i="37"/>
  <c r="F33" i="37"/>
  <c r="E33" i="37"/>
  <c r="H26" i="37"/>
  <c r="F26" i="37"/>
  <c r="E26" i="37"/>
  <c r="D22" i="37"/>
  <c r="D23" i="37"/>
  <c r="D20" i="37"/>
  <c r="D21" i="37"/>
  <c r="D25" i="37"/>
  <c r="E16" i="37"/>
  <c r="F16" i="37"/>
  <c r="G20" i="50" l="1"/>
  <c r="G18" i="50" s="1"/>
  <c r="G16" i="50" s="1"/>
  <c r="G14" i="50" s="1"/>
  <c r="G12" i="50" s="1"/>
  <c r="G10" i="50" s="1"/>
  <c r="F63" i="37" l="1"/>
  <c r="F18" i="37"/>
  <c r="F31" i="37"/>
  <c r="F15" i="37" l="1"/>
  <c r="F29" i="37"/>
  <c r="G13" i="48" l="1"/>
  <c r="G12" i="48"/>
  <c r="G11" i="48" l="1"/>
  <c r="H63" i="37" l="1"/>
  <c r="E63" i="37"/>
  <c r="H18" i="37"/>
  <c r="E18" i="37"/>
  <c r="H31" i="37"/>
  <c r="H29" i="37" s="1"/>
  <c r="E31" i="37"/>
  <c r="D66" i="37"/>
  <c r="D19" i="37"/>
  <c r="D32" i="37"/>
  <c r="D26" i="37"/>
  <c r="D27" i="37"/>
  <c r="D33" i="37"/>
  <c r="D34" i="37"/>
  <c r="D43" i="37"/>
  <c r="D44" i="37"/>
  <c r="D45" i="37"/>
  <c r="D46" i="37"/>
  <c r="D47" i="37"/>
  <c r="D48" i="37"/>
  <c r="D49" i="37"/>
  <c r="D50" i="37"/>
  <c r="D51" i="37"/>
  <c r="D52" i="37"/>
  <c r="D53" i="37"/>
  <c r="D54" i="37"/>
  <c r="D55" i="37"/>
  <c r="D56" i="37"/>
  <c r="D65" i="37"/>
  <c r="D67" i="37"/>
  <c r="D68" i="37"/>
  <c r="D69" i="37"/>
  <c r="D70" i="37"/>
  <c r="D71" i="37"/>
  <c r="D72" i="37"/>
  <c r="D73" i="37"/>
  <c r="D74" i="37"/>
  <c r="D75" i="37"/>
  <c r="D77" i="37"/>
  <c r="E15" i="37" l="1"/>
  <c r="E29" i="37"/>
  <c r="D29" i="37" s="1"/>
  <c r="D18" i="37"/>
  <c r="D31" i="37"/>
  <c r="D39" i="37"/>
  <c r="D63" i="37"/>
  <c r="H16" i="37" l="1"/>
  <c r="H15" i="37" s="1"/>
  <c r="H11" i="37" l="1"/>
  <c r="E11" i="37"/>
  <c r="G11" i="37" l="1"/>
  <c r="D17" i="37"/>
  <c r="D16" i="37" l="1"/>
  <c r="D15" i="37" l="1"/>
  <c r="H9" i="37" l="1"/>
  <c r="G9" i="37"/>
  <c r="E9" i="37"/>
  <c r="F33" i="42" l="1"/>
  <c r="G33" i="42"/>
  <c r="F31" i="42"/>
  <c r="F17" i="42" s="1"/>
  <c r="F15" i="42" s="1"/>
  <c r="G31" i="42"/>
  <c r="G17" i="42" s="1"/>
  <c r="G15" i="42" s="1"/>
  <c r="J37" i="50" l="1"/>
  <c r="G86" i="42"/>
  <c r="I37" i="50"/>
  <c r="F86" i="42"/>
  <c r="F84" i="42" s="1"/>
  <c r="F13" i="42" s="1"/>
  <c r="F11" i="42" s="1"/>
  <c r="F9" i="42" s="1"/>
  <c r="E17" i="42"/>
  <c r="E15" i="42" s="1"/>
  <c r="H37" i="50" l="1"/>
  <c r="E86" i="42"/>
  <c r="E84" i="42" s="1"/>
  <c r="E13" i="42" s="1"/>
  <c r="E11" i="42" s="1"/>
  <c r="E9" i="42" s="1"/>
  <c r="I30" i="50"/>
  <c r="I36" i="50"/>
  <c r="I35" i="50" s="1"/>
  <c r="I34" i="50" s="1"/>
  <c r="I33" i="50" s="1"/>
  <c r="I31" i="50" s="1"/>
  <c r="G84" i="42"/>
  <c r="G13" i="42" s="1"/>
  <c r="G11" i="42" s="1"/>
  <c r="G9" i="42" s="1"/>
  <c r="J30" i="50"/>
  <c r="J36" i="50"/>
  <c r="J35" i="50" s="1"/>
  <c r="J34" i="50" s="1"/>
  <c r="J33" i="50" s="1"/>
  <c r="J31" i="50" s="1"/>
  <c r="F47" i="44" l="1"/>
  <c r="F26" i="44" s="1"/>
  <c r="J29" i="50"/>
  <c r="J28" i="50" s="1"/>
  <c r="J27" i="50" s="1"/>
  <c r="J26" i="50" s="1"/>
  <c r="J24" i="50" s="1"/>
  <c r="J22" i="50" s="1"/>
  <c r="E47" i="44"/>
  <c r="E26" i="44" s="1"/>
  <c r="I29" i="50"/>
  <c r="I28" i="50" s="1"/>
  <c r="I27" i="50" s="1"/>
  <c r="I26" i="50" s="1"/>
  <c r="I24" i="50" s="1"/>
  <c r="I22" i="50" s="1"/>
  <c r="H30" i="50"/>
  <c r="H36" i="50"/>
  <c r="H35" i="50" s="1"/>
  <c r="H34" i="50" s="1"/>
  <c r="H33" i="50" s="1"/>
  <c r="H31" i="50" s="1"/>
  <c r="I20" i="50" l="1"/>
  <c r="I18" i="50" s="1"/>
  <c r="I16" i="50" s="1"/>
  <c r="I14" i="50" s="1"/>
  <c r="I12" i="50" s="1"/>
  <c r="I10" i="50" s="1"/>
  <c r="F11" i="37"/>
  <c r="D13" i="37"/>
  <c r="J20" i="50"/>
  <c r="J18" i="50" s="1"/>
  <c r="J16" i="50" s="1"/>
  <c r="J14" i="50" s="1"/>
  <c r="J12" i="50" s="1"/>
  <c r="J10" i="50" s="1"/>
  <c r="D47" i="44"/>
  <c r="D26" i="44" s="1"/>
  <c r="H29" i="50"/>
  <c r="H28" i="50" s="1"/>
  <c r="H27" i="50" s="1"/>
  <c r="H26" i="50" s="1"/>
  <c r="H24" i="50" s="1"/>
  <c r="H22" i="50" s="1"/>
  <c r="H20" i="50" l="1"/>
  <c r="H18" i="50" s="1"/>
  <c r="H16" i="50" s="1"/>
  <c r="H14" i="50" s="1"/>
  <c r="H12" i="50" s="1"/>
  <c r="H10" i="50" s="1"/>
  <c r="D11" i="37"/>
  <c r="F9" i="37"/>
  <c r="D9" i="37" s="1"/>
  <c r="G10" i="48"/>
  <c r="G9" i="48" s="1"/>
  <c r="G8" i="48" s="1"/>
</calcChain>
</file>

<file path=xl/sharedStrings.xml><?xml version="1.0" encoding="utf-8"?>
<sst xmlns="http://schemas.openxmlformats.org/spreadsheetml/2006/main" count="374" uniqueCount="192">
  <si>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</si>
  <si>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</si>
  <si>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</si>
  <si>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</si>
  <si>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</si>
  <si>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</si>
  <si>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</si>
  <si>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</si>
  <si>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</si>
  <si>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</si>
  <si>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</si>
  <si>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</si>
  <si>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</si>
  <si>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</si>
  <si>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</si>
  <si>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</si>
  <si>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</si>
  <si>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</si>
  <si>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</si>
  <si>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</si>
  <si>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</si>
  <si>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</si>
  <si>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</si>
  <si>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</si>
  <si>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</si>
  <si>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</si>
  <si>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</si>
  <si>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</si>
  <si>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</si>
  <si>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</si>
  <si>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</si>
  <si>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</si>
  <si>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</si>
  <si>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</si>
  <si>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</si>
  <si>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</si>
  <si>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</si>
  <si>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</si>
  <si>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</si>
  <si>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</si>
  <si>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</si>
  <si>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</si>
  <si>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</si>
  <si>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</si>
  <si>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</si>
  <si>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</si>
  <si>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</si>
  <si>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</si>
  <si>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</si>
  <si>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</si>
  <si>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</si>
  <si>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</si>
  <si>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</si>
  <si>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</si>
  <si>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</si>
  <si>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</si>
  <si>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</si>
  <si>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</si>
  <si>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</si>
  <si>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</si>
  <si>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</si>
  <si>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</si>
  <si>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</si>
  <si>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</si>
  <si>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</si>
  <si>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</si>
  <si>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</si>
  <si>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</si>
  <si>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</si>
  <si>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</si>
  <si>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</si>
  <si>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</si>
  <si>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</si>
  <si>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</si>
  <si>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</si>
  <si>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</si>
  <si>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</si>
  <si>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</si>
  <si>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</si>
  <si>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</si>
  <si>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</si>
  <si>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</si>
  <si>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</si>
  <si>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</si>
  <si>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</si>
  <si>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</si>
  <si>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</si>
  <si>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</si>
  <si>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</si>
  <si>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>ԲՄ</t>
  </si>
  <si>
    <t>դրամ</t>
  </si>
  <si>
    <t xml:space="preserve"> ՄԱՍ III. ԾԱՌԱՅՈՒԹՅՈՒՆՆԵՐ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</si>
  <si>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</si>
  <si>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</si>
  <si>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>Մ10, Սևան-Մարտունի-Գետափ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</si>
  <si>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</si>
  <si>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</si>
  <si>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</si>
  <si>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</si>
  <si>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</si>
  <si>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</si>
  <si>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Մ-1, Երևան-Գյումրի-Վրաստանի սահման</t>
  </si>
  <si>
    <t>կմ 152+600-կմ 156+700 հատվածի հիմնանորոգում</t>
  </si>
  <si>
    <t>Մ-7, Մ-3-Սպիտակ-Գյումրի-Թուրքիայի սահման</t>
  </si>
  <si>
    <t>կմ48+000 - կմ52+000 հատվածի հիմնանորոգում</t>
  </si>
  <si>
    <t xml:space="preserve">Հ-21, /Հ-75/ - Հոռոմ-Արթիկ-Ալագյազ հանրապետական նշանակության ավտոճանապարհի կմ19+000 - կմ23+900 հատվածի հիմնանորոգում </t>
  </si>
  <si>
    <t>Հ-83, /Հ-21/ (Արթիկ)–Պեմզաշեն- /Մ-1/ հանրապետական նշանակության ավտոճանապարհի կմ0+000-կմ8+900 հատվածի հիմնանորոգում</t>
  </si>
  <si>
    <t>Հ-93, /Հ-75/ - Երերույքի տաճար  հանրապետական նշանակության ավտոճանապարհի  կմ 0+000-կմ 2+700 հատվածի հիմնանորոգում</t>
  </si>
  <si>
    <t>Տ-7-42, /Մ-7/ (Գյումրի) – Հացիկ – Կարմրաքար (Տ-7-45) ավտոճանապարհի կմ0+000-կմ 4+000 հատվածի հիմնանորոգում</t>
  </si>
  <si>
    <t>կմ 53+150 -կմ 65+350 հատվածի հիմնանորոգում</t>
  </si>
  <si>
    <t>կմ98+000 - կմ101+400 հատվածի հիմնանորոգում</t>
  </si>
  <si>
    <t>կմ374+000 - կմ384+300 հատվածի հիմնանորոգում</t>
  </si>
  <si>
    <t>Հ-41, /Մ-2/ - Նորավանքի պատմական հուշարձան հանրապետական նշանակության ավտոճանապարհի կմ0+000-կմ8+100 հատվածի հիմնանորոգում</t>
  </si>
  <si>
    <t>Հ-49, /Մ-17/-Նռնաձոր-ԱՀ սահման հանրապետական նշանակության ավտոճանապարհի կմ0+000 - կմ8+600 հատվածի հիմնանորոգում</t>
  </si>
  <si>
    <t>Տ-8-86 Հ-49-Նռնաձոր կմ0+000-կմ2+200 հատվածի հիմնանորոգում</t>
  </si>
  <si>
    <t>Տ-1-24 /Մ-3/ Մելիքգյուղ ավտոճանապարհի կմ0+000-կմ6+000 հատվածի հիմնանորոգում</t>
  </si>
  <si>
    <t>Տ-7-48, Գյումրի (Տ-7-58) - Արևիկ – Այգեբաց - Վարդաքար - /Հ-21/ ավտոճանապարհի կմ10+900 - կմ16+200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</si>
  <si>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</si>
  <si>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Հ-75, Մ-9-Իսահակյան-Գյումրի-Մ-7 հանրապետական նշանակության ավտոճանապարհի  կմ68+300 - կմ70+800 հատվածի հիմնանորոգում</t>
  </si>
  <si>
    <t>կմ108+400 - կմ126+100 հատվածի հիմնանորոգում</t>
  </si>
  <si>
    <t>Տ-9-19, /Մ-2/ - Հերհեր -Կարմրաշեն ավտոճանապարհի կմ10+000 - կմ18+700 հատվածի հիմնանորոգում</t>
  </si>
  <si>
    <t>Մարտունի քաղաքի Սայաթ Նովա փողոցի (Մ-10-ի շրջանց) ավտոճանապարհի հիմնանորոգում</t>
  </si>
  <si>
    <t>Հ-5, /Հ-6/-Նոր Գեղի-Արգել-Արզական-Հրազդան հանրապետական նշանակության ավտոճանապարհի կմ 0+000 - կմ10+000 հատվածի հիմնանորոգում</t>
  </si>
  <si>
    <t>Հ-11, Մոտեցում Խոր Վիրապին հանրապետական նշանակության ավտոճանապարհի կմ0+000 - կմ1+700 հատվածի հիմնանորոգում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</si>
  <si>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</si>
  <si>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 xml:space="preserve">Հ-30,Մոտեցում Գոշավանքին  հանրապետական նշանակության ավտոճանապարհի կմ 0+000-կմ 3+900 հատվածի հիմնանորոգում </t>
  </si>
  <si>
    <t xml:space="preserve">Հ-30, /Մ-4/ - Ճամբարակ - /Մ-14/ հանրապետական նշանակության ավտոճանապարհի կմ 0+000-կմ 11+000 հատվածի հիմնանորոգում </t>
  </si>
  <si>
    <t>Ա/Ճ Հ-30, Մ4-Ճամբարակ-Դրախտիկ-Մ14 հարկադիր քարաթափման աշխատանքներ (Ձորավանք-Մարտունի համայնքների տարածք)</t>
  </si>
  <si>
    <t>Հ-63, /Մ-16/ - Կոթի - Բարեկամավան հանրապետական նշանակության ավտոճանապարհի կմ8+500 հատվածում փլուզված հողային պաստառի շեպի և կողնակի վերականգնում</t>
  </si>
  <si>
    <t>կմ150+700 - կմ167+600 հատվածի հիմնանորոգում</t>
  </si>
  <si>
    <t>կմ2+000 - կմ 10+500 հատվածի հիմնանորոգում</t>
  </si>
  <si>
    <t xml:space="preserve">կմ 122+000 - կմ 124+000 հատվածում հողային պաստառի փլուզված հատվածների, պաշտպանիչ հենապատերի և կառուցվածքների վերակագնում </t>
  </si>
  <si>
    <t>կմ254+000 - կմ265+000 հատվածի հիմնանորոգում</t>
  </si>
  <si>
    <t>Հ-13, /Մ-3/ (Վաղարշապատ) - Մասիս - /Մ-2/ հանրապետական նշանակության ավտոճանապարհի կմ10+300 - կմ15+300 հատվածի հիմնանորոգում</t>
  </si>
  <si>
    <t>Հ-45, /Մ-2/-Շաքի-Սիսան-Դաստակերտ-Ցողունի հանրապետական նշանակության ավտոճանապարհի կմ14+590-կմ25+900 հատվածի հիմնանորոգում</t>
  </si>
  <si>
    <t>Տ-2-31, /Տ-2-30/ - Բերդիկ - /Հ-9/ (Այգեստան) ավտոճանապարհի կմ0+000-կմ2+100 հատվածի հիմնանորոգում</t>
  </si>
  <si>
    <t>կմ130+400-կմ135+200 հատվածի հիմնանորոգում</t>
  </si>
  <si>
    <t xml:space="preserve">Հ-70, Մ-6 - Մարց - Աթան հանրապետական նշանակության ավտոճանապարհի կմ0+000 - կմ27+500 հատվածի հիմնանորոգում </t>
  </si>
  <si>
    <t>Տ-5-69, /Հ-70/ - Ահնիձոր ավտոճանապարհի կմ0+000 - կմ4+000 հատվածի հիմնանորոգում</t>
  </si>
  <si>
    <t xml:space="preserve">/Հ-70/ – Քարինջ ավտոճանապարհի կմ0+000 - կմ3+500 հատվածի հիմնանորոգում </t>
  </si>
  <si>
    <t>Տ-5-82, /Հ-70/ – Լորուտ ավտոճանապարհի կմ0+000 - կմ1+600 հատվածի հիմնանորոգում</t>
  </si>
  <si>
    <t>Տ-5-93, /Հ-70/ - Մարց ավտոճանապարհի կմ0+000 - կմ0+800 հատվածի հիմնանորոգում</t>
  </si>
  <si>
    <t>Հ-5, /Հ-6/-Նոր Գեղի-Արգել-Արզական-Հրազդան հանրապետական նշանակության ավտոճանապարհի կմ 25+200 - կմ36+000 հատվածի հիմնանորոգում</t>
  </si>
  <si>
    <t>Հ-55, Հրազդանի տրանսպորտային հանգույց-Ծաղկաձորի մարզահամալիր հանրապետական նշանակության ավտոճանապարհի կմ0+00 - կմ10+500 հատվածի հիմնանորոգում</t>
  </si>
  <si>
    <t>Իջևան քաղաքի Սարիբեկ-Օհանյան փողոցի կմ0+000-կմ1+145 հատվածի հիմնանորոգում</t>
  </si>
  <si>
    <t>Հրազդան քաղաքի Տիգրան Մեծ փողոցի 290 գծ.մ  հատվածի հիմնանորոգում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</si>
  <si>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</si>
  <si>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</si>
  <si>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</si>
  <si>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</si>
  <si>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</si>
  <si>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հազար դրամներով</t>
  </si>
  <si>
    <t>Առաջին եռամսյակ</t>
  </si>
  <si>
    <t>Առաջին կիսամյակ</t>
  </si>
  <si>
    <t xml:space="preserve"> Ինն ամիս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</si>
  <si>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</si>
  <si>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</si>
  <si>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</si>
  <si>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</si>
  <si>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</si>
  <si>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ՓՈՓՈԽՈՒԹՅՈՒՆՆԵՐԸ ԵՎ ԼՐԱՑՈՒՄՆԵՐԸ</t>
  </si>
  <si>
    <t xml:space="preserve"> Պայմանագրերի թիվ, հատ </t>
  </si>
  <si>
    <t>Աղյուսակ 2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</si>
  <si>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</si>
  <si>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</si>
  <si>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կմ0+000-կմ5+900 հատվածի հիմնանորոգում</t>
  </si>
  <si>
    <t xml:space="preserve">Մ-11, Մարտունի - Վարդենիս - ԼՂՀ սահման </t>
  </si>
  <si>
    <t xml:space="preserve"> կմ39+400 - կմ60+300 հատվածի հիմնանորոգում</t>
  </si>
  <si>
    <t>Մ-14, Մ-4-Շորժա-Վարդենիս</t>
  </si>
  <si>
    <t>Հ-3, Երևան (Ջրաշխարհ, Մ-4-ի հետ հատման տեղ) - Գառնի -Գեղարդի վանք հանրապետական նշանակության ավտոճանապարհի կմ27+500-կմ33+500 հատվածի հիմնանորոգում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</si>
  <si>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</si>
  <si>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Տ-7-52, /Հ-21/ (Արթիկ) – Անուշավան – Փանիկ (Տ-7-53) ավտոճանապարհի կմ0+000 - կմ3+000 հատվածի հիմնանորոգում</t>
  </si>
  <si>
    <t>Հրազդան քաղաքի հարավային թաղամաս 1069 գծ.մ (Նոյեմբերյան փողոց 627 գծ.մ, Մյասնիկյան փողոց 442 գծ.մ) հատվածների հիմնանորոգում</t>
  </si>
  <si>
    <t xml:space="preserve">Հրազդան քաղաքի Ջրառատ թաղամասեր 2572 գծ.մ (դեպի Հրազդանի Ջեկ 1264 գծ.մ, 3-րդ փողոց 670 գծ.մ, Պուրակյան փողոց 638 գծ.մ) հատվածների հիմնանորոգում </t>
  </si>
  <si>
    <t xml:space="preserve"> Հրազդան քաղաքի Վանատուր թաղամասի միջթաղամասային փողոցների 3384 գծ.մ (626 գծ.մ, 310 գծ.մ, 176 գծ.մ, 1235 գծ.մ, 950 գծ.մ և 87 գծ.մ) հատվածների հիմնանորոգում</t>
  </si>
  <si>
    <t>Մ-4, Երևան-Սևան-Իջևան-Ադրբեջանի սահման</t>
  </si>
  <si>
    <t>կմ196+000- կմ202+200 հատվածի հիմնանորոգում</t>
  </si>
  <si>
    <t xml:space="preserve">կմ67+500 փլուզված հատվածի վերականգնում </t>
  </si>
  <si>
    <t>Տ-2-62, /Հ-8/ (Այգավան) - /Հ-11/ (Եղեգնավան) ավտոճանապարհի կմ0+100 - կմ3+000 հատվածի հիմնանորոգում</t>
  </si>
  <si>
    <t>Հ-8, /Մ-2/-Այնթապ-Մխչյան-Արտաշատ-Այգևան-/Մ-2/ հանրապետական նշանակության ավտոճանապարհի կմ21+200-կմ 26+400 և կմ30+000-կմ33+500 հատվածների հիմնանորոգում</t>
  </si>
  <si>
    <t>Հ-46, /Մ-2/-Տաթև-Աղվանի-/Մ-2/(Սյունիք) հանրապետական նշանակության ավտոճանապարհի կմ37+500-կմ55+000 հատվածի հիմնանորոգում</t>
  </si>
  <si>
    <t>«ՀԱՅԱՍՏԱՆԻ ՀԱՆՐԱՊԵՏՈՒԹՅԱՆ 2021 ԹՎԱԿԱՆԻ ՊԵՏԱԿԱՆ ԲՅՈՒՋԵԻ ՄԱՍԻՆ» ՀԱՅԱՍՏԱՆԻ ՀԱՆՐԱՊԵՏՈՒԹՅԱՆ
ՕՐԵՆՔԻ N 1 ՀԱՎԵԼՎԱԾԻ N 3 ԱՂՅՈՒՍԱԿՈՒՄ ԿԱՏԱՐՎՈՂ ՓՈՓՈԽՈՒԹՅՈՒՆՆԵՐԸ ԵՎ ԼՐԱՑՈՒՄՆԵՐԸ</t>
  </si>
  <si>
    <t xml:space="preserve"> - Նախագծահետազոտական ծախսեր</t>
  </si>
  <si>
    <t>ԱՅԼ ՀԻՄՆԱԿԱՆ ՄԻՋՈՑՆԵՐ</t>
  </si>
  <si>
    <t>50531140/502</t>
  </si>
  <si>
    <t>50531140/503</t>
  </si>
  <si>
    <t>50531140/504</t>
  </si>
  <si>
    <t>50531140/501</t>
  </si>
  <si>
    <t>փորձաքննության ծառայություններ</t>
  </si>
  <si>
    <t>ԳՀ</t>
  </si>
  <si>
    <t>Ցուցանիշների փոփոխությունը (նվազեցումները` փակագծերում)</t>
  </si>
  <si>
    <t>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</si>
</sst>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 * #,##0.00_)_€_ ;_ * \(#,##0.00\)_€_ ;_ * &quot;-&quot;??_)_€_ ;_ @_ "/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#,##0.0_€_);\(#,##0.0_€\)"/>
    <numFmt numFmtId="170" formatCode="_(* #,##0_);_(* \(#,##0\);_(* &quot;-&quot;??_);_(@_)"/>
    <numFmt numFmtId="171" formatCode="_-* #,##0.00_р_._-;\-* #,##0.00_р_._-;_-* &quot;-&quot;??_р_._-;_-@_-"/>
    <numFmt numFmtId="172" formatCode="_ * #,##0.00_)\ _ _ ;_ * \(#,##0.00\)\ _ _ ;_ * &quot;-&quot;??_)\ _ _ ;_ @_ "/>
    <numFmt numFmtId="173" formatCode="#,##0.0"/>
  </numFmts>
  <fonts count="97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0"/>
      <color indexed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0"/>
      <name val="GHEA Grapalat"/>
      <family val="3"/>
    </font>
    <font>
      <sz val="10"/>
      <color rgb="FFFF0000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b/>
      <i/>
      <sz val="11"/>
      <name val="GHEA Grapalat"/>
      <family val="2"/>
    </font>
    <font>
      <i/>
      <sz val="11"/>
      <name val="GHEA Grapalat"/>
      <family val="3"/>
    </font>
    <font>
      <sz val="11"/>
      <name val="Times Armenian"/>
      <family val="1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8"/>
      <name val="GHEA Grapalat"/>
      <family val="3"/>
    </font>
    <font>
      <i/>
      <sz val="10"/>
      <name val="GHEA Grapalat"/>
      <family val="2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b/>
      <u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3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8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23" fillId="0" borderId="0"/>
    <xf numFmtId="0" fontId="24" fillId="0" borderId="0"/>
    <xf numFmtId="43" fontId="23" fillId="0" borderId="0" applyFont="0" applyFill="0" applyBorder="0" applyAlignment="0" applyProtection="0"/>
    <xf numFmtId="0" fontId="5" fillId="0" borderId="0"/>
    <xf numFmtId="164" fontId="26" fillId="0" borderId="0" applyFont="0" applyFill="0" applyBorder="0" applyAlignment="0" applyProtection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27" fillId="12" borderId="0" applyNumberFormat="0" applyBorder="0" applyAlignment="0" applyProtection="0"/>
    <xf numFmtId="0" fontId="27" fillId="16" borderId="0" applyNumberFormat="0" applyBorder="0" applyAlignment="0" applyProtection="0"/>
    <xf numFmtId="0" fontId="27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8" borderId="0" applyNumberFormat="0" applyBorder="0" applyAlignment="0" applyProtection="0"/>
    <xf numFmtId="0" fontId="27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9" fillId="4" borderId="0" applyNumberFormat="0" applyBorder="0" applyAlignment="0" applyProtection="0"/>
    <xf numFmtId="0" fontId="30" fillId="7" borderId="19" applyNumberFormat="0" applyAlignment="0" applyProtection="0"/>
    <xf numFmtId="0" fontId="31" fillId="8" borderId="22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6" borderId="19" applyNumberFormat="0" applyAlignment="0" applyProtection="0"/>
    <xf numFmtId="0" fontId="38" fillId="0" borderId="21" applyNumberFormat="0" applyFill="0" applyAlignment="0" applyProtection="0"/>
    <xf numFmtId="0" fontId="39" fillId="5" borderId="0" applyNumberFormat="0" applyBorder="0" applyAlignment="0" applyProtection="0"/>
    <xf numFmtId="0" fontId="40" fillId="0" borderId="0"/>
    <xf numFmtId="0" fontId="8" fillId="0" borderId="0">
      <alignment horizontal="left" vertical="top" wrapText="1"/>
    </xf>
    <xf numFmtId="0" fontId="3" fillId="0" borderId="0"/>
    <xf numFmtId="0" fontId="41" fillId="0" borderId="0"/>
    <xf numFmtId="0" fontId="27" fillId="9" borderId="23" applyNumberFormat="0" applyFont="0" applyAlignment="0" applyProtection="0"/>
    <xf numFmtId="0" fontId="23" fillId="9" borderId="23" applyNumberFormat="0" applyFont="0" applyAlignment="0" applyProtection="0"/>
    <xf numFmtId="0" fontId="42" fillId="7" borderId="20" applyNumberFormat="0" applyAlignment="0" applyProtection="0"/>
    <xf numFmtId="9" fontId="1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/>
    <xf numFmtId="164" fontId="25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5" fillId="0" borderId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7" fillId="0" borderId="0"/>
    <xf numFmtId="0" fontId="16" fillId="0" borderId="0"/>
    <xf numFmtId="0" fontId="48" fillId="5" borderId="0" applyNumberFormat="0" applyBorder="0" applyAlignment="0" applyProtection="0"/>
    <xf numFmtId="0" fontId="25" fillId="0" borderId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37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43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7" borderId="0" applyNumberFormat="0" applyBorder="0" applyAlignment="0" applyProtection="0"/>
    <xf numFmtId="0" fontId="41" fillId="43" borderId="0" applyNumberFormat="0" applyBorder="0" applyAlignment="0" applyProtection="0"/>
    <xf numFmtId="0" fontId="41" fillId="45" borderId="0" applyNumberFormat="0" applyBorder="0" applyAlignment="0" applyProtection="0"/>
    <xf numFmtId="0" fontId="49" fillId="46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40" borderId="0" applyNumberFormat="0" applyBorder="0" applyAlignment="0" applyProtection="0"/>
    <xf numFmtId="0" fontId="49" fillId="48" borderId="0" applyNumberFormat="0" applyBorder="0" applyAlignment="0" applyProtection="0"/>
    <xf numFmtId="0" fontId="49" fillId="49" borderId="0" applyNumberFormat="0" applyBorder="0" applyAlignment="0" applyProtection="0"/>
    <xf numFmtId="0" fontId="49" fillId="50" borderId="0" applyNumberFormat="0" applyBorder="0" applyAlignment="0" applyProtection="0"/>
    <xf numFmtId="0" fontId="49" fillId="39" borderId="0" applyNumberFormat="0" applyBorder="0" applyAlignment="0" applyProtection="0"/>
    <xf numFmtId="0" fontId="49" fillId="47" borderId="0" applyNumberFormat="0" applyBorder="0" applyAlignment="0" applyProtection="0"/>
    <xf numFmtId="0" fontId="49" fillId="51" borderId="0" applyNumberFormat="0" applyBorder="0" applyAlignment="0" applyProtection="0"/>
    <xf numFmtId="0" fontId="50" fillId="35" borderId="0" applyNumberFormat="0" applyBorder="0" applyAlignment="0" applyProtection="0"/>
    <xf numFmtId="0" fontId="51" fillId="52" borderId="25" applyNumberFormat="0" applyAlignment="0" applyProtection="0"/>
    <xf numFmtId="0" fontId="52" fillId="53" borderId="26" applyNumberFormat="0" applyAlignment="0" applyProtection="0"/>
    <xf numFmtId="164" fontId="16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5" fillId="0" borderId="27" applyNumberFormat="0" applyFill="0" applyAlignment="0" applyProtection="0"/>
    <xf numFmtId="0" fontId="56" fillId="0" borderId="28" applyNumberFormat="0" applyFill="0" applyAlignment="0" applyProtection="0"/>
    <xf numFmtId="0" fontId="57" fillId="0" borderId="29" applyNumberFormat="0" applyFill="0" applyAlignment="0" applyProtection="0"/>
    <xf numFmtId="0" fontId="57" fillId="0" borderId="0" applyNumberFormat="0" applyFill="0" applyBorder="0" applyAlignment="0" applyProtection="0"/>
    <xf numFmtId="0" fontId="58" fillId="42" borderId="25" applyNumberFormat="0" applyAlignment="0" applyProtection="0"/>
    <xf numFmtId="0" fontId="59" fillId="0" borderId="30" applyNumberFormat="0" applyFill="0" applyAlignment="0" applyProtection="0"/>
    <xf numFmtId="0" fontId="60" fillId="54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23" fillId="0" borderId="0"/>
    <xf numFmtId="0" fontId="3" fillId="0" borderId="0"/>
    <xf numFmtId="0" fontId="3" fillId="0" borderId="0"/>
    <xf numFmtId="0" fontId="16" fillId="55" borderId="31" applyNumberFormat="0" applyFont="0" applyAlignment="0" applyProtection="0"/>
    <xf numFmtId="0" fontId="61" fillId="52" borderId="32" applyNumberFormat="0" applyAlignment="0" applyProtection="0"/>
    <xf numFmtId="0" fontId="65" fillId="0" borderId="0"/>
    <xf numFmtId="0" fontId="65" fillId="0" borderId="0"/>
    <xf numFmtId="0" fontId="65" fillId="0" borderId="0"/>
    <xf numFmtId="0" fontId="62" fillId="0" borderId="0" applyNumberFormat="0" applyFill="0" applyBorder="0" applyAlignment="0" applyProtection="0"/>
    <xf numFmtId="0" fontId="63" fillId="0" borderId="33" applyNumberFormat="0" applyFill="0" applyAlignment="0" applyProtection="0"/>
    <xf numFmtId="0" fontId="64" fillId="0" borderId="0" applyNumberFormat="0" applyFill="0" applyBorder="0" applyAlignment="0" applyProtection="0"/>
    <xf numFmtId="0" fontId="47" fillId="0" borderId="0"/>
    <xf numFmtId="1" fontId="66" fillId="0" borderId="0"/>
    <xf numFmtId="0" fontId="67" fillId="0" borderId="0"/>
    <xf numFmtId="0" fontId="3" fillId="0" borderId="0"/>
    <xf numFmtId="0" fontId="23" fillId="0" borderId="0"/>
    <xf numFmtId="0" fontId="8" fillId="0" borderId="0">
      <alignment horizontal="left" vertical="top" wrapText="1"/>
    </xf>
    <xf numFmtId="0" fontId="25" fillId="0" borderId="0"/>
    <xf numFmtId="0" fontId="74" fillId="0" borderId="0"/>
    <xf numFmtId="0" fontId="75" fillId="0" borderId="0"/>
    <xf numFmtId="0" fontId="3" fillId="0" borderId="0"/>
    <xf numFmtId="0" fontId="3" fillId="0" borderId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164" fontId="1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5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76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72" fontId="41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48" fillId="5" borderId="0" applyNumberFormat="0" applyBorder="0" applyAlignment="0" applyProtection="0"/>
    <xf numFmtId="0" fontId="48" fillId="5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16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78" fillId="13" borderId="0" applyNumberFormat="0" applyBorder="0" applyAlignment="0" applyProtection="0"/>
    <xf numFmtId="0" fontId="78" fillId="17" borderId="0" applyNumberFormat="0" applyBorder="0" applyAlignment="0" applyProtection="0"/>
    <xf numFmtId="0" fontId="78" fillId="21" borderId="0" applyNumberFormat="0" applyBorder="0" applyAlignment="0" applyProtection="0"/>
    <xf numFmtId="0" fontId="78" fillId="25" borderId="0" applyNumberFormat="0" applyBorder="0" applyAlignment="0" applyProtection="0"/>
    <xf numFmtId="0" fontId="78" fillId="29" borderId="0" applyNumberFormat="0" applyBorder="0" applyAlignment="0" applyProtection="0"/>
    <xf numFmtId="0" fontId="78" fillId="33" borderId="0" applyNumberFormat="0" applyBorder="0" applyAlignment="0" applyProtection="0"/>
    <xf numFmtId="0" fontId="78" fillId="10" borderId="0" applyNumberFormat="0" applyBorder="0" applyAlignment="0" applyProtection="0"/>
    <xf numFmtId="0" fontId="78" fillId="14" borderId="0" applyNumberFormat="0" applyBorder="0" applyAlignment="0" applyProtection="0"/>
    <xf numFmtId="0" fontId="78" fillId="18" borderId="0" applyNumberFormat="0" applyBorder="0" applyAlignment="0" applyProtection="0"/>
    <xf numFmtId="0" fontId="78" fillId="22" borderId="0" applyNumberFormat="0" applyBorder="0" applyAlignment="0" applyProtection="0"/>
    <xf numFmtId="0" fontId="78" fillId="26" borderId="0" applyNumberFormat="0" applyBorder="0" applyAlignment="0" applyProtection="0"/>
    <xf numFmtId="0" fontId="78" fillId="30" borderId="0" applyNumberFormat="0" applyBorder="0" applyAlignment="0" applyProtection="0"/>
    <xf numFmtId="0" fontId="79" fillId="4" borderId="0" applyNumberFormat="0" applyBorder="0" applyAlignment="0" applyProtection="0"/>
    <xf numFmtId="0" fontId="80" fillId="7" borderId="19" applyNumberFormat="0" applyAlignment="0" applyProtection="0"/>
    <xf numFmtId="0" fontId="81" fillId="8" borderId="22" applyNumberFormat="0" applyAlignment="0" applyProtection="0"/>
    <xf numFmtId="0" fontId="82" fillId="0" borderId="0" applyNumberFormat="0" applyFill="0" applyBorder="0" applyAlignment="0" applyProtection="0"/>
    <xf numFmtId="0" fontId="83" fillId="3" borderId="0" applyNumberFormat="0" applyBorder="0" applyAlignment="0" applyProtection="0"/>
    <xf numFmtId="0" fontId="84" fillId="0" borderId="16" applyNumberFormat="0" applyFill="0" applyAlignment="0" applyProtection="0"/>
    <xf numFmtId="0" fontId="85" fillId="0" borderId="17" applyNumberFormat="0" applyFill="0" applyAlignment="0" applyProtection="0"/>
    <xf numFmtId="0" fontId="86" fillId="0" borderId="18" applyNumberFormat="0" applyFill="0" applyAlignment="0" applyProtection="0"/>
    <xf numFmtId="0" fontId="86" fillId="0" borderId="0" applyNumberFormat="0" applyFill="0" applyBorder="0" applyAlignment="0" applyProtection="0"/>
    <xf numFmtId="0" fontId="87" fillId="6" borderId="19" applyNumberFormat="0" applyAlignment="0" applyProtection="0"/>
    <xf numFmtId="0" fontId="88" fillId="0" borderId="21" applyNumberFormat="0" applyFill="0" applyAlignment="0" applyProtection="0"/>
    <xf numFmtId="0" fontId="48" fillId="5" borderId="0" applyNumberFormat="0" applyBorder="0" applyAlignment="0" applyProtection="0"/>
    <xf numFmtId="0" fontId="89" fillId="7" borderId="20" applyNumberFormat="0" applyAlignment="0" applyProtection="0"/>
    <xf numFmtId="0" fontId="77" fillId="0" borderId="0" applyNumberFormat="0" applyFill="0" applyBorder="0" applyAlignment="0" applyProtection="0"/>
    <xf numFmtId="0" fontId="90" fillId="0" borderId="24" applyNumberFormat="0" applyFill="0" applyAlignment="0" applyProtection="0"/>
    <xf numFmtId="0" fontId="91" fillId="0" borderId="0" applyNumberFormat="0" applyFill="0" applyBorder="0" applyAlignment="0" applyProtection="0"/>
  </cellStyleXfs>
  <cellXfs count="220">
    <xf numFmtId="0" fontId="0" fillId="0" borderId="0" xfId="0"/>
    <xf numFmtId="0" fontId="14" fillId="0" borderId="0" xfId="8" applyFont="1" applyAlignment="1">
      <alignment horizontal="left" vertical="center" wrapText="1"/>
    </xf>
    <xf numFmtId="0" fontId="10" fillId="0" borderId="0" xfId="8" applyFont="1" applyAlignment="1">
      <alignment horizontal="left" vertical="center" wrapText="1"/>
    </xf>
    <xf numFmtId="0" fontId="14" fillId="0" borderId="0" xfId="8" applyFont="1" applyAlignment="1">
      <alignment horizontal="center" vertical="center" wrapText="1"/>
    </xf>
    <xf numFmtId="0" fontId="12" fillId="0" borderId="0" xfId="9" applyFont="1" applyAlignment="1">
      <alignment vertical="center" wrapText="1"/>
    </xf>
    <xf numFmtId="49" fontId="7" fillId="0" borderId="0" xfId="9" applyNumberFormat="1" applyFont="1" applyFill="1" applyAlignment="1">
      <alignment horizontal="center" vertical="center" wrapText="1"/>
    </xf>
    <xf numFmtId="166" fontId="7" fillId="0" borderId="0" xfId="9" applyNumberFormat="1" applyFont="1" applyFill="1" applyAlignment="1">
      <alignment horizontal="center" vertical="center" wrapText="1"/>
    </xf>
    <xf numFmtId="0" fontId="9" fillId="0" borderId="0" xfId="9" applyFont="1" applyAlignment="1">
      <alignment horizontal="center" vertical="center" wrapText="1"/>
    </xf>
    <xf numFmtId="0" fontId="12" fillId="0" borderId="0" xfId="9" applyFont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0" fontId="18" fillId="0" borderId="0" xfId="9" applyFont="1" applyAlignment="1">
      <alignment vertical="center" wrapText="1"/>
    </xf>
    <xf numFmtId="0" fontId="10" fillId="0" borderId="13" xfId="9" applyFont="1" applyBorder="1" applyAlignment="1">
      <alignment horizontal="center" vertical="center" wrapText="1"/>
    </xf>
    <xf numFmtId="0" fontId="12" fillId="0" borderId="13" xfId="9" applyFont="1" applyBorder="1" applyAlignment="1">
      <alignment horizontal="center" vertical="center" wrapText="1"/>
    </xf>
    <xf numFmtId="0" fontId="18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9" fillId="0" borderId="0" xfId="9" applyFont="1" applyAlignment="1">
      <alignment horizontal="left" vertical="top" wrapText="1"/>
    </xf>
    <xf numFmtId="0" fontId="7" fillId="0" borderId="0" xfId="9" applyFont="1" applyAlignment="1">
      <alignment horizontal="right" vertical="top" wrapText="1"/>
    </xf>
    <xf numFmtId="0" fontId="16" fillId="0" borderId="0" xfId="9" applyAlignment="1">
      <alignment horizontal="left" vertical="top" wrapText="1"/>
    </xf>
    <xf numFmtId="0" fontId="7" fillId="0" borderId="0" xfId="9" applyFont="1" applyAlignment="1">
      <alignment horizontal="center" vertical="top" wrapText="1"/>
    </xf>
    <xf numFmtId="0" fontId="16" fillId="0" borderId="0" xfId="9" applyFont="1" applyAlignment="1">
      <alignment horizontal="left" vertical="top" wrapText="1"/>
    </xf>
    <xf numFmtId="0" fontId="20" fillId="0" borderId="0" xfId="8" applyFont="1" applyAlignment="1">
      <alignment vertical="center" wrapText="1"/>
    </xf>
    <xf numFmtId="0" fontId="13" fillId="0" borderId="34" xfId="118" applyNumberFormat="1" applyFont="1" applyFill="1" applyBorder="1" applyAlignment="1">
      <alignment horizontal="center" vertical="center" wrapText="1"/>
    </xf>
    <xf numFmtId="0" fontId="13" fillId="0" borderId="34" xfId="118" applyNumberFormat="1" applyFont="1" applyFill="1" applyBorder="1" applyAlignment="1">
      <alignment horizontal="left" vertical="center" wrapText="1"/>
    </xf>
    <xf numFmtId="43" fontId="12" fillId="0" borderId="0" xfId="9" applyNumberFormat="1" applyFont="1" applyAlignment="1">
      <alignment vertical="center" wrapText="1"/>
    </xf>
    <xf numFmtId="0" fontId="19" fillId="0" borderId="34" xfId="118" applyNumberFormat="1" applyFont="1" applyFill="1" applyBorder="1" applyAlignment="1">
      <alignment horizontal="center" vertical="center" wrapText="1"/>
    </xf>
    <xf numFmtId="167" fontId="12" fillId="0" borderId="34" xfId="7" applyNumberFormat="1" applyFont="1" applyFill="1" applyBorder="1" applyAlignment="1">
      <alignment horizontal="center" vertical="center" wrapText="1"/>
    </xf>
    <xf numFmtId="166" fontId="12" fillId="0" borderId="34" xfId="9" applyNumberFormat="1" applyFont="1" applyFill="1" applyBorder="1" applyAlignment="1">
      <alignment horizontal="center" vertical="center" wrapText="1"/>
    </xf>
    <xf numFmtId="167" fontId="10" fillId="0" borderId="34" xfId="7" applyNumberFormat="1" applyFont="1" applyFill="1" applyBorder="1" applyAlignment="1">
      <alignment horizontal="center" vertical="center" wrapText="1"/>
    </xf>
    <xf numFmtId="167" fontId="18" fillId="0" borderId="34" xfId="7" applyNumberFormat="1" applyFont="1" applyFill="1" applyBorder="1" applyAlignment="1">
      <alignment vertical="center" wrapText="1"/>
    </xf>
    <xf numFmtId="167" fontId="10" fillId="0" borderId="34" xfId="7" applyNumberFormat="1" applyFont="1" applyFill="1" applyBorder="1" applyAlignment="1">
      <alignment vertical="center" wrapText="1"/>
    </xf>
    <xf numFmtId="0" fontId="12" fillId="0" borderId="1" xfId="9" applyFont="1" applyFill="1" applyBorder="1" applyAlignment="1">
      <alignment horizontal="center" vertical="center" wrapText="1"/>
    </xf>
    <xf numFmtId="0" fontId="17" fillId="0" borderId="1" xfId="9" applyFont="1" applyFill="1" applyBorder="1" applyAlignment="1">
      <alignment horizontal="center" vertical="center" wrapText="1"/>
    </xf>
    <xf numFmtId="0" fontId="17" fillId="0" borderId="34" xfId="9" applyFont="1" applyFill="1" applyBorder="1" applyAlignment="1">
      <alignment horizontal="center" vertical="center" wrapText="1"/>
    </xf>
    <xf numFmtId="0" fontId="9" fillId="0" borderId="34" xfId="9" applyFont="1" applyFill="1" applyBorder="1" applyAlignment="1">
      <alignment horizontal="center" vertical="center" wrapText="1"/>
    </xf>
    <xf numFmtId="0" fontId="10" fillId="0" borderId="13" xfId="9" applyFont="1" applyFill="1" applyBorder="1" applyAlignment="1">
      <alignment horizontal="center" vertical="center" wrapText="1"/>
    </xf>
    <xf numFmtId="0" fontId="10" fillId="0" borderId="34" xfId="9" applyFont="1" applyFill="1" applyBorder="1" applyAlignment="1">
      <alignment horizontal="left" vertical="center" wrapText="1"/>
    </xf>
    <xf numFmtId="0" fontId="18" fillId="0" borderId="13" xfId="9" applyFont="1" applyFill="1" applyBorder="1" applyAlignment="1">
      <alignment horizontal="center" vertical="center" wrapText="1"/>
    </xf>
    <xf numFmtId="0" fontId="68" fillId="0" borderId="34" xfId="9" applyFont="1" applyFill="1" applyBorder="1" applyAlignment="1">
      <alignment horizontal="left" vertical="center" wrapText="1"/>
    </xf>
    <xf numFmtId="0" fontId="18" fillId="0" borderId="13" xfId="9" applyFont="1" applyFill="1" applyBorder="1" applyAlignment="1">
      <alignment vertical="center" wrapText="1"/>
    </xf>
    <xf numFmtId="0" fontId="10" fillId="0" borderId="34" xfId="9" applyFont="1" applyFill="1" applyBorder="1" applyAlignment="1">
      <alignment horizontal="center" vertical="center" wrapText="1"/>
    </xf>
    <xf numFmtId="0" fontId="10" fillId="0" borderId="13" xfId="9" applyFont="1" applyFill="1" applyBorder="1" applyAlignment="1">
      <alignment vertical="center" wrapText="1"/>
    </xf>
    <xf numFmtId="0" fontId="12" fillId="0" borderId="34" xfId="9" applyFont="1" applyFill="1" applyBorder="1" applyAlignment="1">
      <alignment horizontal="center" vertical="center" wrapText="1"/>
    </xf>
    <xf numFmtId="0" fontId="12" fillId="0" borderId="34" xfId="9" applyFont="1" applyFill="1" applyBorder="1" applyAlignment="1">
      <alignment vertical="center" wrapText="1"/>
    </xf>
    <xf numFmtId="0" fontId="7" fillId="0" borderId="0" xfId="9" applyFont="1" applyAlignment="1">
      <alignment horizontal="left" vertical="center" wrapText="1"/>
    </xf>
    <xf numFmtId="0" fontId="7" fillId="0" borderId="0" xfId="9" applyFont="1" applyBorder="1" applyAlignment="1">
      <alignment vertical="top" wrapText="1"/>
    </xf>
    <xf numFmtId="0" fontId="7" fillId="0" borderId="0" xfId="9" applyFont="1" applyBorder="1" applyAlignment="1">
      <alignment vertical="top"/>
    </xf>
    <xf numFmtId="0" fontId="68" fillId="0" borderId="0" xfId="9" applyFont="1" applyBorder="1" applyAlignment="1">
      <alignment vertical="top" wrapText="1"/>
    </xf>
    <xf numFmtId="0" fontId="9" fillId="0" borderId="34" xfId="9" applyFont="1" applyBorder="1" applyAlignment="1">
      <alignment horizontal="left" vertical="top" wrapText="1"/>
    </xf>
    <xf numFmtId="0" fontId="68" fillId="0" borderId="34" xfId="9" applyFont="1" applyBorder="1" applyAlignment="1">
      <alignment horizontal="left" vertical="top" wrapText="1"/>
    </xf>
    <xf numFmtId="49" fontId="10" fillId="0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167" fontId="10" fillId="0" borderId="13" xfId="7" applyNumberFormat="1" applyFont="1" applyFill="1" applyBorder="1" applyAlignment="1">
      <alignment horizontal="left" vertical="center" wrapText="1"/>
    </xf>
    <xf numFmtId="0" fontId="68" fillId="0" borderId="13" xfId="9" applyFont="1" applyBorder="1" applyAlignment="1">
      <alignment horizontal="left" vertical="center" wrapText="1"/>
    </xf>
    <xf numFmtId="0" fontId="18" fillId="0" borderId="13" xfId="9" applyFont="1" applyBorder="1" applyAlignment="1">
      <alignment horizontal="center" vertical="center" wrapText="1"/>
    </xf>
    <xf numFmtId="167" fontId="18" fillId="0" borderId="13" xfId="7" applyNumberFormat="1" applyFont="1" applyBorder="1" applyAlignment="1">
      <alignment vertical="center" wrapText="1"/>
    </xf>
    <xf numFmtId="0" fontId="10" fillId="0" borderId="0" xfId="8" applyFont="1" applyAlignment="1">
      <alignment horizontal="center" vertical="center" wrapText="1"/>
    </xf>
    <xf numFmtId="0" fontId="13" fillId="0" borderId="0" xfId="9" applyNumberFormat="1" applyFont="1" applyFill="1" applyAlignment="1">
      <alignment horizontal="center" vertical="center" wrapText="1"/>
    </xf>
    <xf numFmtId="0" fontId="7" fillId="0" borderId="0" xfId="9" applyFont="1" applyBorder="1" applyAlignment="1">
      <alignment horizontal="left" vertical="top" wrapText="1"/>
    </xf>
    <xf numFmtId="0" fontId="9" fillId="0" borderId="34" xfId="8" applyFont="1" applyBorder="1" applyAlignment="1">
      <alignment horizontal="center" vertical="center" wrapText="1"/>
    </xf>
    <xf numFmtId="0" fontId="21" fillId="0" borderId="34" xfId="8" applyFont="1" applyBorder="1" applyAlignment="1">
      <alignment horizontal="center" vertical="center" wrapText="1"/>
    </xf>
    <xf numFmtId="0" fontId="70" fillId="0" borderId="34" xfId="8" applyFont="1" applyBorder="1" applyAlignment="1">
      <alignment horizontal="center" vertical="center" wrapText="1"/>
    </xf>
    <xf numFmtId="0" fontId="71" fillId="0" borderId="34" xfId="8" applyFont="1" applyBorder="1" applyAlignment="1">
      <alignment horizontal="left" vertical="center" wrapText="1"/>
    </xf>
    <xf numFmtId="0" fontId="21" fillId="0" borderId="34" xfId="8" applyFont="1" applyBorder="1" applyAlignment="1">
      <alignment horizontal="left" vertical="center" wrapText="1" indent="2"/>
    </xf>
    <xf numFmtId="167" fontId="70" fillId="0" borderId="34" xfId="7" applyNumberFormat="1" applyFont="1" applyBorder="1" applyAlignment="1">
      <alignment horizontal="left" vertical="center" wrapText="1"/>
    </xf>
    <xf numFmtId="0" fontId="71" fillId="0" borderId="34" xfId="8" quotePrefix="1" applyFont="1" applyBorder="1" applyAlignment="1">
      <alignment horizontal="center" vertical="center" wrapText="1"/>
    </xf>
    <xf numFmtId="0" fontId="71" fillId="0" borderId="34" xfId="8" applyFont="1" applyBorder="1" applyAlignment="1">
      <alignment horizontal="center" vertical="center" wrapText="1"/>
    </xf>
    <xf numFmtId="165" fontId="70" fillId="0" borderId="34" xfId="6" applyNumberFormat="1" applyFont="1" applyBorder="1" applyAlignment="1">
      <alignment horizontal="right" vertical="center"/>
    </xf>
    <xf numFmtId="165" fontId="71" fillId="0" borderId="34" xfId="6" applyNumberFormat="1" applyFont="1" applyBorder="1" applyAlignment="1">
      <alignment horizontal="right" vertical="center"/>
    </xf>
    <xf numFmtId="0" fontId="72" fillId="0" borderId="34" xfId="8" applyFont="1" applyBorder="1" applyAlignment="1">
      <alignment horizontal="center" vertical="center" wrapText="1"/>
    </xf>
    <xf numFmtId="0" fontId="72" fillId="0" borderId="34" xfId="8" applyFont="1" applyBorder="1" applyAlignment="1">
      <alignment horizontal="left" vertical="center" wrapText="1"/>
    </xf>
    <xf numFmtId="165" fontId="72" fillId="0" borderId="34" xfId="6" applyNumberFormat="1" applyFont="1" applyBorder="1" applyAlignment="1">
      <alignment horizontal="right" vertical="center"/>
    </xf>
    <xf numFmtId="0" fontId="71" fillId="2" borderId="34" xfId="0" applyFont="1" applyFill="1" applyBorder="1" applyAlignment="1">
      <alignment horizontal="left" vertical="center" indent="2"/>
    </xf>
    <xf numFmtId="0" fontId="71" fillId="2" borderId="34" xfId="0" applyFont="1" applyFill="1" applyBorder="1" applyAlignment="1">
      <alignment horizontal="left" vertical="center" wrapText="1" indent="2"/>
    </xf>
    <xf numFmtId="49" fontId="71" fillId="2" borderId="34" xfId="0" applyNumberFormat="1" applyFont="1" applyFill="1" applyBorder="1" applyAlignment="1">
      <alignment horizontal="left" vertical="center" wrapText="1" indent="2"/>
    </xf>
    <xf numFmtId="166" fontId="70" fillId="2" borderId="34" xfId="0" applyNumberFormat="1" applyFont="1" applyFill="1" applyBorder="1" applyAlignment="1">
      <alignment horizontal="left" vertical="center" indent="2"/>
    </xf>
    <xf numFmtId="0" fontId="70" fillId="0" borderId="34" xfId="8" applyFont="1" applyBorder="1" applyAlignment="1">
      <alignment horizontal="left" vertical="center" wrapText="1" indent="2"/>
    </xf>
    <xf numFmtId="0" fontId="71" fillId="2" borderId="34" xfId="0" applyFont="1" applyFill="1" applyBorder="1" applyAlignment="1">
      <alignment horizontal="center" vertical="center"/>
    </xf>
    <xf numFmtId="0" fontId="71" fillId="2" borderId="34" xfId="0" applyFont="1" applyFill="1" applyBorder="1" applyAlignment="1">
      <alignment horizontal="center" vertical="center" wrapText="1"/>
    </xf>
    <xf numFmtId="49" fontId="71" fillId="2" borderId="34" xfId="0" applyNumberFormat="1" applyFont="1" applyFill="1" applyBorder="1" applyAlignment="1">
      <alignment horizontal="center" vertical="center" wrapText="1"/>
    </xf>
    <xf numFmtId="0" fontId="70" fillId="2" borderId="34" xfId="0" applyFont="1" applyFill="1" applyBorder="1" applyAlignment="1">
      <alignment horizontal="center" vertical="center"/>
    </xf>
    <xf numFmtId="0" fontId="70" fillId="2" borderId="34" xfId="0" applyFont="1" applyFill="1" applyBorder="1" applyAlignment="1">
      <alignment vertical="center" wrapText="1"/>
    </xf>
    <xf numFmtId="166" fontId="70" fillId="2" borderId="34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39" fontId="12" fillId="0" borderId="0" xfId="9" applyNumberFormat="1" applyFont="1" applyAlignment="1">
      <alignment vertical="center" wrapText="1"/>
    </xf>
    <xf numFmtId="49" fontId="22" fillId="0" borderId="34" xfId="9" applyNumberFormat="1" applyFont="1" applyFill="1" applyBorder="1" applyAlignment="1">
      <alignment horizontal="center" vertical="center" textRotation="90" wrapText="1"/>
    </xf>
    <xf numFmtId="39" fontId="22" fillId="0" borderId="34" xfId="9" applyNumberFormat="1" applyFont="1" applyFill="1" applyBorder="1" applyAlignment="1">
      <alignment horizontal="center" vertical="center" wrapText="1"/>
    </xf>
    <xf numFmtId="166" fontId="22" fillId="0" borderId="34" xfId="9" applyNumberFormat="1" applyFont="1" applyFill="1" applyBorder="1" applyAlignment="1">
      <alignment horizontal="center" vertical="center" wrapText="1"/>
    </xf>
    <xf numFmtId="49" fontId="11" fillId="0" borderId="34" xfId="9" applyNumberFormat="1" applyFont="1" applyFill="1" applyBorder="1" applyAlignment="1">
      <alignment horizontal="center" vertical="center" textRotation="90" wrapText="1"/>
    </xf>
    <xf numFmtId="0" fontId="11" fillId="0" borderId="34" xfId="9" applyNumberFormat="1" applyFont="1" applyFill="1" applyBorder="1" applyAlignment="1">
      <alignment horizontal="center" vertical="center" wrapText="1"/>
    </xf>
    <xf numFmtId="166" fontId="11" fillId="0" borderId="14" xfId="9" applyNumberFormat="1" applyFont="1" applyFill="1" applyBorder="1" applyAlignment="1">
      <alignment horizontal="center" vertical="center" wrapText="1"/>
    </xf>
    <xf numFmtId="0" fontId="22" fillId="0" borderId="0" xfId="0" applyFont="1" applyFill="1"/>
    <xf numFmtId="0" fontId="7" fillId="0" borderId="0" xfId="0" applyFont="1" applyFill="1"/>
    <xf numFmtId="0" fontId="92" fillId="0" borderId="34" xfId="0" applyFont="1" applyFill="1" applyBorder="1" applyAlignment="1">
      <alignment vertical="top" wrapText="1"/>
    </xf>
    <xf numFmtId="0" fontId="22" fillId="0" borderId="34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93" fillId="0" borderId="34" xfId="0" applyFont="1" applyFill="1" applyBorder="1" applyAlignment="1">
      <alignment horizontal="left" vertical="top" wrapText="1"/>
    </xf>
    <xf numFmtId="0" fontId="9" fillId="0" borderId="34" xfId="9" applyFont="1" applyBorder="1" applyAlignment="1">
      <alignment horizontal="center" vertical="top" wrapText="1"/>
    </xf>
    <xf numFmtId="0" fontId="22" fillId="0" borderId="34" xfId="0" applyFont="1" applyFill="1" applyBorder="1" applyAlignment="1">
      <alignment wrapText="1"/>
    </xf>
    <xf numFmtId="0" fontId="19" fillId="0" borderId="34" xfId="9" applyFont="1" applyBorder="1" applyAlignment="1">
      <alignment horizontal="left" vertical="top" wrapText="1"/>
    </xf>
    <xf numFmtId="0" fontId="94" fillId="0" borderId="34" xfId="9" applyFont="1" applyBorder="1" applyAlignment="1">
      <alignment horizontal="left" vertical="top" wrapText="1"/>
    </xf>
    <xf numFmtId="0" fontId="73" fillId="0" borderId="34" xfId="9" applyFont="1" applyBorder="1" applyAlignment="1">
      <alignment horizontal="right" vertical="top" wrapText="1"/>
    </xf>
    <xf numFmtId="169" fontId="19" fillId="0" borderId="34" xfId="9" applyNumberFormat="1" applyFont="1" applyBorder="1" applyAlignment="1">
      <alignment horizontal="right" vertical="top" wrapText="1"/>
    </xf>
    <xf numFmtId="166" fontId="19" fillId="0" borderId="34" xfId="12" applyNumberFormat="1" applyFont="1" applyBorder="1" applyAlignment="1">
      <alignment horizontal="right" vertical="center" wrapText="1"/>
    </xf>
    <xf numFmtId="0" fontId="19" fillId="0" borderId="34" xfId="9" applyFont="1" applyBorder="1" applyAlignment="1">
      <alignment horizontal="right" vertical="top" wrapText="1"/>
    </xf>
    <xf numFmtId="0" fontId="95" fillId="0" borderId="34" xfId="9" applyFont="1" applyBorder="1" applyAlignment="1">
      <alignment horizontal="right" vertical="top" wrapText="1"/>
    </xf>
    <xf numFmtId="166" fontId="19" fillId="0" borderId="34" xfId="9" applyNumberFormat="1" applyFont="1" applyBorder="1" applyAlignment="1">
      <alignment horizontal="right" vertical="top" wrapText="1"/>
    </xf>
    <xf numFmtId="167" fontId="68" fillId="0" borderId="34" xfId="7" applyNumberFormat="1" applyFont="1" applyBorder="1" applyAlignment="1">
      <alignment horizontal="center" vertical="top" wrapText="1"/>
    </xf>
    <xf numFmtId="0" fontId="7" fillId="0" borderId="34" xfId="9" applyFont="1" applyBorder="1" applyAlignment="1">
      <alignment horizontal="left" vertical="top" wrapText="1"/>
    </xf>
    <xf numFmtId="0" fontId="7" fillId="0" borderId="34" xfId="9" applyFont="1" applyBorder="1" applyAlignment="1">
      <alignment vertical="top" wrapText="1"/>
    </xf>
    <xf numFmtId="0" fontId="68" fillId="0" borderId="34" xfId="9" applyFont="1" applyBorder="1" applyAlignment="1">
      <alignment vertical="top" wrapText="1"/>
    </xf>
    <xf numFmtId="0" fontId="68" fillId="0" borderId="0" xfId="9" applyFont="1" applyBorder="1" applyAlignment="1">
      <alignment horizontal="left" vertical="top" wrapText="1"/>
    </xf>
    <xf numFmtId="0" fontId="16" fillId="0" borderId="0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right" vertical="top" wrapText="1"/>
    </xf>
    <xf numFmtId="167" fontId="6" fillId="0" borderId="34" xfId="12" applyNumberFormat="1" applyFont="1" applyFill="1" applyBorder="1" applyAlignment="1">
      <alignment horizontal="center" vertical="center"/>
    </xf>
    <xf numFmtId="0" fontId="73" fillId="0" borderId="0" xfId="9" applyFont="1" applyBorder="1" applyAlignment="1">
      <alignment vertical="top" wrapText="1"/>
    </xf>
    <xf numFmtId="0" fontId="16" fillId="0" borderId="0" xfId="9" applyBorder="1" applyAlignment="1">
      <alignment horizontal="left" vertical="top" wrapText="1"/>
    </xf>
    <xf numFmtId="0" fontId="68" fillId="0" borderId="34" xfId="9" applyFont="1" applyBorder="1" applyAlignment="1">
      <alignment horizontal="right" vertical="top" wrapText="1"/>
    </xf>
    <xf numFmtId="164" fontId="69" fillId="0" borderId="34" xfId="12" applyNumberFormat="1" applyFont="1" applyFill="1" applyBorder="1" applyAlignment="1">
      <alignment horizontal="center" vertical="center"/>
    </xf>
    <xf numFmtId="167" fontId="69" fillId="0" borderId="34" xfId="12" applyNumberFormat="1" applyFont="1" applyFill="1" applyBorder="1" applyAlignment="1">
      <alignment horizontal="center" vertical="center"/>
    </xf>
    <xf numFmtId="0" fontId="13" fillId="0" borderId="0" xfId="9" applyNumberFormat="1" applyFont="1" applyFill="1" applyAlignment="1">
      <alignment horizontal="center" vertical="center" wrapText="1"/>
    </xf>
    <xf numFmtId="0" fontId="10" fillId="0" borderId="34" xfId="9" applyFont="1" applyFill="1" applyBorder="1" applyAlignment="1">
      <alignment vertical="center" wrapText="1"/>
    </xf>
    <xf numFmtId="0" fontId="12" fillId="0" borderId="0" xfId="9" applyFont="1" applyFill="1" applyAlignment="1">
      <alignment horizontal="center" vertical="center" wrapText="1"/>
    </xf>
    <xf numFmtId="0" fontId="12" fillId="0" borderId="0" xfId="9" applyFont="1" applyFill="1" applyAlignment="1">
      <alignment vertical="center" wrapText="1"/>
    </xf>
    <xf numFmtId="0" fontId="9" fillId="0" borderId="0" xfId="9" applyFont="1" applyFill="1" applyAlignment="1">
      <alignment horizontal="center" vertical="center" wrapText="1"/>
    </xf>
    <xf numFmtId="166" fontId="12" fillId="0" borderId="1" xfId="9" applyNumberFormat="1" applyFont="1" applyFill="1" applyBorder="1" applyAlignment="1">
      <alignment horizontal="center" vertical="center" wrapText="1"/>
    </xf>
    <xf numFmtId="0" fontId="10" fillId="0" borderId="13" xfId="9" applyFont="1" applyFill="1" applyBorder="1" applyAlignment="1">
      <alignment horizontal="left" vertical="center" wrapText="1"/>
    </xf>
    <xf numFmtId="0" fontId="10" fillId="0" borderId="0" xfId="9" applyFont="1" applyFill="1" applyAlignment="1">
      <alignment vertical="center" wrapText="1"/>
    </xf>
    <xf numFmtId="0" fontId="12" fillId="0" borderId="13" xfId="9" applyFont="1" applyFill="1" applyBorder="1" applyAlignment="1">
      <alignment horizontal="center" vertical="center" wrapText="1"/>
    </xf>
    <xf numFmtId="167" fontId="12" fillId="0" borderId="1" xfId="7" applyNumberFormat="1" applyFont="1" applyFill="1" applyBorder="1" applyAlignment="1">
      <alignment horizontal="center" vertical="center" wrapText="1"/>
    </xf>
    <xf numFmtId="167" fontId="10" fillId="0" borderId="13" xfId="7" applyNumberFormat="1" applyFont="1" applyFill="1" applyBorder="1" applyAlignment="1">
      <alignment horizontal="center" vertical="center" wrapText="1"/>
    </xf>
    <xf numFmtId="167" fontId="12" fillId="0" borderId="13" xfId="7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166" fontId="12" fillId="0" borderId="0" xfId="9" applyNumberFormat="1" applyFont="1" applyFill="1" applyAlignment="1">
      <alignment vertical="center" wrapText="1"/>
    </xf>
    <xf numFmtId="0" fontId="7" fillId="0" borderId="0" xfId="8" applyFont="1" applyFill="1" applyAlignment="1">
      <alignment vertical="center" wrapText="1"/>
    </xf>
    <xf numFmtId="0" fontId="7" fillId="0" borderId="0" xfId="8" applyFont="1" applyFill="1" applyAlignment="1">
      <alignment horizontal="right" vertical="center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6" fontId="9" fillId="0" borderId="1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0" fontId="10" fillId="0" borderId="1" xfId="9" applyNumberFormat="1" applyFont="1" applyFill="1" applyBorder="1" applyAlignment="1">
      <alignment horizontal="center" vertical="center" wrapText="1"/>
    </xf>
    <xf numFmtId="166" fontId="10" fillId="0" borderId="3" xfId="9" applyNumberFormat="1" applyFont="1" applyFill="1" applyBorder="1" applyAlignment="1">
      <alignment horizontal="center" vertical="center" wrapText="1"/>
    </xf>
    <xf numFmtId="0" fontId="96" fillId="0" borderId="1" xfId="9" applyFont="1" applyFill="1" applyBorder="1" applyAlignment="1">
      <alignment horizontal="center" vertical="center" wrapText="1"/>
    </xf>
    <xf numFmtId="166" fontId="10" fillId="0" borderId="1" xfId="9" applyNumberFormat="1" applyFont="1" applyFill="1" applyBorder="1" applyAlignment="1">
      <alignment horizontal="center" vertical="center" wrapText="1"/>
    </xf>
    <xf numFmtId="0" fontId="10" fillId="0" borderId="0" xfId="8" applyFont="1" applyFill="1" applyAlignment="1">
      <alignment horizontal="left" vertical="top" wrapText="1"/>
    </xf>
    <xf numFmtId="0" fontId="12" fillId="0" borderId="0" xfId="0" applyFont="1" applyFill="1" applyAlignment="1">
      <alignment horizontal="right" vertical="center" wrapText="1"/>
    </xf>
    <xf numFmtId="0" fontId="12" fillId="0" borderId="0" xfId="0" applyFont="1" applyFill="1" applyAlignment="1">
      <alignment vertical="center" wrapText="1"/>
    </xf>
    <xf numFmtId="167" fontId="12" fillId="0" borderId="0" xfId="7" applyNumberFormat="1" applyFont="1" applyFill="1" applyAlignment="1">
      <alignment vertical="center" wrapText="1"/>
    </xf>
    <xf numFmtId="167" fontId="9" fillId="0" borderId="13" xfId="7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righ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vertical="center" wrapText="1"/>
    </xf>
    <xf numFmtId="170" fontId="12" fillId="0" borderId="13" xfId="7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vertical="center" wrapText="1"/>
    </xf>
    <xf numFmtId="166" fontId="13" fillId="0" borderId="34" xfId="118" applyNumberFormat="1" applyFont="1" applyFill="1" applyBorder="1" applyAlignment="1">
      <alignment horizontal="right" vertical="center" wrapText="1"/>
    </xf>
    <xf numFmtId="166" fontId="19" fillId="0" borderId="34" xfId="118" applyNumberFormat="1" applyFont="1" applyFill="1" applyBorder="1" applyAlignment="1">
      <alignment horizontal="right" vertical="center" wrapText="1"/>
    </xf>
    <xf numFmtId="173" fontId="11" fillId="0" borderId="14" xfId="9" applyNumberFormat="1" applyFont="1" applyFill="1" applyBorder="1" applyAlignment="1">
      <alignment horizontal="center" vertical="center" wrapText="1"/>
    </xf>
    <xf numFmtId="165" fontId="19" fillId="0" borderId="34" xfId="6" applyNumberFormat="1" applyFont="1" applyBorder="1" applyAlignment="1">
      <alignment horizontal="right" vertical="center"/>
    </xf>
    <xf numFmtId="0" fontId="12" fillId="0" borderId="34" xfId="124" applyFont="1" applyFill="1" applyBorder="1" applyAlignment="1">
      <alignment vertical="center" wrapText="1"/>
    </xf>
    <xf numFmtId="167" fontId="12" fillId="0" borderId="13" xfId="7" applyNumberFormat="1" applyFont="1" applyFill="1" applyBorder="1" applyAlignment="1">
      <alignment vertical="center" wrapText="1"/>
    </xf>
    <xf numFmtId="0" fontId="13" fillId="0" borderId="0" xfId="9" applyNumberFormat="1" applyFont="1" applyFill="1" applyAlignment="1">
      <alignment horizontal="center" vertical="center" wrapText="1"/>
    </xf>
    <xf numFmtId="166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6" fontId="9" fillId="0" borderId="8" xfId="9" applyNumberFormat="1" applyFont="1" applyFill="1" applyBorder="1" applyAlignment="1">
      <alignment horizontal="center" vertical="center" wrapText="1"/>
    </xf>
    <xf numFmtId="166" fontId="9" fillId="0" borderId="3" xfId="9" applyNumberFormat="1" applyFont="1" applyFill="1" applyBorder="1" applyAlignment="1">
      <alignment horizontal="center" vertical="center" wrapText="1"/>
    </xf>
    <xf numFmtId="166" fontId="9" fillId="0" borderId="4" xfId="9" applyNumberFormat="1" applyFont="1" applyFill="1" applyBorder="1" applyAlignment="1">
      <alignment horizontal="center" vertical="center" wrapText="1"/>
    </xf>
    <xf numFmtId="166" fontId="9" fillId="0" borderId="6" xfId="9" applyNumberFormat="1" applyFont="1" applyFill="1" applyBorder="1" applyAlignment="1">
      <alignment horizontal="center" vertical="center" wrapText="1"/>
    </xf>
    <xf numFmtId="166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21" fillId="0" borderId="15" xfId="8" applyFont="1" applyBorder="1" applyAlignment="1">
      <alignment horizontal="right" wrapText="1"/>
    </xf>
    <xf numFmtId="0" fontId="20" fillId="0" borderId="0" xfId="8" applyFont="1" applyAlignment="1">
      <alignment horizontal="right" vertical="center" wrapText="1"/>
    </xf>
    <xf numFmtId="0" fontId="14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21" fillId="0" borderId="37" xfId="8" applyFont="1" applyBorder="1" applyAlignment="1">
      <alignment horizontal="center" vertical="center" wrapText="1"/>
    </xf>
    <xf numFmtId="0" fontId="21" fillId="0" borderId="35" xfId="8" applyFont="1" applyBorder="1" applyAlignment="1">
      <alignment horizontal="center" vertical="center" wrapText="1"/>
    </xf>
    <xf numFmtId="0" fontId="21" fillId="0" borderId="36" xfId="8" applyFont="1" applyBorder="1" applyAlignment="1">
      <alignment horizontal="center" vertical="center" wrapText="1"/>
    </xf>
    <xf numFmtId="0" fontId="21" fillId="0" borderId="12" xfId="8" applyFont="1" applyBorder="1" applyAlignment="1">
      <alignment horizontal="center" vertical="center" wrapText="1"/>
    </xf>
    <xf numFmtId="0" fontId="21" fillId="0" borderId="14" xfId="8" applyFont="1" applyBorder="1" applyAlignment="1">
      <alignment horizontal="center" vertical="center" wrapText="1"/>
    </xf>
    <xf numFmtId="0" fontId="70" fillId="0" borderId="37" xfId="8" applyFont="1" applyBorder="1" applyAlignment="1">
      <alignment horizontal="center" vertical="center" wrapText="1"/>
    </xf>
    <xf numFmtId="0" fontId="70" fillId="0" borderId="35" xfId="8" applyFont="1" applyBorder="1" applyAlignment="1">
      <alignment horizontal="center" vertical="center" wrapText="1"/>
    </xf>
    <xf numFmtId="0" fontId="70" fillId="0" borderId="36" xfId="8" applyFont="1" applyBorder="1" applyAlignment="1">
      <alignment horizontal="center" vertical="center" wrapText="1"/>
    </xf>
    <xf numFmtId="49" fontId="22" fillId="0" borderId="34" xfId="9" applyNumberFormat="1" applyFont="1" applyFill="1" applyBorder="1" applyAlignment="1">
      <alignment horizontal="center" vertical="center" wrapText="1"/>
    </xf>
    <xf numFmtId="0" fontId="22" fillId="0" borderId="12" xfId="9" applyNumberFormat="1" applyFont="1" applyFill="1" applyBorder="1" applyAlignment="1">
      <alignment horizontal="center" vertical="center" wrapText="1"/>
    </xf>
    <xf numFmtId="0" fontId="22" fillId="0" borderId="14" xfId="9" applyNumberFormat="1" applyFont="1" applyFill="1" applyBorder="1" applyAlignment="1">
      <alignment horizontal="center" vertical="center" wrapText="1"/>
    </xf>
    <xf numFmtId="0" fontId="15" fillId="0" borderId="0" xfId="8" applyFont="1" applyAlignment="1">
      <alignment horizontal="right" vertical="center" wrapText="1"/>
    </xf>
    <xf numFmtId="0" fontId="15" fillId="0" borderId="0" xfId="8" applyFont="1" applyAlignment="1">
      <alignment horizontal="center" vertical="center" wrapText="1"/>
    </xf>
    <xf numFmtId="166" fontId="22" fillId="0" borderId="37" xfId="9" applyNumberFormat="1" applyFont="1" applyFill="1" applyBorder="1" applyAlignment="1">
      <alignment horizontal="center" vertical="center" wrapText="1"/>
    </xf>
    <xf numFmtId="166" fontId="22" fillId="0" borderId="35" xfId="9" applyNumberFormat="1" applyFont="1" applyFill="1" applyBorder="1" applyAlignment="1">
      <alignment horizontal="center" vertical="center" wrapText="1"/>
    </xf>
    <xf numFmtId="166" fontId="22" fillId="0" borderId="36" xfId="9" applyNumberFormat="1" applyFont="1" applyFill="1" applyBorder="1" applyAlignment="1">
      <alignment horizontal="center" vertical="center" wrapText="1"/>
    </xf>
    <xf numFmtId="0" fontId="13" fillId="0" borderId="0" xfId="9" applyFont="1" applyAlignment="1">
      <alignment horizontal="center" vertical="top" wrapText="1"/>
    </xf>
    <xf numFmtId="0" fontId="11" fillId="0" borderId="0" xfId="0" applyFont="1" applyFill="1" applyAlignment="1">
      <alignment horizontal="center"/>
    </xf>
    <xf numFmtId="0" fontId="9" fillId="0" borderId="37" xfId="9" applyFont="1" applyBorder="1" applyAlignment="1">
      <alignment horizontal="center" vertical="top" wrapText="1"/>
    </xf>
    <xf numFmtId="0" fontId="9" fillId="0" borderId="35" xfId="9" applyFont="1" applyBorder="1" applyAlignment="1">
      <alignment horizontal="center" vertical="top" wrapText="1"/>
    </xf>
    <xf numFmtId="0" fontId="9" fillId="0" borderId="36" xfId="9" applyFont="1" applyBorder="1" applyAlignment="1">
      <alignment horizontal="center" vertical="top" wrapText="1"/>
    </xf>
    <xf numFmtId="0" fontId="9" fillId="0" borderId="37" xfId="9" applyFont="1" applyBorder="1" applyAlignment="1">
      <alignment horizontal="left" vertical="top" wrapText="1"/>
    </xf>
    <xf numFmtId="0" fontId="9" fillId="0" borderId="36" xfId="9" applyFont="1" applyBorder="1" applyAlignment="1">
      <alignment horizontal="left" vertical="top" wrapText="1"/>
    </xf>
    <xf numFmtId="0" fontId="22" fillId="0" borderId="37" xfId="0" applyFont="1" applyFill="1" applyBorder="1" applyAlignment="1">
      <alignment horizontal="center" vertical="top" wrapText="1"/>
    </xf>
    <xf numFmtId="0" fontId="22" fillId="0" borderId="36" xfId="0" applyFont="1" applyFill="1" applyBorder="1" applyAlignment="1">
      <alignment horizontal="center" vertical="top" wrapText="1"/>
    </xf>
    <xf numFmtId="0" fontId="68" fillId="0" borderId="34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left" vertical="top" wrapText="1"/>
    </xf>
    <xf numFmtId="0" fontId="68" fillId="0" borderId="37" xfId="9" applyFont="1" applyBorder="1" applyAlignment="1">
      <alignment horizontal="left" vertical="top" wrapText="1"/>
    </xf>
    <xf numFmtId="0" fontId="68" fillId="0" borderId="36" xfId="9" applyFont="1" applyBorder="1" applyAlignment="1">
      <alignment horizontal="left" vertical="top" wrapText="1"/>
    </xf>
    <xf numFmtId="0" fontId="9" fillId="0" borderId="12" xfId="9" applyFont="1" applyBorder="1" applyAlignment="1">
      <alignment horizontal="center" vertical="top" wrapText="1"/>
    </xf>
    <xf numFmtId="0" fontId="9" fillId="0" borderId="2" xfId="9" applyFont="1" applyBorder="1" applyAlignment="1">
      <alignment horizontal="center" vertical="top" wrapText="1"/>
    </xf>
    <xf numFmtId="0" fontId="9" fillId="0" borderId="34" xfId="9" applyFont="1" applyBorder="1" applyAlignment="1">
      <alignment horizontal="center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Border="1" applyAlignment="1">
      <alignment horizontal="center" vertical="top"/>
    </xf>
    <xf numFmtId="0" fontId="7" fillId="0" borderId="0" xfId="9" applyFont="1" applyBorder="1" applyAlignment="1">
      <alignment horizontal="left" vertical="top" wrapText="1"/>
    </xf>
    <xf numFmtId="0" fontId="7" fillId="0" borderId="0" xfId="8" applyFont="1" applyFill="1" applyAlignment="1">
      <alignment horizontal="right" vertical="top" wrapText="1"/>
    </xf>
    <xf numFmtId="0" fontId="10" fillId="0" borderId="0" xfId="0" applyFont="1" applyFill="1" applyAlignment="1">
      <alignment horizontal="center" vertical="center" wrapText="1"/>
    </xf>
    <xf numFmtId="0" fontId="9" fillId="0" borderId="13" xfId="0" applyFont="1" applyFill="1" applyBorder="1" applyAlignment="1">
      <alignment horizontal="right" vertical="center" wrapText="1"/>
    </xf>
    <xf numFmtId="0" fontId="9" fillId="0" borderId="13" xfId="0" applyFont="1" applyFill="1" applyBorder="1" applyAlignment="1">
      <alignment horizontal="center" vertical="center" wrapText="1"/>
    </xf>
    <xf numFmtId="167" fontId="9" fillId="0" borderId="13" xfId="7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</cellXfs>
  <cellStyles count="423">
    <cellStyle name="_artabyuje" xfId="142"/>
    <cellStyle name="_artabyuje_3.Havelvacner_N1_12 23.01.2018" xfId="143"/>
    <cellStyle name="20% - Accent1 2" xfId="18"/>
    <cellStyle name="20% - Accent1 2 2" xfId="81"/>
    <cellStyle name="20% - Accent1 2 2 2" xfId="144"/>
    <cellStyle name="20% - Accent1 2 2 2 2" xfId="145"/>
    <cellStyle name="20% - Accent1 2 2 2 3" xfId="146"/>
    <cellStyle name="20% - Accent1 2 2 3" xfId="147"/>
    <cellStyle name="20% - Accent1 2 2 4" xfId="148"/>
    <cellStyle name="20% - Accent1 2 3" xfId="149"/>
    <cellStyle name="20% - Accent1 2 3 2" xfId="150"/>
    <cellStyle name="20% - Accent1 2 3 3" xfId="151"/>
    <cellStyle name="20% - Accent1 2 4" xfId="152"/>
    <cellStyle name="20% - Accent1 2 4 2" xfId="153"/>
    <cellStyle name="20% - Accent1 2 4 3" xfId="154"/>
    <cellStyle name="20% - Accent1 2 5" xfId="155"/>
    <cellStyle name="20% - Accent1 2 6" xfId="156"/>
    <cellStyle name="20% - Accent1 3" xfId="383"/>
    <cellStyle name="20% - Accent2 2" xfId="19"/>
    <cellStyle name="20% - Accent2 2 2" xfId="82"/>
    <cellStyle name="20% - Accent2 2 2 2" xfId="157"/>
    <cellStyle name="20% - Accent2 2 2 2 2" xfId="158"/>
    <cellStyle name="20% - Accent2 2 2 2 3" xfId="159"/>
    <cellStyle name="20% - Accent2 2 2 3" xfId="160"/>
    <cellStyle name="20% - Accent2 2 2 4" xfId="161"/>
    <cellStyle name="20% - Accent2 2 3" xfId="162"/>
    <cellStyle name="20% - Accent2 2 3 2" xfId="163"/>
    <cellStyle name="20% - Accent2 2 3 3" xfId="164"/>
    <cellStyle name="20% - Accent2 2 4" xfId="165"/>
    <cellStyle name="20% - Accent2 2 4 2" xfId="166"/>
    <cellStyle name="20% - Accent2 2 4 3" xfId="167"/>
    <cellStyle name="20% - Accent2 2 5" xfId="168"/>
    <cellStyle name="20% - Accent2 2 6" xfId="169"/>
    <cellStyle name="20% - Accent2 3" xfId="384"/>
    <cellStyle name="20% - Accent3 2" xfId="20"/>
    <cellStyle name="20% - Accent3 2 2" xfId="83"/>
    <cellStyle name="20% - Accent3 2 2 2" xfId="170"/>
    <cellStyle name="20% - Accent3 2 2 2 2" xfId="171"/>
    <cellStyle name="20% - Accent3 2 2 2 3" xfId="172"/>
    <cellStyle name="20% - Accent3 2 2 3" xfId="173"/>
    <cellStyle name="20% - Accent3 2 2 4" xfId="174"/>
    <cellStyle name="20% - Accent3 2 3" xfId="175"/>
    <cellStyle name="20% - Accent3 2 3 2" xfId="176"/>
    <cellStyle name="20% - Accent3 2 3 3" xfId="177"/>
    <cellStyle name="20% - Accent3 2 4" xfId="178"/>
    <cellStyle name="20% - Accent3 2 4 2" xfId="179"/>
    <cellStyle name="20% - Accent3 2 4 3" xfId="180"/>
    <cellStyle name="20% - Accent3 2 5" xfId="181"/>
    <cellStyle name="20% - Accent3 2 6" xfId="182"/>
    <cellStyle name="20% - Accent3 3" xfId="385"/>
    <cellStyle name="20% - Accent4 2" xfId="21"/>
    <cellStyle name="20% - Accent4 2 2" xfId="84"/>
    <cellStyle name="20% - Accent4 2 2 2" xfId="183"/>
    <cellStyle name="20% - Accent4 2 2 2 2" xfId="184"/>
    <cellStyle name="20% - Accent4 2 2 2 3" xfId="185"/>
    <cellStyle name="20% - Accent4 2 2 3" xfId="186"/>
    <cellStyle name="20% - Accent4 2 2 4" xfId="187"/>
    <cellStyle name="20% - Accent4 2 3" xfId="188"/>
    <cellStyle name="20% - Accent4 2 3 2" xfId="189"/>
    <cellStyle name="20% - Accent4 2 3 3" xfId="190"/>
    <cellStyle name="20% - Accent4 2 4" xfId="191"/>
    <cellStyle name="20% - Accent4 2 4 2" xfId="192"/>
    <cellStyle name="20% - Accent4 2 4 3" xfId="193"/>
    <cellStyle name="20% - Accent4 2 5" xfId="194"/>
    <cellStyle name="20% - Accent4 2 6" xfId="195"/>
    <cellStyle name="20% - Accent4 3" xfId="386"/>
    <cellStyle name="20% - Accent5 2" xfId="22"/>
    <cellStyle name="20% - Accent5 2 2" xfId="85"/>
    <cellStyle name="20% - Accent5 2 2 2" xfId="196"/>
    <cellStyle name="20% - Accent5 2 2 2 2" xfId="197"/>
    <cellStyle name="20% - Accent5 2 2 2 3" xfId="198"/>
    <cellStyle name="20% - Accent5 2 2 3" xfId="199"/>
    <cellStyle name="20% - Accent5 2 2 4" xfId="200"/>
    <cellStyle name="20% - Accent5 2 3" xfId="201"/>
    <cellStyle name="20% - Accent5 2 3 2" xfId="202"/>
    <cellStyle name="20% - Accent5 2 3 3" xfId="203"/>
    <cellStyle name="20% - Accent5 2 4" xfId="204"/>
    <cellStyle name="20% - Accent5 2 4 2" xfId="205"/>
    <cellStyle name="20% - Accent5 2 4 3" xfId="206"/>
    <cellStyle name="20% - Accent5 2 5" xfId="207"/>
    <cellStyle name="20% - Accent5 2 6" xfId="208"/>
    <cellStyle name="20% - Accent5 3" xfId="387"/>
    <cellStyle name="20% - Accent6 2" xfId="23"/>
    <cellStyle name="20% - Accent6 2 2" xfId="86"/>
    <cellStyle name="20% - Accent6 2 2 2" xfId="209"/>
    <cellStyle name="20% - Accent6 2 2 2 2" xfId="210"/>
    <cellStyle name="20% - Accent6 2 2 2 3" xfId="211"/>
    <cellStyle name="20% - Accent6 2 2 3" xfId="212"/>
    <cellStyle name="20% - Accent6 2 2 4" xfId="213"/>
    <cellStyle name="20% - Accent6 2 3" xfId="214"/>
    <cellStyle name="20% - Accent6 2 3 2" xfId="215"/>
    <cellStyle name="20% - Accent6 2 3 3" xfId="216"/>
    <cellStyle name="20% - Accent6 2 4" xfId="217"/>
    <cellStyle name="20% - Accent6 2 4 2" xfId="218"/>
    <cellStyle name="20% - Accent6 2 4 3" xfId="219"/>
    <cellStyle name="20% - Accent6 2 5" xfId="220"/>
    <cellStyle name="20% - Accent6 2 6" xfId="221"/>
    <cellStyle name="20% - Accent6 3" xfId="388"/>
    <cellStyle name="40% - Accent1 2" xfId="24"/>
    <cellStyle name="40% - Accent1 2 2" xfId="87"/>
    <cellStyle name="40% - Accent1 2 2 2" xfId="222"/>
    <cellStyle name="40% - Accent1 2 2 2 2" xfId="223"/>
    <cellStyle name="40% - Accent1 2 2 2 3" xfId="224"/>
    <cellStyle name="40% - Accent1 2 2 3" xfId="225"/>
    <cellStyle name="40% - Accent1 2 2 4" xfId="226"/>
    <cellStyle name="40% - Accent1 2 3" xfId="227"/>
    <cellStyle name="40% - Accent1 2 3 2" xfId="228"/>
    <cellStyle name="40% - Accent1 2 3 3" xfId="229"/>
    <cellStyle name="40% - Accent1 2 4" xfId="230"/>
    <cellStyle name="40% - Accent1 2 4 2" xfId="231"/>
    <cellStyle name="40% - Accent1 2 4 3" xfId="232"/>
    <cellStyle name="40% - Accent1 2 5" xfId="233"/>
    <cellStyle name="40% - Accent1 2 6" xfId="234"/>
    <cellStyle name="40% - Accent1 3" xfId="389"/>
    <cellStyle name="40% - Accent2 2" xfId="25"/>
    <cellStyle name="40% - Accent2 2 2" xfId="88"/>
    <cellStyle name="40% - Accent2 2 2 2" xfId="235"/>
    <cellStyle name="40% - Accent2 2 2 2 2" xfId="236"/>
    <cellStyle name="40% - Accent2 2 2 2 3" xfId="237"/>
    <cellStyle name="40% - Accent2 2 2 3" xfId="238"/>
    <cellStyle name="40% - Accent2 2 2 4" xfId="239"/>
    <cellStyle name="40% - Accent2 2 3" xfId="240"/>
    <cellStyle name="40% - Accent2 2 3 2" xfId="241"/>
    <cellStyle name="40% - Accent2 2 3 3" xfId="242"/>
    <cellStyle name="40% - Accent2 2 4" xfId="243"/>
    <cellStyle name="40% - Accent2 2 4 2" xfId="244"/>
    <cellStyle name="40% - Accent2 2 4 3" xfId="245"/>
    <cellStyle name="40% - Accent2 2 5" xfId="246"/>
    <cellStyle name="40% - Accent2 2 6" xfId="247"/>
    <cellStyle name="40% - Accent2 3" xfId="390"/>
    <cellStyle name="40% - Accent3 2" xfId="26"/>
    <cellStyle name="40% - Accent3 2 2" xfId="89"/>
    <cellStyle name="40% - Accent3 2 2 2" xfId="248"/>
    <cellStyle name="40% - Accent3 2 2 2 2" xfId="249"/>
    <cellStyle name="40% - Accent3 2 2 2 3" xfId="250"/>
    <cellStyle name="40% - Accent3 2 2 3" xfId="251"/>
    <cellStyle name="40% - Accent3 2 2 4" xfId="252"/>
    <cellStyle name="40% - Accent3 2 3" xfId="253"/>
    <cellStyle name="40% - Accent3 2 3 2" xfId="254"/>
    <cellStyle name="40% - Accent3 2 3 3" xfId="255"/>
    <cellStyle name="40% - Accent3 2 4" xfId="256"/>
    <cellStyle name="40% - Accent3 2 4 2" xfId="257"/>
    <cellStyle name="40% - Accent3 2 4 3" xfId="258"/>
    <cellStyle name="40% - Accent3 2 5" xfId="259"/>
    <cellStyle name="40% - Accent3 2 6" xfId="260"/>
    <cellStyle name="40% - Accent3 3" xfId="391"/>
    <cellStyle name="40% - Accent4 2" xfId="27"/>
    <cellStyle name="40% - Accent4 2 2" xfId="90"/>
    <cellStyle name="40% - Accent4 2 2 2" xfId="261"/>
    <cellStyle name="40% - Accent4 2 2 2 2" xfId="262"/>
    <cellStyle name="40% - Accent4 2 2 2 3" xfId="263"/>
    <cellStyle name="40% - Accent4 2 2 3" xfId="264"/>
    <cellStyle name="40% - Accent4 2 2 4" xfId="265"/>
    <cellStyle name="40% - Accent4 2 3" xfId="266"/>
    <cellStyle name="40% - Accent4 2 3 2" xfId="267"/>
    <cellStyle name="40% - Accent4 2 3 3" xfId="268"/>
    <cellStyle name="40% - Accent4 2 4" xfId="269"/>
    <cellStyle name="40% - Accent4 2 4 2" xfId="270"/>
    <cellStyle name="40% - Accent4 2 4 3" xfId="271"/>
    <cellStyle name="40% - Accent4 2 5" xfId="272"/>
    <cellStyle name="40% - Accent4 2 6" xfId="273"/>
    <cellStyle name="40% - Accent4 3" xfId="392"/>
    <cellStyle name="40% - Accent5 2" xfId="28"/>
    <cellStyle name="40% - Accent5 2 2" xfId="91"/>
    <cellStyle name="40% - Accent5 2 2 2" xfId="274"/>
    <cellStyle name="40% - Accent5 2 2 2 2" xfId="275"/>
    <cellStyle name="40% - Accent5 2 2 2 3" xfId="276"/>
    <cellStyle name="40% - Accent5 2 2 3" xfId="277"/>
    <cellStyle name="40% - Accent5 2 2 4" xfId="278"/>
    <cellStyle name="40% - Accent5 2 3" xfId="279"/>
    <cellStyle name="40% - Accent5 2 3 2" xfId="280"/>
    <cellStyle name="40% - Accent5 2 3 3" xfId="281"/>
    <cellStyle name="40% - Accent5 2 4" xfId="282"/>
    <cellStyle name="40% - Accent5 2 4 2" xfId="283"/>
    <cellStyle name="40% - Accent5 2 4 3" xfId="284"/>
    <cellStyle name="40% - Accent5 2 5" xfId="285"/>
    <cellStyle name="40% - Accent5 2 6" xfId="286"/>
    <cellStyle name="40% - Accent5 3" xfId="393"/>
    <cellStyle name="40% - Accent6 2" xfId="29"/>
    <cellStyle name="40% - Accent6 2 2" xfId="92"/>
    <cellStyle name="40% - Accent6 2 2 2" xfId="287"/>
    <cellStyle name="40% - Accent6 2 2 2 2" xfId="288"/>
    <cellStyle name="40% - Accent6 2 2 2 3" xfId="289"/>
    <cellStyle name="40% - Accent6 2 2 3" xfId="290"/>
    <cellStyle name="40% - Accent6 2 2 4" xfId="291"/>
    <cellStyle name="40% - Accent6 2 3" xfId="292"/>
    <cellStyle name="40% - Accent6 2 3 2" xfId="293"/>
    <cellStyle name="40% - Accent6 2 3 3" xfId="294"/>
    <cellStyle name="40% - Accent6 2 4" xfId="295"/>
    <cellStyle name="40% - Accent6 2 4 2" xfId="296"/>
    <cellStyle name="40% - Accent6 2 4 3" xfId="297"/>
    <cellStyle name="40% - Accent6 2 5" xfId="298"/>
    <cellStyle name="40% - Accent6 2 6" xfId="299"/>
    <cellStyle name="40% - Accent6 3" xfId="394"/>
    <cellStyle name="60% - Accent1 2" xfId="30"/>
    <cellStyle name="60% - Accent1 2 2" xfId="93"/>
    <cellStyle name="60% - Accent1 3" xfId="395"/>
    <cellStyle name="60% - Accent2 2" xfId="31"/>
    <cellStyle name="60% - Accent2 2 2" xfId="94"/>
    <cellStyle name="60% - Accent2 3" xfId="396"/>
    <cellStyle name="60% - Accent3 2" xfId="32"/>
    <cellStyle name="60% - Accent3 2 2" xfId="95"/>
    <cellStyle name="60% - Accent3 3" xfId="397"/>
    <cellStyle name="60% - Accent4 2" xfId="33"/>
    <cellStyle name="60% - Accent4 2 2" xfId="96"/>
    <cellStyle name="60% - Accent4 3" xfId="398"/>
    <cellStyle name="60% - Accent5 2" xfId="34"/>
    <cellStyle name="60% - Accent5 2 2" xfId="97"/>
    <cellStyle name="60% - Accent5 3" xfId="399"/>
    <cellStyle name="60% - Accent6 2" xfId="35"/>
    <cellStyle name="60% - Accent6 2 2" xfId="98"/>
    <cellStyle name="60% - Accent6 3" xfId="400"/>
    <cellStyle name="Accent1 2" xfId="36"/>
    <cellStyle name="Accent1 2 2" xfId="99"/>
    <cellStyle name="Accent1 3" xfId="401"/>
    <cellStyle name="Accent2 2" xfId="37"/>
    <cellStyle name="Accent2 2 2" xfId="100"/>
    <cellStyle name="Accent2 3" xfId="402"/>
    <cellStyle name="Accent3 2" xfId="38"/>
    <cellStyle name="Accent3 2 2" xfId="101"/>
    <cellStyle name="Accent3 3" xfId="403"/>
    <cellStyle name="Accent4 2" xfId="39"/>
    <cellStyle name="Accent4 2 2" xfId="102"/>
    <cellStyle name="Accent4 3" xfId="404"/>
    <cellStyle name="Accent5 2" xfId="40"/>
    <cellStyle name="Accent5 2 2" xfId="103"/>
    <cellStyle name="Accent5 3" xfId="405"/>
    <cellStyle name="Accent6 2" xfId="41"/>
    <cellStyle name="Accent6 2 2" xfId="104"/>
    <cellStyle name="Accent6 3" xfId="406"/>
    <cellStyle name="Bad 2" xfId="42"/>
    <cellStyle name="Bad 2 2" xfId="105"/>
    <cellStyle name="Bad 3" xfId="407"/>
    <cellStyle name="Calculation 2" xfId="43"/>
    <cellStyle name="Calculation 2 2" xfId="106"/>
    <cellStyle name="Calculation 3" xfId="408"/>
    <cellStyle name="Check Cell 2" xfId="44"/>
    <cellStyle name="Check Cell 2 2" xfId="107"/>
    <cellStyle name="Check Cell 3" xfId="409"/>
    <cellStyle name="Comma 2" xfId="10"/>
    <cellStyle name="Comma 2 2" xfId="73"/>
    <cellStyle name="Comma 2 2 2" xfId="108"/>
    <cellStyle name="Comma 2 2 2 2" xfId="300"/>
    <cellStyle name="Comma 2 3" xfId="76"/>
    <cellStyle name="Comma 2 3 2" xfId="301"/>
    <cellStyle name="Comma 2 4" xfId="69"/>
    <cellStyle name="Comma 2 5" xfId="17"/>
    <cellStyle name="Comma 3" xfId="12"/>
    <cellStyle name="Comma 3 2" xfId="109"/>
    <cellStyle name="Comma 3 2 2" xfId="302"/>
    <cellStyle name="Comma 3 2 2 2" xfId="303"/>
    <cellStyle name="Comma 3 3" xfId="72"/>
    <cellStyle name="Comma 4" xfId="75"/>
    <cellStyle name="Comma 4 2" xfId="304"/>
    <cellStyle name="Comma 4 2 2" xfId="305"/>
    <cellStyle name="Comma 4 3" xfId="306"/>
    <cellStyle name="Comma 4 3 2" xfId="307"/>
    <cellStyle name="Comma 5" xfId="67"/>
    <cellStyle name="Comma 5 2" xfId="308"/>
    <cellStyle name="Comma 5 2 2" xfId="309"/>
    <cellStyle name="Comma 6" xfId="15"/>
    <cellStyle name="Comma 6 2" xfId="310"/>
    <cellStyle name="Comma 6 3" xfId="311"/>
    <cellStyle name="Comma 6 3 2" xfId="312"/>
    <cellStyle name="Comma 6 3 2 2" xfId="313"/>
    <cellStyle name="Comma 6 3 2 3" xfId="314"/>
    <cellStyle name="Comma 6 3 3" xfId="315"/>
    <cellStyle name="Comma 6 3 4" xfId="316"/>
    <cellStyle name="Comma 6 4" xfId="317"/>
    <cellStyle name="Comma 6 4 2" xfId="318"/>
    <cellStyle name="Comma 6 4 2 2" xfId="319"/>
    <cellStyle name="Comma 6 4 2 3" xfId="320"/>
    <cellStyle name="Comma 6 4 3" xfId="321"/>
    <cellStyle name="Comma 6 4 4" xfId="322"/>
    <cellStyle name="Comma 6 5" xfId="323"/>
    <cellStyle name="Comma 6 5 2" xfId="324"/>
    <cellStyle name="Comma 6 5 3" xfId="325"/>
    <cellStyle name="Comma 6 6" xfId="326"/>
    <cellStyle name="Comma 6 6 2" xfId="327"/>
    <cellStyle name="Comma 6 6 3" xfId="328"/>
    <cellStyle name="Comma 6 7" xfId="329"/>
    <cellStyle name="Comma 6 8" xfId="330"/>
    <cellStyle name="Comma 7" xfId="331"/>
    <cellStyle name="Comma 8" xfId="332"/>
    <cellStyle name="Comma 8 2" xfId="333"/>
    <cellStyle name="Comma 9" xfId="334"/>
    <cellStyle name="Comma 9 2" xfId="335"/>
    <cellStyle name="Explanatory Text 2" xfId="45"/>
    <cellStyle name="Explanatory Text 2 2" xfId="110"/>
    <cellStyle name="Explanatory Text 3" xfId="410"/>
    <cellStyle name="Good 2" xfId="46"/>
    <cellStyle name="Good 2 2" xfId="111"/>
    <cellStyle name="Good 3" xfId="411"/>
    <cellStyle name="Heading 1 2" xfId="47"/>
    <cellStyle name="Heading 1 2 2" xfId="112"/>
    <cellStyle name="Heading 1 3" xfId="412"/>
    <cellStyle name="Heading 2 2" xfId="48"/>
    <cellStyle name="Heading 2 2 2" xfId="113"/>
    <cellStyle name="Heading 2 3" xfId="413"/>
    <cellStyle name="Heading 3 2" xfId="49"/>
    <cellStyle name="Heading 3 2 2" xfId="114"/>
    <cellStyle name="Heading 3 3" xfId="414"/>
    <cellStyle name="Heading 4 2" xfId="50"/>
    <cellStyle name="Heading 4 2 2" xfId="115"/>
    <cellStyle name="Heading 4 3" xfId="415"/>
    <cellStyle name="Input 2" xfId="51"/>
    <cellStyle name="Input 2 2" xfId="116"/>
    <cellStyle name="Input 3" xfId="416"/>
    <cellStyle name="Linked Cell 2" xfId="52"/>
    <cellStyle name="Linked Cell 2 2" xfId="117"/>
    <cellStyle name="Linked Cell 3" xfId="417"/>
    <cellStyle name="Neutral 2" xfId="53"/>
    <cellStyle name="Neutral 2 2" xfId="79"/>
    <cellStyle name="Neutral 2 3" xfId="336"/>
    <cellStyle name="Neutral 3" xfId="118"/>
    <cellStyle name="Neutral 4" xfId="337"/>
    <cellStyle name="Neutral 4 2" xfId="418"/>
    <cellStyle name="Normal 10" xfId="4"/>
    <cellStyle name="Normal 10 2" xfId="338"/>
    <cellStyle name="Normal 10 2 2" xfId="339"/>
    <cellStyle name="Normal 10 2 2 2" xfId="340"/>
    <cellStyle name="Normal 10 2 2 3" xfId="341"/>
    <cellStyle name="Normal 10 2 3" xfId="342"/>
    <cellStyle name="Normal 10 2 4" xfId="343"/>
    <cellStyle name="Normal 10 3" xfId="344"/>
    <cellStyle name="Normal 10 3 2" xfId="345"/>
    <cellStyle name="Normal 10 3 3" xfId="346"/>
    <cellStyle name="Normal 10 4" xfId="347"/>
    <cellStyle name="Normal 10 4 2" xfId="348"/>
    <cellStyle name="Normal 10 4 3" xfId="349"/>
    <cellStyle name="Normal 10 5" xfId="350"/>
    <cellStyle name="Normal 10 6" xfId="351"/>
    <cellStyle name="Normal 11" xfId="352"/>
    <cellStyle name="Normal 11 2" xfId="353"/>
    <cellStyle name="Normal 12" xfId="354"/>
    <cellStyle name="Normal 12 2" xfId="355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6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7"/>
    <cellStyle name="Normal 4 3" xfId="74"/>
    <cellStyle name="Normal 5" xfId="9"/>
    <cellStyle name="Normal 5 2" xfId="56"/>
    <cellStyle name="Normal 5 2 2" xfId="122"/>
    <cellStyle name="Normal 5 3" xfId="358"/>
    <cellStyle name="Normal 5 3 2" xfId="359"/>
    <cellStyle name="Normal 5 3 2 2" xfId="360"/>
    <cellStyle name="Normal 5 3 2 3" xfId="361"/>
    <cellStyle name="Normal 5 3 3" xfId="362"/>
    <cellStyle name="Normal 5 3 4" xfId="363"/>
    <cellStyle name="Normal 5 4" xfId="364"/>
    <cellStyle name="Normal 5 4 2" xfId="365"/>
    <cellStyle name="Normal 5 4 2 2" xfId="366"/>
    <cellStyle name="Normal 5 4 2 3" xfId="367"/>
    <cellStyle name="Normal 5 4 3" xfId="368"/>
    <cellStyle name="Normal 5 4 4" xfId="369"/>
    <cellStyle name="Normal 5 5" xfId="370"/>
    <cellStyle name="Normal 5 5 2" xfId="371"/>
    <cellStyle name="Normal 5 5 3" xfId="372"/>
    <cellStyle name="Normal 5 6" xfId="373"/>
    <cellStyle name="Normal 5 6 2" xfId="374"/>
    <cellStyle name="Normal 5 6 3" xfId="375"/>
    <cellStyle name="Normal 5 7" xfId="376"/>
    <cellStyle name="Normal 5 8" xfId="377"/>
    <cellStyle name="Normal 5 9" xfId="378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rmal_Book2" xfId="140"/>
    <cellStyle name="Note 2" xfId="58"/>
    <cellStyle name="Note 2 2" xfId="125"/>
    <cellStyle name="Note 3" xfId="59"/>
    <cellStyle name="Output 2" xfId="60"/>
    <cellStyle name="Output 2 2" xfId="126"/>
    <cellStyle name="Output 3" xfId="419"/>
    <cellStyle name="Percent 2" xfId="2"/>
    <cellStyle name="Percent 2 2" xfId="70"/>
    <cellStyle name="Percent 2 2 2" xfId="379"/>
    <cellStyle name="Percent 2 3" xfId="61"/>
    <cellStyle name="Percent 3" xfId="11"/>
    <cellStyle name="Percent 3 2" xfId="380"/>
    <cellStyle name="RowLevel_1_N6+artabyuje" xfId="381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20"/>
    <cellStyle name="Total 2" xfId="63"/>
    <cellStyle name="Total 2 2" xfId="131"/>
    <cellStyle name="Total 3" xfId="421"/>
    <cellStyle name="Warning Text 2" xfId="64"/>
    <cellStyle name="Warning Text 2 2" xfId="132"/>
    <cellStyle name="Warning Text 3" xfId="422"/>
    <cellStyle name="Название 2" xfId="382"/>
    <cellStyle name="Обычный" xfId="0" builtinId="0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1"/>
    <cellStyle name="Стиль 1" xfId="65"/>
    <cellStyle name="Финансовый" xfId="7" builtinId="3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topLeftCell="A19" zoomScaleNormal="100" workbookViewId="0"/>
  </sheetViews>
  <sheetFormatPr defaultRowHeight="17.25"/>
  <cols>
    <col min="1" max="1" width="7.42578125" style="122" customWidth="1"/>
    <col min="2" max="2" width="8.7109375" style="122" customWidth="1"/>
    <col min="3" max="3" width="56.5703125" style="123" customWidth="1"/>
    <col min="4" max="4" width="14.7109375" style="133" bestFit="1" customWidth="1"/>
    <col min="5" max="5" width="16.85546875" style="133" customWidth="1"/>
    <col min="6" max="6" width="16.42578125" style="133" bestFit="1" customWidth="1"/>
    <col min="7" max="8" width="16.85546875" style="133" customWidth="1"/>
    <col min="9" max="16384" width="9.140625" style="123"/>
  </cols>
  <sheetData>
    <row r="1" spans="1:8" ht="16.5" customHeight="1">
      <c r="B1" s="134"/>
      <c r="C1" s="134"/>
      <c r="D1" s="134"/>
      <c r="E1" s="134"/>
      <c r="F1" s="134"/>
      <c r="G1" s="134"/>
      <c r="H1" s="135" t="s">
        <v>73</v>
      </c>
    </row>
    <row r="2" spans="1:8" ht="16.5" customHeight="1">
      <c r="B2" s="134"/>
      <c r="C2" s="134"/>
      <c r="D2" s="134"/>
      <c r="E2" s="134"/>
      <c r="F2" s="134"/>
      <c r="G2" s="134"/>
      <c r="H2" s="135" t="s">
        <v>150</v>
      </c>
    </row>
    <row r="3" spans="1:8" ht="16.5" customHeight="1">
      <c r="B3" s="134"/>
      <c r="C3" s="134"/>
      <c r="D3" s="134"/>
      <c r="E3" s="134"/>
      <c r="F3" s="134"/>
      <c r="G3" s="134"/>
      <c r="H3" s="135" t="s">
        <v>0</v>
      </c>
    </row>
    <row r="4" spans="1:8" ht="52.5" customHeight="1">
      <c r="A4" s="160" t="s">
        <v>181</v>
      </c>
      <c r="B4" s="160"/>
      <c r="C4" s="160"/>
      <c r="D4" s="160"/>
      <c r="E4" s="160"/>
      <c r="F4" s="160"/>
      <c r="G4" s="160"/>
      <c r="H4" s="160"/>
    </row>
    <row r="5" spans="1:8">
      <c r="A5" s="5"/>
      <c r="B5" s="5"/>
      <c r="C5" s="120"/>
      <c r="D5" s="6"/>
      <c r="E5" s="6"/>
      <c r="F5" s="6"/>
      <c r="G5" s="161" t="s">
        <v>26</v>
      </c>
      <c r="H5" s="161"/>
    </row>
    <row r="6" spans="1:8" s="124" customFormat="1" ht="36.75" customHeight="1">
      <c r="A6" s="170" t="s">
        <v>27</v>
      </c>
      <c r="B6" s="170"/>
      <c r="C6" s="162" t="s">
        <v>28</v>
      </c>
      <c r="D6" s="167" t="s">
        <v>43</v>
      </c>
      <c r="E6" s="168"/>
      <c r="F6" s="168"/>
      <c r="G6" s="168"/>
      <c r="H6" s="169"/>
    </row>
    <row r="7" spans="1:8" s="124" customFormat="1" ht="19.5" customHeight="1">
      <c r="A7" s="170"/>
      <c r="B7" s="170"/>
      <c r="C7" s="163"/>
      <c r="D7" s="165" t="s">
        <v>29</v>
      </c>
      <c r="E7" s="167" t="s">
        <v>10</v>
      </c>
      <c r="F7" s="168"/>
      <c r="G7" s="168"/>
      <c r="H7" s="169"/>
    </row>
    <row r="8" spans="1:8" s="124" customFormat="1" ht="81">
      <c r="A8" s="136" t="s">
        <v>30</v>
      </c>
      <c r="B8" s="136" t="s">
        <v>31</v>
      </c>
      <c r="C8" s="164"/>
      <c r="D8" s="166"/>
      <c r="E8" s="137" t="s">
        <v>32</v>
      </c>
      <c r="F8" s="137" t="s">
        <v>33</v>
      </c>
      <c r="G8" s="137" t="s">
        <v>34</v>
      </c>
      <c r="H8" s="137" t="s">
        <v>35</v>
      </c>
    </row>
    <row r="9" spans="1:8" s="122" customFormat="1" ht="30.75" customHeight="1">
      <c r="A9" s="138"/>
      <c r="B9" s="138"/>
      <c r="C9" s="139" t="s">
        <v>36</v>
      </c>
      <c r="D9" s="140">
        <f>+E9+F9+G9+H9</f>
        <v>0</v>
      </c>
      <c r="E9" s="140">
        <f t="shared" ref="E9:H9" si="0">E11</f>
        <v>0</v>
      </c>
      <c r="F9" s="140">
        <f t="shared" si="0"/>
        <v>-44636</v>
      </c>
      <c r="G9" s="140">
        <f t="shared" si="0"/>
        <v>44636</v>
      </c>
      <c r="H9" s="140">
        <f t="shared" si="0"/>
        <v>0</v>
      </c>
    </row>
    <row r="10" spans="1:8">
      <c r="A10" s="138"/>
      <c r="B10" s="138"/>
      <c r="C10" s="139" t="s">
        <v>37</v>
      </c>
      <c r="D10" s="140"/>
      <c r="E10" s="140"/>
      <c r="F10" s="140"/>
      <c r="G10" s="140"/>
      <c r="H10" s="140"/>
    </row>
    <row r="11" spans="1:8" s="122" customFormat="1" ht="51.75">
      <c r="A11" s="30"/>
      <c r="B11" s="141"/>
      <c r="C11" s="141" t="s">
        <v>41</v>
      </c>
      <c r="D11" s="142">
        <f>+E11+F11+G11+H11</f>
        <v>0</v>
      </c>
      <c r="E11" s="142">
        <f t="shared" ref="E11:G11" si="1">+E13</f>
        <v>0</v>
      </c>
      <c r="F11" s="142">
        <f t="shared" si="1"/>
        <v>-44636</v>
      </c>
      <c r="G11" s="142">
        <f t="shared" si="1"/>
        <v>44636</v>
      </c>
      <c r="H11" s="142">
        <f>+H13</f>
        <v>0</v>
      </c>
    </row>
    <row r="12" spans="1:8" s="122" customFormat="1">
      <c r="A12" s="30"/>
      <c r="B12" s="30"/>
      <c r="C12" s="30" t="s">
        <v>38</v>
      </c>
      <c r="D12" s="125"/>
      <c r="E12" s="125"/>
      <c r="F12" s="125"/>
      <c r="G12" s="125"/>
      <c r="H12" s="125"/>
    </row>
    <row r="13" spans="1:8" s="127" customFormat="1" ht="34.5">
      <c r="A13" s="34">
        <v>1049</v>
      </c>
      <c r="B13" s="34">
        <v>21001</v>
      </c>
      <c r="C13" s="126" t="s">
        <v>42</v>
      </c>
      <c r="D13" s="51">
        <f>+E13+F13+G13+H13</f>
        <v>0</v>
      </c>
      <c r="E13" s="51">
        <f>+E15+E39+E63</f>
        <v>0</v>
      </c>
      <c r="F13" s="51">
        <v>-44636</v>
      </c>
      <c r="G13" s="51">
        <f t="shared" ref="G13:H13" si="2">+G15+G39+G63</f>
        <v>44636</v>
      </c>
      <c r="H13" s="51">
        <f t="shared" si="2"/>
        <v>0</v>
      </c>
    </row>
    <row r="14" spans="1:8">
      <c r="A14" s="128"/>
      <c r="B14" s="128"/>
      <c r="C14" s="30" t="s">
        <v>38</v>
      </c>
      <c r="D14" s="129"/>
      <c r="E14" s="129"/>
      <c r="F14" s="129"/>
      <c r="G14" s="129"/>
      <c r="H14" s="129"/>
    </row>
    <row r="15" spans="1:8" s="127" customFormat="1" ht="34.5">
      <c r="A15" s="39"/>
      <c r="B15" s="39">
        <v>1</v>
      </c>
      <c r="C15" s="39" t="s">
        <v>70</v>
      </c>
      <c r="D15" s="130">
        <f>+E15+F15+G15+H15</f>
        <v>13605.400000000001</v>
      </c>
      <c r="E15" s="130">
        <f>+E16+E31+E26+E33+E18</f>
        <v>0</v>
      </c>
      <c r="F15" s="130">
        <f>+F16+F31+F26+F33+F18</f>
        <v>0</v>
      </c>
      <c r="G15" s="130">
        <f>+G35+G37+G16+G31+G26+G33+G18+G29</f>
        <v>13605.400000000001</v>
      </c>
      <c r="H15" s="130">
        <f>+H16+H31+H26+H33+H18</f>
        <v>0</v>
      </c>
    </row>
    <row r="16" spans="1:8" s="127" customFormat="1">
      <c r="A16" s="39"/>
      <c r="B16" s="39"/>
      <c r="C16" s="22" t="s">
        <v>101</v>
      </c>
      <c r="D16" s="130">
        <f t="shared" ref="D16:D80" si="3">+E16+F16+G16+H16</f>
        <v>609</v>
      </c>
      <c r="E16" s="130">
        <f t="shared" ref="E16:H16" si="4">SUM(E17:E17)</f>
        <v>0</v>
      </c>
      <c r="F16" s="130">
        <f t="shared" si="4"/>
        <v>0</v>
      </c>
      <c r="G16" s="130">
        <f>+G17</f>
        <v>609</v>
      </c>
      <c r="H16" s="130">
        <f t="shared" si="4"/>
        <v>0</v>
      </c>
    </row>
    <row r="17" spans="1:8">
      <c r="A17" s="41"/>
      <c r="B17" s="41"/>
      <c r="C17" s="24" t="s">
        <v>102</v>
      </c>
      <c r="D17" s="131">
        <f t="shared" si="3"/>
        <v>609</v>
      </c>
      <c r="E17" s="131"/>
      <c r="F17" s="131"/>
      <c r="G17" s="131">
        <f>+'3'!G19</f>
        <v>609</v>
      </c>
      <c r="H17" s="131"/>
    </row>
    <row r="18" spans="1:8" s="127" customFormat="1">
      <c r="A18" s="39"/>
      <c r="B18" s="39"/>
      <c r="C18" s="22" t="s">
        <v>92</v>
      </c>
      <c r="D18" s="130">
        <f t="shared" ref="D18:D25" si="5">+E18+F18+G18+H18</f>
        <v>8089.7000000000007</v>
      </c>
      <c r="E18" s="27">
        <f>SUM(E19:E25)</f>
        <v>0</v>
      </c>
      <c r="F18" s="27">
        <f t="shared" ref="F18" si="6">SUM(F19:F25)</f>
        <v>0</v>
      </c>
      <c r="G18" s="27">
        <f>+G19+G20+G21+G22+G23+G24+G25</f>
        <v>8089.7000000000007</v>
      </c>
      <c r="H18" s="27">
        <f>SUM(H19:H25)</f>
        <v>0</v>
      </c>
    </row>
    <row r="19" spans="1:8">
      <c r="A19" s="41"/>
      <c r="B19" s="41"/>
      <c r="C19" s="24" t="s">
        <v>109</v>
      </c>
      <c r="D19" s="131">
        <f t="shared" si="5"/>
        <v>1207.7</v>
      </c>
      <c r="E19" s="25"/>
      <c r="F19" s="25"/>
      <c r="G19" s="25">
        <f>+'3'!G21</f>
        <v>1207.7</v>
      </c>
      <c r="H19" s="25"/>
    </row>
    <row r="20" spans="1:8">
      <c r="A20" s="41"/>
      <c r="B20" s="41"/>
      <c r="C20" s="24" t="s">
        <v>110</v>
      </c>
      <c r="D20" s="131">
        <f t="shared" si="5"/>
        <v>504.9</v>
      </c>
      <c r="E20" s="25"/>
      <c r="F20" s="25"/>
      <c r="G20" s="25">
        <f>+'3'!G22</f>
        <v>504.9</v>
      </c>
      <c r="H20" s="25"/>
    </row>
    <row r="21" spans="1:8">
      <c r="A21" s="41"/>
      <c r="B21" s="41"/>
      <c r="C21" s="24" t="s">
        <v>119</v>
      </c>
      <c r="D21" s="131">
        <f t="shared" si="5"/>
        <v>1593</v>
      </c>
      <c r="E21" s="25"/>
      <c r="F21" s="25"/>
      <c r="G21" s="25">
        <f>+'3'!G23</f>
        <v>1593</v>
      </c>
      <c r="H21" s="25"/>
    </row>
    <row r="22" spans="1:8">
      <c r="A22" s="41"/>
      <c r="B22" s="41"/>
      <c r="C22" s="24" t="s">
        <v>129</v>
      </c>
      <c r="D22" s="131">
        <f t="shared" si="5"/>
        <v>1673</v>
      </c>
      <c r="E22" s="25"/>
      <c r="F22" s="25"/>
      <c r="G22" s="25">
        <f>+'3'!G24</f>
        <v>1673</v>
      </c>
      <c r="H22" s="25"/>
    </row>
    <row r="23" spans="1:8">
      <c r="A23" s="41"/>
      <c r="B23" s="41"/>
      <c r="C23" s="24" t="s">
        <v>176</v>
      </c>
      <c r="D23" s="131">
        <f t="shared" si="5"/>
        <v>818.4</v>
      </c>
      <c r="E23" s="25"/>
      <c r="F23" s="25"/>
      <c r="G23" s="25">
        <f>+'3'!G25</f>
        <v>818.4</v>
      </c>
      <c r="H23" s="25"/>
    </row>
    <row r="24" spans="1:8">
      <c r="A24" s="41"/>
      <c r="B24" s="41"/>
      <c r="C24" s="24" t="s">
        <v>132</v>
      </c>
      <c r="D24" s="131">
        <f t="shared" si="5"/>
        <v>1103.0999999999999</v>
      </c>
      <c r="E24" s="25"/>
      <c r="F24" s="25"/>
      <c r="G24" s="25">
        <f>+'3'!G26</f>
        <v>1103.0999999999999</v>
      </c>
      <c r="H24" s="25"/>
    </row>
    <row r="25" spans="1:8">
      <c r="A25" s="41"/>
      <c r="B25" s="41"/>
      <c r="C25" s="24" t="s">
        <v>111</v>
      </c>
      <c r="D25" s="131">
        <f t="shared" si="5"/>
        <v>1189.5999999999999</v>
      </c>
      <c r="E25" s="25"/>
      <c r="F25" s="25"/>
      <c r="G25" s="25">
        <f>+'3'!G27</f>
        <v>1189.5999999999999</v>
      </c>
      <c r="H25" s="25"/>
    </row>
    <row r="26" spans="1:8" s="127" customFormat="1" ht="33">
      <c r="A26" s="39"/>
      <c r="B26" s="39"/>
      <c r="C26" s="22" t="s">
        <v>93</v>
      </c>
      <c r="D26" s="130">
        <f t="shared" si="3"/>
        <v>1835</v>
      </c>
      <c r="E26" s="27">
        <f t="shared" ref="E26:H26" si="7">SUM(E27:E27)</f>
        <v>0</v>
      </c>
      <c r="F26" s="27">
        <f t="shared" si="7"/>
        <v>0</v>
      </c>
      <c r="G26" s="27">
        <f>+G27+G28</f>
        <v>1835</v>
      </c>
      <c r="H26" s="27">
        <f t="shared" si="7"/>
        <v>0</v>
      </c>
    </row>
    <row r="27" spans="1:8">
      <c r="A27" s="41"/>
      <c r="B27" s="41"/>
      <c r="C27" s="24" t="s">
        <v>130</v>
      </c>
      <c r="D27" s="131">
        <f t="shared" si="3"/>
        <v>1122</v>
      </c>
      <c r="E27" s="25"/>
      <c r="F27" s="25"/>
      <c r="G27" s="25">
        <f>+'3'!G29</f>
        <v>1122</v>
      </c>
      <c r="H27" s="25"/>
    </row>
    <row r="28" spans="1:8">
      <c r="A28" s="41"/>
      <c r="B28" s="41"/>
      <c r="C28" s="24" t="s">
        <v>136</v>
      </c>
      <c r="D28" s="131">
        <f t="shared" si="3"/>
        <v>713</v>
      </c>
      <c r="E28" s="25"/>
      <c r="F28" s="25"/>
      <c r="G28" s="25">
        <f>+'3'!G30</f>
        <v>713</v>
      </c>
      <c r="H28" s="25"/>
    </row>
    <row r="29" spans="1:8" s="127" customFormat="1">
      <c r="A29" s="39"/>
      <c r="B29" s="39"/>
      <c r="C29" s="22" t="s">
        <v>175</v>
      </c>
      <c r="D29" s="130">
        <f>+E29+F29+G29+H29</f>
        <v>110</v>
      </c>
      <c r="E29" s="27">
        <f>SUM(E30:E32)</f>
        <v>0</v>
      </c>
      <c r="F29" s="27">
        <f>SUM(F30:F32)</f>
        <v>0</v>
      </c>
      <c r="G29" s="27">
        <f>+G30</f>
        <v>110</v>
      </c>
      <c r="H29" s="27">
        <f>SUM(H30:H32)</f>
        <v>0</v>
      </c>
    </row>
    <row r="30" spans="1:8">
      <c r="A30" s="41"/>
      <c r="B30" s="41"/>
      <c r="C30" s="24" t="s">
        <v>177</v>
      </c>
      <c r="D30" s="131">
        <f>+E30+F30+G30+H30</f>
        <v>110</v>
      </c>
      <c r="E30" s="25"/>
      <c r="F30" s="25"/>
      <c r="G30" s="25">
        <f>+'3'!G32</f>
        <v>110</v>
      </c>
      <c r="H30" s="25"/>
    </row>
    <row r="31" spans="1:8" s="127" customFormat="1">
      <c r="A31" s="39"/>
      <c r="B31" s="39"/>
      <c r="C31" s="22" t="s">
        <v>103</v>
      </c>
      <c r="D31" s="130">
        <f>+E31+F31+G31+H31</f>
        <v>594</v>
      </c>
      <c r="E31" s="27">
        <f>SUM(E32:E34)</f>
        <v>0</v>
      </c>
      <c r="F31" s="27">
        <f>SUM(F32:F34)</f>
        <v>0</v>
      </c>
      <c r="G31" s="27">
        <f>+G32</f>
        <v>594</v>
      </c>
      <c r="H31" s="27">
        <f>SUM(H32:H34)</f>
        <v>0</v>
      </c>
    </row>
    <row r="32" spans="1:8">
      <c r="A32" s="41"/>
      <c r="B32" s="41"/>
      <c r="C32" s="24" t="s">
        <v>104</v>
      </c>
      <c r="D32" s="131">
        <f>+E32+F32+G32+H32</f>
        <v>594</v>
      </c>
      <c r="E32" s="25"/>
      <c r="F32" s="25"/>
      <c r="G32" s="25">
        <f>+'3'!G34</f>
        <v>594</v>
      </c>
      <c r="H32" s="25"/>
    </row>
    <row r="33" spans="1:8" s="127" customFormat="1">
      <c r="A33" s="39"/>
      <c r="B33" s="39"/>
      <c r="C33" s="22" t="s">
        <v>94</v>
      </c>
      <c r="D33" s="130">
        <f t="shared" si="3"/>
        <v>110</v>
      </c>
      <c r="E33" s="27">
        <f>SUM(E34:E34)</f>
        <v>0</v>
      </c>
      <c r="F33" s="27">
        <f>SUM(F34:F34)</f>
        <v>0</v>
      </c>
      <c r="G33" s="27">
        <f>+G34</f>
        <v>110</v>
      </c>
      <c r="H33" s="27">
        <f>SUM(H34:H34)</f>
        <v>0</v>
      </c>
    </row>
    <row r="34" spans="1:8" ht="49.5">
      <c r="A34" s="41"/>
      <c r="B34" s="42"/>
      <c r="C34" s="24" t="s">
        <v>131</v>
      </c>
      <c r="D34" s="131">
        <f t="shared" si="3"/>
        <v>110</v>
      </c>
      <c r="E34" s="25"/>
      <c r="F34" s="25"/>
      <c r="G34" s="25">
        <f>+'3'!G36</f>
        <v>110</v>
      </c>
      <c r="H34" s="25"/>
    </row>
    <row r="35" spans="1:8" s="127" customFormat="1">
      <c r="A35" s="39"/>
      <c r="B35" s="39"/>
      <c r="C35" s="22" t="s">
        <v>166</v>
      </c>
      <c r="D35" s="130">
        <f t="shared" ref="D35:D36" si="8">+E35+F35+G35+H35</f>
        <v>760.7</v>
      </c>
      <c r="E35" s="27">
        <f t="shared" ref="E35:F35" si="9">+E36</f>
        <v>0</v>
      </c>
      <c r="F35" s="27">
        <f t="shared" si="9"/>
        <v>0</v>
      </c>
      <c r="G35" s="27">
        <f>+G36</f>
        <v>760.7</v>
      </c>
      <c r="H35" s="27">
        <f>+H36</f>
        <v>0</v>
      </c>
    </row>
    <row r="36" spans="1:8">
      <c r="A36" s="41"/>
      <c r="B36" s="41"/>
      <c r="C36" s="24" t="s">
        <v>165</v>
      </c>
      <c r="D36" s="25">
        <f t="shared" si="8"/>
        <v>760.7</v>
      </c>
      <c r="E36" s="25"/>
      <c r="F36" s="25"/>
      <c r="G36" s="25">
        <f>+'3'!G38</f>
        <v>760.7</v>
      </c>
      <c r="H36" s="25"/>
    </row>
    <row r="37" spans="1:8" s="127" customFormat="1">
      <c r="A37" s="39"/>
      <c r="B37" s="39"/>
      <c r="C37" s="22" t="s">
        <v>168</v>
      </c>
      <c r="D37" s="130">
        <f t="shared" ref="D37:D38" si="10">+E37+G37+F37+H37</f>
        <v>1497</v>
      </c>
      <c r="E37" s="27">
        <f t="shared" ref="E37:F37" si="11">+E38</f>
        <v>0</v>
      </c>
      <c r="F37" s="27">
        <f t="shared" si="11"/>
        <v>0</v>
      </c>
      <c r="G37" s="27">
        <f>+G38</f>
        <v>1497</v>
      </c>
      <c r="H37" s="27">
        <f>+H38</f>
        <v>0</v>
      </c>
    </row>
    <row r="38" spans="1:8">
      <c r="A38" s="41"/>
      <c r="B38" s="41"/>
      <c r="C38" s="24" t="s">
        <v>167</v>
      </c>
      <c r="D38" s="25">
        <f t="shared" si="10"/>
        <v>1497</v>
      </c>
      <c r="E38" s="25"/>
      <c r="F38" s="25"/>
      <c r="G38" s="25">
        <f>+'3'!G40</f>
        <v>1497</v>
      </c>
      <c r="H38" s="25"/>
    </row>
    <row r="39" spans="1:8" s="127" customFormat="1" ht="33">
      <c r="A39" s="39"/>
      <c r="B39" s="21">
        <v>2</v>
      </c>
      <c r="C39" s="21" t="s">
        <v>96</v>
      </c>
      <c r="D39" s="130">
        <f t="shared" si="3"/>
        <v>22128.799999999999</v>
      </c>
      <c r="E39" s="27">
        <f t="shared" ref="E39:F39" si="12">SUM(E40:E62)</f>
        <v>0</v>
      </c>
      <c r="F39" s="27">
        <f t="shared" si="12"/>
        <v>0</v>
      </c>
      <c r="G39" s="27">
        <f>SUM(G40:G62)</f>
        <v>22128.799999999999</v>
      </c>
      <c r="H39" s="27">
        <f>SUM(H40:H62)</f>
        <v>0</v>
      </c>
    </row>
    <row r="40" spans="1:8" ht="66">
      <c r="A40" s="41"/>
      <c r="B40" s="41"/>
      <c r="C40" s="24" t="s">
        <v>169</v>
      </c>
      <c r="D40" s="25">
        <f t="shared" ref="D40:D42" si="13">+E40+G40+F40+H40</f>
        <v>773.6</v>
      </c>
      <c r="E40" s="25"/>
      <c r="F40" s="25"/>
      <c r="G40" s="25">
        <f>+'3'!G42</f>
        <v>773.6</v>
      </c>
      <c r="H40" s="25"/>
    </row>
    <row r="41" spans="1:8" ht="66">
      <c r="A41" s="41"/>
      <c r="B41" s="41"/>
      <c r="C41" s="24" t="s">
        <v>179</v>
      </c>
      <c r="D41" s="25">
        <f t="shared" si="13"/>
        <v>997.1</v>
      </c>
      <c r="E41" s="25"/>
      <c r="F41" s="25"/>
      <c r="G41" s="25">
        <f>+'3'!G43</f>
        <v>997.1</v>
      </c>
      <c r="H41" s="25"/>
    </row>
    <row r="42" spans="1:8" ht="66">
      <c r="A42" s="41"/>
      <c r="B42" s="41"/>
      <c r="C42" s="24" t="s">
        <v>170</v>
      </c>
      <c r="D42" s="25">
        <f t="shared" si="13"/>
        <v>2088</v>
      </c>
      <c r="E42" s="25"/>
      <c r="F42" s="25"/>
      <c r="G42" s="25">
        <f>+'3'!G44</f>
        <v>2088</v>
      </c>
      <c r="H42" s="25"/>
    </row>
    <row r="43" spans="1:8" ht="49.5">
      <c r="A43" s="41"/>
      <c r="B43" s="41"/>
      <c r="C43" s="24" t="s">
        <v>105</v>
      </c>
      <c r="D43" s="131">
        <f t="shared" si="3"/>
        <v>728</v>
      </c>
      <c r="E43" s="25"/>
      <c r="F43" s="25"/>
      <c r="G43" s="25">
        <f>+'3'!G45</f>
        <v>728</v>
      </c>
      <c r="H43" s="25"/>
    </row>
    <row r="44" spans="1:8" ht="49.5">
      <c r="A44" s="41"/>
      <c r="B44" s="41"/>
      <c r="C44" s="24" t="s">
        <v>106</v>
      </c>
      <c r="D44" s="131">
        <f t="shared" si="3"/>
        <v>1175</v>
      </c>
      <c r="E44" s="25"/>
      <c r="F44" s="25"/>
      <c r="G44" s="25">
        <f>+'3'!G46</f>
        <v>1175</v>
      </c>
      <c r="H44" s="25"/>
    </row>
    <row r="45" spans="1:8" ht="49.5">
      <c r="A45" s="41"/>
      <c r="B45" s="41"/>
      <c r="C45" s="24" t="s">
        <v>107</v>
      </c>
      <c r="D45" s="131">
        <f t="shared" si="3"/>
        <v>364</v>
      </c>
      <c r="E45" s="25"/>
      <c r="F45" s="25"/>
      <c r="G45" s="25">
        <f>+'3'!G47</f>
        <v>364</v>
      </c>
      <c r="H45" s="25"/>
    </row>
    <row r="46" spans="1:8" ht="49.5">
      <c r="A46" s="41"/>
      <c r="B46" s="41"/>
      <c r="C46" s="24" t="s">
        <v>112</v>
      </c>
      <c r="D46" s="131">
        <f t="shared" si="3"/>
        <v>1069.2</v>
      </c>
      <c r="E46" s="25"/>
      <c r="F46" s="25"/>
      <c r="G46" s="25">
        <f>+'3'!G48</f>
        <v>1069.2</v>
      </c>
      <c r="H46" s="25"/>
    </row>
    <row r="47" spans="1:8" ht="49.5">
      <c r="A47" s="41"/>
      <c r="B47" s="41"/>
      <c r="C47" s="24" t="s">
        <v>113</v>
      </c>
      <c r="D47" s="131">
        <f t="shared" si="3"/>
        <v>1135.2</v>
      </c>
      <c r="E47" s="25"/>
      <c r="F47" s="25"/>
      <c r="G47" s="25">
        <f>+'3'!G49</f>
        <v>1135.2</v>
      </c>
      <c r="H47" s="25"/>
    </row>
    <row r="48" spans="1:8" ht="66">
      <c r="A48" s="41"/>
      <c r="B48" s="41"/>
      <c r="C48" s="24" t="s">
        <v>117</v>
      </c>
      <c r="D48" s="131">
        <f t="shared" si="3"/>
        <v>1155</v>
      </c>
      <c r="E48" s="25"/>
      <c r="F48" s="25"/>
      <c r="G48" s="25">
        <f>+'3'!G50</f>
        <v>1155</v>
      </c>
      <c r="H48" s="25"/>
    </row>
    <row r="49" spans="1:8" ht="49.5">
      <c r="A49" s="41"/>
      <c r="B49" s="41"/>
      <c r="C49" s="24" t="s">
        <v>118</v>
      </c>
      <c r="D49" s="131">
        <f t="shared" si="3"/>
        <v>412.5</v>
      </c>
      <c r="E49" s="25"/>
      <c r="F49" s="25"/>
      <c r="G49" s="25">
        <f>+'3'!G51</f>
        <v>412.5</v>
      </c>
      <c r="H49" s="25"/>
    </row>
    <row r="50" spans="1:8" ht="49.5">
      <c r="A50" s="41"/>
      <c r="B50" s="41"/>
      <c r="C50" s="24" t="s">
        <v>122</v>
      </c>
      <c r="D50" s="131">
        <f t="shared" si="3"/>
        <v>1155</v>
      </c>
      <c r="E50" s="25"/>
      <c r="F50" s="25"/>
      <c r="G50" s="25">
        <f>+'3'!G52</f>
        <v>1155</v>
      </c>
      <c r="H50" s="25"/>
    </row>
    <row r="51" spans="1:8" ht="49.5">
      <c r="A51" s="41"/>
      <c r="B51" s="41"/>
      <c r="C51" s="24" t="s">
        <v>123</v>
      </c>
      <c r="D51" s="131">
        <f t="shared" si="3"/>
        <v>280</v>
      </c>
      <c r="E51" s="25"/>
      <c r="F51" s="25"/>
      <c r="G51" s="25">
        <f>+'3'!G53</f>
        <v>280</v>
      </c>
      <c r="H51" s="25"/>
    </row>
    <row r="52" spans="1:8" ht="66">
      <c r="A52" s="41"/>
      <c r="B52" s="41"/>
      <c r="C52" s="24" t="s">
        <v>124</v>
      </c>
      <c r="D52" s="131">
        <f t="shared" si="3"/>
        <v>1097</v>
      </c>
      <c r="E52" s="25"/>
      <c r="F52" s="25"/>
      <c r="G52" s="25">
        <f>+'3'!G54</f>
        <v>1097</v>
      </c>
      <c r="H52" s="25"/>
    </row>
    <row r="53" spans="1:8" ht="49.5">
      <c r="A53" s="41"/>
      <c r="B53" s="41"/>
      <c r="C53" s="24" t="s">
        <v>125</v>
      </c>
      <c r="D53" s="131">
        <f t="shared" si="3"/>
        <v>579</v>
      </c>
      <c r="E53" s="25"/>
      <c r="F53" s="25"/>
      <c r="G53" s="25">
        <f>+'3'!G55</f>
        <v>579</v>
      </c>
      <c r="H53" s="25"/>
    </row>
    <row r="54" spans="1:8" ht="49.5">
      <c r="A54" s="41"/>
      <c r="B54" s="41"/>
      <c r="C54" s="24" t="s">
        <v>126</v>
      </c>
      <c r="D54" s="131">
        <f t="shared" si="3"/>
        <v>1270</v>
      </c>
      <c r="E54" s="25"/>
      <c r="F54" s="25"/>
      <c r="G54" s="25">
        <f>+'3'!G56</f>
        <v>1270</v>
      </c>
      <c r="H54" s="25"/>
    </row>
    <row r="55" spans="1:8" ht="49.5">
      <c r="A55" s="41"/>
      <c r="B55" s="41"/>
      <c r="C55" s="24" t="s">
        <v>127</v>
      </c>
      <c r="D55" s="131">
        <f t="shared" si="3"/>
        <v>36</v>
      </c>
      <c r="E55" s="25"/>
      <c r="F55" s="25"/>
      <c r="G55" s="25">
        <f>+'3'!G57</f>
        <v>36</v>
      </c>
      <c r="H55" s="25"/>
    </row>
    <row r="56" spans="1:8" ht="66">
      <c r="A56" s="41"/>
      <c r="B56" s="41"/>
      <c r="C56" s="24" t="s">
        <v>128</v>
      </c>
      <c r="D56" s="131">
        <f t="shared" si="3"/>
        <v>27</v>
      </c>
      <c r="E56" s="25"/>
      <c r="F56" s="25"/>
      <c r="G56" s="25">
        <f>+'3'!G58</f>
        <v>27</v>
      </c>
      <c r="H56" s="25"/>
    </row>
    <row r="57" spans="1:8" ht="49.5">
      <c r="A57" s="41"/>
      <c r="B57" s="41"/>
      <c r="C57" s="24" t="s">
        <v>133</v>
      </c>
      <c r="D57" s="131">
        <f t="shared" si="3"/>
        <v>742</v>
      </c>
      <c r="E57" s="25"/>
      <c r="F57" s="25"/>
      <c r="G57" s="25">
        <f>+'3'!G59</f>
        <v>742</v>
      </c>
      <c r="H57" s="25"/>
    </row>
    <row r="58" spans="1:8" ht="49.5">
      <c r="A58" s="41"/>
      <c r="B58" s="41"/>
      <c r="C58" s="24" t="s">
        <v>134</v>
      </c>
      <c r="D58" s="131">
        <f t="shared" ref="D58:D61" si="14">+E58+F58+G58+H58</f>
        <v>1306</v>
      </c>
      <c r="E58" s="25"/>
      <c r="F58" s="25"/>
      <c r="G58" s="25">
        <f>+'3'!G60</f>
        <v>1306</v>
      </c>
      <c r="H58" s="25"/>
    </row>
    <row r="59" spans="1:8" ht="49.5">
      <c r="A59" s="41"/>
      <c r="B59" s="41"/>
      <c r="C59" s="24" t="s">
        <v>180</v>
      </c>
      <c r="D59" s="131">
        <f t="shared" si="14"/>
        <v>1504.2</v>
      </c>
      <c r="E59" s="25"/>
      <c r="F59" s="25"/>
      <c r="G59" s="25">
        <f>+'3'!G61</f>
        <v>1504.2</v>
      </c>
      <c r="H59" s="25"/>
    </row>
    <row r="60" spans="1:8" ht="49.5">
      <c r="A60" s="41"/>
      <c r="B60" s="41"/>
      <c r="C60" s="24" t="s">
        <v>137</v>
      </c>
      <c r="D60" s="131">
        <f t="shared" si="14"/>
        <v>1856</v>
      </c>
      <c r="E60" s="25"/>
      <c r="F60" s="25"/>
      <c r="G60" s="25">
        <f>+'3'!G62</f>
        <v>1856</v>
      </c>
      <c r="H60" s="25"/>
    </row>
    <row r="61" spans="1:8" ht="49.5">
      <c r="A61" s="41"/>
      <c r="B61" s="41"/>
      <c r="C61" s="24" t="s">
        <v>142</v>
      </c>
      <c r="D61" s="131">
        <f t="shared" si="14"/>
        <v>1166.3</v>
      </c>
      <c r="E61" s="25"/>
      <c r="F61" s="25"/>
      <c r="G61" s="25">
        <f>+'3'!G63</f>
        <v>1166.3</v>
      </c>
      <c r="H61" s="25"/>
    </row>
    <row r="62" spans="1:8" ht="66">
      <c r="A62" s="41"/>
      <c r="B62" s="41"/>
      <c r="C62" s="24" t="s">
        <v>143</v>
      </c>
      <c r="D62" s="131">
        <f t="shared" si="3"/>
        <v>1212.7</v>
      </c>
      <c r="E62" s="25"/>
      <c r="F62" s="25"/>
      <c r="G62" s="25">
        <f>+'3'!G64</f>
        <v>1212.7</v>
      </c>
      <c r="H62" s="25"/>
    </row>
    <row r="63" spans="1:8" s="127" customFormat="1" ht="33">
      <c r="A63" s="39"/>
      <c r="B63" s="39">
        <v>3</v>
      </c>
      <c r="C63" s="21" t="s">
        <v>95</v>
      </c>
      <c r="D63" s="130">
        <f t="shared" si="3"/>
        <v>8901.8000000000011</v>
      </c>
      <c r="E63" s="27">
        <f>SUM(E65:E77)</f>
        <v>0</v>
      </c>
      <c r="F63" s="27">
        <f>SUM(F65:F77)</f>
        <v>0</v>
      </c>
      <c r="G63" s="27">
        <f>SUM(G64:G81)</f>
        <v>8901.8000000000011</v>
      </c>
      <c r="H63" s="27">
        <f t="shared" ref="H63" si="15">SUM(H65:H77)</f>
        <v>0</v>
      </c>
    </row>
    <row r="64" spans="1:8" ht="49.5">
      <c r="A64" s="41"/>
      <c r="B64" s="41"/>
      <c r="C64" s="24" t="s">
        <v>171</v>
      </c>
      <c r="D64" s="25">
        <f t="shared" ref="D64" si="16">+E64+G64+F64+H64</f>
        <v>390.7</v>
      </c>
      <c r="E64" s="25"/>
      <c r="F64" s="25"/>
      <c r="G64" s="25">
        <f>+'3'!G66</f>
        <v>390.7</v>
      </c>
      <c r="H64" s="25"/>
    </row>
    <row r="65" spans="1:8" ht="49.5">
      <c r="A65" s="41"/>
      <c r="B65" s="41"/>
      <c r="C65" s="24" t="s">
        <v>108</v>
      </c>
      <c r="D65" s="131">
        <f t="shared" si="3"/>
        <v>540</v>
      </c>
      <c r="E65" s="25"/>
      <c r="F65" s="25"/>
      <c r="G65" s="25">
        <f>+'3'!G67</f>
        <v>540</v>
      </c>
      <c r="H65" s="25"/>
    </row>
    <row r="66" spans="1:8" ht="33">
      <c r="A66" s="41"/>
      <c r="B66" s="41"/>
      <c r="C66" s="24" t="s">
        <v>114</v>
      </c>
      <c r="D66" s="131">
        <f t="shared" si="3"/>
        <v>330</v>
      </c>
      <c r="E66" s="25"/>
      <c r="F66" s="25"/>
      <c r="G66" s="25">
        <f>+'3'!G68</f>
        <v>330</v>
      </c>
      <c r="H66" s="25"/>
    </row>
    <row r="67" spans="1:8" ht="33">
      <c r="A67" s="41"/>
      <c r="B67" s="41"/>
      <c r="C67" s="24" t="s">
        <v>115</v>
      </c>
      <c r="D67" s="131">
        <f t="shared" si="3"/>
        <v>647.9</v>
      </c>
      <c r="E67" s="25"/>
      <c r="F67" s="25"/>
      <c r="G67" s="25">
        <f>+'3'!G69</f>
        <v>647.9</v>
      </c>
      <c r="H67" s="25"/>
    </row>
    <row r="68" spans="1:8" ht="49.5">
      <c r="A68" s="41"/>
      <c r="B68" s="41"/>
      <c r="C68" s="24" t="s">
        <v>116</v>
      </c>
      <c r="D68" s="131">
        <f t="shared" si="3"/>
        <v>715.5</v>
      </c>
      <c r="E68" s="25"/>
      <c r="F68" s="25"/>
      <c r="G68" s="25">
        <f>+'3'!G70</f>
        <v>715.5</v>
      </c>
      <c r="H68" s="25"/>
    </row>
    <row r="69" spans="1:8" ht="49.5">
      <c r="A69" s="41"/>
      <c r="B69" s="41"/>
      <c r="C69" s="24" t="s">
        <v>120</v>
      </c>
      <c r="D69" s="131">
        <f t="shared" si="3"/>
        <v>940</v>
      </c>
      <c r="E69" s="25"/>
      <c r="F69" s="25"/>
      <c r="G69" s="25">
        <f>+'3'!G71</f>
        <v>940</v>
      </c>
      <c r="H69" s="25"/>
    </row>
    <row r="70" spans="1:8" ht="33">
      <c r="A70" s="41"/>
      <c r="B70" s="41"/>
      <c r="C70" s="24" t="s">
        <v>121</v>
      </c>
      <c r="D70" s="131">
        <f t="shared" si="3"/>
        <v>450</v>
      </c>
      <c r="E70" s="25"/>
      <c r="F70" s="25"/>
      <c r="G70" s="25">
        <f>+'3'!G72</f>
        <v>450</v>
      </c>
      <c r="H70" s="25"/>
    </row>
    <row r="71" spans="1:8" ht="49.5">
      <c r="A71" s="41"/>
      <c r="B71" s="41"/>
      <c r="C71" s="24" t="s">
        <v>135</v>
      </c>
      <c r="D71" s="131">
        <f t="shared" si="3"/>
        <v>316</v>
      </c>
      <c r="E71" s="25"/>
      <c r="F71" s="25"/>
      <c r="G71" s="25">
        <f>+'3'!G73</f>
        <v>316</v>
      </c>
      <c r="H71" s="25"/>
    </row>
    <row r="72" spans="1:8" ht="33">
      <c r="A72" s="41"/>
      <c r="B72" s="41"/>
      <c r="C72" s="24" t="s">
        <v>138</v>
      </c>
      <c r="D72" s="131">
        <f t="shared" si="3"/>
        <v>540</v>
      </c>
      <c r="E72" s="25"/>
      <c r="F72" s="25"/>
      <c r="G72" s="25">
        <f>+'3'!G74</f>
        <v>540</v>
      </c>
      <c r="H72" s="25"/>
    </row>
    <row r="73" spans="1:8" ht="33">
      <c r="A73" s="41"/>
      <c r="B73" s="41"/>
      <c r="C73" s="24" t="s">
        <v>139</v>
      </c>
      <c r="D73" s="131">
        <f t="shared" si="3"/>
        <v>472</v>
      </c>
      <c r="E73" s="25"/>
      <c r="F73" s="25"/>
      <c r="G73" s="25">
        <f>+'3'!G75</f>
        <v>472</v>
      </c>
      <c r="H73" s="25"/>
    </row>
    <row r="74" spans="1:8" ht="33">
      <c r="A74" s="41"/>
      <c r="B74" s="41"/>
      <c r="C74" s="24" t="s">
        <v>140</v>
      </c>
      <c r="D74" s="131">
        <f t="shared" si="3"/>
        <v>240</v>
      </c>
      <c r="E74" s="25"/>
      <c r="F74" s="25"/>
      <c r="G74" s="25">
        <f>+'3'!G76</f>
        <v>240</v>
      </c>
      <c r="H74" s="25"/>
    </row>
    <row r="75" spans="1:8" ht="33">
      <c r="A75" s="41"/>
      <c r="B75" s="41"/>
      <c r="C75" s="24" t="s">
        <v>141</v>
      </c>
      <c r="D75" s="131">
        <f t="shared" si="3"/>
        <v>120</v>
      </c>
      <c r="E75" s="25"/>
      <c r="F75" s="25"/>
      <c r="G75" s="25">
        <f>+'3'!G77</f>
        <v>120</v>
      </c>
      <c r="H75" s="25"/>
    </row>
    <row r="76" spans="1:8" ht="49.5">
      <c r="A76" s="41"/>
      <c r="B76" s="41"/>
      <c r="C76" s="24" t="s">
        <v>178</v>
      </c>
      <c r="D76" s="131">
        <f t="shared" si="3"/>
        <v>377.6</v>
      </c>
      <c r="E76" s="25"/>
      <c r="F76" s="25"/>
      <c r="G76" s="25">
        <f>+'3'!G78</f>
        <v>377.6</v>
      </c>
      <c r="H76" s="25"/>
    </row>
    <row r="77" spans="1:8" ht="33">
      <c r="A77" s="41"/>
      <c r="B77" s="41"/>
      <c r="C77" s="24" t="s">
        <v>144</v>
      </c>
      <c r="D77" s="131">
        <f t="shared" si="3"/>
        <v>429.3</v>
      </c>
      <c r="E77" s="25"/>
      <c r="F77" s="25"/>
      <c r="G77" s="25">
        <f>+'3'!G79</f>
        <v>429.3</v>
      </c>
      <c r="H77" s="25"/>
    </row>
    <row r="78" spans="1:8" ht="49.5">
      <c r="A78" s="41"/>
      <c r="B78" s="41"/>
      <c r="C78" s="24" t="s">
        <v>172</v>
      </c>
      <c r="D78" s="131">
        <f>+E78+F78+G78+H78</f>
        <v>400.8</v>
      </c>
      <c r="E78" s="25"/>
      <c r="F78" s="25"/>
      <c r="G78" s="25">
        <f>+'3'!G80</f>
        <v>400.8</v>
      </c>
      <c r="H78" s="25"/>
    </row>
    <row r="79" spans="1:8" ht="66">
      <c r="A79" s="41"/>
      <c r="B79" s="41"/>
      <c r="C79" s="24" t="s">
        <v>173</v>
      </c>
      <c r="D79" s="131">
        <f>+E79+F79+G79+H79</f>
        <v>868</v>
      </c>
      <c r="E79" s="25"/>
      <c r="F79" s="25"/>
      <c r="G79" s="25">
        <f>+'3'!G81</f>
        <v>868</v>
      </c>
      <c r="H79" s="25"/>
    </row>
    <row r="80" spans="1:8" ht="66">
      <c r="A80" s="41"/>
      <c r="B80" s="41"/>
      <c r="C80" s="24" t="s">
        <v>174</v>
      </c>
      <c r="D80" s="131">
        <f t="shared" si="3"/>
        <v>1015.3</v>
      </c>
      <c r="E80" s="25"/>
      <c r="F80" s="25"/>
      <c r="G80" s="25">
        <f>+'3'!G82</f>
        <v>1015.3</v>
      </c>
      <c r="H80" s="25"/>
    </row>
    <row r="81" spans="1:8" ht="33">
      <c r="A81" s="41"/>
      <c r="B81" s="41"/>
      <c r="C81" s="24" t="s">
        <v>145</v>
      </c>
      <c r="D81" s="131">
        <f t="shared" ref="D81" si="17">+E81+F81+G81+H81</f>
        <v>108.7</v>
      </c>
      <c r="E81" s="25"/>
      <c r="F81" s="25"/>
      <c r="G81" s="25">
        <f>+'3'!G83</f>
        <v>108.7</v>
      </c>
      <c r="H81" s="25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  <ignoredErrors>
    <ignoredError sqref="G15:G16 G29 G63 G39 G37 G35 G33 G31 G26 G1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zoomScaleNormal="100" workbookViewId="0">
      <selection sqref="A1:J1"/>
    </sheetView>
  </sheetViews>
  <sheetFormatPr defaultRowHeight="17.25"/>
  <cols>
    <col min="1" max="1" width="7.5703125" style="3" bestFit="1" customWidth="1"/>
    <col min="2" max="2" width="7" style="3" bestFit="1" customWidth="1"/>
    <col min="3" max="3" width="5.5703125" style="3" bestFit="1" customWidth="1"/>
    <col min="4" max="4" width="8.7109375" style="3" bestFit="1" customWidth="1"/>
    <col min="5" max="5" width="8.42578125" style="3" bestFit="1" customWidth="1"/>
    <col min="6" max="6" width="76.140625" style="1" customWidth="1"/>
    <col min="7" max="7" width="13.28515625" style="1" customWidth="1"/>
    <col min="8" max="8" width="14.5703125" style="1" customWidth="1"/>
    <col min="9" max="9" width="15.28515625" style="1" customWidth="1"/>
    <col min="10" max="10" width="16" style="1" customWidth="1"/>
    <col min="11" max="256" width="9.140625" style="1"/>
    <col min="257" max="257" width="7.5703125" style="1" bestFit="1" customWidth="1"/>
    <col min="258" max="258" width="7" style="1" bestFit="1" customWidth="1"/>
    <col min="259" max="259" width="5.5703125" style="1" bestFit="1" customWidth="1"/>
    <col min="260" max="260" width="8.7109375" style="1" bestFit="1" customWidth="1"/>
    <col min="261" max="261" width="8.42578125" style="1" bestFit="1" customWidth="1"/>
    <col min="262" max="262" width="76.140625" style="1" customWidth="1"/>
    <col min="263" max="264" width="16.5703125" style="1" customWidth="1"/>
    <col min="265" max="265" width="16.7109375" style="1" customWidth="1"/>
    <col min="266" max="266" width="18.5703125" style="1" customWidth="1"/>
    <col min="267" max="512" width="9.140625" style="1"/>
    <col min="513" max="513" width="7.5703125" style="1" bestFit="1" customWidth="1"/>
    <col min="514" max="514" width="7" style="1" bestFit="1" customWidth="1"/>
    <col min="515" max="515" width="5.5703125" style="1" bestFit="1" customWidth="1"/>
    <col min="516" max="516" width="8.7109375" style="1" bestFit="1" customWidth="1"/>
    <col min="517" max="517" width="8.42578125" style="1" bestFit="1" customWidth="1"/>
    <col min="518" max="518" width="76.140625" style="1" customWidth="1"/>
    <col min="519" max="520" width="16.5703125" style="1" customWidth="1"/>
    <col min="521" max="521" width="16.7109375" style="1" customWidth="1"/>
    <col min="522" max="522" width="18.5703125" style="1" customWidth="1"/>
    <col min="523" max="768" width="9.140625" style="1"/>
    <col min="769" max="769" width="7.5703125" style="1" bestFit="1" customWidth="1"/>
    <col min="770" max="770" width="7" style="1" bestFit="1" customWidth="1"/>
    <col min="771" max="771" width="5.5703125" style="1" bestFit="1" customWidth="1"/>
    <col min="772" max="772" width="8.7109375" style="1" bestFit="1" customWidth="1"/>
    <col min="773" max="773" width="8.42578125" style="1" bestFit="1" customWidth="1"/>
    <col min="774" max="774" width="76.140625" style="1" customWidth="1"/>
    <col min="775" max="776" width="16.5703125" style="1" customWidth="1"/>
    <col min="777" max="777" width="16.7109375" style="1" customWidth="1"/>
    <col min="778" max="778" width="18.5703125" style="1" customWidth="1"/>
    <col min="779" max="1024" width="9.140625" style="1"/>
    <col min="1025" max="1025" width="7.5703125" style="1" bestFit="1" customWidth="1"/>
    <col min="1026" max="1026" width="7" style="1" bestFit="1" customWidth="1"/>
    <col min="1027" max="1027" width="5.5703125" style="1" bestFit="1" customWidth="1"/>
    <col min="1028" max="1028" width="8.7109375" style="1" bestFit="1" customWidth="1"/>
    <col min="1029" max="1029" width="8.42578125" style="1" bestFit="1" customWidth="1"/>
    <col min="1030" max="1030" width="76.140625" style="1" customWidth="1"/>
    <col min="1031" max="1032" width="16.5703125" style="1" customWidth="1"/>
    <col min="1033" max="1033" width="16.7109375" style="1" customWidth="1"/>
    <col min="1034" max="1034" width="18.5703125" style="1" customWidth="1"/>
    <col min="1035" max="1280" width="9.140625" style="1"/>
    <col min="1281" max="1281" width="7.5703125" style="1" bestFit="1" customWidth="1"/>
    <col min="1282" max="1282" width="7" style="1" bestFit="1" customWidth="1"/>
    <col min="1283" max="1283" width="5.5703125" style="1" bestFit="1" customWidth="1"/>
    <col min="1284" max="1284" width="8.7109375" style="1" bestFit="1" customWidth="1"/>
    <col min="1285" max="1285" width="8.42578125" style="1" bestFit="1" customWidth="1"/>
    <col min="1286" max="1286" width="76.140625" style="1" customWidth="1"/>
    <col min="1287" max="1288" width="16.5703125" style="1" customWidth="1"/>
    <col min="1289" max="1289" width="16.7109375" style="1" customWidth="1"/>
    <col min="1290" max="1290" width="18.5703125" style="1" customWidth="1"/>
    <col min="1291" max="1536" width="9.140625" style="1"/>
    <col min="1537" max="1537" width="7.5703125" style="1" bestFit="1" customWidth="1"/>
    <col min="1538" max="1538" width="7" style="1" bestFit="1" customWidth="1"/>
    <col min="1539" max="1539" width="5.5703125" style="1" bestFit="1" customWidth="1"/>
    <col min="1540" max="1540" width="8.7109375" style="1" bestFit="1" customWidth="1"/>
    <col min="1541" max="1541" width="8.42578125" style="1" bestFit="1" customWidth="1"/>
    <col min="1542" max="1542" width="76.140625" style="1" customWidth="1"/>
    <col min="1543" max="1544" width="16.5703125" style="1" customWidth="1"/>
    <col min="1545" max="1545" width="16.7109375" style="1" customWidth="1"/>
    <col min="1546" max="1546" width="18.5703125" style="1" customWidth="1"/>
    <col min="1547" max="1792" width="9.140625" style="1"/>
    <col min="1793" max="1793" width="7.5703125" style="1" bestFit="1" customWidth="1"/>
    <col min="1794" max="1794" width="7" style="1" bestFit="1" customWidth="1"/>
    <col min="1795" max="1795" width="5.5703125" style="1" bestFit="1" customWidth="1"/>
    <col min="1796" max="1796" width="8.7109375" style="1" bestFit="1" customWidth="1"/>
    <col min="1797" max="1797" width="8.42578125" style="1" bestFit="1" customWidth="1"/>
    <col min="1798" max="1798" width="76.140625" style="1" customWidth="1"/>
    <col min="1799" max="1800" width="16.5703125" style="1" customWidth="1"/>
    <col min="1801" max="1801" width="16.7109375" style="1" customWidth="1"/>
    <col min="1802" max="1802" width="18.5703125" style="1" customWidth="1"/>
    <col min="1803" max="2048" width="9.140625" style="1"/>
    <col min="2049" max="2049" width="7.5703125" style="1" bestFit="1" customWidth="1"/>
    <col min="2050" max="2050" width="7" style="1" bestFit="1" customWidth="1"/>
    <col min="2051" max="2051" width="5.5703125" style="1" bestFit="1" customWidth="1"/>
    <col min="2052" max="2052" width="8.7109375" style="1" bestFit="1" customWidth="1"/>
    <col min="2053" max="2053" width="8.42578125" style="1" bestFit="1" customWidth="1"/>
    <col min="2054" max="2054" width="76.140625" style="1" customWidth="1"/>
    <col min="2055" max="2056" width="16.5703125" style="1" customWidth="1"/>
    <col min="2057" max="2057" width="16.7109375" style="1" customWidth="1"/>
    <col min="2058" max="2058" width="18.5703125" style="1" customWidth="1"/>
    <col min="2059" max="2304" width="9.140625" style="1"/>
    <col min="2305" max="2305" width="7.5703125" style="1" bestFit="1" customWidth="1"/>
    <col min="2306" max="2306" width="7" style="1" bestFit="1" customWidth="1"/>
    <col min="2307" max="2307" width="5.5703125" style="1" bestFit="1" customWidth="1"/>
    <col min="2308" max="2308" width="8.7109375" style="1" bestFit="1" customWidth="1"/>
    <col min="2309" max="2309" width="8.42578125" style="1" bestFit="1" customWidth="1"/>
    <col min="2310" max="2310" width="76.140625" style="1" customWidth="1"/>
    <col min="2311" max="2312" width="16.5703125" style="1" customWidth="1"/>
    <col min="2313" max="2313" width="16.7109375" style="1" customWidth="1"/>
    <col min="2314" max="2314" width="18.5703125" style="1" customWidth="1"/>
    <col min="2315" max="2560" width="9.140625" style="1"/>
    <col min="2561" max="2561" width="7.5703125" style="1" bestFit="1" customWidth="1"/>
    <col min="2562" max="2562" width="7" style="1" bestFit="1" customWidth="1"/>
    <col min="2563" max="2563" width="5.5703125" style="1" bestFit="1" customWidth="1"/>
    <col min="2564" max="2564" width="8.7109375" style="1" bestFit="1" customWidth="1"/>
    <col min="2565" max="2565" width="8.42578125" style="1" bestFit="1" customWidth="1"/>
    <col min="2566" max="2566" width="76.140625" style="1" customWidth="1"/>
    <col min="2567" max="2568" width="16.5703125" style="1" customWidth="1"/>
    <col min="2569" max="2569" width="16.7109375" style="1" customWidth="1"/>
    <col min="2570" max="2570" width="18.5703125" style="1" customWidth="1"/>
    <col min="2571" max="2816" width="9.140625" style="1"/>
    <col min="2817" max="2817" width="7.5703125" style="1" bestFit="1" customWidth="1"/>
    <col min="2818" max="2818" width="7" style="1" bestFit="1" customWidth="1"/>
    <col min="2819" max="2819" width="5.5703125" style="1" bestFit="1" customWidth="1"/>
    <col min="2820" max="2820" width="8.7109375" style="1" bestFit="1" customWidth="1"/>
    <col min="2821" max="2821" width="8.42578125" style="1" bestFit="1" customWidth="1"/>
    <col min="2822" max="2822" width="76.140625" style="1" customWidth="1"/>
    <col min="2823" max="2824" width="16.5703125" style="1" customWidth="1"/>
    <col min="2825" max="2825" width="16.7109375" style="1" customWidth="1"/>
    <col min="2826" max="2826" width="18.5703125" style="1" customWidth="1"/>
    <col min="2827" max="3072" width="9.140625" style="1"/>
    <col min="3073" max="3073" width="7.5703125" style="1" bestFit="1" customWidth="1"/>
    <col min="3074" max="3074" width="7" style="1" bestFit="1" customWidth="1"/>
    <col min="3075" max="3075" width="5.5703125" style="1" bestFit="1" customWidth="1"/>
    <col min="3076" max="3076" width="8.7109375" style="1" bestFit="1" customWidth="1"/>
    <col min="3077" max="3077" width="8.42578125" style="1" bestFit="1" customWidth="1"/>
    <col min="3078" max="3078" width="76.140625" style="1" customWidth="1"/>
    <col min="3079" max="3080" width="16.5703125" style="1" customWidth="1"/>
    <col min="3081" max="3081" width="16.7109375" style="1" customWidth="1"/>
    <col min="3082" max="3082" width="18.5703125" style="1" customWidth="1"/>
    <col min="3083" max="3328" width="9.140625" style="1"/>
    <col min="3329" max="3329" width="7.5703125" style="1" bestFit="1" customWidth="1"/>
    <col min="3330" max="3330" width="7" style="1" bestFit="1" customWidth="1"/>
    <col min="3331" max="3331" width="5.5703125" style="1" bestFit="1" customWidth="1"/>
    <col min="3332" max="3332" width="8.7109375" style="1" bestFit="1" customWidth="1"/>
    <col min="3333" max="3333" width="8.42578125" style="1" bestFit="1" customWidth="1"/>
    <col min="3334" max="3334" width="76.140625" style="1" customWidth="1"/>
    <col min="3335" max="3336" width="16.5703125" style="1" customWidth="1"/>
    <col min="3337" max="3337" width="16.7109375" style="1" customWidth="1"/>
    <col min="3338" max="3338" width="18.5703125" style="1" customWidth="1"/>
    <col min="3339" max="3584" width="9.140625" style="1"/>
    <col min="3585" max="3585" width="7.5703125" style="1" bestFit="1" customWidth="1"/>
    <col min="3586" max="3586" width="7" style="1" bestFit="1" customWidth="1"/>
    <col min="3587" max="3587" width="5.5703125" style="1" bestFit="1" customWidth="1"/>
    <col min="3588" max="3588" width="8.7109375" style="1" bestFit="1" customWidth="1"/>
    <col min="3589" max="3589" width="8.42578125" style="1" bestFit="1" customWidth="1"/>
    <col min="3590" max="3590" width="76.140625" style="1" customWidth="1"/>
    <col min="3591" max="3592" width="16.5703125" style="1" customWidth="1"/>
    <col min="3593" max="3593" width="16.7109375" style="1" customWidth="1"/>
    <col min="3594" max="3594" width="18.5703125" style="1" customWidth="1"/>
    <col min="3595" max="3840" width="9.140625" style="1"/>
    <col min="3841" max="3841" width="7.5703125" style="1" bestFit="1" customWidth="1"/>
    <col min="3842" max="3842" width="7" style="1" bestFit="1" customWidth="1"/>
    <col min="3843" max="3843" width="5.5703125" style="1" bestFit="1" customWidth="1"/>
    <col min="3844" max="3844" width="8.7109375" style="1" bestFit="1" customWidth="1"/>
    <col min="3845" max="3845" width="8.42578125" style="1" bestFit="1" customWidth="1"/>
    <col min="3846" max="3846" width="76.140625" style="1" customWidth="1"/>
    <col min="3847" max="3848" width="16.5703125" style="1" customWidth="1"/>
    <col min="3849" max="3849" width="16.7109375" style="1" customWidth="1"/>
    <col min="3850" max="3850" width="18.5703125" style="1" customWidth="1"/>
    <col min="3851" max="4096" width="9.140625" style="1"/>
    <col min="4097" max="4097" width="7.5703125" style="1" bestFit="1" customWidth="1"/>
    <col min="4098" max="4098" width="7" style="1" bestFit="1" customWidth="1"/>
    <col min="4099" max="4099" width="5.5703125" style="1" bestFit="1" customWidth="1"/>
    <col min="4100" max="4100" width="8.7109375" style="1" bestFit="1" customWidth="1"/>
    <col min="4101" max="4101" width="8.42578125" style="1" bestFit="1" customWidth="1"/>
    <col min="4102" max="4102" width="76.140625" style="1" customWidth="1"/>
    <col min="4103" max="4104" width="16.5703125" style="1" customWidth="1"/>
    <col min="4105" max="4105" width="16.7109375" style="1" customWidth="1"/>
    <col min="4106" max="4106" width="18.5703125" style="1" customWidth="1"/>
    <col min="4107" max="4352" width="9.140625" style="1"/>
    <col min="4353" max="4353" width="7.5703125" style="1" bestFit="1" customWidth="1"/>
    <col min="4354" max="4354" width="7" style="1" bestFit="1" customWidth="1"/>
    <col min="4355" max="4355" width="5.5703125" style="1" bestFit="1" customWidth="1"/>
    <col min="4356" max="4356" width="8.7109375" style="1" bestFit="1" customWidth="1"/>
    <col min="4357" max="4357" width="8.42578125" style="1" bestFit="1" customWidth="1"/>
    <col min="4358" max="4358" width="76.140625" style="1" customWidth="1"/>
    <col min="4359" max="4360" width="16.5703125" style="1" customWidth="1"/>
    <col min="4361" max="4361" width="16.7109375" style="1" customWidth="1"/>
    <col min="4362" max="4362" width="18.5703125" style="1" customWidth="1"/>
    <col min="4363" max="4608" width="9.140625" style="1"/>
    <col min="4609" max="4609" width="7.5703125" style="1" bestFit="1" customWidth="1"/>
    <col min="4610" max="4610" width="7" style="1" bestFit="1" customWidth="1"/>
    <col min="4611" max="4611" width="5.5703125" style="1" bestFit="1" customWidth="1"/>
    <col min="4612" max="4612" width="8.7109375" style="1" bestFit="1" customWidth="1"/>
    <col min="4613" max="4613" width="8.42578125" style="1" bestFit="1" customWidth="1"/>
    <col min="4614" max="4614" width="76.140625" style="1" customWidth="1"/>
    <col min="4615" max="4616" width="16.5703125" style="1" customWidth="1"/>
    <col min="4617" max="4617" width="16.7109375" style="1" customWidth="1"/>
    <col min="4618" max="4618" width="18.5703125" style="1" customWidth="1"/>
    <col min="4619" max="4864" width="9.140625" style="1"/>
    <col min="4865" max="4865" width="7.5703125" style="1" bestFit="1" customWidth="1"/>
    <col min="4866" max="4866" width="7" style="1" bestFit="1" customWidth="1"/>
    <col min="4867" max="4867" width="5.5703125" style="1" bestFit="1" customWidth="1"/>
    <col min="4868" max="4868" width="8.7109375" style="1" bestFit="1" customWidth="1"/>
    <col min="4869" max="4869" width="8.42578125" style="1" bestFit="1" customWidth="1"/>
    <col min="4870" max="4870" width="76.140625" style="1" customWidth="1"/>
    <col min="4871" max="4872" width="16.5703125" style="1" customWidth="1"/>
    <col min="4873" max="4873" width="16.7109375" style="1" customWidth="1"/>
    <col min="4874" max="4874" width="18.5703125" style="1" customWidth="1"/>
    <col min="4875" max="5120" width="9.140625" style="1"/>
    <col min="5121" max="5121" width="7.5703125" style="1" bestFit="1" customWidth="1"/>
    <col min="5122" max="5122" width="7" style="1" bestFit="1" customWidth="1"/>
    <col min="5123" max="5123" width="5.5703125" style="1" bestFit="1" customWidth="1"/>
    <col min="5124" max="5124" width="8.7109375" style="1" bestFit="1" customWidth="1"/>
    <col min="5125" max="5125" width="8.42578125" style="1" bestFit="1" customWidth="1"/>
    <col min="5126" max="5126" width="76.140625" style="1" customWidth="1"/>
    <col min="5127" max="5128" width="16.5703125" style="1" customWidth="1"/>
    <col min="5129" max="5129" width="16.7109375" style="1" customWidth="1"/>
    <col min="5130" max="5130" width="18.5703125" style="1" customWidth="1"/>
    <col min="5131" max="5376" width="9.140625" style="1"/>
    <col min="5377" max="5377" width="7.5703125" style="1" bestFit="1" customWidth="1"/>
    <col min="5378" max="5378" width="7" style="1" bestFit="1" customWidth="1"/>
    <col min="5379" max="5379" width="5.5703125" style="1" bestFit="1" customWidth="1"/>
    <col min="5380" max="5380" width="8.7109375" style="1" bestFit="1" customWidth="1"/>
    <col min="5381" max="5381" width="8.42578125" style="1" bestFit="1" customWidth="1"/>
    <col min="5382" max="5382" width="76.140625" style="1" customWidth="1"/>
    <col min="5383" max="5384" width="16.5703125" style="1" customWidth="1"/>
    <col min="5385" max="5385" width="16.7109375" style="1" customWidth="1"/>
    <col min="5386" max="5386" width="18.5703125" style="1" customWidth="1"/>
    <col min="5387" max="5632" width="9.140625" style="1"/>
    <col min="5633" max="5633" width="7.5703125" style="1" bestFit="1" customWidth="1"/>
    <col min="5634" max="5634" width="7" style="1" bestFit="1" customWidth="1"/>
    <col min="5635" max="5635" width="5.5703125" style="1" bestFit="1" customWidth="1"/>
    <col min="5636" max="5636" width="8.7109375" style="1" bestFit="1" customWidth="1"/>
    <col min="5637" max="5637" width="8.42578125" style="1" bestFit="1" customWidth="1"/>
    <col min="5638" max="5638" width="76.140625" style="1" customWidth="1"/>
    <col min="5639" max="5640" width="16.5703125" style="1" customWidth="1"/>
    <col min="5641" max="5641" width="16.7109375" style="1" customWidth="1"/>
    <col min="5642" max="5642" width="18.5703125" style="1" customWidth="1"/>
    <col min="5643" max="5888" width="9.140625" style="1"/>
    <col min="5889" max="5889" width="7.5703125" style="1" bestFit="1" customWidth="1"/>
    <col min="5890" max="5890" width="7" style="1" bestFit="1" customWidth="1"/>
    <col min="5891" max="5891" width="5.5703125" style="1" bestFit="1" customWidth="1"/>
    <col min="5892" max="5892" width="8.7109375" style="1" bestFit="1" customWidth="1"/>
    <col min="5893" max="5893" width="8.42578125" style="1" bestFit="1" customWidth="1"/>
    <col min="5894" max="5894" width="76.140625" style="1" customWidth="1"/>
    <col min="5895" max="5896" width="16.5703125" style="1" customWidth="1"/>
    <col min="5897" max="5897" width="16.7109375" style="1" customWidth="1"/>
    <col min="5898" max="5898" width="18.5703125" style="1" customWidth="1"/>
    <col min="5899" max="6144" width="9.140625" style="1"/>
    <col min="6145" max="6145" width="7.5703125" style="1" bestFit="1" customWidth="1"/>
    <col min="6146" max="6146" width="7" style="1" bestFit="1" customWidth="1"/>
    <col min="6147" max="6147" width="5.5703125" style="1" bestFit="1" customWidth="1"/>
    <col min="6148" max="6148" width="8.7109375" style="1" bestFit="1" customWidth="1"/>
    <col min="6149" max="6149" width="8.42578125" style="1" bestFit="1" customWidth="1"/>
    <col min="6150" max="6150" width="76.140625" style="1" customWidth="1"/>
    <col min="6151" max="6152" width="16.5703125" style="1" customWidth="1"/>
    <col min="6153" max="6153" width="16.7109375" style="1" customWidth="1"/>
    <col min="6154" max="6154" width="18.5703125" style="1" customWidth="1"/>
    <col min="6155" max="6400" width="9.140625" style="1"/>
    <col min="6401" max="6401" width="7.5703125" style="1" bestFit="1" customWidth="1"/>
    <col min="6402" max="6402" width="7" style="1" bestFit="1" customWidth="1"/>
    <col min="6403" max="6403" width="5.5703125" style="1" bestFit="1" customWidth="1"/>
    <col min="6404" max="6404" width="8.7109375" style="1" bestFit="1" customWidth="1"/>
    <col min="6405" max="6405" width="8.42578125" style="1" bestFit="1" customWidth="1"/>
    <col min="6406" max="6406" width="76.140625" style="1" customWidth="1"/>
    <col min="6407" max="6408" width="16.5703125" style="1" customWidth="1"/>
    <col min="6409" max="6409" width="16.7109375" style="1" customWidth="1"/>
    <col min="6410" max="6410" width="18.5703125" style="1" customWidth="1"/>
    <col min="6411" max="6656" width="9.140625" style="1"/>
    <col min="6657" max="6657" width="7.5703125" style="1" bestFit="1" customWidth="1"/>
    <col min="6658" max="6658" width="7" style="1" bestFit="1" customWidth="1"/>
    <col min="6659" max="6659" width="5.5703125" style="1" bestFit="1" customWidth="1"/>
    <col min="6660" max="6660" width="8.7109375" style="1" bestFit="1" customWidth="1"/>
    <col min="6661" max="6661" width="8.42578125" style="1" bestFit="1" customWidth="1"/>
    <col min="6662" max="6662" width="76.140625" style="1" customWidth="1"/>
    <col min="6663" max="6664" width="16.5703125" style="1" customWidth="1"/>
    <col min="6665" max="6665" width="16.7109375" style="1" customWidth="1"/>
    <col min="6666" max="6666" width="18.5703125" style="1" customWidth="1"/>
    <col min="6667" max="6912" width="9.140625" style="1"/>
    <col min="6913" max="6913" width="7.5703125" style="1" bestFit="1" customWidth="1"/>
    <col min="6914" max="6914" width="7" style="1" bestFit="1" customWidth="1"/>
    <col min="6915" max="6915" width="5.5703125" style="1" bestFit="1" customWidth="1"/>
    <col min="6916" max="6916" width="8.7109375" style="1" bestFit="1" customWidth="1"/>
    <col min="6917" max="6917" width="8.42578125" style="1" bestFit="1" customWidth="1"/>
    <col min="6918" max="6918" width="76.140625" style="1" customWidth="1"/>
    <col min="6919" max="6920" width="16.5703125" style="1" customWidth="1"/>
    <col min="6921" max="6921" width="16.7109375" style="1" customWidth="1"/>
    <col min="6922" max="6922" width="18.5703125" style="1" customWidth="1"/>
    <col min="6923" max="7168" width="9.140625" style="1"/>
    <col min="7169" max="7169" width="7.5703125" style="1" bestFit="1" customWidth="1"/>
    <col min="7170" max="7170" width="7" style="1" bestFit="1" customWidth="1"/>
    <col min="7171" max="7171" width="5.5703125" style="1" bestFit="1" customWidth="1"/>
    <col min="7172" max="7172" width="8.7109375" style="1" bestFit="1" customWidth="1"/>
    <col min="7173" max="7173" width="8.42578125" style="1" bestFit="1" customWidth="1"/>
    <col min="7174" max="7174" width="76.140625" style="1" customWidth="1"/>
    <col min="7175" max="7176" width="16.5703125" style="1" customWidth="1"/>
    <col min="7177" max="7177" width="16.7109375" style="1" customWidth="1"/>
    <col min="7178" max="7178" width="18.5703125" style="1" customWidth="1"/>
    <col min="7179" max="7424" width="9.140625" style="1"/>
    <col min="7425" max="7425" width="7.5703125" style="1" bestFit="1" customWidth="1"/>
    <col min="7426" max="7426" width="7" style="1" bestFit="1" customWidth="1"/>
    <col min="7427" max="7427" width="5.5703125" style="1" bestFit="1" customWidth="1"/>
    <col min="7428" max="7428" width="8.7109375" style="1" bestFit="1" customWidth="1"/>
    <col min="7429" max="7429" width="8.42578125" style="1" bestFit="1" customWidth="1"/>
    <col min="7430" max="7430" width="76.140625" style="1" customWidth="1"/>
    <col min="7431" max="7432" width="16.5703125" style="1" customWidth="1"/>
    <col min="7433" max="7433" width="16.7109375" style="1" customWidth="1"/>
    <col min="7434" max="7434" width="18.5703125" style="1" customWidth="1"/>
    <col min="7435" max="7680" width="9.140625" style="1"/>
    <col min="7681" max="7681" width="7.5703125" style="1" bestFit="1" customWidth="1"/>
    <col min="7682" max="7682" width="7" style="1" bestFit="1" customWidth="1"/>
    <col min="7683" max="7683" width="5.5703125" style="1" bestFit="1" customWidth="1"/>
    <col min="7684" max="7684" width="8.7109375" style="1" bestFit="1" customWidth="1"/>
    <col min="7685" max="7685" width="8.42578125" style="1" bestFit="1" customWidth="1"/>
    <col min="7686" max="7686" width="76.140625" style="1" customWidth="1"/>
    <col min="7687" max="7688" width="16.5703125" style="1" customWidth="1"/>
    <col min="7689" max="7689" width="16.7109375" style="1" customWidth="1"/>
    <col min="7690" max="7690" width="18.5703125" style="1" customWidth="1"/>
    <col min="7691" max="7936" width="9.140625" style="1"/>
    <col min="7937" max="7937" width="7.5703125" style="1" bestFit="1" customWidth="1"/>
    <col min="7938" max="7938" width="7" style="1" bestFit="1" customWidth="1"/>
    <col min="7939" max="7939" width="5.5703125" style="1" bestFit="1" customWidth="1"/>
    <col min="7940" max="7940" width="8.7109375" style="1" bestFit="1" customWidth="1"/>
    <col min="7941" max="7941" width="8.42578125" style="1" bestFit="1" customWidth="1"/>
    <col min="7942" max="7942" width="76.140625" style="1" customWidth="1"/>
    <col min="7943" max="7944" width="16.5703125" style="1" customWidth="1"/>
    <col min="7945" max="7945" width="16.7109375" style="1" customWidth="1"/>
    <col min="7946" max="7946" width="18.5703125" style="1" customWidth="1"/>
    <col min="7947" max="8192" width="9.140625" style="1"/>
    <col min="8193" max="8193" width="7.5703125" style="1" bestFit="1" customWidth="1"/>
    <col min="8194" max="8194" width="7" style="1" bestFit="1" customWidth="1"/>
    <col min="8195" max="8195" width="5.5703125" style="1" bestFit="1" customWidth="1"/>
    <col min="8196" max="8196" width="8.7109375" style="1" bestFit="1" customWidth="1"/>
    <col min="8197" max="8197" width="8.42578125" style="1" bestFit="1" customWidth="1"/>
    <col min="8198" max="8198" width="76.140625" style="1" customWidth="1"/>
    <col min="8199" max="8200" width="16.5703125" style="1" customWidth="1"/>
    <col min="8201" max="8201" width="16.7109375" style="1" customWidth="1"/>
    <col min="8202" max="8202" width="18.5703125" style="1" customWidth="1"/>
    <col min="8203" max="8448" width="9.140625" style="1"/>
    <col min="8449" max="8449" width="7.5703125" style="1" bestFit="1" customWidth="1"/>
    <col min="8450" max="8450" width="7" style="1" bestFit="1" customWidth="1"/>
    <col min="8451" max="8451" width="5.5703125" style="1" bestFit="1" customWidth="1"/>
    <col min="8452" max="8452" width="8.7109375" style="1" bestFit="1" customWidth="1"/>
    <col min="8453" max="8453" width="8.42578125" style="1" bestFit="1" customWidth="1"/>
    <col min="8454" max="8454" width="76.140625" style="1" customWidth="1"/>
    <col min="8455" max="8456" width="16.5703125" style="1" customWidth="1"/>
    <col min="8457" max="8457" width="16.7109375" style="1" customWidth="1"/>
    <col min="8458" max="8458" width="18.5703125" style="1" customWidth="1"/>
    <col min="8459" max="8704" width="9.140625" style="1"/>
    <col min="8705" max="8705" width="7.5703125" style="1" bestFit="1" customWidth="1"/>
    <col min="8706" max="8706" width="7" style="1" bestFit="1" customWidth="1"/>
    <col min="8707" max="8707" width="5.5703125" style="1" bestFit="1" customWidth="1"/>
    <col min="8708" max="8708" width="8.7109375" style="1" bestFit="1" customWidth="1"/>
    <col min="8709" max="8709" width="8.42578125" style="1" bestFit="1" customWidth="1"/>
    <col min="8710" max="8710" width="76.140625" style="1" customWidth="1"/>
    <col min="8711" max="8712" width="16.5703125" style="1" customWidth="1"/>
    <col min="8713" max="8713" width="16.7109375" style="1" customWidth="1"/>
    <col min="8714" max="8714" width="18.5703125" style="1" customWidth="1"/>
    <col min="8715" max="8960" width="9.140625" style="1"/>
    <col min="8961" max="8961" width="7.5703125" style="1" bestFit="1" customWidth="1"/>
    <col min="8962" max="8962" width="7" style="1" bestFit="1" customWidth="1"/>
    <col min="8963" max="8963" width="5.5703125" style="1" bestFit="1" customWidth="1"/>
    <col min="8964" max="8964" width="8.7109375" style="1" bestFit="1" customWidth="1"/>
    <col min="8965" max="8965" width="8.42578125" style="1" bestFit="1" customWidth="1"/>
    <col min="8966" max="8966" width="76.140625" style="1" customWidth="1"/>
    <col min="8967" max="8968" width="16.5703125" style="1" customWidth="1"/>
    <col min="8969" max="8969" width="16.7109375" style="1" customWidth="1"/>
    <col min="8970" max="8970" width="18.5703125" style="1" customWidth="1"/>
    <col min="8971" max="9216" width="9.140625" style="1"/>
    <col min="9217" max="9217" width="7.5703125" style="1" bestFit="1" customWidth="1"/>
    <col min="9218" max="9218" width="7" style="1" bestFit="1" customWidth="1"/>
    <col min="9219" max="9219" width="5.5703125" style="1" bestFit="1" customWidth="1"/>
    <col min="9220" max="9220" width="8.7109375" style="1" bestFit="1" customWidth="1"/>
    <col min="9221" max="9221" width="8.42578125" style="1" bestFit="1" customWidth="1"/>
    <col min="9222" max="9222" width="76.140625" style="1" customWidth="1"/>
    <col min="9223" max="9224" width="16.5703125" style="1" customWidth="1"/>
    <col min="9225" max="9225" width="16.7109375" style="1" customWidth="1"/>
    <col min="9226" max="9226" width="18.5703125" style="1" customWidth="1"/>
    <col min="9227" max="9472" width="9.140625" style="1"/>
    <col min="9473" max="9473" width="7.5703125" style="1" bestFit="1" customWidth="1"/>
    <col min="9474" max="9474" width="7" style="1" bestFit="1" customWidth="1"/>
    <col min="9475" max="9475" width="5.5703125" style="1" bestFit="1" customWidth="1"/>
    <col min="9476" max="9476" width="8.7109375" style="1" bestFit="1" customWidth="1"/>
    <col min="9477" max="9477" width="8.42578125" style="1" bestFit="1" customWidth="1"/>
    <col min="9478" max="9478" width="76.140625" style="1" customWidth="1"/>
    <col min="9479" max="9480" width="16.5703125" style="1" customWidth="1"/>
    <col min="9481" max="9481" width="16.7109375" style="1" customWidth="1"/>
    <col min="9482" max="9482" width="18.5703125" style="1" customWidth="1"/>
    <col min="9483" max="9728" width="9.140625" style="1"/>
    <col min="9729" max="9729" width="7.5703125" style="1" bestFit="1" customWidth="1"/>
    <col min="9730" max="9730" width="7" style="1" bestFit="1" customWidth="1"/>
    <col min="9731" max="9731" width="5.5703125" style="1" bestFit="1" customWidth="1"/>
    <col min="9732" max="9732" width="8.7109375" style="1" bestFit="1" customWidth="1"/>
    <col min="9733" max="9733" width="8.42578125" style="1" bestFit="1" customWidth="1"/>
    <col min="9734" max="9734" width="76.140625" style="1" customWidth="1"/>
    <col min="9735" max="9736" width="16.5703125" style="1" customWidth="1"/>
    <col min="9737" max="9737" width="16.7109375" style="1" customWidth="1"/>
    <col min="9738" max="9738" width="18.5703125" style="1" customWidth="1"/>
    <col min="9739" max="9984" width="9.140625" style="1"/>
    <col min="9985" max="9985" width="7.5703125" style="1" bestFit="1" customWidth="1"/>
    <col min="9986" max="9986" width="7" style="1" bestFit="1" customWidth="1"/>
    <col min="9987" max="9987" width="5.5703125" style="1" bestFit="1" customWidth="1"/>
    <col min="9988" max="9988" width="8.7109375" style="1" bestFit="1" customWidth="1"/>
    <col min="9989" max="9989" width="8.42578125" style="1" bestFit="1" customWidth="1"/>
    <col min="9990" max="9990" width="76.140625" style="1" customWidth="1"/>
    <col min="9991" max="9992" width="16.5703125" style="1" customWidth="1"/>
    <col min="9993" max="9993" width="16.7109375" style="1" customWidth="1"/>
    <col min="9994" max="9994" width="18.5703125" style="1" customWidth="1"/>
    <col min="9995" max="10240" width="9.140625" style="1"/>
    <col min="10241" max="10241" width="7.5703125" style="1" bestFit="1" customWidth="1"/>
    <col min="10242" max="10242" width="7" style="1" bestFit="1" customWidth="1"/>
    <col min="10243" max="10243" width="5.5703125" style="1" bestFit="1" customWidth="1"/>
    <col min="10244" max="10244" width="8.7109375" style="1" bestFit="1" customWidth="1"/>
    <col min="10245" max="10245" width="8.42578125" style="1" bestFit="1" customWidth="1"/>
    <col min="10246" max="10246" width="76.140625" style="1" customWidth="1"/>
    <col min="10247" max="10248" width="16.5703125" style="1" customWidth="1"/>
    <col min="10249" max="10249" width="16.7109375" style="1" customWidth="1"/>
    <col min="10250" max="10250" width="18.5703125" style="1" customWidth="1"/>
    <col min="10251" max="10496" width="9.140625" style="1"/>
    <col min="10497" max="10497" width="7.5703125" style="1" bestFit="1" customWidth="1"/>
    <col min="10498" max="10498" width="7" style="1" bestFit="1" customWidth="1"/>
    <col min="10499" max="10499" width="5.5703125" style="1" bestFit="1" customWidth="1"/>
    <col min="10500" max="10500" width="8.7109375" style="1" bestFit="1" customWidth="1"/>
    <col min="10501" max="10501" width="8.42578125" style="1" bestFit="1" customWidth="1"/>
    <col min="10502" max="10502" width="76.140625" style="1" customWidth="1"/>
    <col min="10503" max="10504" width="16.5703125" style="1" customWidth="1"/>
    <col min="10505" max="10505" width="16.7109375" style="1" customWidth="1"/>
    <col min="10506" max="10506" width="18.5703125" style="1" customWidth="1"/>
    <col min="10507" max="10752" width="9.140625" style="1"/>
    <col min="10753" max="10753" width="7.5703125" style="1" bestFit="1" customWidth="1"/>
    <col min="10754" max="10754" width="7" style="1" bestFit="1" customWidth="1"/>
    <col min="10755" max="10755" width="5.5703125" style="1" bestFit="1" customWidth="1"/>
    <col min="10756" max="10756" width="8.7109375" style="1" bestFit="1" customWidth="1"/>
    <col min="10757" max="10757" width="8.42578125" style="1" bestFit="1" customWidth="1"/>
    <col min="10758" max="10758" width="76.140625" style="1" customWidth="1"/>
    <col min="10759" max="10760" width="16.5703125" style="1" customWidth="1"/>
    <col min="10761" max="10761" width="16.7109375" style="1" customWidth="1"/>
    <col min="10762" max="10762" width="18.5703125" style="1" customWidth="1"/>
    <col min="10763" max="11008" width="9.140625" style="1"/>
    <col min="11009" max="11009" width="7.5703125" style="1" bestFit="1" customWidth="1"/>
    <col min="11010" max="11010" width="7" style="1" bestFit="1" customWidth="1"/>
    <col min="11011" max="11011" width="5.5703125" style="1" bestFit="1" customWidth="1"/>
    <col min="11012" max="11012" width="8.7109375" style="1" bestFit="1" customWidth="1"/>
    <col min="11013" max="11013" width="8.42578125" style="1" bestFit="1" customWidth="1"/>
    <col min="11014" max="11014" width="76.140625" style="1" customWidth="1"/>
    <col min="11015" max="11016" width="16.5703125" style="1" customWidth="1"/>
    <col min="11017" max="11017" width="16.7109375" style="1" customWidth="1"/>
    <col min="11018" max="11018" width="18.5703125" style="1" customWidth="1"/>
    <col min="11019" max="11264" width="9.140625" style="1"/>
    <col min="11265" max="11265" width="7.5703125" style="1" bestFit="1" customWidth="1"/>
    <col min="11266" max="11266" width="7" style="1" bestFit="1" customWidth="1"/>
    <col min="11267" max="11267" width="5.5703125" style="1" bestFit="1" customWidth="1"/>
    <col min="11268" max="11268" width="8.7109375" style="1" bestFit="1" customWidth="1"/>
    <col min="11269" max="11269" width="8.42578125" style="1" bestFit="1" customWidth="1"/>
    <col min="11270" max="11270" width="76.140625" style="1" customWidth="1"/>
    <col min="11271" max="11272" width="16.5703125" style="1" customWidth="1"/>
    <col min="11273" max="11273" width="16.7109375" style="1" customWidth="1"/>
    <col min="11274" max="11274" width="18.5703125" style="1" customWidth="1"/>
    <col min="11275" max="11520" width="9.140625" style="1"/>
    <col min="11521" max="11521" width="7.5703125" style="1" bestFit="1" customWidth="1"/>
    <col min="11522" max="11522" width="7" style="1" bestFit="1" customWidth="1"/>
    <col min="11523" max="11523" width="5.5703125" style="1" bestFit="1" customWidth="1"/>
    <col min="11524" max="11524" width="8.7109375" style="1" bestFit="1" customWidth="1"/>
    <col min="11525" max="11525" width="8.42578125" style="1" bestFit="1" customWidth="1"/>
    <col min="11526" max="11526" width="76.140625" style="1" customWidth="1"/>
    <col min="11527" max="11528" width="16.5703125" style="1" customWidth="1"/>
    <col min="11529" max="11529" width="16.7109375" style="1" customWidth="1"/>
    <col min="11530" max="11530" width="18.5703125" style="1" customWidth="1"/>
    <col min="11531" max="11776" width="9.140625" style="1"/>
    <col min="11777" max="11777" width="7.5703125" style="1" bestFit="1" customWidth="1"/>
    <col min="11778" max="11778" width="7" style="1" bestFit="1" customWidth="1"/>
    <col min="11779" max="11779" width="5.5703125" style="1" bestFit="1" customWidth="1"/>
    <col min="11780" max="11780" width="8.7109375" style="1" bestFit="1" customWidth="1"/>
    <col min="11781" max="11781" width="8.42578125" style="1" bestFit="1" customWidth="1"/>
    <col min="11782" max="11782" width="76.140625" style="1" customWidth="1"/>
    <col min="11783" max="11784" width="16.5703125" style="1" customWidth="1"/>
    <col min="11785" max="11785" width="16.7109375" style="1" customWidth="1"/>
    <col min="11786" max="11786" width="18.5703125" style="1" customWidth="1"/>
    <col min="11787" max="12032" width="9.140625" style="1"/>
    <col min="12033" max="12033" width="7.5703125" style="1" bestFit="1" customWidth="1"/>
    <col min="12034" max="12034" width="7" style="1" bestFit="1" customWidth="1"/>
    <col min="12035" max="12035" width="5.5703125" style="1" bestFit="1" customWidth="1"/>
    <col min="12036" max="12036" width="8.7109375" style="1" bestFit="1" customWidth="1"/>
    <col min="12037" max="12037" width="8.42578125" style="1" bestFit="1" customWidth="1"/>
    <col min="12038" max="12038" width="76.140625" style="1" customWidth="1"/>
    <col min="12039" max="12040" width="16.5703125" style="1" customWidth="1"/>
    <col min="12041" max="12041" width="16.7109375" style="1" customWidth="1"/>
    <col min="12042" max="12042" width="18.5703125" style="1" customWidth="1"/>
    <col min="12043" max="12288" width="9.140625" style="1"/>
    <col min="12289" max="12289" width="7.5703125" style="1" bestFit="1" customWidth="1"/>
    <col min="12290" max="12290" width="7" style="1" bestFit="1" customWidth="1"/>
    <col min="12291" max="12291" width="5.5703125" style="1" bestFit="1" customWidth="1"/>
    <col min="12292" max="12292" width="8.7109375" style="1" bestFit="1" customWidth="1"/>
    <col min="12293" max="12293" width="8.42578125" style="1" bestFit="1" customWidth="1"/>
    <col min="12294" max="12294" width="76.140625" style="1" customWidth="1"/>
    <col min="12295" max="12296" width="16.5703125" style="1" customWidth="1"/>
    <col min="12297" max="12297" width="16.7109375" style="1" customWidth="1"/>
    <col min="12298" max="12298" width="18.5703125" style="1" customWidth="1"/>
    <col min="12299" max="12544" width="9.140625" style="1"/>
    <col min="12545" max="12545" width="7.5703125" style="1" bestFit="1" customWidth="1"/>
    <col min="12546" max="12546" width="7" style="1" bestFit="1" customWidth="1"/>
    <col min="12547" max="12547" width="5.5703125" style="1" bestFit="1" customWidth="1"/>
    <col min="12548" max="12548" width="8.7109375" style="1" bestFit="1" customWidth="1"/>
    <col min="12549" max="12549" width="8.42578125" style="1" bestFit="1" customWidth="1"/>
    <col min="12550" max="12550" width="76.140625" style="1" customWidth="1"/>
    <col min="12551" max="12552" width="16.5703125" style="1" customWidth="1"/>
    <col min="12553" max="12553" width="16.7109375" style="1" customWidth="1"/>
    <col min="12554" max="12554" width="18.5703125" style="1" customWidth="1"/>
    <col min="12555" max="12800" width="9.140625" style="1"/>
    <col min="12801" max="12801" width="7.5703125" style="1" bestFit="1" customWidth="1"/>
    <col min="12802" max="12802" width="7" style="1" bestFit="1" customWidth="1"/>
    <col min="12803" max="12803" width="5.5703125" style="1" bestFit="1" customWidth="1"/>
    <col min="12804" max="12804" width="8.7109375" style="1" bestFit="1" customWidth="1"/>
    <col min="12805" max="12805" width="8.42578125" style="1" bestFit="1" customWidth="1"/>
    <col min="12806" max="12806" width="76.140625" style="1" customWidth="1"/>
    <col min="12807" max="12808" width="16.5703125" style="1" customWidth="1"/>
    <col min="12809" max="12809" width="16.7109375" style="1" customWidth="1"/>
    <col min="12810" max="12810" width="18.5703125" style="1" customWidth="1"/>
    <col min="12811" max="13056" width="9.140625" style="1"/>
    <col min="13057" max="13057" width="7.5703125" style="1" bestFit="1" customWidth="1"/>
    <col min="13058" max="13058" width="7" style="1" bestFit="1" customWidth="1"/>
    <col min="13059" max="13059" width="5.5703125" style="1" bestFit="1" customWidth="1"/>
    <col min="13060" max="13060" width="8.7109375" style="1" bestFit="1" customWidth="1"/>
    <col min="13061" max="13061" width="8.42578125" style="1" bestFit="1" customWidth="1"/>
    <col min="13062" max="13062" width="76.140625" style="1" customWidth="1"/>
    <col min="13063" max="13064" width="16.5703125" style="1" customWidth="1"/>
    <col min="13065" max="13065" width="16.7109375" style="1" customWidth="1"/>
    <col min="13066" max="13066" width="18.5703125" style="1" customWidth="1"/>
    <col min="13067" max="13312" width="9.140625" style="1"/>
    <col min="13313" max="13313" width="7.5703125" style="1" bestFit="1" customWidth="1"/>
    <col min="13314" max="13314" width="7" style="1" bestFit="1" customWidth="1"/>
    <col min="13315" max="13315" width="5.5703125" style="1" bestFit="1" customWidth="1"/>
    <col min="13316" max="13316" width="8.7109375" style="1" bestFit="1" customWidth="1"/>
    <col min="13317" max="13317" width="8.42578125" style="1" bestFit="1" customWidth="1"/>
    <col min="13318" max="13318" width="76.140625" style="1" customWidth="1"/>
    <col min="13319" max="13320" width="16.5703125" style="1" customWidth="1"/>
    <col min="13321" max="13321" width="16.7109375" style="1" customWidth="1"/>
    <col min="13322" max="13322" width="18.5703125" style="1" customWidth="1"/>
    <col min="13323" max="13568" width="9.140625" style="1"/>
    <col min="13569" max="13569" width="7.5703125" style="1" bestFit="1" customWidth="1"/>
    <col min="13570" max="13570" width="7" style="1" bestFit="1" customWidth="1"/>
    <col min="13571" max="13571" width="5.5703125" style="1" bestFit="1" customWidth="1"/>
    <col min="13572" max="13572" width="8.7109375" style="1" bestFit="1" customWidth="1"/>
    <col min="13573" max="13573" width="8.42578125" style="1" bestFit="1" customWidth="1"/>
    <col min="13574" max="13574" width="76.140625" style="1" customWidth="1"/>
    <col min="13575" max="13576" width="16.5703125" style="1" customWidth="1"/>
    <col min="13577" max="13577" width="16.7109375" style="1" customWidth="1"/>
    <col min="13578" max="13578" width="18.5703125" style="1" customWidth="1"/>
    <col min="13579" max="13824" width="9.140625" style="1"/>
    <col min="13825" max="13825" width="7.5703125" style="1" bestFit="1" customWidth="1"/>
    <col min="13826" max="13826" width="7" style="1" bestFit="1" customWidth="1"/>
    <col min="13827" max="13827" width="5.5703125" style="1" bestFit="1" customWidth="1"/>
    <col min="13828" max="13828" width="8.7109375" style="1" bestFit="1" customWidth="1"/>
    <col min="13829" max="13829" width="8.42578125" style="1" bestFit="1" customWidth="1"/>
    <col min="13830" max="13830" width="76.140625" style="1" customWidth="1"/>
    <col min="13831" max="13832" width="16.5703125" style="1" customWidth="1"/>
    <col min="13833" max="13833" width="16.7109375" style="1" customWidth="1"/>
    <col min="13834" max="13834" width="18.5703125" style="1" customWidth="1"/>
    <col min="13835" max="14080" width="9.140625" style="1"/>
    <col min="14081" max="14081" width="7.5703125" style="1" bestFit="1" customWidth="1"/>
    <col min="14082" max="14082" width="7" style="1" bestFit="1" customWidth="1"/>
    <col min="14083" max="14083" width="5.5703125" style="1" bestFit="1" customWidth="1"/>
    <col min="14084" max="14084" width="8.7109375" style="1" bestFit="1" customWidth="1"/>
    <col min="14085" max="14085" width="8.42578125" style="1" bestFit="1" customWidth="1"/>
    <col min="14086" max="14086" width="76.140625" style="1" customWidth="1"/>
    <col min="14087" max="14088" width="16.5703125" style="1" customWidth="1"/>
    <col min="14089" max="14089" width="16.7109375" style="1" customWidth="1"/>
    <col min="14090" max="14090" width="18.5703125" style="1" customWidth="1"/>
    <col min="14091" max="14336" width="9.140625" style="1"/>
    <col min="14337" max="14337" width="7.5703125" style="1" bestFit="1" customWidth="1"/>
    <col min="14338" max="14338" width="7" style="1" bestFit="1" customWidth="1"/>
    <col min="14339" max="14339" width="5.5703125" style="1" bestFit="1" customWidth="1"/>
    <col min="14340" max="14340" width="8.7109375" style="1" bestFit="1" customWidth="1"/>
    <col min="14341" max="14341" width="8.42578125" style="1" bestFit="1" customWidth="1"/>
    <col min="14342" max="14342" width="76.140625" style="1" customWidth="1"/>
    <col min="14343" max="14344" width="16.5703125" style="1" customWidth="1"/>
    <col min="14345" max="14345" width="16.7109375" style="1" customWidth="1"/>
    <col min="14346" max="14346" width="18.5703125" style="1" customWidth="1"/>
    <col min="14347" max="14592" width="9.140625" style="1"/>
    <col min="14593" max="14593" width="7.5703125" style="1" bestFit="1" customWidth="1"/>
    <col min="14594" max="14594" width="7" style="1" bestFit="1" customWidth="1"/>
    <col min="14595" max="14595" width="5.5703125" style="1" bestFit="1" customWidth="1"/>
    <col min="14596" max="14596" width="8.7109375" style="1" bestFit="1" customWidth="1"/>
    <col min="14597" max="14597" width="8.42578125" style="1" bestFit="1" customWidth="1"/>
    <col min="14598" max="14598" width="76.140625" style="1" customWidth="1"/>
    <col min="14599" max="14600" width="16.5703125" style="1" customWidth="1"/>
    <col min="14601" max="14601" width="16.7109375" style="1" customWidth="1"/>
    <col min="14602" max="14602" width="18.5703125" style="1" customWidth="1"/>
    <col min="14603" max="14848" width="9.140625" style="1"/>
    <col min="14849" max="14849" width="7.5703125" style="1" bestFit="1" customWidth="1"/>
    <col min="14850" max="14850" width="7" style="1" bestFit="1" customWidth="1"/>
    <col min="14851" max="14851" width="5.5703125" style="1" bestFit="1" customWidth="1"/>
    <col min="14852" max="14852" width="8.7109375" style="1" bestFit="1" customWidth="1"/>
    <col min="14853" max="14853" width="8.42578125" style="1" bestFit="1" customWidth="1"/>
    <col min="14854" max="14854" width="76.140625" style="1" customWidth="1"/>
    <col min="14855" max="14856" width="16.5703125" style="1" customWidth="1"/>
    <col min="14857" max="14857" width="16.7109375" style="1" customWidth="1"/>
    <col min="14858" max="14858" width="18.5703125" style="1" customWidth="1"/>
    <col min="14859" max="15104" width="9.140625" style="1"/>
    <col min="15105" max="15105" width="7.5703125" style="1" bestFit="1" customWidth="1"/>
    <col min="15106" max="15106" width="7" style="1" bestFit="1" customWidth="1"/>
    <col min="15107" max="15107" width="5.5703125" style="1" bestFit="1" customWidth="1"/>
    <col min="15108" max="15108" width="8.7109375" style="1" bestFit="1" customWidth="1"/>
    <col min="15109" max="15109" width="8.42578125" style="1" bestFit="1" customWidth="1"/>
    <col min="15110" max="15110" width="76.140625" style="1" customWidth="1"/>
    <col min="15111" max="15112" width="16.5703125" style="1" customWidth="1"/>
    <col min="15113" max="15113" width="16.7109375" style="1" customWidth="1"/>
    <col min="15114" max="15114" width="18.5703125" style="1" customWidth="1"/>
    <col min="15115" max="15360" width="9.140625" style="1"/>
    <col min="15361" max="15361" width="7.5703125" style="1" bestFit="1" customWidth="1"/>
    <col min="15362" max="15362" width="7" style="1" bestFit="1" customWidth="1"/>
    <col min="15363" max="15363" width="5.5703125" style="1" bestFit="1" customWidth="1"/>
    <col min="15364" max="15364" width="8.7109375" style="1" bestFit="1" customWidth="1"/>
    <col min="15365" max="15365" width="8.42578125" style="1" bestFit="1" customWidth="1"/>
    <col min="15366" max="15366" width="76.140625" style="1" customWidth="1"/>
    <col min="15367" max="15368" width="16.5703125" style="1" customWidth="1"/>
    <col min="15369" max="15369" width="16.7109375" style="1" customWidth="1"/>
    <col min="15370" max="15370" width="18.5703125" style="1" customWidth="1"/>
    <col min="15371" max="15616" width="9.140625" style="1"/>
    <col min="15617" max="15617" width="7.5703125" style="1" bestFit="1" customWidth="1"/>
    <col min="15618" max="15618" width="7" style="1" bestFit="1" customWidth="1"/>
    <col min="15619" max="15619" width="5.5703125" style="1" bestFit="1" customWidth="1"/>
    <col min="15620" max="15620" width="8.7109375" style="1" bestFit="1" customWidth="1"/>
    <col min="15621" max="15621" width="8.42578125" style="1" bestFit="1" customWidth="1"/>
    <col min="15622" max="15622" width="76.140625" style="1" customWidth="1"/>
    <col min="15623" max="15624" width="16.5703125" style="1" customWidth="1"/>
    <col min="15625" max="15625" width="16.7109375" style="1" customWidth="1"/>
    <col min="15626" max="15626" width="18.5703125" style="1" customWidth="1"/>
    <col min="15627" max="15872" width="9.140625" style="1"/>
    <col min="15873" max="15873" width="7.5703125" style="1" bestFit="1" customWidth="1"/>
    <col min="15874" max="15874" width="7" style="1" bestFit="1" customWidth="1"/>
    <col min="15875" max="15875" width="5.5703125" style="1" bestFit="1" customWidth="1"/>
    <col min="15876" max="15876" width="8.7109375" style="1" bestFit="1" customWidth="1"/>
    <col min="15877" max="15877" width="8.42578125" style="1" bestFit="1" customWidth="1"/>
    <col min="15878" max="15878" width="76.140625" style="1" customWidth="1"/>
    <col min="15879" max="15880" width="16.5703125" style="1" customWidth="1"/>
    <col min="15881" max="15881" width="16.7109375" style="1" customWidth="1"/>
    <col min="15882" max="15882" width="18.5703125" style="1" customWidth="1"/>
    <col min="15883" max="16128" width="9.140625" style="1"/>
    <col min="16129" max="16129" width="7.5703125" style="1" bestFit="1" customWidth="1"/>
    <col min="16130" max="16130" width="7" style="1" bestFit="1" customWidth="1"/>
    <col min="16131" max="16131" width="5.5703125" style="1" bestFit="1" customWidth="1"/>
    <col min="16132" max="16132" width="8.7109375" style="1" bestFit="1" customWidth="1"/>
    <col min="16133" max="16133" width="8.42578125" style="1" bestFit="1" customWidth="1"/>
    <col min="16134" max="16134" width="76.140625" style="1" customWidth="1"/>
    <col min="16135" max="16136" width="16.5703125" style="1" customWidth="1"/>
    <col min="16137" max="16137" width="16.7109375" style="1" customWidth="1"/>
    <col min="16138" max="16138" width="18.5703125" style="1" customWidth="1"/>
    <col min="16139" max="16384" width="9.140625" style="1"/>
  </cols>
  <sheetData>
    <row r="1" spans="1:10" ht="14.25" customHeight="1">
      <c r="A1" s="172" t="s">
        <v>146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15" customHeight="1">
      <c r="A2" s="172" t="s">
        <v>150</v>
      </c>
      <c r="B2" s="172"/>
      <c r="C2" s="172"/>
      <c r="D2" s="172"/>
      <c r="E2" s="172"/>
      <c r="F2" s="172"/>
      <c r="G2" s="172"/>
      <c r="H2" s="172"/>
      <c r="I2" s="172"/>
      <c r="J2" s="172"/>
    </row>
    <row r="3" spans="1:10">
      <c r="A3" s="172" t="s">
        <v>0</v>
      </c>
      <c r="B3" s="172"/>
      <c r="C3" s="172"/>
      <c r="D3" s="172"/>
      <c r="E3" s="172"/>
      <c r="F3" s="172"/>
      <c r="G3" s="172"/>
      <c r="H3" s="172"/>
      <c r="I3" s="172"/>
      <c r="J3" s="172"/>
    </row>
    <row r="4" spans="1:10">
      <c r="A4" s="173"/>
      <c r="B4" s="173"/>
      <c r="C4" s="173"/>
      <c r="D4" s="173"/>
      <c r="E4" s="173"/>
      <c r="F4" s="173"/>
      <c r="G4" s="173"/>
      <c r="H4" s="173"/>
      <c r="I4" s="173"/>
      <c r="J4" s="173"/>
    </row>
    <row r="5" spans="1:10" s="2" customFormat="1" ht="46.5" customHeight="1">
      <c r="A5" s="174" t="s">
        <v>155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s="2" customFormat="1">
      <c r="A6" s="55"/>
      <c r="B6" s="55"/>
      <c r="C6" s="55"/>
      <c r="D6" s="55"/>
      <c r="E6" s="55"/>
      <c r="F6" s="55"/>
      <c r="G6" s="55"/>
      <c r="H6" s="55"/>
      <c r="I6" s="55"/>
      <c r="J6" s="55"/>
    </row>
    <row r="7" spans="1:10">
      <c r="I7" s="171" t="s">
        <v>151</v>
      </c>
      <c r="J7" s="171"/>
    </row>
    <row r="8" spans="1:10" ht="49.5" customHeight="1">
      <c r="A8" s="175" t="s">
        <v>6</v>
      </c>
      <c r="B8" s="176"/>
      <c r="C8" s="177"/>
      <c r="D8" s="175" t="s">
        <v>1</v>
      </c>
      <c r="E8" s="177"/>
      <c r="F8" s="178" t="s">
        <v>25</v>
      </c>
      <c r="G8" s="175" t="s">
        <v>43</v>
      </c>
      <c r="H8" s="176"/>
      <c r="I8" s="176"/>
      <c r="J8" s="177"/>
    </row>
    <row r="9" spans="1:10" ht="28.5" customHeight="1">
      <c r="A9" s="59" t="s">
        <v>7</v>
      </c>
      <c r="B9" s="59" t="s">
        <v>8</v>
      </c>
      <c r="C9" s="59" t="s">
        <v>9</v>
      </c>
      <c r="D9" s="59" t="s">
        <v>3</v>
      </c>
      <c r="E9" s="59" t="s">
        <v>21</v>
      </c>
      <c r="F9" s="179"/>
      <c r="G9" s="58" t="s">
        <v>152</v>
      </c>
      <c r="H9" s="58" t="s">
        <v>153</v>
      </c>
      <c r="I9" s="58" t="s">
        <v>154</v>
      </c>
      <c r="J9" s="58" t="s">
        <v>2</v>
      </c>
    </row>
    <row r="10" spans="1:10">
      <c r="A10" s="60"/>
      <c r="B10" s="60"/>
      <c r="C10" s="60"/>
      <c r="D10" s="60"/>
      <c r="E10" s="60"/>
      <c r="F10" s="61" t="s">
        <v>5</v>
      </c>
      <c r="G10" s="67">
        <f>G12</f>
        <v>0</v>
      </c>
      <c r="H10" s="67">
        <f>H12</f>
        <v>0</v>
      </c>
      <c r="I10" s="67">
        <f>I12</f>
        <v>0</v>
      </c>
      <c r="J10" s="67">
        <f>J12</f>
        <v>0</v>
      </c>
    </row>
    <row r="11" spans="1:10" ht="18" customHeight="1">
      <c r="A11" s="60"/>
      <c r="B11" s="60"/>
      <c r="C11" s="60"/>
      <c r="D11" s="60"/>
      <c r="E11" s="60"/>
      <c r="F11" s="62" t="s">
        <v>4</v>
      </c>
      <c r="G11" s="67"/>
      <c r="H11" s="67"/>
      <c r="I11" s="67"/>
      <c r="J11" s="67"/>
    </row>
    <row r="12" spans="1:10">
      <c r="A12" s="64" t="s">
        <v>45</v>
      </c>
      <c r="B12" s="60"/>
      <c r="C12" s="60"/>
      <c r="D12" s="60"/>
      <c r="E12" s="60"/>
      <c r="F12" s="61" t="s">
        <v>46</v>
      </c>
      <c r="G12" s="67">
        <f>G14</f>
        <v>0</v>
      </c>
      <c r="H12" s="67">
        <f>H14</f>
        <v>0</v>
      </c>
      <c r="I12" s="67">
        <f>I14</f>
        <v>0</v>
      </c>
      <c r="J12" s="67">
        <f>J14</f>
        <v>0</v>
      </c>
    </row>
    <row r="13" spans="1:10">
      <c r="A13" s="60"/>
      <c r="B13" s="60"/>
      <c r="C13" s="60"/>
      <c r="D13" s="60"/>
      <c r="E13" s="60"/>
      <c r="F13" s="62" t="s">
        <v>4</v>
      </c>
      <c r="G13" s="63"/>
      <c r="H13" s="63"/>
      <c r="I13" s="63"/>
      <c r="J13" s="63"/>
    </row>
    <row r="14" spans="1:10">
      <c r="A14" s="60"/>
      <c r="B14" s="65" t="s">
        <v>47</v>
      </c>
      <c r="C14" s="60"/>
      <c r="D14" s="60"/>
      <c r="E14" s="60"/>
      <c r="F14" s="61" t="s">
        <v>48</v>
      </c>
      <c r="G14" s="67">
        <f>G16</f>
        <v>0</v>
      </c>
      <c r="H14" s="67">
        <f>H16</f>
        <v>0</v>
      </c>
      <c r="I14" s="67">
        <f>I16</f>
        <v>0</v>
      </c>
      <c r="J14" s="67">
        <f>J16</f>
        <v>0</v>
      </c>
    </row>
    <row r="15" spans="1:10">
      <c r="A15" s="60"/>
      <c r="B15" s="60"/>
      <c r="C15" s="60"/>
      <c r="D15" s="60"/>
      <c r="E15" s="60"/>
      <c r="F15" s="62" t="s">
        <v>4</v>
      </c>
      <c r="G15" s="63"/>
      <c r="H15" s="63"/>
      <c r="I15" s="63"/>
      <c r="J15" s="63"/>
    </row>
    <row r="16" spans="1:10">
      <c r="A16" s="60"/>
      <c r="B16" s="60"/>
      <c r="C16" s="64" t="s">
        <v>22</v>
      </c>
      <c r="D16" s="60"/>
      <c r="E16" s="60"/>
      <c r="F16" s="61" t="s">
        <v>49</v>
      </c>
      <c r="G16" s="67">
        <f>G18</f>
        <v>0</v>
      </c>
      <c r="H16" s="67">
        <f>H18</f>
        <v>0</v>
      </c>
      <c r="I16" s="67">
        <f>I18</f>
        <v>0</v>
      </c>
      <c r="J16" s="67">
        <f>J18</f>
        <v>0</v>
      </c>
    </row>
    <row r="17" spans="1:10">
      <c r="A17" s="60"/>
      <c r="B17" s="60"/>
      <c r="C17" s="60"/>
      <c r="D17" s="60"/>
      <c r="E17" s="60"/>
      <c r="F17" s="62" t="s">
        <v>4</v>
      </c>
      <c r="G17" s="63"/>
      <c r="H17" s="63"/>
      <c r="I17" s="63"/>
      <c r="J17" s="63"/>
    </row>
    <row r="18" spans="1:10" ht="42.75" customHeight="1">
      <c r="A18" s="180"/>
      <c r="B18" s="181"/>
      <c r="C18" s="181"/>
      <c r="D18" s="181"/>
      <c r="E18" s="182"/>
      <c r="F18" s="61" t="s">
        <v>41</v>
      </c>
      <c r="G18" s="67">
        <f>+G20</f>
        <v>0</v>
      </c>
      <c r="H18" s="67">
        <f>+H20</f>
        <v>0</v>
      </c>
      <c r="I18" s="67">
        <f>+I20</f>
        <v>0</v>
      </c>
      <c r="J18" s="67">
        <f>+J20</f>
        <v>0</v>
      </c>
    </row>
    <row r="19" spans="1:10">
      <c r="A19" s="60"/>
      <c r="B19" s="60"/>
      <c r="C19" s="60"/>
      <c r="D19" s="60"/>
      <c r="E19" s="60"/>
      <c r="F19" s="62" t="s">
        <v>4</v>
      </c>
      <c r="G19" s="63"/>
      <c r="H19" s="63"/>
      <c r="I19" s="63"/>
      <c r="J19" s="63"/>
    </row>
    <row r="20" spans="1:10" s="2" customFormat="1">
      <c r="A20" s="65"/>
      <c r="B20" s="65"/>
      <c r="C20" s="65"/>
      <c r="D20" s="65" t="s">
        <v>50</v>
      </c>
      <c r="E20" s="65"/>
      <c r="F20" s="61" t="s">
        <v>51</v>
      </c>
      <c r="G20" s="67">
        <f>+G22</f>
        <v>0</v>
      </c>
      <c r="H20" s="67">
        <f t="shared" ref="H20:J20" si="0">+H22</f>
        <v>0</v>
      </c>
      <c r="I20" s="67">
        <f t="shared" si="0"/>
        <v>0</v>
      </c>
      <c r="J20" s="67">
        <f t="shared" si="0"/>
        <v>0</v>
      </c>
    </row>
    <row r="21" spans="1:10">
      <c r="A21" s="60"/>
      <c r="B21" s="60"/>
      <c r="C21" s="60"/>
      <c r="D21" s="60"/>
      <c r="E21" s="60"/>
      <c r="F21" s="62" t="s">
        <v>4</v>
      </c>
      <c r="G21" s="66"/>
      <c r="H21" s="66"/>
      <c r="I21" s="66"/>
      <c r="J21" s="66"/>
    </row>
    <row r="22" spans="1:10" s="2" customFormat="1" ht="26.25" customHeight="1">
      <c r="A22" s="65"/>
      <c r="B22" s="65"/>
      <c r="C22" s="65"/>
      <c r="D22" s="65"/>
      <c r="E22" s="65" t="s">
        <v>52</v>
      </c>
      <c r="F22" s="61" t="s">
        <v>53</v>
      </c>
      <c r="G22" s="67">
        <f>+G24+G31</f>
        <v>0</v>
      </c>
      <c r="H22" s="67">
        <f>+H24+H31</f>
        <v>0</v>
      </c>
      <c r="I22" s="67">
        <f>+I24+I31</f>
        <v>0</v>
      </c>
      <c r="J22" s="67">
        <f>+J24+J31</f>
        <v>0</v>
      </c>
    </row>
    <row r="23" spans="1:10">
      <c r="A23" s="60"/>
      <c r="B23" s="60"/>
      <c r="C23" s="60"/>
      <c r="D23" s="60"/>
      <c r="E23" s="60"/>
      <c r="F23" s="62" t="s">
        <v>23</v>
      </c>
      <c r="G23" s="66"/>
      <c r="H23" s="66"/>
      <c r="I23" s="66"/>
      <c r="J23" s="66"/>
    </row>
    <row r="24" spans="1:10" s="13" customFormat="1" ht="24.75" customHeight="1">
      <c r="A24" s="68"/>
      <c r="B24" s="68"/>
      <c r="C24" s="68"/>
      <c r="D24" s="68"/>
      <c r="E24" s="68"/>
      <c r="F24" s="69" t="s">
        <v>147</v>
      </c>
      <c r="G24" s="70">
        <f>+G26</f>
        <v>0</v>
      </c>
      <c r="H24" s="70">
        <f>+H26</f>
        <v>-44636</v>
      </c>
      <c r="I24" s="70">
        <f>+I26</f>
        <v>-44636</v>
      </c>
      <c r="J24" s="70">
        <f>+J26</f>
        <v>-44636</v>
      </c>
    </row>
    <row r="25" spans="1:10" s="14" customFormat="1" ht="16.5" customHeight="1">
      <c r="A25" s="71"/>
      <c r="B25" s="72"/>
      <c r="C25" s="73"/>
      <c r="D25" s="73"/>
      <c r="E25" s="73"/>
      <c r="F25" s="62" t="s">
        <v>24</v>
      </c>
      <c r="G25" s="74"/>
      <c r="H25" s="74"/>
      <c r="I25" s="74"/>
      <c r="J25" s="74"/>
    </row>
    <row r="26" spans="1:10" s="14" customFormat="1" ht="15.75" customHeight="1">
      <c r="A26" s="71"/>
      <c r="B26" s="72"/>
      <c r="C26" s="73"/>
      <c r="D26" s="73"/>
      <c r="E26" s="73"/>
      <c r="F26" s="75" t="s">
        <v>5</v>
      </c>
      <c r="G26" s="157">
        <f t="shared" ref="G26:J29" si="1">+G27</f>
        <v>0</v>
      </c>
      <c r="H26" s="81">
        <f t="shared" si="1"/>
        <v>-44636</v>
      </c>
      <c r="I26" s="81">
        <f t="shared" si="1"/>
        <v>-44636</v>
      </c>
      <c r="J26" s="81">
        <f t="shared" si="1"/>
        <v>-44636</v>
      </c>
    </row>
    <row r="27" spans="1:10" s="14" customFormat="1" ht="15.75" customHeight="1">
      <c r="A27" s="71"/>
      <c r="B27" s="72"/>
      <c r="C27" s="73"/>
      <c r="D27" s="73"/>
      <c r="E27" s="73"/>
      <c r="F27" s="75" t="s">
        <v>97</v>
      </c>
      <c r="G27" s="157">
        <f t="shared" si="1"/>
        <v>0</v>
      </c>
      <c r="H27" s="81">
        <f t="shared" si="1"/>
        <v>-44636</v>
      </c>
      <c r="I27" s="81">
        <f t="shared" si="1"/>
        <v>-44636</v>
      </c>
      <c r="J27" s="81">
        <f t="shared" si="1"/>
        <v>-44636</v>
      </c>
    </row>
    <row r="28" spans="1:10" s="14" customFormat="1" ht="15.75" customHeight="1">
      <c r="A28" s="71"/>
      <c r="B28" s="72"/>
      <c r="C28" s="73"/>
      <c r="D28" s="73"/>
      <c r="E28" s="73"/>
      <c r="F28" s="75" t="s">
        <v>98</v>
      </c>
      <c r="G28" s="157">
        <f t="shared" si="1"/>
        <v>0</v>
      </c>
      <c r="H28" s="81">
        <f t="shared" si="1"/>
        <v>-44636</v>
      </c>
      <c r="I28" s="81">
        <f t="shared" si="1"/>
        <v>-44636</v>
      </c>
      <c r="J28" s="81">
        <f t="shared" si="1"/>
        <v>-44636</v>
      </c>
    </row>
    <row r="29" spans="1:10" s="14" customFormat="1" ht="15.75" customHeight="1">
      <c r="A29" s="71"/>
      <c r="B29" s="72"/>
      <c r="C29" s="73"/>
      <c r="D29" s="73"/>
      <c r="E29" s="73"/>
      <c r="F29" s="75" t="s">
        <v>99</v>
      </c>
      <c r="G29" s="157">
        <f t="shared" si="1"/>
        <v>0</v>
      </c>
      <c r="H29" s="81">
        <f t="shared" si="1"/>
        <v>-44636</v>
      </c>
      <c r="I29" s="81">
        <f t="shared" si="1"/>
        <v>-44636</v>
      </c>
      <c r="J29" s="81">
        <f t="shared" si="1"/>
        <v>-44636</v>
      </c>
    </row>
    <row r="30" spans="1:10" s="82" customFormat="1" ht="16.5">
      <c r="A30" s="76"/>
      <c r="B30" s="77"/>
      <c r="C30" s="78"/>
      <c r="D30" s="79"/>
      <c r="E30" s="80"/>
      <c r="F30" s="75" t="s">
        <v>54</v>
      </c>
      <c r="G30" s="157">
        <f>-G37</f>
        <v>0</v>
      </c>
      <c r="H30" s="81">
        <f t="shared" ref="H30:J30" si="2">-H37</f>
        <v>-44636</v>
      </c>
      <c r="I30" s="81">
        <f t="shared" si="2"/>
        <v>-44636</v>
      </c>
      <c r="J30" s="81">
        <f t="shared" si="2"/>
        <v>-44636</v>
      </c>
    </row>
    <row r="31" spans="1:10" s="13" customFormat="1" ht="33">
      <c r="A31" s="68"/>
      <c r="B31" s="68"/>
      <c r="C31" s="68"/>
      <c r="D31" s="68"/>
      <c r="E31" s="68"/>
      <c r="F31" s="69" t="s">
        <v>74</v>
      </c>
      <c r="G31" s="70">
        <f>+G33</f>
        <v>0</v>
      </c>
      <c r="H31" s="70">
        <f>+H33</f>
        <v>44636</v>
      </c>
      <c r="I31" s="70">
        <f>+I33</f>
        <v>44636</v>
      </c>
      <c r="J31" s="70">
        <f>+J33</f>
        <v>44636</v>
      </c>
    </row>
    <row r="32" spans="1:10" s="14" customFormat="1" ht="16.5" customHeight="1">
      <c r="A32" s="71"/>
      <c r="B32" s="72"/>
      <c r="C32" s="73"/>
      <c r="D32" s="73"/>
      <c r="E32" s="73"/>
      <c r="F32" s="62" t="s">
        <v>24</v>
      </c>
      <c r="G32" s="74"/>
      <c r="H32" s="74"/>
      <c r="I32" s="74"/>
      <c r="J32" s="74"/>
    </row>
    <row r="33" spans="1:10" s="14" customFormat="1" ht="15.75" customHeight="1">
      <c r="A33" s="71"/>
      <c r="B33" s="72"/>
      <c r="C33" s="73"/>
      <c r="D33" s="73"/>
      <c r="E33" s="73"/>
      <c r="F33" s="75" t="s">
        <v>5</v>
      </c>
      <c r="G33" s="157">
        <f t="shared" ref="G33:J36" si="3">+G34</f>
        <v>0</v>
      </c>
      <c r="H33" s="81">
        <f t="shared" si="3"/>
        <v>44636</v>
      </c>
      <c r="I33" s="81">
        <f t="shared" si="3"/>
        <v>44636</v>
      </c>
      <c r="J33" s="81">
        <f t="shared" si="3"/>
        <v>44636</v>
      </c>
    </row>
    <row r="34" spans="1:10" s="14" customFormat="1" ht="15.75" customHeight="1">
      <c r="A34" s="71"/>
      <c r="B34" s="72"/>
      <c r="C34" s="73"/>
      <c r="D34" s="73"/>
      <c r="E34" s="73"/>
      <c r="F34" s="75" t="s">
        <v>97</v>
      </c>
      <c r="G34" s="157">
        <f t="shared" si="3"/>
        <v>0</v>
      </c>
      <c r="H34" s="81">
        <f t="shared" si="3"/>
        <v>44636</v>
      </c>
      <c r="I34" s="81">
        <f t="shared" si="3"/>
        <v>44636</v>
      </c>
      <c r="J34" s="81">
        <f t="shared" si="3"/>
        <v>44636</v>
      </c>
    </row>
    <row r="35" spans="1:10" s="14" customFormat="1" ht="15.75" customHeight="1">
      <c r="A35" s="71"/>
      <c r="B35" s="72"/>
      <c r="C35" s="73"/>
      <c r="D35" s="73"/>
      <c r="E35" s="73"/>
      <c r="F35" s="75" t="s">
        <v>98</v>
      </c>
      <c r="G35" s="157">
        <f t="shared" si="3"/>
        <v>0</v>
      </c>
      <c r="H35" s="81">
        <f t="shared" si="3"/>
        <v>44636</v>
      </c>
      <c r="I35" s="81">
        <f t="shared" si="3"/>
        <v>44636</v>
      </c>
      <c r="J35" s="81">
        <f t="shared" si="3"/>
        <v>44636</v>
      </c>
    </row>
    <row r="36" spans="1:10" s="14" customFormat="1" ht="15.75" customHeight="1">
      <c r="A36" s="71"/>
      <c r="B36" s="72"/>
      <c r="C36" s="73"/>
      <c r="D36" s="73"/>
      <c r="E36" s="73"/>
      <c r="F36" s="75" t="s">
        <v>183</v>
      </c>
      <c r="G36" s="157">
        <f t="shared" si="3"/>
        <v>0</v>
      </c>
      <c r="H36" s="81">
        <f t="shared" si="3"/>
        <v>44636</v>
      </c>
      <c r="I36" s="81">
        <f t="shared" si="3"/>
        <v>44636</v>
      </c>
      <c r="J36" s="81">
        <f t="shared" si="3"/>
        <v>44636</v>
      </c>
    </row>
    <row r="37" spans="1:10" s="82" customFormat="1" ht="16.5">
      <c r="A37" s="76"/>
      <c r="B37" s="77"/>
      <c r="C37" s="78"/>
      <c r="D37" s="79"/>
      <c r="E37" s="80"/>
      <c r="F37" s="75" t="s">
        <v>182</v>
      </c>
      <c r="G37" s="157">
        <f>+'3'!D15</f>
        <v>0</v>
      </c>
      <c r="H37" s="81">
        <f>+'3'!E15</f>
        <v>44636</v>
      </c>
      <c r="I37" s="81">
        <f>+'3'!F15</f>
        <v>44636</v>
      </c>
      <c r="J37" s="81">
        <f>+'3'!G15</f>
        <v>44636</v>
      </c>
    </row>
  </sheetData>
  <mergeCells count="11">
    <mergeCell ref="A8:C8"/>
    <mergeCell ref="D8:E8"/>
    <mergeCell ref="F8:F9"/>
    <mergeCell ref="G8:J8"/>
    <mergeCell ref="A18:E18"/>
    <mergeCell ref="I7:J7"/>
    <mergeCell ref="A1:J1"/>
    <mergeCell ref="A2:J2"/>
    <mergeCell ref="A3:J3"/>
    <mergeCell ref="A4:J4"/>
    <mergeCell ref="A5:J5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zoomScaleNormal="100" workbookViewId="0">
      <selection sqref="A1:G1"/>
    </sheetView>
  </sheetViews>
  <sheetFormatPr defaultRowHeight="17.25"/>
  <cols>
    <col min="1" max="1" width="11.42578125" style="8" customWidth="1"/>
    <col min="2" max="2" width="12" style="8" customWidth="1"/>
    <col min="3" max="3" width="63.42578125" style="4" customWidth="1"/>
    <col min="4" max="7" width="16" style="4" customWidth="1"/>
    <col min="8" max="8" width="9.140625" style="4"/>
    <col min="9" max="9" width="15.7109375" style="4" customWidth="1"/>
    <col min="10" max="16384" width="9.140625" style="4"/>
  </cols>
  <sheetData>
    <row r="1" spans="1:9" ht="17.25" customHeight="1">
      <c r="A1" s="172" t="s">
        <v>72</v>
      </c>
      <c r="B1" s="172"/>
      <c r="C1" s="172"/>
      <c r="D1" s="172"/>
      <c r="E1" s="172"/>
      <c r="F1" s="172"/>
      <c r="G1" s="172"/>
    </row>
    <row r="2" spans="1:9" ht="17.25" customHeight="1">
      <c r="A2" s="172" t="s">
        <v>150</v>
      </c>
      <c r="B2" s="172"/>
      <c r="C2" s="172"/>
      <c r="D2" s="172"/>
      <c r="E2" s="172"/>
      <c r="F2" s="172"/>
      <c r="G2" s="172"/>
    </row>
    <row r="3" spans="1:9" ht="17.25" customHeight="1">
      <c r="A3" s="172" t="s">
        <v>0</v>
      </c>
      <c r="B3" s="172"/>
      <c r="C3" s="172"/>
      <c r="D3" s="172"/>
      <c r="E3" s="172"/>
      <c r="F3" s="172"/>
      <c r="G3" s="172"/>
    </row>
    <row r="4" spans="1:9">
      <c r="A4" s="186"/>
      <c r="B4" s="186"/>
      <c r="C4" s="186"/>
      <c r="D4" s="186"/>
      <c r="E4" s="186"/>
      <c r="F4" s="186"/>
      <c r="G4" s="186"/>
    </row>
    <row r="5" spans="1:9" ht="48" customHeight="1">
      <c r="A5" s="187" t="s">
        <v>156</v>
      </c>
      <c r="B5" s="187"/>
      <c r="C5" s="187"/>
      <c r="D5" s="187"/>
      <c r="E5" s="187"/>
      <c r="F5" s="187"/>
      <c r="G5" s="187"/>
    </row>
    <row r="6" spans="1:9" ht="17.25" customHeight="1">
      <c r="A6" s="5"/>
      <c r="B6" s="5"/>
      <c r="C6" s="56"/>
      <c r="D6" s="83"/>
      <c r="E6" s="83"/>
      <c r="F6" s="171" t="s">
        <v>151</v>
      </c>
      <c r="G6" s="171"/>
    </row>
    <row r="7" spans="1:9" s="7" customFormat="1" ht="63.75" customHeight="1">
      <c r="A7" s="183" t="s">
        <v>27</v>
      </c>
      <c r="B7" s="183"/>
      <c r="C7" s="184" t="s">
        <v>28</v>
      </c>
      <c r="D7" s="188" t="s">
        <v>43</v>
      </c>
      <c r="E7" s="189"/>
      <c r="F7" s="189"/>
      <c r="G7" s="190"/>
    </row>
    <row r="8" spans="1:9" s="7" customFormat="1" ht="60">
      <c r="A8" s="84" t="s">
        <v>30</v>
      </c>
      <c r="B8" s="84" t="s">
        <v>31</v>
      </c>
      <c r="C8" s="185"/>
      <c r="D8" s="85" t="s">
        <v>152</v>
      </c>
      <c r="E8" s="85" t="s">
        <v>153</v>
      </c>
      <c r="F8" s="85" t="s">
        <v>154</v>
      </c>
      <c r="G8" s="86" t="s">
        <v>2</v>
      </c>
    </row>
    <row r="9" spans="1:9" s="8" customFormat="1">
      <c r="A9" s="87"/>
      <c r="B9" s="87"/>
      <c r="C9" s="88" t="s">
        <v>36</v>
      </c>
      <c r="D9" s="27">
        <f>D11</f>
        <v>0</v>
      </c>
      <c r="E9" s="27">
        <f>E11</f>
        <v>0</v>
      </c>
      <c r="F9" s="27">
        <f>F11</f>
        <v>0</v>
      </c>
      <c r="G9" s="27">
        <f>G11</f>
        <v>0</v>
      </c>
    </row>
    <row r="10" spans="1:9">
      <c r="A10" s="87"/>
      <c r="B10" s="87"/>
      <c r="C10" s="88" t="s">
        <v>37</v>
      </c>
      <c r="D10" s="89"/>
      <c r="E10" s="156"/>
      <c r="F10" s="156"/>
      <c r="G10" s="156"/>
    </row>
    <row r="11" spans="1:9" s="8" customFormat="1" ht="34.5">
      <c r="A11" s="30"/>
      <c r="B11" s="31"/>
      <c r="C11" s="32" t="s">
        <v>41</v>
      </c>
      <c r="D11" s="27">
        <f>+D13</f>
        <v>0</v>
      </c>
      <c r="E11" s="27">
        <f t="shared" ref="E11:G11" si="0">+E13</f>
        <v>0</v>
      </c>
      <c r="F11" s="27">
        <f t="shared" si="0"/>
        <v>0</v>
      </c>
      <c r="G11" s="27">
        <f t="shared" si="0"/>
        <v>0</v>
      </c>
    </row>
    <row r="12" spans="1:9" s="8" customFormat="1">
      <c r="A12" s="30"/>
      <c r="B12" s="30"/>
      <c r="C12" s="33" t="s">
        <v>38</v>
      </c>
      <c r="D12" s="26"/>
      <c r="E12" s="26"/>
      <c r="F12" s="26"/>
      <c r="G12" s="26"/>
    </row>
    <row r="13" spans="1:9" s="9" customFormat="1" ht="34.5">
      <c r="A13" s="34">
        <v>1049</v>
      </c>
      <c r="B13" s="34">
        <v>21001</v>
      </c>
      <c r="C13" s="35" t="s">
        <v>42</v>
      </c>
      <c r="D13" s="27">
        <f>+D15+D84</f>
        <v>0</v>
      </c>
      <c r="E13" s="27">
        <f>+E15+E84</f>
        <v>0</v>
      </c>
      <c r="F13" s="27">
        <f>+F15+F84</f>
        <v>0</v>
      </c>
      <c r="G13" s="27">
        <f>+G15+G84</f>
        <v>0</v>
      </c>
    </row>
    <row r="14" spans="1:9" s="10" customFormat="1">
      <c r="A14" s="36"/>
      <c r="B14" s="36"/>
      <c r="C14" s="37" t="s">
        <v>23</v>
      </c>
      <c r="D14" s="28"/>
      <c r="E14" s="28"/>
      <c r="F14" s="28"/>
      <c r="G14" s="28"/>
    </row>
    <row r="15" spans="1:9" s="10" customFormat="1" ht="34.5">
      <c r="A15" s="38"/>
      <c r="B15" s="38"/>
      <c r="C15" s="39" t="s">
        <v>44</v>
      </c>
      <c r="D15" s="28">
        <f>+D17+D41+D65</f>
        <v>0</v>
      </c>
      <c r="E15" s="28">
        <f t="shared" ref="E15:G15" si="1">+E17+E41+E65</f>
        <v>44636</v>
      </c>
      <c r="F15" s="28">
        <f t="shared" si="1"/>
        <v>44636</v>
      </c>
      <c r="G15" s="28">
        <f t="shared" si="1"/>
        <v>44636</v>
      </c>
    </row>
    <row r="16" spans="1:9" s="9" customFormat="1">
      <c r="A16" s="40"/>
      <c r="B16" s="40"/>
      <c r="C16" s="37" t="s">
        <v>39</v>
      </c>
      <c r="D16" s="29"/>
      <c r="E16" s="29"/>
      <c r="F16" s="29"/>
      <c r="G16" s="29"/>
      <c r="I16" s="10"/>
    </row>
    <row r="17" spans="1:9" s="9" customFormat="1" ht="34.5">
      <c r="A17" s="39"/>
      <c r="B17" s="39">
        <v>1</v>
      </c>
      <c r="C17" s="39" t="s">
        <v>70</v>
      </c>
      <c r="D17" s="27">
        <f>+D18+D20+D28+D31+D33+D35+D37+D39</f>
        <v>0</v>
      </c>
      <c r="E17" s="27">
        <f t="shared" ref="E17:G17" si="2">+E18+E20+E28+E31+E33+E35+E37+E39</f>
        <v>13605.400000000001</v>
      </c>
      <c r="F17" s="27">
        <f t="shared" si="2"/>
        <v>13605.400000000001</v>
      </c>
      <c r="G17" s="27">
        <f t="shared" si="2"/>
        <v>13605.400000000001</v>
      </c>
      <c r="I17" s="10"/>
    </row>
    <row r="18" spans="1:9" s="9" customFormat="1">
      <c r="A18" s="39"/>
      <c r="B18" s="39"/>
      <c r="C18" s="22" t="s">
        <v>101</v>
      </c>
      <c r="D18" s="28">
        <f>+D19</f>
        <v>0</v>
      </c>
      <c r="E18" s="154">
        <f t="shared" ref="E18:G18" si="3">+E19</f>
        <v>609</v>
      </c>
      <c r="F18" s="154">
        <f t="shared" si="3"/>
        <v>609</v>
      </c>
      <c r="G18" s="154">
        <f t="shared" si="3"/>
        <v>609</v>
      </c>
      <c r="I18" s="10"/>
    </row>
    <row r="19" spans="1:9">
      <c r="A19" s="41"/>
      <c r="B19" s="41"/>
      <c r="C19" s="24" t="s">
        <v>102</v>
      </c>
      <c r="D19" s="25">
        <v>0</v>
      </c>
      <c r="E19" s="155">
        <v>609</v>
      </c>
      <c r="F19" s="155">
        <f t="shared" ref="F19:G19" si="4">+E19</f>
        <v>609</v>
      </c>
      <c r="G19" s="155">
        <f t="shared" si="4"/>
        <v>609</v>
      </c>
      <c r="I19" s="10"/>
    </row>
    <row r="20" spans="1:9" s="9" customFormat="1">
      <c r="A20" s="39"/>
      <c r="B20" s="39"/>
      <c r="C20" s="22" t="s">
        <v>92</v>
      </c>
      <c r="D20" s="51">
        <f>SUM(D21:D27)</f>
        <v>0</v>
      </c>
      <c r="E20" s="154">
        <f t="shared" ref="E20:G20" si="5">SUM(E21:E27)</f>
        <v>8089.7000000000007</v>
      </c>
      <c r="F20" s="154">
        <f t="shared" si="5"/>
        <v>8089.7000000000007</v>
      </c>
      <c r="G20" s="154">
        <f t="shared" si="5"/>
        <v>8089.7000000000007</v>
      </c>
      <c r="I20" s="10"/>
    </row>
    <row r="21" spans="1:9">
      <c r="A21" s="41"/>
      <c r="B21" s="41"/>
      <c r="C21" s="24" t="s">
        <v>109</v>
      </c>
      <c r="D21" s="25">
        <v>0</v>
      </c>
      <c r="E21" s="155">
        <v>1207.7</v>
      </c>
      <c r="F21" s="155">
        <f t="shared" ref="F21:F27" si="6">+E21</f>
        <v>1207.7</v>
      </c>
      <c r="G21" s="155">
        <f t="shared" ref="G21" si="7">+F21</f>
        <v>1207.7</v>
      </c>
      <c r="I21" s="10"/>
    </row>
    <row r="22" spans="1:9" s="9" customFormat="1">
      <c r="A22" s="39"/>
      <c r="B22" s="39"/>
      <c r="C22" s="24" t="s">
        <v>110</v>
      </c>
      <c r="D22" s="25">
        <v>0</v>
      </c>
      <c r="E22" s="155">
        <v>504.9</v>
      </c>
      <c r="F22" s="155">
        <f t="shared" si="6"/>
        <v>504.9</v>
      </c>
      <c r="G22" s="155">
        <f t="shared" ref="G22" si="8">+F22</f>
        <v>504.9</v>
      </c>
      <c r="I22" s="10"/>
    </row>
    <row r="23" spans="1:9">
      <c r="A23" s="41"/>
      <c r="B23" s="41"/>
      <c r="C23" s="24" t="s">
        <v>119</v>
      </c>
      <c r="D23" s="25">
        <v>0</v>
      </c>
      <c r="E23" s="155">
        <v>1593</v>
      </c>
      <c r="F23" s="155">
        <f t="shared" si="6"/>
        <v>1593</v>
      </c>
      <c r="G23" s="155">
        <f t="shared" ref="G23" si="9">+F23</f>
        <v>1593</v>
      </c>
      <c r="I23" s="10"/>
    </row>
    <row r="24" spans="1:9">
      <c r="A24" s="41"/>
      <c r="B24" s="41"/>
      <c r="C24" s="24" t="s">
        <v>129</v>
      </c>
      <c r="D24" s="25">
        <v>0</v>
      </c>
      <c r="E24" s="155">
        <v>1673</v>
      </c>
      <c r="F24" s="155">
        <f t="shared" si="6"/>
        <v>1673</v>
      </c>
      <c r="G24" s="155">
        <f t="shared" ref="G24" si="10">+F24</f>
        <v>1673</v>
      </c>
      <c r="I24" s="10"/>
    </row>
    <row r="25" spans="1:9" s="9" customFormat="1">
      <c r="A25" s="121"/>
      <c r="B25" s="121"/>
      <c r="C25" s="24" t="s">
        <v>176</v>
      </c>
      <c r="D25" s="25">
        <v>0</v>
      </c>
      <c r="E25" s="155">
        <v>818.4</v>
      </c>
      <c r="F25" s="155">
        <f t="shared" si="6"/>
        <v>818.4</v>
      </c>
      <c r="G25" s="155">
        <f t="shared" ref="G25" si="11">+F25</f>
        <v>818.4</v>
      </c>
      <c r="I25" s="10"/>
    </row>
    <row r="26" spans="1:9">
      <c r="A26" s="42"/>
      <c r="B26" s="42"/>
      <c r="C26" s="24" t="s">
        <v>132</v>
      </c>
      <c r="D26" s="25">
        <v>0</v>
      </c>
      <c r="E26" s="155">
        <v>1103.0999999999999</v>
      </c>
      <c r="F26" s="155">
        <f t="shared" si="6"/>
        <v>1103.0999999999999</v>
      </c>
      <c r="G26" s="155">
        <f t="shared" ref="G26" si="12">+F26</f>
        <v>1103.0999999999999</v>
      </c>
      <c r="I26" s="10"/>
    </row>
    <row r="27" spans="1:9" s="9" customFormat="1">
      <c r="A27" s="39"/>
      <c r="B27" s="39"/>
      <c r="C27" s="24" t="s">
        <v>111</v>
      </c>
      <c r="D27" s="25">
        <v>0</v>
      </c>
      <c r="E27" s="155">
        <v>1189.5999999999999</v>
      </c>
      <c r="F27" s="155">
        <f t="shared" si="6"/>
        <v>1189.5999999999999</v>
      </c>
      <c r="G27" s="155">
        <f t="shared" ref="G27" si="13">+F27</f>
        <v>1189.5999999999999</v>
      </c>
      <c r="I27" s="10"/>
    </row>
    <row r="28" spans="1:9" ht="33">
      <c r="A28" s="41"/>
      <c r="B28" s="41"/>
      <c r="C28" s="22" t="s">
        <v>93</v>
      </c>
      <c r="D28" s="51">
        <f>+D29+D30</f>
        <v>0</v>
      </c>
      <c r="E28" s="154">
        <f t="shared" ref="E28:G28" si="14">+E29+E30</f>
        <v>1835</v>
      </c>
      <c r="F28" s="154">
        <f t="shared" si="14"/>
        <v>1835</v>
      </c>
      <c r="G28" s="154">
        <f t="shared" si="14"/>
        <v>1835</v>
      </c>
      <c r="I28" s="10"/>
    </row>
    <row r="29" spans="1:9">
      <c r="A29" s="41"/>
      <c r="B29" s="41"/>
      <c r="C29" s="24" t="s">
        <v>130</v>
      </c>
      <c r="D29" s="25">
        <v>0</v>
      </c>
      <c r="E29" s="155">
        <v>1122</v>
      </c>
      <c r="F29" s="155">
        <f t="shared" ref="F29:G29" si="15">+E29</f>
        <v>1122</v>
      </c>
      <c r="G29" s="155">
        <f t="shared" si="15"/>
        <v>1122</v>
      </c>
      <c r="I29" s="10"/>
    </row>
    <row r="30" spans="1:9">
      <c r="A30" s="41"/>
      <c r="B30" s="41"/>
      <c r="C30" s="24" t="s">
        <v>136</v>
      </c>
      <c r="D30" s="25">
        <v>0</v>
      </c>
      <c r="E30" s="155">
        <v>713</v>
      </c>
      <c r="F30" s="155">
        <f t="shared" ref="F30:G30" si="16">+E30</f>
        <v>713</v>
      </c>
      <c r="G30" s="155">
        <f t="shared" si="16"/>
        <v>713</v>
      </c>
      <c r="I30" s="10"/>
    </row>
    <row r="31" spans="1:9">
      <c r="A31" s="41"/>
      <c r="B31" s="41"/>
      <c r="C31" s="22" t="s">
        <v>175</v>
      </c>
      <c r="D31" s="51">
        <f>+D32</f>
        <v>0</v>
      </c>
      <c r="E31" s="154">
        <f t="shared" ref="E31:G31" si="17">+E32</f>
        <v>110</v>
      </c>
      <c r="F31" s="154">
        <f t="shared" si="17"/>
        <v>110</v>
      </c>
      <c r="G31" s="154">
        <f t="shared" si="17"/>
        <v>110</v>
      </c>
      <c r="I31" s="10"/>
    </row>
    <row r="32" spans="1:9">
      <c r="A32" s="41"/>
      <c r="B32" s="41"/>
      <c r="C32" s="24" t="s">
        <v>177</v>
      </c>
      <c r="D32" s="25">
        <v>0</v>
      </c>
      <c r="E32" s="155">
        <v>110</v>
      </c>
      <c r="F32" s="155">
        <f t="shared" ref="F32:G32" si="18">+E32</f>
        <v>110</v>
      </c>
      <c r="G32" s="155">
        <f t="shared" si="18"/>
        <v>110</v>
      </c>
      <c r="I32" s="10"/>
    </row>
    <row r="33" spans="1:9">
      <c r="A33" s="41"/>
      <c r="B33" s="41"/>
      <c r="C33" s="22" t="s">
        <v>103</v>
      </c>
      <c r="D33" s="51">
        <f>+D34</f>
        <v>0</v>
      </c>
      <c r="E33" s="154">
        <f t="shared" ref="E33:G33" si="19">+E34</f>
        <v>594</v>
      </c>
      <c r="F33" s="154">
        <f t="shared" si="19"/>
        <v>594</v>
      </c>
      <c r="G33" s="154">
        <f t="shared" si="19"/>
        <v>594</v>
      </c>
      <c r="I33" s="10"/>
    </row>
    <row r="34" spans="1:9">
      <c r="A34" s="41"/>
      <c r="B34" s="41"/>
      <c r="C34" s="24" t="s">
        <v>104</v>
      </c>
      <c r="D34" s="155"/>
      <c r="E34" s="155">
        <v>594</v>
      </c>
      <c r="F34" s="155">
        <f t="shared" ref="F34:G34" si="20">+E34</f>
        <v>594</v>
      </c>
      <c r="G34" s="155">
        <f t="shared" si="20"/>
        <v>594</v>
      </c>
      <c r="I34" s="10"/>
    </row>
    <row r="35" spans="1:9" s="9" customFormat="1">
      <c r="A35" s="39"/>
      <c r="B35" s="41"/>
      <c r="C35" s="22" t="s">
        <v>94</v>
      </c>
      <c r="D35" s="51">
        <f>+D36</f>
        <v>0</v>
      </c>
      <c r="E35" s="154">
        <f t="shared" ref="E35:G35" si="21">+E36</f>
        <v>110</v>
      </c>
      <c r="F35" s="154">
        <f t="shared" si="21"/>
        <v>110</v>
      </c>
      <c r="G35" s="154">
        <f t="shared" si="21"/>
        <v>110</v>
      </c>
      <c r="I35" s="10"/>
    </row>
    <row r="36" spans="1:9" ht="49.5">
      <c r="A36" s="41"/>
      <c r="B36" s="41"/>
      <c r="C36" s="24" t="s">
        <v>131</v>
      </c>
      <c r="D36" s="25">
        <v>0</v>
      </c>
      <c r="E36" s="155">
        <v>110</v>
      </c>
      <c r="F36" s="155">
        <f t="shared" ref="F36:G36" si="22">+E36</f>
        <v>110</v>
      </c>
      <c r="G36" s="155">
        <f t="shared" si="22"/>
        <v>110</v>
      </c>
      <c r="I36" s="10"/>
    </row>
    <row r="37" spans="1:9">
      <c r="A37" s="41"/>
      <c r="B37" s="41"/>
      <c r="C37" s="22" t="s">
        <v>166</v>
      </c>
      <c r="D37" s="51">
        <f>+D38</f>
        <v>0</v>
      </c>
      <c r="E37" s="154">
        <f t="shared" ref="E37:G37" si="23">+E38</f>
        <v>760.7</v>
      </c>
      <c r="F37" s="154">
        <f t="shared" si="23"/>
        <v>760.7</v>
      </c>
      <c r="G37" s="154">
        <f t="shared" si="23"/>
        <v>760.7</v>
      </c>
      <c r="I37" s="10"/>
    </row>
    <row r="38" spans="1:9">
      <c r="A38" s="41"/>
      <c r="B38" s="41"/>
      <c r="C38" s="24" t="s">
        <v>165</v>
      </c>
      <c r="D38" s="25">
        <v>0</v>
      </c>
      <c r="E38" s="155">
        <v>760.7</v>
      </c>
      <c r="F38" s="155">
        <f t="shared" ref="F38:G38" si="24">+E38</f>
        <v>760.7</v>
      </c>
      <c r="G38" s="155">
        <f t="shared" si="24"/>
        <v>760.7</v>
      </c>
      <c r="I38" s="10"/>
    </row>
    <row r="39" spans="1:9">
      <c r="A39" s="41"/>
      <c r="B39" s="41"/>
      <c r="C39" s="22" t="s">
        <v>168</v>
      </c>
      <c r="D39" s="51">
        <f>+D40</f>
        <v>0</v>
      </c>
      <c r="E39" s="154">
        <f t="shared" ref="E39:G39" si="25">+E40</f>
        <v>1497</v>
      </c>
      <c r="F39" s="154">
        <f t="shared" si="25"/>
        <v>1497</v>
      </c>
      <c r="G39" s="154">
        <f t="shared" si="25"/>
        <v>1497</v>
      </c>
      <c r="I39" s="10"/>
    </row>
    <row r="40" spans="1:9">
      <c r="A40" s="41"/>
      <c r="B40" s="41"/>
      <c r="C40" s="24" t="s">
        <v>167</v>
      </c>
      <c r="D40" s="25">
        <v>0</v>
      </c>
      <c r="E40" s="155">
        <v>1497</v>
      </c>
      <c r="F40" s="155">
        <f t="shared" ref="F40:G40" si="26">+E40</f>
        <v>1497</v>
      </c>
      <c r="G40" s="155">
        <f t="shared" si="26"/>
        <v>1497</v>
      </c>
      <c r="I40" s="10"/>
    </row>
    <row r="41" spans="1:9" s="9" customFormat="1" ht="33">
      <c r="A41" s="39"/>
      <c r="B41" s="21">
        <v>2</v>
      </c>
      <c r="C41" s="21" t="s">
        <v>96</v>
      </c>
      <c r="D41" s="51">
        <f>SUM(D42:D64)</f>
        <v>0</v>
      </c>
      <c r="E41" s="154">
        <f>SUM(E42:E64)</f>
        <v>22128.799999999999</v>
      </c>
      <c r="F41" s="154">
        <f>SUM(F42:F64)</f>
        <v>22128.799999999999</v>
      </c>
      <c r="G41" s="154">
        <f>SUM(G42:G64)</f>
        <v>22128.799999999999</v>
      </c>
      <c r="I41" s="10"/>
    </row>
    <row r="42" spans="1:9" ht="66">
      <c r="A42" s="41"/>
      <c r="B42" s="41"/>
      <c r="C42" s="24" t="s">
        <v>169</v>
      </c>
      <c r="D42" s="25">
        <v>0</v>
      </c>
      <c r="E42" s="155">
        <v>773.6</v>
      </c>
      <c r="F42" s="155">
        <f t="shared" ref="F42:G42" si="27">+E42</f>
        <v>773.6</v>
      </c>
      <c r="G42" s="155">
        <f t="shared" si="27"/>
        <v>773.6</v>
      </c>
      <c r="I42" s="10"/>
    </row>
    <row r="43" spans="1:9" ht="66">
      <c r="A43" s="41"/>
      <c r="B43" s="41"/>
      <c r="C43" s="24" t="s">
        <v>179</v>
      </c>
      <c r="D43" s="25">
        <v>0</v>
      </c>
      <c r="E43" s="155">
        <v>997.1</v>
      </c>
      <c r="F43" s="155">
        <f t="shared" ref="F43:G43" si="28">+E43</f>
        <v>997.1</v>
      </c>
      <c r="G43" s="155">
        <f t="shared" si="28"/>
        <v>997.1</v>
      </c>
      <c r="I43" s="10"/>
    </row>
    <row r="44" spans="1:9" ht="49.5">
      <c r="A44" s="41"/>
      <c r="B44" s="41"/>
      <c r="C44" s="24" t="s">
        <v>170</v>
      </c>
      <c r="D44" s="25">
        <v>0</v>
      </c>
      <c r="E44" s="155">
        <v>2088</v>
      </c>
      <c r="F44" s="155">
        <f t="shared" ref="F44:G44" si="29">+E44</f>
        <v>2088</v>
      </c>
      <c r="G44" s="155">
        <f t="shared" si="29"/>
        <v>2088</v>
      </c>
      <c r="I44" s="10"/>
    </row>
    <row r="45" spans="1:9" ht="49.5">
      <c r="A45" s="41"/>
      <c r="B45" s="41"/>
      <c r="C45" s="24" t="s">
        <v>105</v>
      </c>
      <c r="D45" s="25">
        <v>0</v>
      </c>
      <c r="E45" s="155">
        <v>728</v>
      </c>
      <c r="F45" s="155">
        <f t="shared" ref="F45:G45" si="30">+E45</f>
        <v>728</v>
      </c>
      <c r="G45" s="155">
        <f t="shared" si="30"/>
        <v>728</v>
      </c>
      <c r="I45" s="10"/>
    </row>
    <row r="46" spans="1:9" ht="49.5">
      <c r="A46" s="41"/>
      <c r="B46" s="41"/>
      <c r="C46" s="24" t="s">
        <v>106</v>
      </c>
      <c r="D46" s="25">
        <v>0</v>
      </c>
      <c r="E46" s="155">
        <v>1175</v>
      </c>
      <c r="F46" s="155">
        <f t="shared" ref="F46:G46" si="31">+E46</f>
        <v>1175</v>
      </c>
      <c r="G46" s="155">
        <f t="shared" si="31"/>
        <v>1175</v>
      </c>
      <c r="I46" s="10"/>
    </row>
    <row r="47" spans="1:9" ht="49.5">
      <c r="A47" s="41"/>
      <c r="B47" s="41"/>
      <c r="C47" s="24" t="s">
        <v>107</v>
      </c>
      <c r="D47" s="25">
        <v>0</v>
      </c>
      <c r="E47" s="155">
        <v>364</v>
      </c>
      <c r="F47" s="155">
        <f t="shared" ref="F47:G47" si="32">+E47</f>
        <v>364</v>
      </c>
      <c r="G47" s="155">
        <f t="shared" si="32"/>
        <v>364</v>
      </c>
      <c r="I47" s="10"/>
    </row>
    <row r="48" spans="1:9" ht="49.5">
      <c r="A48" s="41"/>
      <c r="B48" s="41"/>
      <c r="C48" s="24" t="s">
        <v>112</v>
      </c>
      <c r="D48" s="25">
        <v>0</v>
      </c>
      <c r="E48" s="155">
        <v>1069.2</v>
      </c>
      <c r="F48" s="155">
        <f t="shared" ref="F48:G48" si="33">+E48</f>
        <v>1069.2</v>
      </c>
      <c r="G48" s="155">
        <f t="shared" si="33"/>
        <v>1069.2</v>
      </c>
      <c r="I48" s="10"/>
    </row>
    <row r="49" spans="1:9" ht="49.5">
      <c r="A49" s="41"/>
      <c r="B49" s="41"/>
      <c r="C49" s="24" t="s">
        <v>113</v>
      </c>
      <c r="D49" s="25">
        <v>0</v>
      </c>
      <c r="E49" s="155">
        <v>1135.2</v>
      </c>
      <c r="F49" s="155">
        <f t="shared" ref="F49:G49" si="34">+E49</f>
        <v>1135.2</v>
      </c>
      <c r="G49" s="155">
        <f t="shared" si="34"/>
        <v>1135.2</v>
      </c>
      <c r="I49" s="10"/>
    </row>
    <row r="50" spans="1:9" ht="66">
      <c r="A50" s="41"/>
      <c r="B50" s="41"/>
      <c r="C50" s="24" t="s">
        <v>117</v>
      </c>
      <c r="D50" s="25">
        <v>0</v>
      </c>
      <c r="E50" s="155">
        <v>1155</v>
      </c>
      <c r="F50" s="155">
        <f t="shared" ref="F50:G50" si="35">+E50</f>
        <v>1155</v>
      </c>
      <c r="G50" s="155">
        <f t="shared" si="35"/>
        <v>1155</v>
      </c>
      <c r="I50" s="10"/>
    </row>
    <row r="51" spans="1:9" ht="49.5">
      <c r="A51" s="41"/>
      <c r="B51" s="41"/>
      <c r="C51" s="24" t="s">
        <v>118</v>
      </c>
      <c r="D51" s="25">
        <v>0</v>
      </c>
      <c r="E51" s="155">
        <v>412.5</v>
      </c>
      <c r="F51" s="155">
        <f t="shared" ref="F51:G51" si="36">+E51</f>
        <v>412.5</v>
      </c>
      <c r="G51" s="155">
        <f t="shared" si="36"/>
        <v>412.5</v>
      </c>
      <c r="I51" s="10"/>
    </row>
    <row r="52" spans="1:9" ht="49.5">
      <c r="A52" s="41"/>
      <c r="B52" s="41"/>
      <c r="C52" s="24" t="s">
        <v>122</v>
      </c>
      <c r="D52" s="25">
        <v>0</v>
      </c>
      <c r="E52" s="155">
        <v>1155</v>
      </c>
      <c r="F52" s="155">
        <f t="shared" ref="F52:G52" si="37">+E52</f>
        <v>1155</v>
      </c>
      <c r="G52" s="155">
        <f t="shared" si="37"/>
        <v>1155</v>
      </c>
      <c r="I52" s="10"/>
    </row>
    <row r="53" spans="1:9" ht="49.5">
      <c r="A53" s="41"/>
      <c r="B53" s="41"/>
      <c r="C53" s="24" t="s">
        <v>123</v>
      </c>
      <c r="D53" s="25">
        <v>0</v>
      </c>
      <c r="E53" s="155">
        <v>280</v>
      </c>
      <c r="F53" s="155">
        <f t="shared" ref="F53:G53" si="38">+E53</f>
        <v>280</v>
      </c>
      <c r="G53" s="155">
        <f t="shared" si="38"/>
        <v>280</v>
      </c>
      <c r="I53" s="10"/>
    </row>
    <row r="54" spans="1:9" ht="66">
      <c r="A54" s="41"/>
      <c r="B54" s="41"/>
      <c r="C54" s="24" t="s">
        <v>124</v>
      </c>
      <c r="D54" s="25">
        <v>0</v>
      </c>
      <c r="E54" s="155">
        <v>1097</v>
      </c>
      <c r="F54" s="155">
        <f t="shared" ref="F54:G54" si="39">+E54</f>
        <v>1097</v>
      </c>
      <c r="G54" s="155">
        <f t="shared" si="39"/>
        <v>1097</v>
      </c>
      <c r="I54" s="10"/>
    </row>
    <row r="55" spans="1:9" ht="49.5">
      <c r="A55" s="41"/>
      <c r="B55" s="41"/>
      <c r="C55" s="24" t="s">
        <v>125</v>
      </c>
      <c r="D55" s="25">
        <v>0</v>
      </c>
      <c r="E55" s="155">
        <v>579</v>
      </c>
      <c r="F55" s="155">
        <f t="shared" ref="F55:G55" si="40">+E55</f>
        <v>579</v>
      </c>
      <c r="G55" s="155">
        <f t="shared" si="40"/>
        <v>579</v>
      </c>
      <c r="I55" s="10"/>
    </row>
    <row r="56" spans="1:9" ht="49.5">
      <c r="A56" s="41"/>
      <c r="B56" s="41"/>
      <c r="C56" s="24" t="s">
        <v>126</v>
      </c>
      <c r="D56" s="25">
        <v>0</v>
      </c>
      <c r="E56" s="155">
        <v>1270</v>
      </c>
      <c r="F56" s="155">
        <f t="shared" ref="F56:G56" si="41">+E56</f>
        <v>1270</v>
      </c>
      <c r="G56" s="155">
        <f t="shared" si="41"/>
        <v>1270</v>
      </c>
      <c r="I56" s="10"/>
    </row>
    <row r="57" spans="1:9" ht="49.5">
      <c r="A57" s="41"/>
      <c r="B57" s="41"/>
      <c r="C57" s="24" t="s">
        <v>127</v>
      </c>
      <c r="D57" s="25">
        <v>0</v>
      </c>
      <c r="E57" s="155">
        <v>36</v>
      </c>
      <c r="F57" s="155">
        <f t="shared" ref="F57:G57" si="42">+E57</f>
        <v>36</v>
      </c>
      <c r="G57" s="155">
        <f t="shared" si="42"/>
        <v>36</v>
      </c>
      <c r="I57" s="10"/>
    </row>
    <row r="58" spans="1:9" ht="66">
      <c r="A58" s="41"/>
      <c r="B58" s="41"/>
      <c r="C58" s="24" t="s">
        <v>128</v>
      </c>
      <c r="D58" s="25">
        <v>0</v>
      </c>
      <c r="E58" s="155">
        <v>27</v>
      </c>
      <c r="F58" s="155">
        <f t="shared" ref="F58:G58" si="43">+E58</f>
        <v>27</v>
      </c>
      <c r="G58" s="155">
        <f t="shared" si="43"/>
        <v>27</v>
      </c>
      <c r="I58" s="10"/>
    </row>
    <row r="59" spans="1:9" ht="49.5">
      <c r="A59" s="41"/>
      <c r="B59" s="41"/>
      <c r="C59" s="24" t="s">
        <v>133</v>
      </c>
      <c r="D59" s="25">
        <v>0</v>
      </c>
      <c r="E59" s="155">
        <v>742</v>
      </c>
      <c r="F59" s="155">
        <f t="shared" ref="F59:G59" si="44">+E59</f>
        <v>742</v>
      </c>
      <c r="G59" s="155">
        <f t="shared" si="44"/>
        <v>742</v>
      </c>
      <c r="I59" s="10"/>
    </row>
    <row r="60" spans="1:9" ht="49.5">
      <c r="A60" s="41"/>
      <c r="B60" s="41"/>
      <c r="C60" s="24" t="s">
        <v>134</v>
      </c>
      <c r="D60" s="25">
        <v>0</v>
      </c>
      <c r="E60" s="155">
        <v>1306</v>
      </c>
      <c r="F60" s="155">
        <f t="shared" ref="F60:G60" si="45">+E60</f>
        <v>1306</v>
      </c>
      <c r="G60" s="155">
        <f t="shared" si="45"/>
        <v>1306</v>
      </c>
      <c r="I60" s="10"/>
    </row>
    <row r="61" spans="1:9" ht="49.5">
      <c r="A61" s="41"/>
      <c r="B61" s="41"/>
      <c r="C61" s="24" t="s">
        <v>180</v>
      </c>
      <c r="D61" s="25">
        <v>0</v>
      </c>
      <c r="E61" s="25">
        <v>1504.2</v>
      </c>
      <c r="F61" s="25">
        <f t="shared" ref="F61:G61" si="46">+E61</f>
        <v>1504.2</v>
      </c>
      <c r="G61" s="25">
        <f t="shared" si="46"/>
        <v>1504.2</v>
      </c>
      <c r="I61" s="10"/>
    </row>
    <row r="62" spans="1:9" ht="49.5">
      <c r="A62" s="41"/>
      <c r="B62" s="41"/>
      <c r="C62" s="24" t="s">
        <v>137</v>
      </c>
      <c r="D62" s="25">
        <v>0</v>
      </c>
      <c r="E62" s="25">
        <v>1856</v>
      </c>
      <c r="F62" s="25">
        <f t="shared" ref="F62:G62" si="47">+E62</f>
        <v>1856</v>
      </c>
      <c r="G62" s="25">
        <f t="shared" si="47"/>
        <v>1856</v>
      </c>
      <c r="I62" s="10"/>
    </row>
    <row r="63" spans="1:9" ht="49.5">
      <c r="A63" s="41"/>
      <c r="B63" s="41"/>
      <c r="C63" s="24" t="s">
        <v>142</v>
      </c>
      <c r="D63" s="25">
        <v>0</v>
      </c>
      <c r="E63" s="25">
        <v>1166.3</v>
      </c>
      <c r="F63" s="25">
        <f t="shared" ref="F63:G63" si="48">+E63</f>
        <v>1166.3</v>
      </c>
      <c r="G63" s="25">
        <f t="shared" si="48"/>
        <v>1166.3</v>
      </c>
      <c r="I63" s="10"/>
    </row>
    <row r="64" spans="1:9" ht="66">
      <c r="A64" s="41"/>
      <c r="B64" s="41"/>
      <c r="C64" s="24" t="s">
        <v>143</v>
      </c>
      <c r="D64" s="25">
        <v>0</v>
      </c>
      <c r="E64" s="25">
        <v>1212.7</v>
      </c>
      <c r="F64" s="25">
        <f t="shared" ref="F64:G64" si="49">+E64</f>
        <v>1212.7</v>
      </c>
      <c r="G64" s="25">
        <f t="shared" si="49"/>
        <v>1212.7</v>
      </c>
      <c r="I64" s="10"/>
    </row>
    <row r="65" spans="1:9" s="9" customFormat="1" ht="33">
      <c r="A65" s="39"/>
      <c r="B65" s="39">
        <v>3</v>
      </c>
      <c r="C65" s="21" t="s">
        <v>95</v>
      </c>
      <c r="D65" s="27">
        <f>SUM(D66:D83)</f>
        <v>0</v>
      </c>
      <c r="E65" s="27">
        <f>SUM(E66:E83)</f>
        <v>8901.8000000000011</v>
      </c>
      <c r="F65" s="27">
        <f>SUM(F66:F83)</f>
        <v>8901.8000000000011</v>
      </c>
      <c r="G65" s="27">
        <f>SUM(G66:G83)</f>
        <v>8901.8000000000011</v>
      </c>
      <c r="I65" s="10"/>
    </row>
    <row r="66" spans="1:9" ht="49.5">
      <c r="A66" s="41"/>
      <c r="B66" s="41"/>
      <c r="C66" s="24" t="s">
        <v>171</v>
      </c>
      <c r="D66" s="25">
        <v>0</v>
      </c>
      <c r="E66" s="25">
        <v>390.7</v>
      </c>
      <c r="F66" s="25">
        <f t="shared" ref="F66:G66" si="50">+E66</f>
        <v>390.7</v>
      </c>
      <c r="G66" s="25">
        <f t="shared" si="50"/>
        <v>390.7</v>
      </c>
      <c r="I66" s="10"/>
    </row>
    <row r="67" spans="1:9" ht="49.5">
      <c r="A67" s="41"/>
      <c r="B67" s="41"/>
      <c r="C67" s="24" t="s">
        <v>108</v>
      </c>
      <c r="D67" s="25">
        <v>0</v>
      </c>
      <c r="E67" s="25">
        <v>540</v>
      </c>
      <c r="F67" s="25">
        <f t="shared" ref="F67:G67" si="51">+E67</f>
        <v>540</v>
      </c>
      <c r="G67" s="25">
        <f t="shared" si="51"/>
        <v>540</v>
      </c>
      <c r="I67" s="10"/>
    </row>
    <row r="68" spans="1:9" ht="33">
      <c r="A68" s="41"/>
      <c r="B68" s="41"/>
      <c r="C68" s="24" t="s">
        <v>114</v>
      </c>
      <c r="D68" s="25">
        <v>0</v>
      </c>
      <c r="E68" s="25">
        <v>330</v>
      </c>
      <c r="F68" s="25">
        <f t="shared" ref="F68:G68" si="52">+E68</f>
        <v>330</v>
      </c>
      <c r="G68" s="25">
        <f t="shared" si="52"/>
        <v>330</v>
      </c>
      <c r="I68" s="10"/>
    </row>
    <row r="69" spans="1:9" ht="33">
      <c r="A69" s="41"/>
      <c r="B69" s="41"/>
      <c r="C69" s="24" t="s">
        <v>115</v>
      </c>
      <c r="D69" s="25">
        <v>0</v>
      </c>
      <c r="E69" s="25">
        <v>647.9</v>
      </c>
      <c r="F69" s="25">
        <f t="shared" ref="F69:G69" si="53">+E69</f>
        <v>647.9</v>
      </c>
      <c r="G69" s="25">
        <f t="shared" si="53"/>
        <v>647.9</v>
      </c>
      <c r="I69" s="10"/>
    </row>
    <row r="70" spans="1:9" ht="49.5">
      <c r="A70" s="41"/>
      <c r="B70" s="41"/>
      <c r="C70" s="24" t="s">
        <v>116</v>
      </c>
      <c r="D70" s="25">
        <v>0</v>
      </c>
      <c r="E70" s="25">
        <v>715.5</v>
      </c>
      <c r="F70" s="25">
        <f t="shared" ref="F70:G70" si="54">+E70</f>
        <v>715.5</v>
      </c>
      <c r="G70" s="25">
        <f t="shared" si="54"/>
        <v>715.5</v>
      </c>
      <c r="I70" s="10"/>
    </row>
    <row r="71" spans="1:9" ht="33">
      <c r="A71" s="41"/>
      <c r="B71" s="41"/>
      <c r="C71" s="24" t="s">
        <v>120</v>
      </c>
      <c r="D71" s="25">
        <v>0</v>
      </c>
      <c r="E71" s="25">
        <v>940</v>
      </c>
      <c r="F71" s="25">
        <f t="shared" ref="F71:G71" si="55">+E71</f>
        <v>940</v>
      </c>
      <c r="G71" s="25">
        <f t="shared" si="55"/>
        <v>940</v>
      </c>
      <c r="I71" s="10"/>
    </row>
    <row r="72" spans="1:9" ht="33">
      <c r="A72" s="41"/>
      <c r="B72" s="41"/>
      <c r="C72" s="24" t="s">
        <v>121</v>
      </c>
      <c r="D72" s="25">
        <v>0</v>
      </c>
      <c r="E72" s="25">
        <v>450</v>
      </c>
      <c r="F72" s="25">
        <f t="shared" ref="F72:G72" si="56">+E72</f>
        <v>450</v>
      </c>
      <c r="G72" s="25">
        <f t="shared" si="56"/>
        <v>450</v>
      </c>
      <c r="I72" s="10"/>
    </row>
    <row r="73" spans="1:9" ht="49.5">
      <c r="A73" s="41"/>
      <c r="B73" s="41"/>
      <c r="C73" s="24" t="s">
        <v>135</v>
      </c>
      <c r="D73" s="25">
        <v>0</v>
      </c>
      <c r="E73" s="25">
        <v>316</v>
      </c>
      <c r="F73" s="25">
        <f t="shared" ref="F73:G73" si="57">+E73</f>
        <v>316</v>
      </c>
      <c r="G73" s="25">
        <f t="shared" si="57"/>
        <v>316</v>
      </c>
      <c r="I73" s="10"/>
    </row>
    <row r="74" spans="1:9" ht="33">
      <c r="A74" s="41"/>
      <c r="B74" s="41"/>
      <c r="C74" s="24" t="s">
        <v>138</v>
      </c>
      <c r="D74" s="25">
        <v>0</v>
      </c>
      <c r="E74" s="25">
        <v>540</v>
      </c>
      <c r="F74" s="25">
        <f t="shared" ref="F74:G74" si="58">+E74</f>
        <v>540</v>
      </c>
      <c r="G74" s="25">
        <f t="shared" si="58"/>
        <v>540</v>
      </c>
      <c r="I74" s="10"/>
    </row>
    <row r="75" spans="1:9" ht="33">
      <c r="A75" s="41"/>
      <c r="B75" s="41"/>
      <c r="C75" s="24" t="s">
        <v>139</v>
      </c>
      <c r="D75" s="25">
        <v>0</v>
      </c>
      <c r="E75" s="25">
        <v>472</v>
      </c>
      <c r="F75" s="25">
        <f t="shared" ref="F75:G75" si="59">+E75</f>
        <v>472</v>
      </c>
      <c r="G75" s="25">
        <f t="shared" si="59"/>
        <v>472</v>
      </c>
      <c r="I75" s="10"/>
    </row>
    <row r="76" spans="1:9" ht="33">
      <c r="A76" s="41"/>
      <c r="B76" s="41"/>
      <c r="C76" s="24" t="s">
        <v>140</v>
      </c>
      <c r="D76" s="25">
        <v>0</v>
      </c>
      <c r="E76" s="25">
        <v>240</v>
      </c>
      <c r="F76" s="25">
        <f t="shared" ref="F76:G76" si="60">+E76</f>
        <v>240</v>
      </c>
      <c r="G76" s="25">
        <f t="shared" si="60"/>
        <v>240</v>
      </c>
      <c r="I76" s="10"/>
    </row>
    <row r="77" spans="1:9" ht="33">
      <c r="A77" s="41"/>
      <c r="B77" s="41"/>
      <c r="C77" s="24" t="s">
        <v>141</v>
      </c>
      <c r="D77" s="25">
        <v>0</v>
      </c>
      <c r="E77" s="25">
        <v>120</v>
      </c>
      <c r="F77" s="25">
        <f t="shared" ref="F77:G77" si="61">+E77</f>
        <v>120</v>
      </c>
      <c r="G77" s="25">
        <f t="shared" si="61"/>
        <v>120</v>
      </c>
      <c r="I77" s="10"/>
    </row>
    <row r="78" spans="1:9" ht="49.5">
      <c r="A78" s="41"/>
      <c r="B78" s="41"/>
      <c r="C78" s="24" t="s">
        <v>178</v>
      </c>
      <c r="D78" s="25">
        <v>0</v>
      </c>
      <c r="E78" s="25">
        <v>377.6</v>
      </c>
      <c r="F78" s="25">
        <f t="shared" ref="F78:G78" si="62">+E78</f>
        <v>377.6</v>
      </c>
      <c r="G78" s="25">
        <f t="shared" si="62"/>
        <v>377.6</v>
      </c>
      <c r="I78" s="10"/>
    </row>
    <row r="79" spans="1:9" ht="33">
      <c r="A79" s="41"/>
      <c r="B79" s="41"/>
      <c r="C79" s="24" t="s">
        <v>144</v>
      </c>
      <c r="D79" s="25">
        <v>0</v>
      </c>
      <c r="E79" s="25">
        <v>429.3</v>
      </c>
      <c r="F79" s="25">
        <f t="shared" ref="F79:G79" si="63">+E79</f>
        <v>429.3</v>
      </c>
      <c r="G79" s="25">
        <f t="shared" si="63"/>
        <v>429.3</v>
      </c>
      <c r="I79" s="10"/>
    </row>
    <row r="80" spans="1:9" ht="49.5">
      <c r="A80" s="41"/>
      <c r="B80" s="41"/>
      <c r="C80" s="24" t="s">
        <v>172</v>
      </c>
      <c r="D80" s="25">
        <v>0</v>
      </c>
      <c r="E80" s="25">
        <v>400.8</v>
      </c>
      <c r="F80" s="25">
        <f t="shared" ref="F80:G80" si="64">+E80</f>
        <v>400.8</v>
      </c>
      <c r="G80" s="25">
        <f t="shared" si="64"/>
        <v>400.8</v>
      </c>
      <c r="I80" s="10"/>
    </row>
    <row r="81" spans="1:9" ht="49.5">
      <c r="A81" s="41"/>
      <c r="B81" s="41"/>
      <c r="C81" s="24" t="s">
        <v>173</v>
      </c>
      <c r="D81" s="25">
        <v>0</v>
      </c>
      <c r="E81" s="25">
        <v>868</v>
      </c>
      <c r="F81" s="25">
        <f t="shared" ref="F81:G81" si="65">+E81</f>
        <v>868</v>
      </c>
      <c r="G81" s="25">
        <f t="shared" si="65"/>
        <v>868</v>
      </c>
      <c r="I81" s="10"/>
    </row>
    <row r="82" spans="1:9" s="9" customFormat="1" ht="66">
      <c r="A82" s="39"/>
      <c r="B82" s="41"/>
      <c r="C82" s="24" t="s">
        <v>174</v>
      </c>
      <c r="D82" s="25">
        <v>0</v>
      </c>
      <c r="E82" s="25">
        <v>1015.3</v>
      </c>
      <c r="F82" s="25">
        <f t="shared" ref="F82:G82" si="66">+E82</f>
        <v>1015.3</v>
      </c>
      <c r="G82" s="25">
        <f t="shared" si="66"/>
        <v>1015.3</v>
      </c>
      <c r="I82" s="10"/>
    </row>
    <row r="83" spans="1:9" ht="33">
      <c r="A83" s="41"/>
      <c r="B83" s="41"/>
      <c r="C83" s="24" t="s">
        <v>145</v>
      </c>
      <c r="D83" s="25">
        <v>0</v>
      </c>
      <c r="E83" s="25">
        <v>108.7</v>
      </c>
      <c r="F83" s="25">
        <f>+E83</f>
        <v>108.7</v>
      </c>
      <c r="G83" s="25">
        <f>+F83</f>
        <v>108.7</v>
      </c>
      <c r="I83" s="10"/>
    </row>
    <row r="84" spans="1:9" s="9" customFormat="1" ht="34.5">
      <c r="A84" s="11"/>
      <c r="B84" s="49"/>
      <c r="C84" s="50" t="s">
        <v>42</v>
      </c>
      <c r="D84" s="51">
        <f>+D86</f>
        <v>0</v>
      </c>
      <c r="E84" s="51">
        <f t="shared" ref="E84:G84" si="67">+E86</f>
        <v>-44636</v>
      </c>
      <c r="F84" s="51">
        <f t="shared" si="67"/>
        <v>-44636</v>
      </c>
      <c r="G84" s="51">
        <f t="shared" si="67"/>
        <v>-44636</v>
      </c>
      <c r="I84" s="10"/>
    </row>
    <row r="85" spans="1:9">
      <c r="A85" s="12"/>
      <c r="B85" s="12"/>
      <c r="C85" s="52" t="s">
        <v>23</v>
      </c>
      <c r="D85" s="89"/>
      <c r="E85" s="89"/>
      <c r="F85" s="89"/>
      <c r="G85" s="89"/>
      <c r="H85" s="9"/>
      <c r="I85" s="10"/>
    </row>
    <row r="86" spans="1:9" s="10" customFormat="1">
      <c r="A86" s="53"/>
      <c r="B86" s="53"/>
      <c r="C86" s="50" t="s">
        <v>148</v>
      </c>
      <c r="D86" s="54">
        <f>+'2'!G30</f>
        <v>0</v>
      </c>
      <c r="E86" s="54">
        <f>-E15</f>
        <v>-44636</v>
      </c>
      <c r="F86" s="54">
        <f t="shared" ref="F86:G86" si="68">-F15</f>
        <v>-44636</v>
      </c>
      <c r="G86" s="54">
        <f t="shared" si="68"/>
        <v>-44636</v>
      </c>
      <c r="H86" s="9"/>
    </row>
    <row r="87" spans="1:9">
      <c r="H87" s="9"/>
      <c r="I87" s="10"/>
    </row>
    <row r="88" spans="1:9">
      <c r="D88" s="23"/>
      <c r="H88" s="9"/>
      <c r="I88" s="10"/>
    </row>
  </sheetData>
  <mergeCells count="9">
    <mergeCell ref="A7:B7"/>
    <mergeCell ref="C7:C8"/>
    <mergeCell ref="A1:G1"/>
    <mergeCell ref="A2:G2"/>
    <mergeCell ref="A3:G3"/>
    <mergeCell ref="A4:G4"/>
    <mergeCell ref="A5:G5"/>
    <mergeCell ref="F6:G6"/>
    <mergeCell ref="D7:G7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  <ignoredErrors>
    <ignoredError sqref="D12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7" zoomScaleNormal="100" zoomScaleSheetLayoutView="100" workbookViewId="0"/>
  </sheetViews>
  <sheetFormatPr defaultRowHeight="13.5"/>
  <cols>
    <col min="1" max="1" width="28.5703125" style="15" customWidth="1"/>
    <col min="2" max="2" width="51.140625" style="15" customWidth="1"/>
    <col min="3" max="4" width="14" style="15" customWidth="1"/>
    <col min="5" max="5" width="14.28515625" style="15" customWidth="1"/>
    <col min="6" max="6" width="15.5703125" style="15" customWidth="1"/>
    <col min="7" max="256" width="9.140625" style="15"/>
    <col min="257" max="257" width="28.5703125" style="15" customWidth="1"/>
    <col min="258" max="258" width="51.140625" style="15" customWidth="1"/>
    <col min="259" max="260" width="14" style="15" customWidth="1"/>
    <col min="261" max="261" width="14.28515625" style="15" customWidth="1"/>
    <col min="262" max="262" width="15.5703125" style="15" customWidth="1"/>
    <col min="263" max="512" width="9.140625" style="15"/>
    <col min="513" max="513" width="28.5703125" style="15" customWidth="1"/>
    <col min="514" max="514" width="51.140625" style="15" customWidth="1"/>
    <col min="515" max="516" width="14" style="15" customWidth="1"/>
    <col min="517" max="517" width="14.28515625" style="15" customWidth="1"/>
    <col min="518" max="518" width="15.5703125" style="15" customWidth="1"/>
    <col min="519" max="768" width="9.140625" style="15"/>
    <col min="769" max="769" width="28.5703125" style="15" customWidth="1"/>
    <col min="770" max="770" width="51.140625" style="15" customWidth="1"/>
    <col min="771" max="772" width="14" style="15" customWidth="1"/>
    <col min="773" max="773" width="14.28515625" style="15" customWidth="1"/>
    <col min="774" max="774" width="15.5703125" style="15" customWidth="1"/>
    <col min="775" max="1024" width="9.140625" style="15"/>
    <col min="1025" max="1025" width="28.5703125" style="15" customWidth="1"/>
    <col min="1026" max="1026" width="51.140625" style="15" customWidth="1"/>
    <col min="1027" max="1028" width="14" style="15" customWidth="1"/>
    <col min="1029" max="1029" width="14.28515625" style="15" customWidth="1"/>
    <col min="1030" max="1030" width="15.5703125" style="15" customWidth="1"/>
    <col min="1031" max="1280" width="9.140625" style="15"/>
    <col min="1281" max="1281" width="28.5703125" style="15" customWidth="1"/>
    <col min="1282" max="1282" width="51.140625" style="15" customWidth="1"/>
    <col min="1283" max="1284" width="14" style="15" customWidth="1"/>
    <col min="1285" max="1285" width="14.28515625" style="15" customWidth="1"/>
    <col min="1286" max="1286" width="15.5703125" style="15" customWidth="1"/>
    <col min="1287" max="1536" width="9.140625" style="15"/>
    <col min="1537" max="1537" width="28.5703125" style="15" customWidth="1"/>
    <col min="1538" max="1538" width="51.140625" style="15" customWidth="1"/>
    <col min="1539" max="1540" width="14" style="15" customWidth="1"/>
    <col min="1541" max="1541" width="14.28515625" style="15" customWidth="1"/>
    <col min="1542" max="1542" width="15.5703125" style="15" customWidth="1"/>
    <col min="1543" max="1792" width="9.140625" style="15"/>
    <col min="1793" max="1793" width="28.5703125" style="15" customWidth="1"/>
    <col min="1794" max="1794" width="51.140625" style="15" customWidth="1"/>
    <col min="1795" max="1796" width="14" style="15" customWidth="1"/>
    <col min="1797" max="1797" width="14.28515625" style="15" customWidth="1"/>
    <col min="1798" max="1798" width="15.5703125" style="15" customWidth="1"/>
    <col min="1799" max="2048" width="9.140625" style="15"/>
    <col min="2049" max="2049" width="28.5703125" style="15" customWidth="1"/>
    <col min="2050" max="2050" width="51.140625" style="15" customWidth="1"/>
    <col min="2051" max="2052" width="14" style="15" customWidth="1"/>
    <col min="2053" max="2053" width="14.28515625" style="15" customWidth="1"/>
    <col min="2054" max="2054" width="15.5703125" style="15" customWidth="1"/>
    <col min="2055" max="2304" width="9.140625" style="15"/>
    <col min="2305" max="2305" width="28.5703125" style="15" customWidth="1"/>
    <col min="2306" max="2306" width="51.140625" style="15" customWidth="1"/>
    <col min="2307" max="2308" width="14" style="15" customWidth="1"/>
    <col min="2309" max="2309" width="14.28515625" style="15" customWidth="1"/>
    <col min="2310" max="2310" width="15.5703125" style="15" customWidth="1"/>
    <col min="2311" max="2560" width="9.140625" style="15"/>
    <col min="2561" max="2561" width="28.5703125" style="15" customWidth="1"/>
    <col min="2562" max="2562" width="51.140625" style="15" customWidth="1"/>
    <col min="2563" max="2564" width="14" style="15" customWidth="1"/>
    <col min="2565" max="2565" width="14.28515625" style="15" customWidth="1"/>
    <col min="2566" max="2566" width="15.5703125" style="15" customWidth="1"/>
    <col min="2567" max="2816" width="9.140625" style="15"/>
    <col min="2817" max="2817" width="28.5703125" style="15" customWidth="1"/>
    <col min="2818" max="2818" width="51.140625" style="15" customWidth="1"/>
    <col min="2819" max="2820" width="14" style="15" customWidth="1"/>
    <col min="2821" max="2821" width="14.28515625" style="15" customWidth="1"/>
    <col min="2822" max="2822" width="15.5703125" style="15" customWidth="1"/>
    <col min="2823" max="3072" width="9.140625" style="15"/>
    <col min="3073" max="3073" width="28.5703125" style="15" customWidth="1"/>
    <col min="3074" max="3074" width="51.140625" style="15" customWidth="1"/>
    <col min="3075" max="3076" width="14" style="15" customWidth="1"/>
    <col min="3077" max="3077" width="14.28515625" style="15" customWidth="1"/>
    <col min="3078" max="3078" width="15.5703125" style="15" customWidth="1"/>
    <col min="3079" max="3328" width="9.140625" style="15"/>
    <col min="3329" max="3329" width="28.5703125" style="15" customWidth="1"/>
    <col min="3330" max="3330" width="51.140625" style="15" customWidth="1"/>
    <col min="3331" max="3332" width="14" style="15" customWidth="1"/>
    <col min="3333" max="3333" width="14.28515625" style="15" customWidth="1"/>
    <col min="3334" max="3334" width="15.5703125" style="15" customWidth="1"/>
    <col min="3335" max="3584" width="9.140625" style="15"/>
    <col min="3585" max="3585" width="28.5703125" style="15" customWidth="1"/>
    <col min="3586" max="3586" width="51.140625" style="15" customWidth="1"/>
    <col min="3587" max="3588" width="14" style="15" customWidth="1"/>
    <col min="3589" max="3589" width="14.28515625" style="15" customWidth="1"/>
    <col min="3590" max="3590" width="15.5703125" style="15" customWidth="1"/>
    <col min="3591" max="3840" width="9.140625" style="15"/>
    <col min="3841" max="3841" width="28.5703125" style="15" customWidth="1"/>
    <col min="3842" max="3842" width="51.140625" style="15" customWidth="1"/>
    <col min="3843" max="3844" width="14" style="15" customWidth="1"/>
    <col min="3845" max="3845" width="14.28515625" style="15" customWidth="1"/>
    <col min="3846" max="3846" width="15.5703125" style="15" customWidth="1"/>
    <col min="3847" max="4096" width="9.140625" style="15"/>
    <col min="4097" max="4097" width="28.5703125" style="15" customWidth="1"/>
    <col min="4098" max="4098" width="51.140625" style="15" customWidth="1"/>
    <col min="4099" max="4100" width="14" style="15" customWidth="1"/>
    <col min="4101" max="4101" width="14.28515625" style="15" customWidth="1"/>
    <col min="4102" max="4102" width="15.5703125" style="15" customWidth="1"/>
    <col min="4103" max="4352" width="9.140625" style="15"/>
    <col min="4353" max="4353" width="28.5703125" style="15" customWidth="1"/>
    <col min="4354" max="4354" width="51.140625" style="15" customWidth="1"/>
    <col min="4355" max="4356" width="14" style="15" customWidth="1"/>
    <col min="4357" max="4357" width="14.28515625" style="15" customWidth="1"/>
    <col min="4358" max="4358" width="15.5703125" style="15" customWidth="1"/>
    <col min="4359" max="4608" width="9.140625" style="15"/>
    <col min="4609" max="4609" width="28.5703125" style="15" customWidth="1"/>
    <col min="4610" max="4610" width="51.140625" style="15" customWidth="1"/>
    <col min="4611" max="4612" width="14" style="15" customWidth="1"/>
    <col min="4613" max="4613" width="14.28515625" style="15" customWidth="1"/>
    <col min="4614" max="4614" width="15.5703125" style="15" customWidth="1"/>
    <col min="4615" max="4864" width="9.140625" style="15"/>
    <col min="4865" max="4865" width="28.5703125" style="15" customWidth="1"/>
    <col min="4866" max="4866" width="51.140625" style="15" customWidth="1"/>
    <col min="4867" max="4868" width="14" style="15" customWidth="1"/>
    <col min="4869" max="4869" width="14.28515625" style="15" customWidth="1"/>
    <col min="4870" max="4870" width="15.5703125" style="15" customWidth="1"/>
    <col min="4871" max="5120" width="9.140625" style="15"/>
    <col min="5121" max="5121" width="28.5703125" style="15" customWidth="1"/>
    <col min="5122" max="5122" width="51.140625" style="15" customWidth="1"/>
    <col min="5123" max="5124" width="14" style="15" customWidth="1"/>
    <col min="5125" max="5125" width="14.28515625" style="15" customWidth="1"/>
    <col min="5126" max="5126" width="15.5703125" style="15" customWidth="1"/>
    <col min="5127" max="5376" width="9.140625" style="15"/>
    <col min="5377" max="5377" width="28.5703125" style="15" customWidth="1"/>
    <col min="5378" max="5378" width="51.140625" style="15" customWidth="1"/>
    <col min="5379" max="5380" width="14" style="15" customWidth="1"/>
    <col min="5381" max="5381" width="14.28515625" style="15" customWidth="1"/>
    <col min="5382" max="5382" width="15.5703125" style="15" customWidth="1"/>
    <col min="5383" max="5632" width="9.140625" style="15"/>
    <col min="5633" max="5633" width="28.5703125" style="15" customWidth="1"/>
    <col min="5634" max="5634" width="51.140625" style="15" customWidth="1"/>
    <col min="5635" max="5636" width="14" style="15" customWidth="1"/>
    <col min="5637" max="5637" width="14.28515625" style="15" customWidth="1"/>
    <col min="5638" max="5638" width="15.5703125" style="15" customWidth="1"/>
    <col min="5639" max="5888" width="9.140625" style="15"/>
    <col min="5889" max="5889" width="28.5703125" style="15" customWidth="1"/>
    <col min="5890" max="5890" width="51.140625" style="15" customWidth="1"/>
    <col min="5891" max="5892" width="14" style="15" customWidth="1"/>
    <col min="5893" max="5893" width="14.28515625" style="15" customWidth="1"/>
    <col min="5894" max="5894" width="15.5703125" style="15" customWidth="1"/>
    <col min="5895" max="6144" width="9.140625" style="15"/>
    <col min="6145" max="6145" width="28.5703125" style="15" customWidth="1"/>
    <col min="6146" max="6146" width="51.140625" style="15" customWidth="1"/>
    <col min="6147" max="6148" width="14" style="15" customWidth="1"/>
    <col min="6149" max="6149" width="14.28515625" style="15" customWidth="1"/>
    <col min="6150" max="6150" width="15.5703125" style="15" customWidth="1"/>
    <col min="6151" max="6400" width="9.140625" style="15"/>
    <col min="6401" max="6401" width="28.5703125" style="15" customWidth="1"/>
    <col min="6402" max="6402" width="51.140625" style="15" customWidth="1"/>
    <col min="6403" max="6404" width="14" style="15" customWidth="1"/>
    <col min="6405" max="6405" width="14.28515625" style="15" customWidth="1"/>
    <col min="6406" max="6406" width="15.5703125" style="15" customWidth="1"/>
    <col min="6407" max="6656" width="9.140625" style="15"/>
    <col min="6657" max="6657" width="28.5703125" style="15" customWidth="1"/>
    <col min="6658" max="6658" width="51.140625" style="15" customWidth="1"/>
    <col min="6659" max="6660" width="14" style="15" customWidth="1"/>
    <col min="6661" max="6661" width="14.28515625" style="15" customWidth="1"/>
    <col min="6662" max="6662" width="15.5703125" style="15" customWidth="1"/>
    <col min="6663" max="6912" width="9.140625" style="15"/>
    <col min="6913" max="6913" width="28.5703125" style="15" customWidth="1"/>
    <col min="6914" max="6914" width="51.140625" style="15" customWidth="1"/>
    <col min="6915" max="6916" width="14" style="15" customWidth="1"/>
    <col min="6917" max="6917" width="14.28515625" style="15" customWidth="1"/>
    <col min="6918" max="6918" width="15.5703125" style="15" customWidth="1"/>
    <col min="6919" max="7168" width="9.140625" style="15"/>
    <col min="7169" max="7169" width="28.5703125" style="15" customWidth="1"/>
    <col min="7170" max="7170" width="51.140625" style="15" customWidth="1"/>
    <col min="7171" max="7172" width="14" style="15" customWidth="1"/>
    <col min="7173" max="7173" width="14.28515625" style="15" customWidth="1"/>
    <col min="7174" max="7174" width="15.5703125" style="15" customWidth="1"/>
    <col min="7175" max="7424" width="9.140625" style="15"/>
    <col min="7425" max="7425" width="28.5703125" style="15" customWidth="1"/>
    <col min="7426" max="7426" width="51.140625" style="15" customWidth="1"/>
    <col min="7427" max="7428" width="14" style="15" customWidth="1"/>
    <col min="7429" max="7429" width="14.28515625" style="15" customWidth="1"/>
    <col min="7430" max="7430" width="15.5703125" style="15" customWidth="1"/>
    <col min="7431" max="7680" width="9.140625" style="15"/>
    <col min="7681" max="7681" width="28.5703125" style="15" customWidth="1"/>
    <col min="7682" max="7682" width="51.140625" style="15" customWidth="1"/>
    <col min="7683" max="7684" width="14" style="15" customWidth="1"/>
    <col min="7685" max="7685" width="14.28515625" style="15" customWidth="1"/>
    <col min="7686" max="7686" width="15.5703125" style="15" customWidth="1"/>
    <col min="7687" max="7936" width="9.140625" style="15"/>
    <col min="7937" max="7937" width="28.5703125" style="15" customWidth="1"/>
    <col min="7938" max="7938" width="51.140625" style="15" customWidth="1"/>
    <col min="7939" max="7940" width="14" style="15" customWidth="1"/>
    <col min="7941" max="7941" width="14.28515625" style="15" customWidth="1"/>
    <col min="7942" max="7942" width="15.5703125" style="15" customWidth="1"/>
    <col min="7943" max="8192" width="9.140625" style="15"/>
    <col min="8193" max="8193" width="28.5703125" style="15" customWidth="1"/>
    <col min="8194" max="8194" width="51.140625" style="15" customWidth="1"/>
    <col min="8195" max="8196" width="14" style="15" customWidth="1"/>
    <col min="8197" max="8197" width="14.28515625" style="15" customWidth="1"/>
    <col min="8198" max="8198" width="15.5703125" style="15" customWidth="1"/>
    <col min="8199" max="8448" width="9.140625" style="15"/>
    <col min="8449" max="8449" width="28.5703125" style="15" customWidth="1"/>
    <col min="8450" max="8450" width="51.140625" style="15" customWidth="1"/>
    <col min="8451" max="8452" width="14" style="15" customWidth="1"/>
    <col min="8453" max="8453" width="14.28515625" style="15" customWidth="1"/>
    <col min="8454" max="8454" width="15.5703125" style="15" customWidth="1"/>
    <col min="8455" max="8704" width="9.140625" style="15"/>
    <col min="8705" max="8705" width="28.5703125" style="15" customWidth="1"/>
    <col min="8706" max="8706" width="51.140625" style="15" customWidth="1"/>
    <col min="8707" max="8708" width="14" style="15" customWidth="1"/>
    <col min="8709" max="8709" width="14.28515625" style="15" customWidth="1"/>
    <col min="8710" max="8710" width="15.5703125" style="15" customWidth="1"/>
    <col min="8711" max="8960" width="9.140625" style="15"/>
    <col min="8961" max="8961" width="28.5703125" style="15" customWidth="1"/>
    <col min="8962" max="8962" width="51.140625" style="15" customWidth="1"/>
    <col min="8963" max="8964" width="14" style="15" customWidth="1"/>
    <col min="8965" max="8965" width="14.28515625" style="15" customWidth="1"/>
    <col min="8966" max="8966" width="15.5703125" style="15" customWidth="1"/>
    <col min="8967" max="9216" width="9.140625" style="15"/>
    <col min="9217" max="9217" width="28.5703125" style="15" customWidth="1"/>
    <col min="9218" max="9218" width="51.140625" style="15" customWidth="1"/>
    <col min="9219" max="9220" width="14" style="15" customWidth="1"/>
    <col min="9221" max="9221" width="14.28515625" style="15" customWidth="1"/>
    <col min="9222" max="9222" width="15.5703125" style="15" customWidth="1"/>
    <col min="9223" max="9472" width="9.140625" style="15"/>
    <col min="9473" max="9473" width="28.5703125" style="15" customWidth="1"/>
    <col min="9474" max="9474" width="51.140625" style="15" customWidth="1"/>
    <col min="9475" max="9476" width="14" style="15" customWidth="1"/>
    <col min="9477" max="9477" width="14.28515625" style="15" customWidth="1"/>
    <col min="9478" max="9478" width="15.5703125" style="15" customWidth="1"/>
    <col min="9479" max="9728" width="9.140625" style="15"/>
    <col min="9729" max="9729" width="28.5703125" style="15" customWidth="1"/>
    <col min="9730" max="9730" width="51.140625" style="15" customWidth="1"/>
    <col min="9731" max="9732" width="14" style="15" customWidth="1"/>
    <col min="9733" max="9733" width="14.28515625" style="15" customWidth="1"/>
    <col min="9734" max="9734" width="15.5703125" style="15" customWidth="1"/>
    <col min="9735" max="9984" width="9.140625" style="15"/>
    <col min="9985" max="9985" width="28.5703125" style="15" customWidth="1"/>
    <col min="9986" max="9986" width="51.140625" style="15" customWidth="1"/>
    <col min="9987" max="9988" width="14" style="15" customWidth="1"/>
    <col min="9989" max="9989" width="14.28515625" style="15" customWidth="1"/>
    <col min="9990" max="9990" width="15.5703125" style="15" customWidth="1"/>
    <col min="9991" max="10240" width="9.140625" style="15"/>
    <col min="10241" max="10241" width="28.5703125" style="15" customWidth="1"/>
    <col min="10242" max="10242" width="51.140625" style="15" customWidth="1"/>
    <col min="10243" max="10244" width="14" style="15" customWidth="1"/>
    <col min="10245" max="10245" width="14.28515625" style="15" customWidth="1"/>
    <col min="10246" max="10246" width="15.5703125" style="15" customWidth="1"/>
    <col min="10247" max="10496" width="9.140625" style="15"/>
    <col min="10497" max="10497" width="28.5703125" style="15" customWidth="1"/>
    <col min="10498" max="10498" width="51.140625" style="15" customWidth="1"/>
    <col min="10499" max="10500" width="14" style="15" customWidth="1"/>
    <col min="10501" max="10501" width="14.28515625" style="15" customWidth="1"/>
    <col min="10502" max="10502" width="15.5703125" style="15" customWidth="1"/>
    <col min="10503" max="10752" width="9.140625" style="15"/>
    <col min="10753" max="10753" width="28.5703125" style="15" customWidth="1"/>
    <col min="10754" max="10754" width="51.140625" style="15" customWidth="1"/>
    <col min="10755" max="10756" width="14" style="15" customWidth="1"/>
    <col min="10757" max="10757" width="14.28515625" style="15" customWidth="1"/>
    <col min="10758" max="10758" width="15.5703125" style="15" customWidth="1"/>
    <col min="10759" max="11008" width="9.140625" style="15"/>
    <col min="11009" max="11009" width="28.5703125" style="15" customWidth="1"/>
    <col min="11010" max="11010" width="51.140625" style="15" customWidth="1"/>
    <col min="11011" max="11012" width="14" style="15" customWidth="1"/>
    <col min="11013" max="11013" width="14.28515625" style="15" customWidth="1"/>
    <col min="11014" max="11014" width="15.5703125" style="15" customWidth="1"/>
    <col min="11015" max="11264" width="9.140625" style="15"/>
    <col min="11265" max="11265" width="28.5703125" style="15" customWidth="1"/>
    <col min="11266" max="11266" width="51.140625" style="15" customWidth="1"/>
    <col min="11267" max="11268" width="14" style="15" customWidth="1"/>
    <col min="11269" max="11269" width="14.28515625" style="15" customWidth="1"/>
    <col min="11270" max="11270" width="15.5703125" style="15" customWidth="1"/>
    <col min="11271" max="11520" width="9.140625" style="15"/>
    <col min="11521" max="11521" width="28.5703125" style="15" customWidth="1"/>
    <col min="11522" max="11522" width="51.140625" style="15" customWidth="1"/>
    <col min="11523" max="11524" width="14" style="15" customWidth="1"/>
    <col min="11525" max="11525" width="14.28515625" style="15" customWidth="1"/>
    <col min="11526" max="11526" width="15.5703125" style="15" customWidth="1"/>
    <col min="11527" max="11776" width="9.140625" style="15"/>
    <col min="11777" max="11777" width="28.5703125" style="15" customWidth="1"/>
    <col min="11778" max="11778" width="51.140625" style="15" customWidth="1"/>
    <col min="11779" max="11780" width="14" style="15" customWidth="1"/>
    <col min="11781" max="11781" width="14.28515625" style="15" customWidth="1"/>
    <col min="11782" max="11782" width="15.5703125" style="15" customWidth="1"/>
    <col min="11783" max="12032" width="9.140625" style="15"/>
    <col min="12033" max="12033" width="28.5703125" style="15" customWidth="1"/>
    <col min="12034" max="12034" width="51.140625" style="15" customWidth="1"/>
    <col min="12035" max="12036" width="14" style="15" customWidth="1"/>
    <col min="12037" max="12037" width="14.28515625" style="15" customWidth="1"/>
    <col min="12038" max="12038" width="15.5703125" style="15" customWidth="1"/>
    <col min="12039" max="12288" width="9.140625" style="15"/>
    <col min="12289" max="12289" width="28.5703125" style="15" customWidth="1"/>
    <col min="12290" max="12290" width="51.140625" style="15" customWidth="1"/>
    <col min="12291" max="12292" width="14" style="15" customWidth="1"/>
    <col min="12293" max="12293" width="14.28515625" style="15" customWidth="1"/>
    <col min="12294" max="12294" width="15.5703125" style="15" customWidth="1"/>
    <col min="12295" max="12544" width="9.140625" style="15"/>
    <col min="12545" max="12545" width="28.5703125" style="15" customWidth="1"/>
    <col min="12546" max="12546" width="51.140625" style="15" customWidth="1"/>
    <col min="12547" max="12548" width="14" style="15" customWidth="1"/>
    <col min="12549" max="12549" width="14.28515625" style="15" customWidth="1"/>
    <col min="12550" max="12550" width="15.5703125" style="15" customWidth="1"/>
    <col min="12551" max="12800" width="9.140625" style="15"/>
    <col min="12801" max="12801" width="28.5703125" style="15" customWidth="1"/>
    <col min="12802" max="12802" width="51.140625" style="15" customWidth="1"/>
    <col min="12803" max="12804" width="14" style="15" customWidth="1"/>
    <col min="12805" max="12805" width="14.28515625" style="15" customWidth="1"/>
    <col min="12806" max="12806" width="15.5703125" style="15" customWidth="1"/>
    <col min="12807" max="13056" width="9.140625" style="15"/>
    <col min="13057" max="13057" width="28.5703125" style="15" customWidth="1"/>
    <col min="13058" max="13058" width="51.140625" style="15" customWidth="1"/>
    <col min="13059" max="13060" width="14" style="15" customWidth="1"/>
    <col min="13061" max="13061" width="14.28515625" style="15" customWidth="1"/>
    <col min="13062" max="13062" width="15.5703125" style="15" customWidth="1"/>
    <col min="13063" max="13312" width="9.140625" style="15"/>
    <col min="13313" max="13313" width="28.5703125" style="15" customWidth="1"/>
    <col min="13314" max="13314" width="51.140625" style="15" customWidth="1"/>
    <col min="13315" max="13316" width="14" style="15" customWidth="1"/>
    <col min="13317" max="13317" width="14.28515625" style="15" customWidth="1"/>
    <col min="13318" max="13318" width="15.5703125" style="15" customWidth="1"/>
    <col min="13319" max="13568" width="9.140625" style="15"/>
    <col min="13569" max="13569" width="28.5703125" style="15" customWidth="1"/>
    <col min="13570" max="13570" width="51.140625" style="15" customWidth="1"/>
    <col min="13571" max="13572" width="14" style="15" customWidth="1"/>
    <col min="13573" max="13573" width="14.28515625" style="15" customWidth="1"/>
    <col min="13574" max="13574" width="15.5703125" style="15" customWidth="1"/>
    <col min="13575" max="13824" width="9.140625" style="15"/>
    <col min="13825" max="13825" width="28.5703125" style="15" customWidth="1"/>
    <col min="13826" max="13826" width="51.140625" style="15" customWidth="1"/>
    <col min="13827" max="13828" width="14" style="15" customWidth="1"/>
    <col min="13829" max="13829" width="14.28515625" style="15" customWidth="1"/>
    <col min="13830" max="13830" width="15.5703125" style="15" customWidth="1"/>
    <col min="13831" max="14080" width="9.140625" style="15"/>
    <col min="14081" max="14081" width="28.5703125" style="15" customWidth="1"/>
    <col min="14082" max="14082" width="51.140625" style="15" customWidth="1"/>
    <col min="14083" max="14084" width="14" style="15" customWidth="1"/>
    <col min="14085" max="14085" width="14.28515625" style="15" customWidth="1"/>
    <col min="14086" max="14086" width="15.5703125" style="15" customWidth="1"/>
    <col min="14087" max="14336" width="9.140625" style="15"/>
    <col min="14337" max="14337" width="28.5703125" style="15" customWidth="1"/>
    <col min="14338" max="14338" width="51.140625" style="15" customWidth="1"/>
    <col min="14339" max="14340" width="14" style="15" customWidth="1"/>
    <col min="14341" max="14341" width="14.28515625" style="15" customWidth="1"/>
    <col min="14342" max="14342" width="15.5703125" style="15" customWidth="1"/>
    <col min="14343" max="14592" width="9.140625" style="15"/>
    <col min="14593" max="14593" width="28.5703125" style="15" customWidth="1"/>
    <col min="14594" max="14594" width="51.140625" style="15" customWidth="1"/>
    <col min="14595" max="14596" width="14" style="15" customWidth="1"/>
    <col min="14597" max="14597" width="14.28515625" style="15" customWidth="1"/>
    <col min="14598" max="14598" width="15.5703125" style="15" customWidth="1"/>
    <col min="14599" max="14848" width="9.140625" style="15"/>
    <col min="14849" max="14849" width="28.5703125" style="15" customWidth="1"/>
    <col min="14850" max="14850" width="51.140625" style="15" customWidth="1"/>
    <col min="14851" max="14852" width="14" style="15" customWidth="1"/>
    <col min="14853" max="14853" width="14.28515625" style="15" customWidth="1"/>
    <col min="14854" max="14854" width="15.5703125" style="15" customWidth="1"/>
    <col min="14855" max="15104" width="9.140625" style="15"/>
    <col min="15105" max="15105" width="28.5703125" style="15" customWidth="1"/>
    <col min="15106" max="15106" width="51.140625" style="15" customWidth="1"/>
    <col min="15107" max="15108" width="14" style="15" customWidth="1"/>
    <col min="15109" max="15109" width="14.28515625" style="15" customWidth="1"/>
    <col min="15110" max="15110" width="15.5703125" style="15" customWidth="1"/>
    <col min="15111" max="15360" width="9.140625" style="15"/>
    <col min="15361" max="15361" width="28.5703125" style="15" customWidth="1"/>
    <col min="15362" max="15362" width="51.140625" style="15" customWidth="1"/>
    <col min="15363" max="15364" width="14" style="15" customWidth="1"/>
    <col min="15365" max="15365" width="14.28515625" style="15" customWidth="1"/>
    <col min="15366" max="15366" width="15.5703125" style="15" customWidth="1"/>
    <col min="15367" max="15616" width="9.140625" style="15"/>
    <col min="15617" max="15617" width="28.5703125" style="15" customWidth="1"/>
    <col min="15618" max="15618" width="51.140625" style="15" customWidth="1"/>
    <col min="15619" max="15620" width="14" style="15" customWidth="1"/>
    <col min="15621" max="15621" width="14.28515625" style="15" customWidth="1"/>
    <col min="15622" max="15622" width="15.5703125" style="15" customWidth="1"/>
    <col min="15623" max="15872" width="9.140625" style="15"/>
    <col min="15873" max="15873" width="28.5703125" style="15" customWidth="1"/>
    <col min="15874" max="15874" width="51.140625" style="15" customWidth="1"/>
    <col min="15875" max="15876" width="14" style="15" customWidth="1"/>
    <col min="15877" max="15877" width="14.28515625" style="15" customWidth="1"/>
    <col min="15878" max="15878" width="15.5703125" style="15" customWidth="1"/>
    <col min="15879" max="16128" width="9.140625" style="15"/>
    <col min="16129" max="16129" width="28.5703125" style="15" customWidth="1"/>
    <col min="16130" max="16130" width="51.140625" style="15" customWidth="1"/>
    <col min="16131" max="16132" width="14" style="15" customWidth="1"/>
    <col min="16133" max="16133" width="14.28515625" style="15" customWidth="1"/>
    <col min="16134" max="16134" width="15.5703125" style="15" customWidth="1"/>
    <col min="16135" max="16384" width="9.140625" style="15"/>
  </cols>
  <sheetData>
    <row r="1" spans="1:7" ht="14.25">
      <c r="F1" s="16" t="s">
        <v>55</v>
      </c>
    </row>
    <row r="2" spans="1:7" s="4" customFormat="1" ht="17.25" customHeight="1">
      <c r="A2" s="172" t="s">
        <v>150</v>
      </c>
      <c r="B2" s="172"/>
      <c r="C2" s="172"/>
      <c r="D2" s="172"/>
      <c r="E2" s="172"/>
      <c r="F2" s="172"/>
      <c r="G2" s="20"/>
    </row>
    <row r="3" spans="1:7" s="4" customFormat="1" ht="17.25" customHeight="1">
      <c r="A3" s="172" t="s">
        <v>0</v>
      </c>
      <c r="B3" s="172"/>
      <c r="C3" s="172"/>
      <c r="D3" s="172"/>
      <c r="E3" s="172"/>
      <c r="F3" s="172"/>
      <c r="G3" s="20"/>
    </row>
    <row r="4" spans="1:7" ht="14.25">
      <c r="F4" s="16"/>
    </row>
    <row r="5" spans="1:7" ht="43.5" customHeight="1">
      <c r="A5" s="191" t="s">
        <v>157</v>
      </c>
      <c r="B5" s="191"/>
      <c r="C5" s="191"/>
      <c r="D5" s="191"/>
      <c r="E5" s="191"/>
      <c r="F5" s="191"/>
    </row>
    <row r="7" spans="1:7" s="90" customFormat="1" ht="17.25">
      <c r="A7" s="192" t="s">
        <v>41</v>
      </c>
      <c r="B7" s="192"/>
      <c r="C7" s="192"/>
      <c r="D7" s="192"/>
      <c r="E7" s="192"/>
      <c r="F7" s="192"/>
    </row>
    <row r="8" spans="1:7" s="90" customFormat="1" ht="14.25">
      <c r="A8" s="91" t="s">
        <v>40</v>
      </c>
    </row>
    <row r="9" spans="1:7" s="90" customFormat="1" ht="14.25">
      <c r="A9" s="91"/>
    </row>
    <row r="10" spans="1:7" s="90" customFormat="1" ht="14.25">
      <c r="A10" s="92" t="s">
        <v>11</v>
      </c>
      <c r="B10" s="92" t="s">
        <v>12</v>
      </c>
    </row>
    <row r="11" spans="1:7" s="90" customFormat="1">
      <c r="A11" s="93" t="s">
        <v>56</v>
      </c>
      <c r="B11" s="93" t="s">
        <v>57</v>
      </c>
    </row>
    <row r="12" spans="1:7" s="90" customFormat="1">
      <c r="A12" s="94"/>
      <c r="B12" s="94"/>
    </row>
    <row r="13" spans="1:7" s="90" customFormat="1" ht="14.25">
      <c r="A13" s="95" t="s">
        <v>13</v>
      </c>
    </row>
    <row r="14" spans="1:7" s="90" customFormat="1" ht="14.25">
      <c r="A14" s="95"/>
    </row>
    <row r="15" spans="1:7" ht="33.75" customHeight="1">
      <c r="A15" s="93" t="s">
        <v>14</v>
      </c>
      <c r="B15" s="96" t="s">
        <v>56</v>
      </c>
      <c r="C15" s="193" t="s">
        <v>58</v>
      </c>
      <c r="D15" s="194"/>
      <c r="E15" s="194"/>
      <c r="F15" s="195"/>
    </row>
    <row r="16" spans="1:7" ht="35.25" customHeight="1">
      <c r="A16" s="93" t="s">
        <v>15</v>
      </c>
      <c r="B16" s="96" t="s">
        <v>59</v>
      </c>
      <c r="C16" s="97" t="s">
        <v>152</v>
      </c>
      <c r="D16" s="97" t="s">
        <v>153</v>
      </c>
      <c r="E16" s="97" t="s">
        <v>154</v>
      </c>
      <c r="F16" s="97" t="s">
        <v>2</v>
      </c>
    </row>
    <row r="17" spans="1:6" ht="32.25" customHeight="1">
      <c r="A17" s="98" t="s">
        <v>16</v>
      </c>
      <c r="B17" s="96" t="s">
        <v>60</v>
      </c>
      <c r="C17" s="99"/>
      <c r="D17" s="99"/>
      <c r="E17" s="99"/>
      <c r="F17" s="99"/>
    </row>
    <row r="18" spans="1:6" ht="48" customHeight="1">
      <c r="A18" s="98" t="s">
        <v>17</v>
      </c>
      <c r="B18" s="96" t="s">
        <v>158</v>
      </c>
      <c r="C18" s="99"/>
      <c r="D18" s="99"/>
      <c r="E18" s="99"/>
      <c r="F18" s="99"/>
    </row>
    <row r="19" spans="1:6" ht="33" customHeight="1">
      <c r="A19" s="98" t="s">
        <v>18</v>
      </c>
      <c r="B19" s="96" t="s">
        <v>75</v>
      </c>
      <c r="C19" s="99"/>
      <c r="D19" s="99"/>
      <c r="E19" s="99"/>
      <c r="F19" s="99"/>
    </row>
    <row r="20" spans="1:6" ht="16.5">
      <c r="A20" s="198" t="s">
        <v>19</v>
      </c>
      <c r="B20" s="199"/>
      <c r="C20" s="99"/>
      <c r="D20" s="99"/>
      <c r="E20" s="99"/>
      <c r="F20" s="100"/>
    </row>
    <row r="21" spans="1:6" ht="16.5" customHeight="1">
      <c r="A21" s="202" t="s">
        <v>62</v>
      </c>
      <c r="B21" s="203"/>
      <c r="C21" s="101"/>
      <c r="D21" s="101"/>
      <c r="E21" s="101"/>
      <c r="F21" s="102"/>
    </row>
    <row r="22" spans="1:6" ht="16.5" customHeight="1">
      <c r="A22" s="202" t="s">
        <v>63</v>
      </c>
      <c r="B22" s="203"/>
      <c r="C22" s="101"/>
      <c r="D22" s="101"/>
      <c r="E22" s="101"/>
      <c r="F22" s="103"/>
    </row>
    <row r="23" spans="1:6" ht="16.5" customHeight="1">
      <c r="A23" s="202" t="s">
        <v>64</v>
      </c>
      <c r="B23" s="203"/>
      <c r="C23" s="101"/>
      <c r="D23" s="101"/>
      <c r="E23" s="101"/>
      <c r="F23" s="104"/>
    </row>
    <row r="24" spans="1:6" ht="16.5">
      <c r="A24" s="200" t="s">
        <v>65</v>
      </c>
      <c r="B24" s="200"/>
      <c r="C24" s="105"/>
      <c r="D24" s="105"/>
      <c r="E24" s="105"/>
      <c r="F24" s="106"/>
    </row>
    <row r="25" spans="1:6" ht="16.5">
      <c r="A25" s="200" t="s">
        <v>159</v>
      </c>
      <c r="B25" s="200"/>
      <c r="C25" s="101"/>
      <c r="D25" s="101"/>
      <c r="E25" s="101"/>
      <c r="F25" s="101"/>
    </row>
    <row r="26" spans="1:6" ht="16.5">
      <c r="A26" s="200" t="s">
        <v>66</v>
      </c>
      <c r="B26" s="200"/>
      <c r="C26" s="101"/>
      <c r="D26" s="101"/>
      <c r="E26" s="101"/>
      <c r="F26" s="101"/>
    </row>
    <row r="27" spans="1:6" s="17" customFormat="1" ht="18.75" customHeight="1">
      <c r="A27" s="196" t="s">
        <v>161</v>
      </c>
      <c r="B27" s="197"/>
      <c r="C27" s="113">
        <v>0</v>
      </c>
      <c r="D27" s="113">
        <v>2</v>
      </c>
      <c r="E27" s="113">
        <v>2</v>
      </c>
      <c r="F27" s="113">
        <v>2</v>
      </c>
    </row>
    <row r="28" spans="1:6">
      <c r="A28" s="201" t="s">
        <v>20</v>
      </c>
      <c r="B28" s="201"/>
      <c r="C28" s="107">
        <v>0</v>
      </c>
      <c r="D28" s="107">
        <v>0</v>
      </c>
      <c r="E28" s="107">
        <v>0</v>
      </c>
      <c r="F28" s="107">
        <v>0</v>
      </c>
    </row>
  </sheetData>
  <mergeCells count="14">
    <mergeCell ref="A27:B27"/>
    <mergeCell ref="A20:B20"/>
    <mergeCell ref="A26:B26"/>
    <mergeCell ref="A28:B28"/>
    <mergeCell ref="A21:B21"/>
    <mergeCell ref="A22:B22"/>
    <mergeCell ref="A24:B24"/>
    <mergeCell ref="A23:B23"/>
    <mergeCell ref="A25:B25"/>
    <mergeCell ref="A5:F5"/>
    <mergeCell ref="A7:F7"/>
    <mergeCell ref="C15:F15"/>
    <mergeCell ref="A2:F2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zoomScaleNormal="100" zoomScaleSheetLayoutView="85" workbookViewId="0">
      <selection activeCell="A15" sqref="A15"/>
    </sheetView>
  </sheetViews>
  <sheetFormatPr defaultColWidth="8.28515625" defaultRowHeight="12.75"/>
  <cols>
    <col min="1" max="1" width="28.5703125" style="17" customWidth="1"/>
    <col min="2" max="2" width="47.7109375" style="17" customWidth="1"/>
    <col min="3" max="5" width="13.85546875" style="19" customWidth="1"/>
    <col min="6" max="6" width="15.42578125" style="19" customWidth="1"/>
    <col min="7" max="256" width="8.28515625" style="17"/>
    <col min="257" max="257" width="28.5703125" style="17" customWidth="1"/>
    <col min="258" max="258" width="47.7109375" style="17" customWidth="1"/>
    <col min="259" max="261" width="13.85546875" style="17" customWidth="1"/>
    <col min="262" max="262" width="15.42578125" style="17" customWidth="1"/>
    <col min="263" max="512" width="8.28515625" style="17"/>
    <col min="513" max="513" width="28.5703125" style="17" customWidth="1"/>
    <col min="514" max="514" width="47.7109375" style="17" customWidth="1"/>
    <col min="515" max="517" width="13.85546875" style="17" customWidth="1"/>
    <col min="518" max="518" width="15.42578125" style="17" customWidth="1"/>
    <col min="519" max="768" width="8.28515625" style="17"/>
    <col min="769" max="769" width="28.5703125" style="17" customWidth="1"/>
    <col min="770" max="770" width="47.7109375" style="17" customWidth="1"/>
    <col min="771" max="773" width="13.85546875" style="17" customWidth="1"/>
    <col min="774" max="774" width="15.42578125" style="17" customWidth="1"/>
    <col min="775" max="1024" width="8.28515625" style="17"/>
    <col min="1025" max="1025" width="28.5703125" style="17" customWidth="1"/>
    <col min="1026" max="1026" width="47.7109375" style="17" customWidth="1"/>
    <col min="1027" max="1029" width="13.85546875" style="17" customWidth="1"/>
    <col min="1030" max="1030" width="15.42578125" style="17" customWidth="1"/>
    <col min="1031" max="1280" width="8.28515625" style="17"/>
    <col min="1281" max="1281" width="28.5703125" style="17" customWidth="1"/>
    <col min="1282" max="1282" width="47.7109375" style="17" customWidth="1"/>
    <col min="1283" max="1285" width="13.85546875" style="17" customWidth="1"/>
    <col min="1286" max="1286" width="15.42578125" style="17" customWidth="1"/>
    <col min="1287" max="1536" width="8.28515625" style="17"/>
    <col min="1537" max="1537" width="28.5703125" style="17" customWidth="1"/>
    <col min="1538" max="1538" width="47.7109375" style="17" customWidth="1"/>
    <col min="1539" max="1541" width="13.85546875" style="17" customWidth="1"/>
    <col min="1542" max="1542" width="15.42578125" style="17" customWidth="1"/>
    <col min="1543" max="1792" width="8.28515625" style="17"/>
    <col min="1793" max="1793" width="28.5703125" style="17" customWidth="1"/>
    <col min="1794" max="1794" width="47.7109375" style="17" customWidth="1"/>
    <col min="1795" max="1797" width="13.85546875" style="17" customWidth="1"/>
    <col min="1798" max="1798" width="15.42578125" style="17" customWidth="1"/>
    <col min="1799" max="2048" width="8.28515625" style="17"/>
    <col min="2049" max="2049" width="28.5703125" style="17" customWidth="1"/>
    <col min="2050" max="2050" width="47.7109375" style="17" customWidth="1"/>
    <col min="2051" max="2053" width="13.85546875" style="17" customWidth="1"/>
    <col min="2054" max="2054" width="15.42578125" style="17" customWidth="1"/>
    <col min="2055" max="2304" width="8.28515625" style="17"/>
    <col min="2305" max="2305" width="28.5703125" style="17" customWidth="1"/>
    <col min="2306" max="2306" width="47.7109375" style="17" customWidth="1"/>
    <col min="2307" max="2309" width="13.85546875" style="17" customWidth="1"/>
    <col min="2310" max="2310" width="15.42578125" style="17" customWidth="1"/>
    <col min="2311" max="2560" width="8.28515625" style="17"/>
    <col min="2561" max="2561" width="28.5703125" style="17" customWidth="1"/>
    <col min="2562" max="2562" width="47.7109375" style="17" customWidth="1"/>
    <col min="2563" max="2565" width="13.85546875" style="17" customWidth="1"/>
    <col min="2566" max="2566" width="15.42578125" style="17" customWidth="1"/>
    <col min="2567" max="2816" width="8.28515625" style="17"/>
    <col min="2817" max="2817" width="28.5703125" style="17" customWidth="1"/>
    <col min="2818" max="2818" width="47.7109375" style="17" customWidth="1"/>
    <col min="2819" max="2821" width="13.85546875" style="17" customWidth="1"/>
    <col min="2822" max="2822" width="15.42578125" style="17" customWidth="1"/>
    <col min="2823" max="3072" width="8.28515625" style="17"/>
    <col min="3073" max="3073" width="28.5703125" style="17" customWidth="1"/>
    <col min="3074" max="3074" width="47.7109375" style="17" customWidth="1"/>
    <col min="3075" max="3077" width="13.85546875" style="17" customWidth="1"/>
    <col min="3078" max="3078" width="15.42578125" style="17" customWidth="1"/>
    <col min="3079" max="3328" width="8.28515625" style="17"/>
    <col min="3329" max="3329" width="28.5703125" style="17" customWidth="1"/>
    <col min="3330" max="3330" width="47.7109375" style="17" customWidth="1"/>
    <col min="3331" max="3333" width="13.85546875" style="17" customWidth="1"/>
    <col min="3334" max="3334" width="15.42578125" style="17" customWidth="1"/>
    <col min="3335" max="3584" width="8.28515625" style="17"/>
    <col min="3585" max="3585" width="28.5703125" style="17" customWidth="1"/>
    <col min="3586" max="3586" width="47.7109375" style="17" customWidth="1"/>
    <col min="3587" max="3589" width="13.85546875" style="17" customWidth="1"/>
    <col min="3590" max="3590" width="15.42578125" style="17" customWidth="1"/>
    <col min="3591" max="3840" width="8.28515625" style="17"/>
    <col min="3841" max="3841" width="28.5703125" style="17" customWidth="1"/>
    <col min="3842" max="3842" width="47.7109375" style="17" customWidth="1"/>
    <col min="3843" max="3845" width="13.85546875" style="17" customWidth="1"/>
    <col min="3846" max="3846" width="15.42578125" style="17" customWidth="1"/>
    <col min="3847" max="4096" width="8.28515625" style="17"/>
    <col min="4097" max="4097" width="28.5703125" style="17" customWidth="1"/>
    <col min="4098" max="4098" width="47.7109375" style="17" customWidth="1"/>
    <col min="4099" max="4101" width="13.85546875" style="17" customWidth="1"/>
    <col min="4102" max="4102" width="15.42578125" style="17" customWidth="1"/>
    <col min="4103" max="4352" width="8.28515625" style="17"/>
    <col min="4353" max="4353" width="28.5703125" style="17" customWidth="1"/>
    <col min="4354" max="4354" width="47.7109375" style="17" customWidth="1"/>
    <col min="4355" max="4357" width="13.85546875" style="17" customWidth="1"/>
    <col min="4358" max="4358" width="15.42578125" style="17" customWidth="1"/>
    <col min="4359" max="4608" width="8.28515625" style="17"/>
    <col min="4609" max="4609" width="28.5703125" style="17" customWidth="1"/>
    <col min="4610" max="4610" width="47.7109375" style="17" customWidth="1"/>
    <col min="4611" max="4613" width="13.85546875" style="17" customWidth="1"/>
    <col min="4614" max="4614" width="15.42578125" style="17" customWidth="1"/>
    <col min="4615" max="4864" width="8.28515625" style="17"/>
    <col min="4865" max="4865" width="28.5703125" style="17" customWidth="1"/>
    <col min="4866" max="4866" width="47.7109375" style="17" customWidth="1"/>
    <col min="4867" max="4869" width="13.85546875" style="17" customWidth="1"/>
    <col min="4870" max="4870" width="15.42578125" style="17" customWidth="1"/>
    <col min="4871" max="5120" width="8.28515625" style="17"/>
    <col min="5121" max="5121" width="28.5703125" style="17" customWidth="1"/>
    <col min="5122" max="5122" width="47.7109375" style="17" customWidth="1"/>
    <col min="5123" max="5125" width="13.85546875" style="17" customWidth="1"/>
    <col min="5126" max="5126" width="15.42578125" style="17" customWidth="1"/>
    <col min="5127" max="5376" width="8.28515625" style="17"/>
    <col min="5377" max="5377" width="28.5703125" style="17" customWidth="1"/>
    <col min="5378" max="5378" width="47.7109375" style="17" customWidth="1"/>
    <col min="5379" max="5381" width="13.85546875" style="17" customWidth="1"/>
    <col min="5382" max="5382" width="15.42578125" style="17" customWidth="1"/>
    <col min="5383" max="5632" width="8.28515625" style="17"/>
    <col min="5633" max="5633" width="28.5703125" style="17" customWidth="1"/>
    <col min="5634" max="5634" width="47.7109375" style="17" customWidth="1"/>
    <col min="5635" max="5637" width="13.85546875" style="17" customWidth="1"/>
    <col min="5638" max="5638" width="15.42578125" style="17" customWidth="1"/>
    <col min="5639" max="5888" width="8.28515625" style="17"/>
    <col min="5889" max="5889" width="28.5703125" style="17" customWidth="1"/>
    <col min="5890" max="5890" width="47.7109375" style="17" customWidth="1"/>
    <col min="5891" max="5893" width="13.85546875" style="17" customWidth="1"/>
    <col min="5894" max="5894" width="15.42578125" style="17" customWidth="1"/>
    <col min="5895" max="6144" width="8.28515625" style="17"/>
    <col min="6145" max="6145" width="28.5703125" style="17" customWidth="1"/>
    <col min="6146" max="6146" width="47.7109375" style="17" customWidth="1"/>
    <col min="6147" max="6149" width="13.85546875" style="17" customWidth="1"/>
    <col min="6150" max="6150" width="15.42578125" style="17" customWidth="1"/>
    <col min="6151" max="6400" width="8.28515625" style="17"/>
    <col min="6401" max="6401" width="28.5703125" style="17" customWidth="1"/>
    <col min="6402" max="6402" width="47.7109375" style="17" customWidth="1"/>
    <col min="6403" max="6405" width="13.85546875" style="17" customWidth="1"/>
    <col min="6406" max="6406" width="15.42578125" style="17" customWidth="1"/>
    <col min="6407" max="6656" width="8.28515625" style="17"/>
    <col min="6657" max="6657" width="28.5703125" style="17" customWidth="1"/>
    <col min="6658" max="6658" width="47.7109375" style="17" customWidth="1"/>
    <col min="6659" max="6661" width="13.85546875" style="17" customWidth="1"/>
    <col min="6662" max="6662" width="15.42578125" style="17" customWidth="1"/>
    <col min="6663" max="6912" width="8.28515625" style="17"/>
    <col min="6913" max="6913" width="28.5703125" style="17" customWidth="1"/>
    <col min="6914" max="6914" width="47.7109375" style="17" customWidth="1"/>
    <col min="6915" max="6917" width="13.85546875" style="17" customWidth="1"/>
    <col min="6918" max="6918" width="15.42578125" style="17" customWidth="1"/>
    <col min="6919" max="7168" width="8.28515625" style="17"/>
    <col min="7169" max="7169" width="28.5703125" style="17" customWidth="1"/>
    <col min="7170" max="7170" width="47.7109375" style="17" customWidth="1"/>
    <col min="7171" max="7173" width="13.85546875" style="17" customWidth="1"/>
    <col min="7174" max="7174" width="15.42578125" style="17" customWidth="1"/>
    <col min="7175" max="7424" width="8.28515625" style="17"/>
    <col min="7425" max="7425" width="28.5703125" style="17" customWidth="1"/>
    <col min="7426" max="7426" width="47.7109375" style="17" customWidth="1"/>
    <col min="7427" max="7429" width="13.85546875" style="17" customWidth="1"/>
    <col min="7430" max="7430" width="15.42578125" style="17" customWidth="1"/>
    <col min="7431" max="7680" width="8.28515625" style="17"/>
    <col min="7681" max="7681" width="28.5703125" style="17" customWidth="1"/>
    <col min="7682" max="7682" width="47.7109375" style="17" customWidth="1"/>
    <col min="7683" max="7685" width="13.85546875" style="17" customWidth="1"/>
    <col min="7686" max="7686" width="15.42578125" style="17" customWidth="1"/>
    <col min="7687" max="7936" width="8.28515625" style="17"/>
    <col min="7937" max="7937" width="28.5703125" style="17" customWidth="1"/>
    <col min="7938" max="7938" width="47.7109375" style="17" customWidth="1"/>
    <col min="7939" max="7941" width="13.85546875" style="17" customWidth="1"/>
    <col min="7942" max="7942" width="15.42578125" style="17" customWidth="1"/>
    <col min="7943" max="8192" width="8.28515625" style="17"/>
    <col min="8193" max="8193" width="28.5703125" style="17" customWidth="1"/>
    <col min="8194" max="8194" width="47.7109375" style="17" customWidth="1"/>
    <col min="8195" max="8197" width="13.85546875" style="17" customWidth="1"/>
    <col min="8198" max="8198" width="15.42578125" style="17" customWidth="1"/>
    <col min="8199" max="8448" width="8.28515625" style="17"/>
    <col min="8449" max="8449" width="28.5703125" style="17" customWidth="1"/>
    <col min="8450" max="8450" width="47.7109375" style="17" customWidth="1"/>
    <col min="8451" max="8453" width="13.85546875" style="17" customWidth="1"/>
    <col min="8454" max="8454" width="15.42578125" style="17" customWidth="1"/>
    <col min="8455" max="8704" width="8.28515625" style="17"/>
    <col min="8705" max="8705" width="28.5703125" style="17" customWidth="1"/>
    <col min="8706" max="8706" width="47.7109375" style="17" customWidth="1"/>
    <col min="8707" max="8709" width="13.85546875" style="17" customWidth="1"/>
    <col min="8710" max="8710" width="15.42578125" style="17" customWidth="1"/>
    <col min="8711" max="8960" width="8.28515625" style="17"/>
    <col min="8961" max="8961" width="28.5703125" style="17" customWidth="1"/>
    <col min="8962" max="8962" width="47.7109375" style="17" customWidth="1"/>
    <col min="8963" max="8965" width="13.85546875" style="17" customWidth="1"/>
    <col min="8966" max="8966" width="15.42578125" style="17" customWidth="1"/>
    <col min="8967" max="9216" width="8.28515625" style="17"/>
    <col min="9217" max="9217" width="28.5703125" style="17" customWidth="1"/>
    <col min="9218" max="9218" width="47.7109375" style="17" customWidth="1"/>
    <col min="9219" max="9221" width="13.85546875" style="17" customWidth="1"/>
    <col min="9222" max="9222" width="15.42578125" style="17" customWidth="1"/>
    <col min="9223" max="9472" width="8.28515625" style="17"/>
    <col min="9473" max="9473" width="28.5703125" style="17" customWidth="1"/>
    <col min="9474" max="9474" width="47.7109375" style="17" customWidth="1"/>
    <col min="9475" max="9477" width="13.85546875" style="17" customWidth="1"/>
    <col min="9478" max="9478" width="15.42578125" style="17" customWidth="1"/>
    <col min="9479" max="9728" width="8.28515625" style="17"/>
    <col min="9729" max="9729" width="28.5703125" style="17" customWidth="1"/>
    <col min="9730" max="9730" width="47.7109375" style="17" customWidth="1"/>
    <col min="9731" max="9733" width="13.85546875" style="17" customWidth="1"/>
    <col min="9734" max="9734" width="15.42578125" style="17" customWidth="1"/>
    <col min="9735" max="9984" width="8.28515625" style="17"/>
    <col min="9985" max="9985" width="28.5703125" style="17" customWidth="1"/>
    <col min="9986" max="9986" width="47.7109375" style="17" customWidth="1"/>
    <col min="9987" max="9989" width="13.85546875" style="17" customWidth="1"/>
    <col min="9990" max="9990" width="15.42578125" style="17" customWidth="1"/>
    <col min="9991" max="10240" width="8.28515625" style="17"/>
    <col min="10241" max="10241" width="28.5703125" style="17" customWidth="1"/>
    <col min="10242" max="10242" width="47.7109375" style="17" customWidth="1"/>
    <col min="10243" max="10245" width="13.85546875" style="17" customWidth="1"/>
    <col min="10246" max="10246" width="15.42578125" style="17" customWidth="1"/>
    <col min="10247" max="10496" width="8.28515625" style="17"/>
    <col min="10497" max="10497" width="28.5703125" style="17" customWidth="1"/>
    <col min="10498" max="10498" width="47.7109375" style="17" customWidth="1"/>
    <col min="10499" max="10501" width="13.85546875" style="17" customWidth="1"/>
    <col min="10502" max="10502" width="15.42578125" style="17" customWidth="1"/>
    <col min="10503" max="10752" width="8.28515625" style="17"/>
    <col min="10753" max="10753" width="28.5703125" style="17" customWidth="1"/>
    <col min="10754" max="10754" width="47.7109375" style="17" customWidth="1"/>
    <col min="10755" max="10757" width="13.85546875" style="17" customWidth="1"/>
    <col min="10758" max="10758" width="15.42578125" style="17" customWidth="1"/>
    <col min="10759" max="11008" width="8.28515625" style="17"/>
    <col min="11009" max="11009" width="28.5703125" style="17" customWidth="1"/>
    <col min="11010" max="11010" width="47.7109375" style="17" customWidth="1"/>
    <col min="11011" max="11013" width="13.85546875" style="17" customWidth="1"/>
    <col min="11014" max="11014" width="15.42578125" style="17" customWidth="1"/>
    <col min="11015" max="11264" width="8.28515625" style="17"/>
    <col min="11265" max="11265" width="28.5703125" style="17" customWidth="1"/>
    <col min="11266" max="11266" width="47.7109375" style="17" customWidth="1"/>
    <col min="11267" max="11269" width="13.85546875" style="17" customWidth="1"/>
    <col min="11270" max="11270" width="15.42578125" style="17" customWidth="1"/>
    <col min="11271" max="11520" width="8.28515625" style="17"/>
    <col min="11521" max="11521" width="28.5703125" style="17" customWidth="1"/>
    <col min="11522" max="11522" width="47.7109375" style="17" customWidth="1"/>
    <col min="11523" max="11525" width="13.85546875" style="17" customWidth="1"/>
    <col min="11526" max="11526" width="15.42578125" style="17" customWidth="1"/>
    <col min="11527" max="11776" width="8.28515625" style="17"/>
    <col min="11777" max="11777" width="28.5703125" style="17" customWidth="1"/>
    <col min="11778" max="11778" width="47.7109375" style="17" customWidth="1"/>
    <col min="11779" max="11781" width="13.85546875" style="17" customWidth="1"/>
    <col min="11782" max="11782" width="15.42578125" style="17" customWidth="1"/>
    <col min="11783" max="12032" width="8.28515625" style="17"/>
    <col min="12033" max="12033" width="28.5703125" style="17" customWidth="1"/>
    <col min="12034" max="12034" width="47.7109375" style="17" customWidth="1"/>
    <col min="12035" max="12037" width="13.85546875" style="17" customWidth="1"/>
    <col min="12038" max="12038" width="15.42578125" style="17" customWidth="1"/>
    <col min="12039" max="12288" width="8.28515625" style="17"/>
    <col min="12289" max="12289" width="28.5703125" style="17" customWidth="1"/>
    <col min="12290" max="12290" width="47.7109375" style="17" customWidth="1"/>
    <col min="12291" max="12293" width="13.85546875" style="17" customWidth="1"/>
    <col min="12294" max="12294" width="15.42578125" style="17" customWidth="1"/>
    <col min="12295" max="12544" width="8.28515625" style="17"/>
    <col min="12545" max="12545" width="28.5703125" style="17" customWidth="1"/>
    <col min="12546" max="12546" width="47.7109375" style="17" customWidth="1"/>
    <col min="12547" max="12549" width="13.85546875" style="17" customWidth="1"/>
    <col min="12550" max="12550" width="15.42578125" style="17" customWidth="1"/>
    <col min="12551" max="12800" width="8.28515625" style="17"/>
    <col min="12801" max="12801" width="28.5703125" style="17" customWidth="1"/>
    <col min="12802" max="12802" width="47.7109375" style="17" customWidth="1"/>
    <col min="12803" max="12805" width="13.85546875" style="17" customWidth="1"/>
    <col min="12806" max="12806" width="15.42578125" style="17" customWidth="1"/>
    <col min="12807" max="13056" width="8.28515625" style="17"/>
    <col min="13057" max="13057" width="28.5703125" style="17" customWidth="1"/>
    <col min="13058" max="13058" width="47.7109375" style="17" customWidth="1"/>
    <col min="13059" max="13061" width="13.85546875" style="17" customWidth="1"/>
    <col min="13062" max="13062" width="15.42578125" style="17" customWidth="1"/>
    <col min="13063" max="13312" width="8.28515625" style="17"/>
    <col min="13313" max="13313" width="28.5703125" style="17" customWidth="1"/>
    <col min="13314" max="13314" width="47.7109375" style="17" customWidth="1"/>
    <col min="13315" max="13317" width="13.85546875" style="17" customWidth="1"/>
    <col min="13318" max="13318" width="15.42578125" style="17" customWidth="1"/>
    <col min="13319" max="13568" width="8.28515625" style="17"/>
    <col min="13569" max="13569" width="28.5703125" style="17" customWidth="1"/>
    <col min="13570" max="13570" width="47.7109375" style="17" customWidth="1"/>
    <col min="13571" max="13573" width="13.85546875" style="17" customWidth="1"/>
    <col min="13574" max="13574" width="15.42578125" style="17" customWidth="1"/>
    <col min="13575" max="13824" width="8.28515625" style="17"/>
    <col min="13825" max="13825" width="28.5703125" style="17" customWidth="1"/>
    <col min="13826" max="13826" width="47.7109375" style="17" customWidth="1"/>
    <col min="13827" max="13829" width="13.85546875" style="17" customWidth="1"/>
    <col min="13830" max="13830" width="15.42578125" style="17" customWidth="1"/>
    <col min="13831" max="14080" width="8.28515625" style="17"/>
    <col min="14081" max="14081" width="28.5703125" style="17" customWidth="1"/>
    <col min="14082" max="14082" width="47.7109375" style="17" customWidth="1"/>
    <col min="14083" max="14085" width="13.85546875" style="17" customWidth="1"/>
    <col min="14086" max="14086" width="15.42578125" style="17" customWidth="1"/>
    <col min="14087" max="14336" width="8.28515625" style="17"/>
    <col min="14337" max="14337" width="28.5703125" style="17" customWidth="1"/>
    <col min="14338" max="14338" width="47.7109375" style="17" customWidth="1"/>
    <col min="14339" max="14341" width="13.85546875" style="17" customWidth="1"/>
    <col min="14342" max="14342" width="15.42578125" style="17" customWidth="1"/>
    <col min="14343" max="14592" width="8.28515625" style="17"/>
    <col min="14593" max="14593" width="28.5703125" style="17" customWidth="1"/>
    <col min="14594" max="14594" width="47.7109375" style="17" customWidth="1"/>
    <col min="14595" max="14597" width="13.85546875" style="17" customWidth="1"/>
    <col min="14598" max="14598" width="15.42578125" style="17" customWidth="1"/>
    <col min="14599" max="14848" width="8.28515625" style="17"/>
    <col min="14849" max="14849" width="28.5703125" style="17" customWidth="1"/>
    <col min="14850" max="14850" width="47.7109375" style="17" customWidth="1"/>
    <col min="14851" max="14853" width="13.85546875" style="17" customWidth="1"/>
    <col min="14854" max="14854" width="15.42578125" style="17" customWidth="1"/>
    <col min="14855" max="15104" width="8.28515625" style="17"/>
    <col min="15105" max="15105" width="28.5703125" style="17" customWidth="1"/>
    <col min="15106" max="15106" width="47.7109375" style="17" customWidth="1"/>
    <col min="15107" max="15109" width="13.85546875" style="17" customWidth="1"/>
    <col min="15110" max="15110" width="15.42578125" style="17" customWidth="1"/>
    <col min="15111" max="15360" width="8.28515625" style="17"/>
    <col min="15361" max="15361" width="28.5703125" style="17" customWidth="1"/>
    <col min="15362" max="15362" width="47.7109375" style="17" customWidth="1"/>
    <col min="15363" max="15365" width="13.85546875" style="17" customWidth="1"/>
    <col min="15366" max="15366" width="15.42578125" style="17" customWidth="1"/>
    <col min="15367" max="15616" width="8.28515625" style="17"/>
    <col min="15617" max="15617" width="28.5703125" style="17" customWidth="1"/>
    <col min="15618" max="15618" width="47.7109375" style="17" customWidth="1"/>
    <col min="15619" max="15621" width="13.85546875" style="17" customWidth="1"/>
    <col min="15622" max="15622" width="15.42578125" style="17" customWidth="1"/>
    <col min="15623" max="15872" width="8.28515625" style="17"/>
    <col min="15873" max="15873" width="28.5703125" style="17" customWidth="1"/>
    <col min="15874" max="15874" width="47.7109375" style="17" customWidth="1"/>
    <col min="15875" max="15877" width="13.85546875" style="17" customWidth="1"/>
    <col min="15878" max="15878" width="15.42578125" style="17" customWidth="1"/>
    <col min="15879" max="16128" width="8.28515625" style="17"/>
    <col min="16129" max="16129" width="28.5703125" style="17" customWidth="1"/>
    <col min="16130" max="16130" width="47.7109375" style="17" customWidth="1"/>
    <col min="16131" max="16133" width="13.85546875" style="17" customWidth="1"/>
    <col min="16134" max="16134" width="15.42578125" style="17" customWidth="1"/>
    <col min="16135" max="16384" width="8.28515625" style="17"/>
  </cols>
  <sheetData>
    <row r="1" spans="1:7" ht="14.25">
      <c r="C1" s="15"/>
      <c r="D1" s="15"/>
      <c r="E1" s="15"/>
      <c r="F1" s="16" t="s">
        <v>67</v>
      </c>
    </row>
    <row r="2" spans="1:7" s="4" customFormat="1" ht="17.25" customHeight="1">
      <c r="A2" s="172" t="s">
        <v>150</v>
      </c>
      <c r="B2" s="172"/>
      <c r="C2" s="172"/>
      <c r="D2" s="172"/>
      <c r="E2" s="172"/>
      <c r="F2" s="172"/>
      <c r="G2" s="20"/>
    </row>
    <row r="3" spans="1:7" s="4" customFormat="1" ht="17.25" customHeight="1">
      <c r="A3" s="172" t="s">
        <v>0</v>
      </c>
      <c r="B3" s="172"/>
      <c r="C3" s="172"/>
      <c r="D3" s="172"/>
      <c r="E3" s="172"/>
      <c r="F3" s="172"/>
      <c r="G3" s="20"/>
    </row>
    <row r="4" spans="1:7" ht="48.75" customHeight="1">
      <c r="A4" s="207" t="s">
        <v>160</v>
      </c>
      <c r="B4" s="207"/>
      <c r="C4" s="207"/>
      <c r="D4" s="207"/>
      <c r="E4" s="207"/>
      <c r="F4" s="207"/>
    </row>
    <row r="5" spans="1:7" ht="21.75" customHeight="1">
      <c r="A5" s="18"/>
      <c r="B5" s="18"/>
      <c r="C5" s="18"/>
      <c r="D5" s="18"/>
      <c r="E5" s="18"/>
      <c r="F5" s="18" t="s">
        <v>68</v>
      </c>
    </row>
    <row r="6" spans="1:7" ht="20.45" customHeight="1">
      <c r="A6" s="208" t="s">
        <v>41</v>
      </c>
      <c r="B6" s="208"/>
      <c r="C6" s="208"/>
      <c r="D6" s="208"/>
      <c r="E6" s="208"/>
      <c r="F6" s="208"/>
    </row>
    <row r="7" spans="1:7" ht="21.75" customHeight="1">
      <c r="A7" s="45" t="s">
        <v>69</v>
      </c>
      <c r="B7" s="45"/>
      <c r="C7" s="45"/>
      <c r="D7" s="45"/>
      <c r="E7" s="45"/>
      <c r="F7" s="45"/>
    </row>
    <row r="8" spans="1:7" ht="14.25">
      <c r="A8" s="108" t="s">
        <v>11</v>
      </c>
      <c r="B8" s="109" t="s">
        <v>12</v>
      </c>
      <c r="C8" s="44"/>
      <c r="D8" s="44"/>
      <c r="E8" s="44"/>
      <c r="F8" s="44"/>
    </row>
    <row r="9" spans="1:7" ht="18.75" customHeight="1">
      <c r="A9" s="48" t="s">
        <v>56</v>
      </c>
      <c r="B9" s="110" t="s">
        <v>57</v>
      </c>
      <c r="C9" s="46"/>
      <c r="D9" s="46"/>
      <c r="E9" s="46"/>
      <c r="F9" s="46"/>
    </row>
    <row r="10" spans="1:7" ht="18.75" customHeight="1">
      <c r="A10" s="111"/>
      <c r="B10" s="111"/>
      <c r="C10" s="111"/>
      <c r="D10" s="111"/>
      <c r="E10" s="111"/>
      <c r="F10" s="111"/>
    </row>
    <row r="11" spans="1:7" s="112" customFormat="1" ht="14.25">
      <c r="A11" s="44" t="s">
        <v>13</v>
      </c>
      <c r="B11" s="44"/>
      <c r="C11" s="44"/>
      <c r="D11" s="44"/>
      <c r="E11" s="44"/>
      <c r="F11" s="44"/>
    </row>
    <row r="12" spans="1:7" ht="9.75" customHeight="1">
      <c r="A12" s="111"/>
      <c r="B12" s="111"/>
      <c r="C12" s="111"/>
      <c r="D12" s="111"/>
      <c r="E12" s="111"/>
      <c r="F12" s="111"/>
    </row>
    <row r="13" spans="1:7" ht="35.25" customHeight="1">
      <c r="A13" s="47" t="s">
        <v>14</v>
      </c>
      <c r="B13" s="48" t="s">
        <v>56</v>
      </c>
      <c r="C13" s="206" t="s">
        <v>191</v>
      </c>
      <c r="D13" s="206"/>
      <c r="E13" s="206"/>
      <c r="F13" s="206"/>
    </row>
    <row r="14" spans="1:7" ht="30.75" customHeight="1">
      <c r="A14" s="47" t="s">
        <v>15</v>
      </c>
      <c r="B14" s="48" t="s">
        <v>59</v>
      </c>
      <c r="C14" s="97" t="s">
        <v>152</v>
      </c>
      <c r="D14" s="97" t="s">
        <v>153</v>
      </c>
      <c r="E14" s="97" t="s">
        <v>154</v>
      </c>
      <c r="F14" s="97" t="s">
        <v>2</v>
      </c>
    </row>
    <row r="15" spans="1:7" ht="27">
      <c r="A15" s="47" t="s">
        <v>16</v>
      </c>
      <c r="B15" s="48" t="s">
        <v>60</v>
      </c>
      <c r="C15" s="204"/>
      <c r="D15" s="204"/>
      <c r="E15" s="204"/>
      <c r="F15" s="204"/>
    </row>
    <row r="16" spans="1:7" ht="40.5">
      <c r="A16" s="47" t="s">
        <v>17</v>
      </c>
      <c r="B16" s="48" t="s">
        <v>100</v>
      </c>
      <c r="C16" s="205"/>
      <c r="D16" s="205"/>
      <c r="E16" s="205"/>
      <c r="F16" s="205"/>
    </row>
    <row r="17" spans="1:6" ht="31.5" customHeight="1">
      <c r="A17" s="47" t="s">
        <v>18</v>
      </c>
      <c r="B17" s="48" t="s">
        <v>75</v>
      </c>
      <c r="C17" s="205"/>
      <c r="D17" s="205"/>
      <c r="E17" s="205"/>
      <c r="F17" s="205"/>
    </row>
    <row r="18" spans="1:6" ht="26.25" customHeight="1">
      <c r="A18" s="206" t="s">
        <v>19</v>
      </c>
      <c r="B18" s="206"/>
      <c r="C18" s="47"/>
      <c r="D18" s="47"/>
      <c r="E18" s="47"/>
      <c r="F18" s="47"/>
    </row>
    <row r="19" spans="1:6" s="15" customFormat="1" ht="16.5" customHeight="1">
      <c r="A19" s="202" t="s">
        <v>62</v>
      </c>
      <c r="B19" s="203"/>
      <c r="C19" s="101"/>
      <c r="D19" s="101"/>
      <c r="E19" s="101"/>
      <c r="F19" s="102"/>
    </row>
    <row r="20" spans="1:6" s="15" customFormat="1" ht="16.5" customHeight="1">
      <c r="A20" s="202" t="s">
        <v>63</v>
      </c>
      <c r="B20" s="203"/>
      <c r="C20" s="101"/>
      <c r="D20" s="101"/>
      <c r="E20" s="101"/>
      <c r="F20" s="103"/>
    </row>
    <row r="21" spans="1:6" s="15" customFormat="1" ht="16.5" customHeight="1">
      <c r="A21" s="202" t="s">
        <v>64</v>
      </c>
      <c r="B21" s="203"/>
      <c r="C21" s="101"/>
      <c r="D21" s="101"/>
      <c r="E21" s="101"/>
      <c r="F21" s="104"/>
    </row>
    <row r="22" spans="1:6" s="15" customFormat="1" ht="16.5">
      <c r="A22" s="200" t="s">
        <v>65</v>
      </c>
      <c r="B22" s="200"/>
      <c r="C22" s="105"/>
      <c r="D22" s="105"/>
      <c r="E22" s="105"/>
      <c r="F22" s="106"/>
    </row>
    <row r="23" spans="1:6" s="15" customFormat="1" ht="16.5">
      <c r="A23" s="200" t="s">
        <v>159</v>
      </c>
      <c r="B23" s="200"/>
      <c r="C23" s="101"/>
      <c r="D23" s="101"/>
      <c r="E23" s="101"/>
      <c r="F23" s="101"/>
    </row>
    <row r="24" spans="1:6" s="15" customFormat="1" ht="16.5">
      <c r="A24" s="200" t="s">
        <v>66</v>
      </c>
      <c r="B24" s="200"/>
      <c r="C24" s="101"/>
      <c r="D24" s="101"/>
      <c r="E24" s="101"/>
      <c r="F24" s="101"/>
    </row>
    <row r="25" spans="1:6" ht="18.75" customHeight="1">
      <c r="A25" s="196" t="s">
        <v>161</v>
      </c>
      <c r="B25" s="197"/>
      <c r="C25" s="113">
        <v>0</v>
      </c>
      <c r="D25" s="113">
        <v>2</v>
      </c>
      <c r="E25" s="113">
        <v>2</v>
      </c>
      <c r="F25" s="113">
        <v>2</v>
      </c>
    </row>
    <row r="26" spans="1:6" ht="18.75" customHeight="1">
      <c r="A26" s="196" t="s">
        <v>20</v>
      </c>
      <c r="B26" s="197"/>
      <c r="C26" s="114">
        <f>-C47</f>
        <v>0</v>
      </c>
      <c r="D26" s="114">
        <f t="shared" ref="D26:F26" si="0">-D47</f>
        <v>44636</v>
      </c>
      <c r="E26" s="114">
        <f t="shared" si="0"/>
        <v>44636</v>
      </c>
      <c r="F26" s="114">
        <f t="shared" si="0"/>
        <v>44636</v>
      </c>
    </row>
    <row r="27" spans="1:6" ht="18.75" customHeight="1">
      <c r="A27" s="111"/>
      <c r="B27" s="111"/>
      <c r="C27" s="111"/>
      <c r="D27" s="111"/>
      <c r="E27" s="111"/>
      <c r="F27" s="111"/>
    </row>
    <row r="28" spans="1:6" ht="14.25">
      <c r="F28" s="43" t="s">
        <v>162</v>
      </c>
    </row>
    <row r="29" spans="1:6" ht="20.45" customHeight="1">
      <c r="A29" s="208" t="s">
        <v>149</v>
      </c>
      <c r="B29" s="208"/>
      <c r="C29" s="208"/>
      <c r="D29" s="208"/>
      <c r="E29" s="208"/>
      <c r="F29" s="208"/>
    </row>
    <row r="30" spans="1:6" ht="21.75" customHeight="1">
      <c r="A30" s="45" t="s">
        <v>69</v>
      </c>
      <c r="B30" s="45"/>
      <c r="C30" s="45"/>
      <c r="D30" s="45"/>
      <c r="E30" s="45"/>
      <c r="F30" s="45"/>
    </row>
    <row r="31" spans="1:6" s="112" customFormat="1" ht="14.25">
      <c r="A31" s="108" t="s">
        <v>11</v>
      </c>
      <c r="B31" s="109" t="s">
        <v>12</v>
      </c>
      <c r="C31" s="44"/>
      <c r="D31" s="44"/>
      <c r="E31" s="44"/>
      <c r="F31" s="44"/>
    </row>
    <row r="32" spans="1:6" s="116" customFormat="1" ht="18.75" customHeight="1">
      <c r="A32" s="48" t="s">
        <v>56</v>
      </c>
      <c r="B32" s="110" t="s">
        <v>57</v>
      </c>
      <c r="C32" s="115"/>
      <c r="D32" s="115"/>
      <c r="E32" s="115"/>
      <c r="F32" s="115"/>
    </row>
    <row r="33" spans="1:6" s="116" customFormat="1" ht="18.75" customHeight="1">
      <c r="A33" s="111"/>
      <c r="B33" s="46"/>
      <c r="C33" s="115"/>
      <c r="D33" s="115"/>
      <c r="E33" s="115"/>
      <c r="F33" s="115"/>
    </row>
    <row r="34" spans="1:6" s="112" customFormat="1" ht="14.25">
      <c r="A34" s="209" t="s">
        <v>13</v>
      </c>
      <c r="B34" s="209"/>
      <c r="C34" s="209"/>
      <c r="D34" s="209"/>
      <c r="E34" s="209"/>
      <c r="F34" s="209"/>
    </row>
    <row r="35" spans="1:6" s="112" customFormat="1" ht="21.75" customHeight="1">
      <c r="A35" s="57"/>
      <c r="B35" s="57"/>
      <c r="C35" s="57"/>
      <c r="D35" s="57"/>
      <c r="E35" s="57"/>
      <c r="F35" s="57"/>
    </row>
    <row r="36" spans="1:6" ht="13.5">
      <c r="A36" s="47" t="s">
        <v>14</v>
      </c>
      <c r="B36" s="48" t="s">
        <v>56</v>
      </c>
      <c r="C36" s="206" t="s">
        <v>190</v>
      </c>
      <c r="D36" s="206"/>
      <c r="E36" s="206"/>
      <c r="F36" s="206"/>
    </row>
    <row r="37" spans="1:6" ht="33" customHeight="1">
      <c r="A37" s="47" t="s">
        <v>15</v>
      </c>
      <c r="B37" s="48" t="s">
        <v>59</v>
      </c>
      <c r="C37" s="97" t="s">
        <v>152</v>
      </c>
      <c r="D37" s="97" t="s">
        <v>153</v>
      </c>
      <c r="E37" s="97" t="s">
        <v>154</v>
      </c>
      <c r="F37" s="97" t="s">
        <v>2</v>
      </c>
    </row>
    <row r="38" spans="1:6" ht="40.5" customHeight="1">
      <c r="A38" s="47" t="s">
        <v>16</v>
      </c>
      <c r="B38" s="48" t="s">
        <v>60</v>
      </c>
      <c r="C38" s="204"/>
      <c r="D38" s="204"/>
      <c r="E38" s="204"/>
      <c r="F38" s="204"/>
    </row>
    <row r="39" spans="1:6" ht="48" customHeight="1">
      <c r="A39" s="47" t="s">
        <v>17</v>
      </c>
      <c r="B39" s="48" t="s">
        <v>76</v>
      </c>
      <c r="C39" s="205"/>
      <c r="D39" s="205"/>
      <c r="E39" s="205"/>
      <c r="F39" s="205"/>
    </row>
    <row r="40" spans="1:6" ht="46.5" customHeight="1">
      <c r="A40" s="47" t="s">
        <v>18</v>
      </c>
      <c r="B40" s="48" t="s">
        <v>61</v>
      </c>
      <c r="C40" s="205"/>
      <c r="D40" s="205"/>
      <c r="E40" s="205"/>
      <c r="F40" s="205"/>
    </row>
    <row r="41" spans="1:6" ht="26.25" customHeight="1">
      <c r="A41" s="206" t="s">
        <v>19</v>
      </c>
      <c r="B41" s="206"/>
      <c r="C41" s="47"/>
      <c r="D41" s="47"/>
      <c r="E41" s="47"/>
      <c r="F41" s="47"/>
    </row>
    <row r="42" spans="1:6" ht="19.5" customHeight="1">
      <c r="A42" s="200" t="s">
        <v>62</v>
      </c>
      <c r="B42" s="200"/>
      <c r="C42" s="117"/>
      <c r="D42" s="117"/>
      <c r="E42" s="117"/>
      <c r="F42" s="118"/>
    </row>
    <row r="43" spans="1:6" ht="19.5" customHeight="1">
      <c r="A43" s="200" t="s">
        <v>63</v>
      </c>
      <c r="B43" s="200"/>
      <c r="C43" s="117"/>
      <c r="D43" s="117"/>
      <c r="E43" s="117"/>
      <c r="F43" s="118"/>
    </row>
    <row r="44" spans="1:6" ht="19.5" customHeight="1">
      <c r="A44" s="200" t="s">
        <v>64</v>
      </c>
      <c r="B44" s="200"/>
      <c r="C44" s="117"/>
      <c r="D44" s="117"/>
      <c r="E44" s="117"/>
      <c r="F44" s="119"/>
    </row>
    <row r="45" spans="1:6" ht="19.5" customHeight="1">
      <c r="A45" s="200" t="s">
        <v>65</v>
      </c>
      <c r="B45" s="200"/>
      <c r="C45" s="117"/>
      <c r="D45" s="117"/>
      <c r="E45" s="117"/>
      <c r="F45" s="118"/>
    </row>
    <row r="46" spans="1:6" ht="19.5" customHeight="1">
      <c r="A46" s="200" t="s">
        <v>66</v>
      </c>
      <c r="B46" s="200"/>
      <c r="C46" s="117"/>
      <c r="D46" s="117"/>
      <c r="E46" s="117"/>
      <c r="F46" s="117"/>
    </row>
    <row r="47" spans="1:6" ht="21" customHeight="1">
      <c r="A47" s="201" t="s">
        <v>20</v>
      </c>
      <c r="B47" s="201"/>
      <c r="C47" s="114">
        <f>+'2'!G30</f>
        <v>0</v>
      </c>
      <c r="D47" s="114">
        <f>+'2'!H30</f>
        <v>-44636</v>
      </c>
      <c r="E47" s="114">
        <f>+'2'!I30</f>
        <v>-44636</v>
      </c>
      <c r="F47" s="114">
        <f>+'2'!J30</f>
        <v>-44636</v>
      </c>
    </row>
    <row r="48" spans="1:6" s="15" customFormat="1" ht="13.5"/>
  </sheetData>
  <mergeCells count="32">
    <mergeCell ref="A46:B46"/>
    <mergeCell ref="A47:B47"/>
    <mergeCell ref="A41:B41"/>
    <mergeCell ref="A42:B42"/>
    <mergeCell ref="A43:B43"/>
    <mergeCell ref="A44:B44"/>
    <mergeCell ref="A45:B45"/>
    <mergeCell ref="A29:F29"/>
    <mergeCell ref="A34:F34"/>
    <mergeCell ref="C36:F36"/>
    <mergeCell ref="A26:B26"/>
    <mergeCell ref="C38:C40"/>
    <mergeCell ref="D38:D40"/>
    <mergeCell ref="E38:E40"/>
    <mergeCell ref="F38:F40"/>
    <mergeCell ref="A4:F4"/>
    <mergeCell ref="A6:F6"/>
    <mergeCell ref="C13:F13"/>
    <mergeCell ref="A2:F2"/>
    <mergeCell ref="A3:F3"/>
    <mergeCell ref="D15:D17"/>
    <mergeCell ref="E15:E17"/>
    <mergeCell ref="F15:F17"/>
    <mergeCell ref="A24:B24"/>
    <mergeCell ref="A25:B25"/>
    <mergeCell ref="A23:B23"/>
    <mergeCell ref="A19:B19"/>
    <mergeCell ref="A18:B18"/>
    <mergeCell ref="A22:B22"/>
    <mergeCell ref="C15:C17"/>
    <mergeCell ref="A20:B20"/>
    <mergeCell ref="A21:B21"/>
  </mergeCells>
  <pageMargins left="0.54" right="0.41" top="0.33" bottom="0.33" header="0.31496062992125984" footer="0.31496062992125984"/>
  <pageSetup paperSize="9" scale="62" orientation="portrait" r:id="rId1"/>
  <ignoredErrors>
    <ignoredError sqref="B13:B1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K6" sqref="K6"/>
    </sheetView>
  </sheetViews>
  <sheetFormatPr defaultRowHeight="17.25"/>
  <cols>
    <col min="1" max="1" width="16" style="144" customWidth="1"/>
    <col min="2" max="2" width="41.28515625" style="145" customWidth="1"/>
    <col min="3" max="3" width="11.5703125" style="145" bestFit="1" customWidth="1"/>
    <col min="4" max="4" width="9.28515625" style="145" customWidth="1"/>
    <col min="5" max="5" width="19.7109375" style="146" customWidth="1"/>
    <col min="6" max="6" width="9.140625" style="146" customWidth="1"/>
    <col min="7" max="7" width="16.85546875" style="146" customWidth="1"/>
    <col min="8" max="16384" width="9.140625" style="145"/>
  </cols>
  <sheetData>
    <row r="1" spans="1:7" s="143" customFormat="1" ht="17.25" customHeight="1">
      <c r="A1" s="210" t="s">
        <v>71</v>
      </c>
      <c r="B1" s="210"/>
      <c r="C1" s="210"/>
      <c r="D1" s="210"/>
      <c r="E1" s="210"/>
      <c r="F1" s="210"/>
      <c r="G1" s="210"/>
    </row>
    <row r="2" spans="1:7" s="143" customFormat="1" ht="17.25" customHeight="1">
      <c r="A2" s="210" t="s">
        <v>164</v>
      </c>
      <c r="B2" s="210"/>
      <c r="C2" s="210"/>
      <c r="D2" s="210"/>
      <c r="E2" s="210"/>
      <c r="F2" s="210"/>
      <c r="G2" s="210"/>
    </row>
    <row r="3" spans="1:7" s="143" customFormat="1" ht="17.25" customHeight="1">
      <c r="A3" s="210" t="s">
        <v>0</v>
      </c>
      <c r="B3" s="210"/>
      <c r="C3" s="210"/>
      <c r="D3" s="210"/>
      <c r="E3" s="210"/>
      <c r="F3" s="210"/>
      <c r="G3" s="210"/>
    </row>
    <row r="5" spans="1:7" ht="55.5" customHeight="1">
      <c r="A5" s="211" t="s">
        <v>163</v>
      </c>
      <c r="B5" s="211"/>
      <c r="C5" s="211"/>
      <c r="D5" s="211"/>
      <c r="E5" s="211"/>
      <c r="F5" s="211"/>
      <c r="G5" s="211"/>
    </row>
    <row r="6" spans="1:7" ht="87.75" customHeight="1">
      <c r="A6" s="212" t="s">
        <v>77</v>
      </c>
      <c r="B6" s="213" t="s">
        <v>78</v>
      </c>
      <c r="C6" s="213" t="s">
        <v>79</v>
      </c>
      <c r="D6" s="213" t="s">
        <v>80</v>
      </c>
      <c r="E6" s="214" t="s">
        <v>81</v>
      </c>
      <c r="F6" s="214" t="s">
        <v>191</v>
      </c>
      <c r="G6" s="214"/>
    </row>
    <row r="7" spans="1:7" ht="31.5" customHeight="1">
      <c r="A7" s="212"/>
      <c r="B7" s="213"/>
      <c r="C7" s="213"/>
      <c r="D7" s="213"/>
      <c r="E7" s="214"/>
      <c r="F7" s="147" t="s">
        <v>82</v>
      </c>
      <c r="G7" s="147" t="s">
        <v>83</v>
      </c>
    </row>
    <row r="8" spans="1:7" s="132" customFormat="1" ht="22.5" customHeight="1">
      <c r="A8" s="215" t="s">
        <v>44</v>
      </c>
      <c r="B8" s="215"/>
      <c r="C8" s="215"/>
      <c r="D8" s="215"/>
      <c r="E8" s="215"/>
      <c r="F8" s="215"/>
      <c r="G8" s="130">
        <f>+G9</f>
        <v>44636</v>
      </c>
    </row>
    <row r="9" spans="1:7" ht="29.25" customHeight="1">
      <c r="A9" s="148" t="s">
        <v>84</v>
      </c>
      <c r="B9" s="149" t="s">
        <v>85</v>
      </c>
      <c r="C9" s="149" t="s">
        <v>86</v>
      </c>
      <c r="D9" s="216" t="s">
        <v>49</v>
      </c>
      <c r="E9" s="216"/>
      <c r="F9" s="216"/>
      <c r="G9" s="131">
        <f>+G10</f>
        <v>44636</v>
      </c>
    </row>
    <row r="10" spans="1:7" ht="24" customHeight="1">
      <c r="A10" s="148" t="s">
        <v>87</v>
      </c>
      <c r="B10" s="216" t="s">
        <v>42</v>
      </c>
      <c r="C10" s="216"/>
      <c r="D10" s="216"/>
      <c r="E10" s="216"/>
      <c r="F10" s="216"/>
      <c r="G10" s="131">
        <f>+G11+G14</f>
        <v>44636</v>
      </c>
    </row>
    <row r="11" spans="1:7" ht="17.25" hidden="1" customHeight="1">
      <c r="A11" s="216" t="s">
        <v>88</v>
      </c>
      <c r="B11" s="216"/>
      <c r="C11" s="216"/>
      <c r="D11" s="216"/>
      <c r="E11" s="216"/>
      <c r="F11" s="216"/>
      <c r="G11" s="131">
        <f>+G13+G12</f>
        <v>0</v>
      </c>
    </row>
    <row r="12" spans="1:7" ht="17.25" hidden="1" customHeight="1">
      <c r="A12" s="150"/>
      <c r="B12" s="151"/>
      <c r="C12" s="151" t="s">
        <v>89</v>
      </c>
      <c r="D12" s="151" t="s">
        <v>90</v>
      </c>
      <c r="E12" s="152"/>
      <c r="F12" s="152"/>
      <c r="G12" s="131">
        <f t="shared" ref="G12:G13" si="0">+F12*E12/1000</f>
        <v>0</v>
      </c>
    </row>
    <row r="13" spans="1:7" ht="17.25" hidden="1" customHeight="1">
      <c r="A13" s="150"/>
      <c r="B13" s="151"/>
      <c r="C13" s="151" t="s">
        <v>89</v>
      </c>
      <c r="D13" s="151" t="s">
        <v>90</v>
      </c>
      <c r="E13" s="152"/>
      <c r="F13" s="152"/>
      <c r="G13" s="131">
        <f t="shared" si="0"/>
        <v>0</v>
      </c>
    </row>
    <row r="14" spans="1:7">
      <c r="A14" s="217" t="s">
        <v>91</v>
      </c>
      <c r="B14" s="218"/>
      <c r="C14" s="218"/>
      <c r="D14" s="218"/>
      <c r="E14" s="218"/>
      <c r="F14" s="219"/>
      <c r="G14" s="131">
        <f>SUM(G15:G18)</f>
        <v>44636</v>
      </c>
    </row>
    <row r="15" spans="1:7" ht="23.25" customHeight="1">
      <c r="A15" s="150" t="s">
        <v>187</v>
      </c>
      <c r="B15" s="153" t="s">
        <v>188</v>
      </c>
      <c r="C15" s="158" t="s">
        <v>189</v>
      </c>
      <c r="D15" s="153" t="s">
        <v>90</v>
      </c>
      <c r="E15" s="159">
        <v>9492000</v>
      </c>
      <c r="F15" s="152">
        <v>1</v>
      </c>
      <c r="G15" s="131">
        <f t="shared" ref="G15" si="1">+F15*E15/1000</f>
        <v>9492</v>
      </c>
    </row>
    <row r="16" spans="1:7" ht="23.25" customHeight="1">
      <c r="A16" s="150" t="s">
        <v>184</v>
      </c>
      <c r="B16" s="153" t="s">
        <v>188</v>
      </c>
      <c r="C16" s="158" t="s">
        <v>189</v>
      </c>
      <c r="D16" s="153" t="s">
        <v>90</v>
      </c>
      <c r="E16" s="159">
        <v>11213000</v>
      </c>
      <c r="F16" s="152">
        <v>1</v>
      </c>
      <c r="G16" s="131">
        <f t="shared" ref="G16:G18" si="2">+F16*E16/1000</f>
        <v>11213</v>
      </c>
    </row>
    <row r="17" spans="1:7" ht="23.25" customHeight="1">
      <c r="A17" s="150" t="s">
        <v>185</v>
      </c>
      <c r="B17" s="153" t="s">
        <v>188</v>
      </c>
      <c r="C17" s="158" t="s">
        <v>189</v>
      </c>
      <c r="D17" s="153" t="s">
        <v>90</v>
      </c>
      <c r="E17" s="159">
        <v>11827000</v>
      </c>
      <c r="F17" s="152">
        <v>1</v>
      </c>
      <c r="G17" s="131">
        <f t="shared" si="2"/>
        <v>11827</v>
      </c>
    </row>
    <row r="18" spans="1:7" ht="23.25" customHeight="1">
      <c r="A18" s="150" t="s">
        <v>186</v>
      </c>
      <c r="B18" s="153" t="s">
        <v>188</v>
      </c>
      <c r="C18" s="158" t="s">
        <v>189</v>
      </c>
      <c r="D18" s="153" t="s">
        <v>90</v>
      </c>
      <c r="E18" s="159">
        <v>12104000</v>
      </c>
      <c r="F18" s="152">
        <v>1</v>
      </c>
      <c r="G18" s="131">
        <f t="shared" si="2"/>
        <v>12104</v>
      </c>
    </row>
  </sheetData>
  <mergeCells count="15">
    <mergeCell ref="A8:F8"/>
    <mergeCell ref="D9:F9"/>
    <mergeCell ref="B10:F10"/>
    <mergeCell ref="A11:F11"/>
    <mergeCell ref="A14:F14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4294967295" verticalDpi="4294967295" r:id="rId1"/>
  <ignoredErrors>
    <ignoredError sqref="A14:F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2020-06-22T08:15:40Z</cp:lastPrinted>
  <dcterms:created xsi:type="dcterms:W3CDTF">2020-01-16T08:04:10Z</dcterms:created>
  <dcterms:modified xsi:type="dcterms:W3CDTF">2021-03-17T14:27:36Z</dcterms:modified>
</cp:coreProperties>
</file>