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etrvar-նոր\"/>
    </mc:Choice>
  </mc:AlternateContent>
  <bookViews>
    <workbookView xWindow="0" yWindow="0" windowWidth="21570" windowHeight="7485" activeTab="5"/>
  </bookViews>
  <sheets>
    <sheet name="1" sheetId="37" r:id="rId1"/>
    <sheet name="2" sheetId="36" r:id="rId2"/>
    <sheet name="3" sheetId="26" r:id="rId3"/>
    <sheet name="4" sheetId="43" r:id="rId4"/>
    <sheet name="5" sheetId="27" r:id="rId5"/>
    <sheet name="6" sheetId="44" r:id="rId6"/>
    <sheet name="7" sheetId="45" r:id="rId7"/>
  </sheets>
  <definedNames>
    <definedName name="_tab10" localSheetId="1">#REF!</definedName>
    <definedName name="_tab10" localSheetId="3">#REF!</definedName>
    <definedName name="_tab10" localSheetId="5">#REF!</definedName>
    <definedName name="_tab10" localSheetId="6">#REF!</definedName>
    <definedName name="_tab10">#REF!</definedName>
    <definedName name="_tab11" localSheetId="1">#REF!</definedName>
    <definedName name="_tab11" localSheetId="3">#REF!</definedName>
    <definedName name="_tab11" localSheetId="5">#REF!</definedName>
    <definedName name="_tab11" localSheetId="6">#REF!</definedName>
    <definedName name="_tab11">#REF!</definedName>
    <definedName name="_tab12" localSheetId="1">#REF!</definedName>
    <definedName name="_tab12" localSheetId="3">#REF!</definedName>
    <definedName name="_tab12" localSheetId="5">#REF!</definedName>
    <definedName name="_tab12" localSheetId="6">#REF!</definedName>
    <definedName name="_tab12">#REF!</definedName>
    <definedName name="_tab13" localSheetId="1">#REF!</definedName>
    <definedName name="_tab13" localSheetId="3">#REF!</definedName>
    <definedName name="_tab13" localSheetId="5">#REF!</definedName>
    <definedName name="_tab13" localSheetId="6">#REF!</definedName>
    <definedName name="_tab13">#REF!</definedName>
    <definedName name="_tab14" localSheetId="1">#REF!</definedName>
    <definedName name="_tab14" localSheetId="3">#REF!</definedName>
    <definedName name="_tab14" localSheetId="5">#REF!</definedName>
    <definedName name="_tab14" localSheetId="6">#REF!</definedName>
    <definedName name="_tab14">#REF!</definedName>
    <definedName name="_tab15" localSheetId="1">#REF!</definedName>
    <definedName name="_tab15" localSheetId="3">#REF!</definedName>
    <definedName name="_tab15" localSheetId="5">#REF!</definedName>
    <definedName name="_tab15" localSheetId="6">#REF!</definedName>
    <definedName name="_tab15">#REF!</definedName>
    <definedName name="_tab16" localSheetId="1">#REF!</definedName>
    <definedName name="_tab16" localSheetId="3">#REF!</definedName>
    <definedName name="_tab16" localSheetId="5">#REF!</definedName>
    <definedName name="_tab16" localSheetId="6">#REF!</definedName>
    <definedName name="_tab16">#REF!</definedName>
    <definedName name="_tab17" localSheetId="1">#REF!</definedName>
    <definedName name="_tab17" localSheetId="3">#REF!</definedName>
    <definedName name="_tab17" localSheetId="5">#REF!</definedName>
    <definedName name="_tab17" localSheetId="6">#REF!</definedName>
    <definedName name="_tab17">#REF!</definedName>
    <definedName name="_tab18" localSheetId="1">#REF!</definedName>
    <definedName name="_tab18" localSheetId="3">#REF!</definedName>
    <definedName name="_tab18" localSheetId="5">#REF!</definedName>
    <definedName name="_tab18" localSheetId="6">#REF!</definedName>
    <definedName name="_tab18">#REF!</definedName>
    <definedName name="_tab19" localSheetId="1">#REF!</definedName>
    <definedName name="_tab19" localSheetId="3">#REF!</definedName>
    <definedName name="_tab19" localSheetId="5">#REF!</definedName>
    <definedName name="_tab19" localSheetId="6">#REF!</definedName>
    <definedName name="_tab19">#REF!</definedName>
    <definedName name="_tab20" localSheetId="1">#REF!</definedName>
    <definedName name="_tab20" localSheetId="3">#REF!</definedName>
    <definedName name="_tab20" localSheetId="5">#REF!</definedName>
    <definedName name="_tab20" localSheetId="6">#REF!</definedName>
    <definedName name="_tab20">#REF!</definedName>
    <definedName name="_tab21" localSheetId="1">#REF!</definedName>
    <definedName name="_tab21" localSheetId="3">#REF!</definedName>
    <definedName name="_tab21" localSheetId="5">#REF!</definedName>
    <definedName name="_tab21" localSheetId="6">#REF!</definedName>
    <definedName name="_tab21">#REF!</definedName>
    <definedName name="_tab22" localSheetId="1">#REF!</definedName>
    <definedName name="_tab22" localSheetId="3">#REF!</definedName>
    <definedName name="_tab22" localSheetId="5">#REF!</definedName>
    <definedName name="_tab22" localSheetId="6">#REF!</definedName>
    <definedName name="_tab22">#REF!</definedName>
    <definedName name="_tab23" localSheetId="1">#REF!</definedName>
    <definedName name="_tab23" localSheetId="3">#REF!</definedName>
    <definedName name="_tab23" localSheetId="5">#REF!</definedName>
    <definedName name="_tab23" localSheetId="6">#REF!</definedName>
    <definedName name="_tab23">#REF!</definedName>
    <definedName name="_tab24" localSheetId="1">#REF!</definedName>
    <definedName name="_tab24" localSheetId="3">#REF!</definedName>
    <definedName name="_tab24" localSheetId="5">#REF!</definedName>
    <definedName name="_tab24" localSheetId="6">#REF!</definedName>
    <definedName name="_tab24">#REF!</definedName>
    <definedName name="_tab5" localSheetId="1">#REF!</definedName>
    <definedName name="_tab5" localSheetId="3">#REF!</definedName>
    <definedName name="_tab5" localSheetId="5">#REF!</definedName>
    <definedName name="_tab5" localSheetId="6">#REF!</definedName>
    <definedName name="_tab5">#REF!</definedName>
    <definedName name="_tab6" localSheetId="1">#REF!</definedName>
    <definedName name="_tab6" localSheetId="3">#REF!</definedName>
    <definedName name="_tab6" localSheetId="5">#REF!</definedName>
    <definedName name="_tab6" localSheetId="6">#REF!</definedName>
    <definedName name="_tab6">#REF!</definedName>
    <definedName name="_tab7" localSheetId="1">#REF!</definedName>
    <definedName name="_tab7" localSheetId="3">#REF!</definedName>
    <definedName name="_tab7" localSheetId="5">#REF!</definedName>
    <definedName name="_tab7" localSheetId="6">#REF!</definedName>
    <definedName name="_tab7">#REF!</definedName>
    <definedName name="_tab8" localSheetId="1">#REF!</definedName>
    <definedName name="_tab8" localSheetId="3">#REF!</definedName>
    <definedName name="_tab8" localSheetId="5">#REF!</definedName>
    <definedName name="_tab8" localSheetId="6">#REF!</definedName>
    <definedName name="_tab8">#REF!</definedName>
    <definedName name="_tab9" localSheetId="1">#REF!</definedName>
    <definedName name="_tab9" localSheetId="3">#REF!</definedName>
    <definedName name="_tab9" localSheetId="5">#REF!</definedName>
    <definedName name="_tab9" localSheetId="6">#REF!</definedName>
    <definedName name="_tab9">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3">#REF!,#REF!,#REF!,#REF!,#REF!</definedName>
    <definedName name="par_qual" localSheetId="5">#REF!,#REF!,#REF!,#REF!,#REF!</definedName>
    <definedName name="par_qual" localSheetId="6">#REF!,#REF!,#REF!,#REF!,#REF!</definedName>
    <definedName name="par_qual">#REF!,#REF!,#REF!,#REF!,#REF!</definedName>
    <definedName name="par_time" localSheetId="1">#REF!,#REF!,#REF!,#REF!</definedName>
    <definedName name="par_time" localSheetId="3">#REF!,#REF!,#REF!,#REF!</definedName>
    <definedName name="par_time" localSheetId="5">#REF!,#REF!,#REF!,#REF!</definedName>
    <definedName name="par_time" localSheetId="6">#REF!,#REF!,#REF!,#REF!</definedName>
    <definedName name="par_time">#REF!,#REF!,#REF!,#REF!</definedName>
    <definedName name="par2.12s" localSheetId="1">#REF!</definedName>
    <definedName name="par2.12s" localSheetId="3">#REF!</definedName>
    <definedName name="par2.12s" localSheetId="5">#REF!</definedName>
    <definedName name="par2.12s" localSheetId="6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3">#REF!,#REF!</definedName>
    <definedName name="par2.5s" localSheetId="5">#REF!,#REF!</definedName>
    <definedName name="par2.5s" localSheetId="6">#REF!,#REF!</definedName>
    <definedName name="par2.5s">#REF!,#REF!</definedName>
    <definedName name="par2.6s" localSheetId="1">#REF!,#REF!,#REF!,#REF!</definedName>
    <definedName name="par2.6s" localSheetId="3">#REF!,#REF!,#REF!,#REF!</definedName>
    <definedName name="par2.6s" localSheetId="5">#REF!,#REF!,#REF!,#REF!</definedName>
    <definedName name="par2.6s" localSheetId="6">#REF!,#REF!,#REF!,#REF!</definedName>
    <definedName name="par2.6s">#REF!,#REF!,#REF!,#REF!</definedName>
    <definedName name="par2.7s" localSheetId="1">#REF!,#REF!</definedName>
    <definedName name="par2.7s" localSheetId="3">#REF!,#REF!</definedName>
    <definedName name="par2.7s" localSheetId="5">#REF!,#REF!</definedName>
    <definedName name="par2.7s" localSheetId="6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3">#REF!,#REF!</definedName>
    <definedName name="par4.10s" localSheetId="5">#REF!,#REF!</definedName>
    <definedName name="par4.10s" localSheetId="6">#REF!,#REF!</definedName>
    <definedName name="par4.10s">#REF!,#REF!</definedName>
    <definedName name="par4.11d" localSheetId="1">#REF!,#REF!,#REF!,#REF!,#REF!</definedName>
    <definedName name="par4.11d" localSheetId="3">#REF!,#REF!,#REF!,#REF!,#REF!</definedName>
    <definedName name="par4.11d" localSheetId="5">#REF!,#REF!,#REF!,#REF!,#REF!</definedName>
    <definedName name="par4.11d" localSheetId="6">#REF!,#REF!,#REF!,#REF!,#REF!</definedName>
    <definedName name="par4.11d">#REF!,#REF!,#REF!,#REF!,#REF!</definedName>
    <definedName name="par4.12d" localSheetId="1">#REF!</definedName>
    <definedName name="par4.12d" localSheetId="3">#REF!</definedName>
    <definedName name="par4.12d" localSheetId="5">#REF!</definedName>
    <definedName name="par4.12d" localSheetId="6">#REF!</definedName>
    <definedName name="par4.12d">#REF!</definedName>
    <definedName name="par4.13s" localSheetId="1">#REF!</definedName>
    <definedName name="par4.13s" localSheetId="3">#REF!</definedName>
    <definedName name="par4.13s" localSheetId="5">#REF!</definedName>
    <definedName name="par4.13s" localSheetId="6">#REF!</definedName>
    <definedName name="par4.13s">#REF!</definedName>
    <definedName name="par4.14" localSheetId="1">#REF!,#REF!,#REF!,#REF!,#REF!,#REF!</definedName>
    <definedName name="par4.14" localSheetId="3">#REF!,#REF!,#REF!,#REF!,#REF!,#REF!</definedName>
    <definedName name="par4.14" localSheetId="5">#REF!,#REF!,#REF!,#REF!,#REF!,#REF!</definedName>
    <definedName name="par4.14" localSheetId="6">#REF!,#REF!,#REF!,#REF!,#REF!,#REF!</definedName>
    <definedName name="par4.14">#REF!,#REF!,#REF!,#REF!,#REF!,#REF!</definedName>
    <definedName name="par4.15" localSheetId="1">#REF!,#REF!,#REF!</definedName>
    <definedName name="par4.15" localSheetId="3">#REF!,#REF!,#REF!</definedName>
    <definedName name="par4.15" localSheetId="5">#REF!,#REF!,#REF!</definedName>
    <definedName name="par4.15" localSheetId="6">#REF!,#REF!,#REF!</definedName>
    <definedName name="par4.15">#REF!,#REF!,#REF!</definedName>
    <definedName name="par4.16" localSheetId="1">#REF!,#REF!,#REF!</definedName>
    <definedName name="par4.16" localSheetId="3">#REF!,#REF!,#REF!</definedName>
    <definedName name="par4.16" localSheetId="5">#REF!,#REF!,#REF!</definedName>
    <definedName name="par4.16" localSheetId="6">#REF!,#REF!,#REF!</definedName>
    <definedName name="par4.16">#REF!,#REF!,#REF!</definedName>
    <definedName name="par4.17" localSheetId="1">#REF!,#REF!,#REF!,#REF!</definedName>
    <definedName name="par4.17" localSheetId="3">#REF!,#REF!,#REF!,#REF!</definedName>
    <definedName name="par4.17" localSheetId="5">#REF!,#REF!,#REF!,#REF!</definedName>
    <definedName name="par4.17" localSheetId="6">#REF!,#REF!,#REF!,#REF!</definedName>
    <definedName name="par4.17">#REF!,#REF!,#REF!,#REF!</definedName>
    <definedName name="par4.18d" localSheetId="1">#REF!,#REF!</definedName>
    <definedName name="par4.18d" localSheetId="3">#REF!,#REF!</definedName>
    <definedName name="par4.18d" localSheetId="5">#REF!,#REF!</definedName>
    <definedName name="par4.18d" localSheetId="6">#REF!,#REF!</definedName>
    <definedName name="par4.18d">#REF!,#REF!</definedName>
    <definedName name="par4.19s" localSheetId="1">#REF!</definedName>
    <definedName name="par4.19s" localSheetId="3">#REF!</definedName>
    <definedName name="par4.19s" localSheetId="5">#REF!</definedName>
    <definedName name="par4.19s" localSheetId="6">#REF!</definedName>
    <definedName name="par4.19s">#REF!</definedName>
    <definedName name="par4.20f" localSheetId="1">#REF!</definedName>
    <definedName name="par4.20f" localSheetId="3">#REF!</definedName>
    <definedName name="par4.20f" localSheetId="5">#REF!</definedName>
    <definedName name="par4.20f" localSheetId="6">#REF!</definedName>
    <definedName name="par4.20f">#REF!</definedName>
    <definedName name="par4.21f" localSheetId="1">#REF!</definedName>
    <definedName name="par4.21f" localSheetId="3">#REF!</definedName>
    <definedName name="par4.21f" localSheetId="5">#REF!</definedName>
    <definedName name="par4.21f" localSheetId="6">#REF!</definedName>
    <definedName name="par4.21f">#REF!</definedName>
    <definedName name="par4.22" localSheetId="1">#REF!</definedName>
    <definedName name="par4.22" localSheetId="3">#REF!</definedName>
    <definedName name="par4.22" localSheetId="5">#REF!</definedName>
    <definedName name="par4.22" localSheetId="6">#REF!</definedName>
    <definedName name="par4.22">#REF!</definedName>
    <definedName name="par4.4" localSheetId="1">#REF!</definedName>
    <definedName name="par4.4" localSheetId="3">#REF!</definedName>
    <definedName name="par4.4" localSheetId="5">#REF!</definedName>
    <definedName name="par4.4" localSheetId="6">#REF!</definedName>
    <definedName name="par4.4">#REF!</definedName>
    <definedName name="par4.5" localSheetId="1">#REF!</definedName>
    <definedName name="par4.5" localSheetId="3">#REF!</definedName>
    <definedName name="par4.5" localSheetId="5">#REF!</definedName>
    <definedName name="par4.5" localSheetId="6">#REF!</definedName>
    <definedName name="par4.5">#REF!</definedName>
    <definedName name="par4.6s" localSheetId="1">#REF!</definedName>
    <definedName name="par4.6s" localSheetId="3">#REF!</definedName>
    <definedName name="par4.6s" localSheetId="5">#REF!</definedName>
    <definedName name="par4.6s" localSheetId="6">#REF!</definedName>
    <definedName name="par4.6s">#REF!</definedName>
    <definedName name="par4.7s" localSheetId="1">#REF!</definedName>
    <definedName name="par4.7s" localSheetId="3">#REF!</definedName>
    <definedName name="par4.7s" localSheetId="5">#REF!</definedName>
    <definedName name="par4.7s" localSheetId="6">#REF!</definedName>
    <definedName name="par4.7s">#REF!</definedName>
    <definedName name="par4.8" localSheetId="1">#REF!,#REF!,#REF!,#REF!,#REF!</definedName>
    <definedName name="par4.8" localSheetId="3">#REF!,#REF!,#REF!,#REF!,#REF!</definedName>
    <definedName name="par4.8" localSheetId="5">#REF!,#REF!,#REF!,#REF!,#REF!</definedName>
    <definedName name="par4.8" localSheetId="6">#REF!,#REF!,#REF!,#REF!,#REF!</definedName>
    <definedName name="par4.8">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5">#REF!,#REF!,#REF!,#REF!,#REF!,#REF!</definedName>
    <definedName name="par4.9" localSheetId="6">#REF!,#REF!,#REF!,#REF!,#REF!,#REF!</definedName>
    <definedName name="par4.9">#REF!,#REF!,#REF!,#REF!,#REF!,#REF!</definedName>
    <definedName name="par5.1" localSheetId="1">#REF!,#REF!</definedName>
    <definedName name="par5.1" localSheetId="3">#REF!,#REF!</definedName>
    <definedName name="par5.1" localSheetId="5">#REF!,#REF!</definedName>
    <definedName name="par5.1" localSheetId="6">#REF!,#REF!</definedName>
    <definedName name="par5.1">#REF!,#REF!</definedName>
    <definedName name="par5.3" localSheetId="1">#REF!,#REF!,#REF!,#REF!,#REF!,#REF!</definedName>
    <definedName name="par5.3" localSheetId="3">#REF!,#REF!,#REF!,#REF!,#REF!,#REF!</definedName>
    <definedName name="par5.3" localSheetId="5">#REF!,#REF!,#REF!,#REF!,#REF!,#REF!</definedName>
    <definedName name="par5.3" localSheetId="6">#REF!,#REF!,#REF!,#REF!,#REF!,#REF!</definedName>
    <definedName name="par5.3">#REF!,#REF!,#REF!,#REF!,#REF!,#REF!</definedName>
    <definedName name="par5.4" localSheetId="1">#REF!,#REF!,#REF!,#REF!,#REF!</definedName>
    <definedName name="par5.4" localSheetId="3">#REF!,#REF!,#REF!,#REF!,#REF!</definedName>
    <definedName name="par5.4" localSheetId="5">#REF!,#REF!,#REF!,#REF!,#REF!</definedName>
    <definedName name="par5.4" localSheetId="6">#REF!,#REF!,#REF!,#REF!,#REF!</definedName>
    <definedName name="par5.4">#REF!,#REF!,#REF!,#REF!,#REF!</definedName>
    <definedName name="par5.5" localSheetId="1">#REF!</definedName>
    <definedName name="par5.5" localSheetId="3">#REF!</definedName>
    <definedName name="par5.5" localSheetId="5">#REF!</definedName>
    <definedName name="par5.5" localSheetId="6">#REF!</definedName>
    <definedName name="par5.5">#REF!</definedName>
    <definedName name="par5.6" localSheetId="1">#REF!,#REF!</definedName>
    <definedName name="par5.6" localSheetId="3">#REF!,#REF!</definedName>
    <definedName name="par5.6" localSheetId="5">#REF!,#REF!</definedName>
    <definedName name="par5.6" localSheetId="6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12" i="26" l="1"/>
  <c r="J103" i="26"/>
  <c r="I103" i="26"/>
  <c r="I102" i="26" s="1"/>
  <c r="I101" i="26" s="1"/>
  <c r="I100" i="26" s="1"/>
  <c r="I98" i="26" s="1"/>
  <c r="I96" i="26" s="1"/>
  <c r="I94" i="26" s="1"/>
  <c r="I90" i="26" s="1"/>
  <c r="I92" i="26" s="1"/>
  <c r="H103" i="26"/>
  <c r="G103" i="26"/>
  <c r="G102" i="26" s="1"/>
  <c r="G101" i="26" s="1"/>
  <c r="G100" i="26" s="1"/>
  <c r="G98" i="26" s="1"/>
  <c r="G96" i="26" s="1"/>
  <c r="G94" i="26" s="1"/>
  <c r="G90" i="26" s="1"/>
  <c r="J102" i="26"/>
  <c r="J101" i="26" s="1"/>
  <c r="J100" i="26" s="1"/>
  <c r="J98" i="26" s="1"/>
  <c r="J96" i="26" s="1"/>
  <c r="J94" i="26" s="1"/>
  <c r="J90" i="26" s="1"/>
  <c r="J92" i="26" s="1"/>
  <c r="H102" i="26"/>
  <c r="H101" i="26"/>
  <c r="H100" i="26" s="1"/>
  <c r="H98" i="26" s="1"/>
  <c r="H96" i="26" s="1"/>
  <c r="H94" i="26" s="1"/>
  <c r="H90" i="26" s="1"/>
  <c r="H92" i="26" s="1"/>
  <c r="F11" i="36"/>
  <c r="G11" i="36"/>
  <c r="H11" i="36"/>
  <c r="E11" i="36"/>
  <c r="F114" i="36"/>
  <c r="G114" i="36"/>
  <c r="H114" i="36"/>
  <c r="E114" i="36"/>
  <c r="G92" i="26" l="1"/>
  <c r="I46" i="45"/>
  <c r="I45" i="45"/>
  <c r="I43" i="45" l="1"/>
  <c r="I39" i="45" s="1"/>
  <c r="H42" i="45" l="1"/>
  <c r="I40" i="45"/>
  <c r="F223" i="44"/>
  <c r="E223" i="44"/>
  <c r="D223" i="44"/>
  <c r="C223" i="44"/>
  <c r="F205" i="44"/>
  <c r="E205" i="44"/>
  <c r="D205" i="44"/>
  <c r="C205" i="44"/>
  <c r="F195" i="44"/>
  <c r="I34" i="45" s="1"/>
  <c r="I32" i="45" s="1"/>
  <c r="I31" i="45" s="1"/>
  <c r="E195" i="44"/>
  <c r="D195" i="44"/>
  <c r="C195" i="44"/>
  <c r="F160" i="44"/>
  <c r="E160" i="44"/>
  <c r="D160" i="44"/>
  <c r="C160" i="44"/>
  <c r="F134" i="44"/>
  <c r="E134" i="44"/>
  <c r="D134" i="44"/>
  <c r="C134" i="44"/>
  <c r="F113" i="44"/>
  <c r="E113" i="44"/>
  <c r="D113" i="44"/>
  <c r="C113" i="44"/>
  <c r="F97" i="44"/>
  <c r="E97" i="44"/>
  <c r="D97" i="44"/>
  <c r="C97" i="44"/>
  <c r="F87" i="44"/>
  <c r="E87" i="44"/>
  <c r="D87" i="44"/>
  <c r="C87" i="44"/>
  <c r="F77" i="44"/>
  <c r="E77" i="44"/>
  <c r="D77" i="44"/>
  <c r="C77" i="44"/>
  <c r="F57" i="44"/>
  <c r="E57" i="44"/>
  <c r="D57" i="44"/>
  <c r="C57" i="44"/>
  <c r="F47" i="44"/>
  <c r="E47" i="44"/>
  <c r="D47" i="44"/>
  <c r="C47" i="44"/>
  <c r="F36" i="44"/>
  <c r="E36" i="44"/>
  <c r="D36" i="44"/>
  <c r="C36" i="44"/>
  <c r="F26" i="44"/>
  <c r="E26" i="44"/>
  <c r="D26" i="44"/>
  <c r="C26" i="44"/>
  <c r="D223" i="27" l="1"/>
  <c r="E223" i="27"/>
  <c r="F223" i="27"/>
  <c r="C223" i="27"/>
  <c r="D195" i="27"/>
  <c r="E195" i="27"/>
  <c r="F195" i="27"/>
  <c r="C195" i="27"/>
  <c r="D205" i="27"/>
  <c r="E205" i="27"/>
  <c r="F205" i="27"/>
  <c r="C205" i="27"/>
  <c r="D160" i="27"/>
  <c r="E160" i="27"/>
  <c r="F160" i="27"/>
  <c r="C160" i="27"/>
  <c r="D134" i="27"/>
  <c r="E134" i="27"/>
  <c r="F134" i="27"/>
  <c r="C134" i="27"/>
  <c r="D113" i="27"/>
  <c r="E113" i="27"/>
  <c r="F113" i="27"/>
  <c r="C113" i="27"/>
  <c r="D97" i="27"/>
  <c r="E97" i="27"/>
  <c r="F97" i="27"/>
  <c r="C97" i="27"/>
  <c r="D87" i="27"/>
  <c r="E87" i="27"/>
  <c r="F87" i="27"/>
  <c r="C87" i="27"/>
  <c r="D77" i="27"/>
  <c r="E77" i="27"/>
  <c r="F77" i="27"/>
  <c r="C77" i="27"/>
  <c r="D57" i="27"/>
  <c r="E57" i="27"/>
  <c r="F57" i="27"/>
  <c r="C57" i="27"/>
  <c r="F47" i="27"/>
  <c r="E47" i="27"/>
  <c r="D47" i="27"/>
  <c r="C47" i="27"/>
  <c r="D36" i="27"/>
  <c r="E36" i="27"/>
  <c r="F36" i="27"/>
  <c r="C36" i="27"/>
  <c r="D26" i="27"/>
  <c r="E26" i="27"/>
  <c r="F26" i="27"/>
  <c r="E11" i="43" s="1"/>
  <c r="E10" i="43" s="1"/>
  <c r="C26" i="27"/>
  <c r="G208" i="26"/>
  <c r="H208" i="26"/>
  <c r="H207" i="26" s="1"/>
  <c r="H206" i="26" s="1"/>
  <c r="H205" i="26" s="1"/>
  <c r="H204" i="26" s="1"/>
  <c r="H202" i="26" s="1"/>
  <c r="H200" i="26" s="1"/>
  <c r="H198" i="26" s="1"/>
  <c r="I208" i="26"/>
  <c r="I207" i="26" s="1"/>
  <c r="I206" i="26" s="1"/>
  <c r="I205" i="26" s="1"/>
  <c r="I204" i="26" s="1"/>
  <c r="I202" i="26" s="1"/>
  <c r="I200" i="26" s="1"/>
  <c r="I198" i="26" s="1"/>
  <c r="J208" i="26"/>
  <c r="I53" i="45" s="1"/>
  <c r="I51" i="45" s="1"/>
  <c r="H197" i="26"/>
  <c r="H196" i="26" s="1"/>
  <c r="H195" i="26" s="1"/>
  <c r="H194" i="26" s="1"/>
  <c r="H193" i="26" s="1"/>
  <c r="H191" i="26" s="1"/>
  <c r="H189" i="26" s="1"/>
  <c r="H187" i="26" s="1"/>
  <c r="I197" i="26"/>
  <c r="I196" i="26" s="1"/>
  <c r="I195" i="26" s="1"/>
  <c r="I194" i="26" s="1"/>
  <c r="I193" i="26" s="1"/>
  <c r="I191" i="26" s="1"/>
  <c r="I189" i="26" s="1"/>
  <c r="I187" i="26" s="1"/>
  <c r="J197" i="26"/>
  <c r="I50" i="45" s="1"/>
  <c r="I48" i="45" s="1"/>
  <c r="G197" i="26"/>
  <c r="G196" i="26" s="1"/>
  <c r="G195" i="26" s="1"/>
  <c r="G194" i="26" s="1"/>
  <c r="G193" i="26" s="1"/>
  <c r="G191" i="26" s="1"/>
  <c r="G189" i="26" s="1"/>
  <c r="G187" i="26" s="1"/>
  <c r="H180" i="26"/>
  <c r="H179" i="26" s="1"/>
  <c r="H178" i="26" s="1"/>
  <c r="H177" i="26" s="1"/>
  <c r="H175" i="26" s="1"/>
  <c r="H173" i="26" s="1"/>
  <c r="I180" i="26"/>
  <c r="I179" i="26" s="1"/>
  <c r="I178" i="26" s="1"/>
  <c r="I177" i="26" s="1"/>
  <c r="I175" i="26" s="1"/>
  <c r="I173" i="26" s="1"/>
  <c r="J180" i="26"/>
  <c r="J179" i="26" s="1"/>
  <c r="J178" i="26" s="1"/>
  <c r="J177" i="26" s="1"/>
  <c r="J175" i="26" s="1"/>
  <c r="J173" i="26" s="1"/>
  <c r="G180" i="26"/>
  <c r="G179" i="26" s="1"/>
  <c r="G178" i="26" s="1"/>
  <c r="G177" i="26" s="1"/>
  <c r="G175" i="26" s="1"/>
  <c r="G173" i="26" s="1"/>
  <c r="H172" i="26"/>
  <c r="H171" i="26" s="1"/>
  <c r="H170" i="26" s="1"/>
  <c r="H169" i="26" s="1"/>
  <c r="H168" i="26" s="1"/>
  <c r="H166" i="26" s="1"/>
  <c r="H164" i="26" s="1"/>
  <c r="I172" i="26"/>
  <c r="I171" i="26" s="1"/>
  <c r="I170" i="26" s="1"/>
  <c r="I169" i="26" s="1"/>
  <c r="I168" i="26" s="1"/>
  <c r="I166" i="26" s="1"/>
  <c r="I164" i="26" s="1"/>
  <c r="J172" i="26"/>
  <c r="J171" i="26" s="1"/>
  <c r="J170" i="26" s="1"/>
  <c r="J169" i="26" s="1"/>
  <c r="J168" i="26" s="1"/>
  <c r="J166" i="26" s="1"/>
  <c r="J164" i="26" s="1"/>
  <c r="G172" i="26"/>
  <c r="G171" i="26" s="1"/>
  <c r="G170" i="26" s="1"/>
  <c r="G169" i="26" s="1"/>
  <c r="G168" i="26" s="1"/>
  <c r="G166" i="26" s="1"/>
  <c r="G164" i="26" s="1"/>
  <c r="H153" i="26"/>
  <c r="I153" i="26"/>
  <c r="I152" i="26" s="1"/>
  <c r="I151" i="26" s="1"/>
  <c r="I150" i="26" s="1"/>
  <c r="I149" i="26" s="1"/>
  <c r="I147" i="26" s="1"/>
  <c r="I145" i="26" s="1"/>
  <c r="J153" i="26"/>
  <c r="J152" i="26" s="1"/>
  <c r="J151" i="26" s="1"/>
  <c r="J150" i="26" s="1"/>
  <c r="J149" i="26" s="1"/>
  <c r="J147" i="26" s="1"/>
  <c r="J145" i="26" s="1"/>
  <c r="G153" i="26"/>
  <c r="G152" i="26" s="1"/>
  <c r="G151" i="26" s="1"/>
  <c r="G150" i="26" s="1"/>
  <c r="G149" i="26" s="1"/>
  <c r="G147" i="26" s="1"/>
  <c r="G145" i="26" s="1"/>
  <c r="H152" i="26"/>
  <c r="H151" i="26" s="1"/>
  <c r="H150" i="26" s="1"/>
  <c r="H149" i="26" s="1"/>
  <c r="H147" i="26" s="1"/>
  <c r="H145" i="26" s="1"/>
  <c r="H161" i="26"/>
  <c r="H160" i="26" s="1"/>
  <c r="H159" i="26" s="1"/>
  <c r="H158" i="26" s="1"/>
  <c r="H156" i="26" s="1"/>
  <c r="H154" i="26" s="1"/>
  <c r="I161" i="26"/>
  <c r="I160" i="26" s="1"/>
  <c r="I159" i="26" s="1"/>
  <c r="I158" i="26" s="1"/>
  <c r="I156" i="26" s="1"/>
  <c r="I154" i="26" s="1"/>
  <c r="J161" i="26"/>
  <c r="J160" i="26" s="1"/>
  <c r="J159" i="26" s="1"/>
  <c r="J158" i="26" s="1"/>
  <c r="J156" i="26" s="1"/>
  <c r="J154" i="26" s="1"/>
  <c r="G161" i="26"/>
  <c r="G160" i="26" s="1"/>
  <c r="G159" i="26" s="1"/>
  <c r="G158" i="26" s="1"/>
  <c r="G156" i="26" s="1"/>
  <c r="G154" i="26" s="1"/>
  <c r="H121" i="26"/>
  <c r="H120" i="26" s="1"/>
  <c r="H119" i="26" s="1"/>
  <c r="H118" i="26" s="1"/>
  <c r="H117" i="26" s="1"/>
  <c r="H115" i="26" s="1"/>
  <c r="H113" i="26" s="1"/>
  <c r="H111" i="26" s="1"/>
  <c r="H107" i="26" s="1"/>
  <c r="I121" i="26"/>
  <c r="I120" i="26" s="1"/>
  <c r="I119" i="26" s="1"/>
  <c r="I118" i="26" s="1"/>
  <c r="I117" i="26" s="1"/>
  <c r="I115" i="26" s="1"/>
  <c r="I113" i="26" s="1"/>
  <c r="I111" i="26" s="1"/>
  <c r="I107" i="26" s="1"/>
  <c r="I109" i="26" s="1"/>
  <c r="J121" i="26"/>
  <c r="J120" i="26" s="1"/>
  <c r="J119" i="26" s="1"/>
  <c r="J118" i="26" s="1"/>
  <c r="J117" i="26" s="1"/>
  <c r="J115" i="26" s="1"/>
  <c r="J113" i="26" s="1"/>
  <c r="J111" i="26" s="1"/>
  <c r="J107" i="26" s="1"/>
  <c r="G121" i="26"/>
  <c r="G120" i="26" s="1"/>
  <c r="G119" i="26" s="1"/>
  <c r="G118" i="26" s="1"/>
  <c r="G117" i="26" s="1"/>
  <c r="G115" i="26" s="1"/>
  <c r="G113" i="26" s="1"/>
  <c r="G111" i="26" s="1"/>
  <c r="G107" i="26" s="1"/>
  <c r="H89" i="26"/>
  <c r="H88" i="26" s="1"/>
  <c r="H87" i="26" s="1"/>
  <c r="H86" i="26" s="1"/>
  <c r="H85" i="26" s="1"/>
  <c r="H83" i="26" s="1"/>
  <c r="H81" i="26" s="1"/>
  <c r="H79" i="26" s="1"/>
  <c r="H75" i="26" s="1"/>
  <c r="H77" i="26" s="1"/>
  <c r="I89" i="26"/>
  <c r="I88" i="26" s="1"/>
  <c r="I87" i="26" s="1"/>
  <c r="I86" i="26" s="1"/>
  <c r="I85" i="26" s="1"/>
  <c r="I83" i="26" s="1"/>
  <c r="I81" i="26" s="1"/>
  <c r="I79" i="26" s="1"/>
  <c r="I75" i="26" s="1"/>
  <c r="I77" i="26" s="1"/>
  <c r="J89" i="26"/>
  <c r="G89" i="26"/>
  <c r="G88" i="26" s="1"/>
  <c r="G87" i="26" s="1"/>
  <c r="G86" i="26" s="1"/>
  <c r="G85" i="26" s="1"/>
  <c r="G83" i="26" s="1"/>
  <c r="G81" i="26" s="1"/>
  <c r="G79" i="26" s="1"/>
  <c r="G75" i="26" s="1"/>
  <c r="G77" i="26" s="1"/>
  <c r="H74" i="26"/>
  <c r="H73" i="26" s="1"/>
  <c r="H72" i="26" s="1"/>
  <c r="H71" i="26" s="1"/>
  <c r="H70" i="26" s="1"/>
  <c r="H68" i="26" s="1"/>
  <c r="H66" i="26" s="1"/>
  <c r="H64" i="26" s="1"/>
  <c r="I74" i="26"/>
  <c r="I73" i="26" s="1"/>
  <c r="I72" i="26" s="1"/>
  <c r="I71" i="26" s="1"/>
  <c r="I70" i="26" s="1"/>
  <c r="I68" i="26" s="1"/>
  <c r="I66" i="26" s="1"/>
  <c r="I64" i="26" s="1"/>
  <c r="J74" i="26"/>
  <c r="J73" i="26" s="1"/>
  <c r="J72" i="26" s="1"/>
  <c r="J71" i="26" s="1"/>
  <c r="J70" i="26" s="1"/>
  <c r="J68" i="26" s="1"/>
  <c r="J66" i="26" s="1"/>
  <c r="G74" i="26"/>
  <c r="G73" i="26" s="1"/>
  <c r="G72" i="26" s="1"/>
  <c r="G71" i="26" s="1"/>
  <c r="G70" i="26" s="1"/>
  <c r="G68" i="26" s="1"/>
  <c r="G66" i="26" s="1"/>
  <c r="G64" i="26" s="1"/>
  <c r="H63" i="26"/>
  <c r="I63" i="26"/>
  <c r="I62" i="26" s="1"/>
  <c r="I61" i="26" s="1"/>
  <c r="I60" i="26" s="1"/>
  <c r="I59" i="26" s="1"/>
  <c r="I57" i="26" s="1"/>
  <c r="I55" i="26" s="1"/>
  <c r="I53" i="26" s="1"/>
  <c r="J63" i="26"/>
  <c r="G63" i="26"/>
  <c r="G62" i="26" s="1"/>
  <c r="G61" i="26" s="1"/>
  <c r="G60" i="26" s="1"/>
  <c r="G59" i="26" s="1"/>
  <c r="G57" i="26" s="1"/>
  <c r="G55" i="26" s="1"/>
  <c r="G53" i="26" s="1"/>
  <c r="H62" i="26"/>
  <c r="H61" i="26" s="1"/>
  <c r="H60" i="26" s="1"/>
  <c r="H59" i="26" s="1"/>
  <c r="H57" i="26" s="1"/>
  <c r="H55" i="26" s="1"/>
  <c r="H53" i="26" s="1"/>
  <c r="H52" i="26"/>
  <c r="H51" i="26" s="1"/>
  <c r="H50" i="26" s="1"/>
  <c r="H49" i="26" s="1"/>
  <c r="H48" i="26" s="1"/>
  <c r="H46" i="26" s="1"/>
  <c r="H44" i="26" s="1"/>
  <c r="I52" i="26"/>
  <c r="I51" i="26" s="1"/>
  <c r="I50" i="26" s="1"/>
  <c r="I49" i="26" s="1"/>
  <c r="I48" i="26" s="1"/>
  <c r="I46" i="26" s="1"/>
  <c r="I44" i="26" s="1"/>
  <c r="J52" i="26"/>
  <c r="G52" i="26"/>
  <c r="G51" i="26" s="1"/>
  <c r="G50" i="26" s="1"/>
  <c r="G49" i="26" s="1"/>
  <c r="G48" i="26" s="1"/>
  <c r="G46" i="26" s="1"/>
  <c r="G44" i="26" s="1"/>
  <c r="H43" i="26"/>
  <c r="H42" i="26" s="1"/>
  <c r="H41" i="26" s="1"/>
  <c r="H40" i="26" s="1"/>
  <c r="H39" i="26" s="1"/>
  <c r="H37" i="26" s="1"/>
  <c r="H35" i="26" s="1"/>
  <c r="I43" i="26"/>
  <c r="I42" i="26" s="1"/>
  <c r="I41" i="26" s="1"/>
  <c r="I40" i="26" s="1"/>
  <c r="I39" i="26" s="1"/>
  <c r="I37" i="26" s="1"/>
  <c r="I35" i="26" s="1"/>
  <c r="J43" i="26"/>
  <c r="G43" i="26"/>
  <c r="G42" i="26" s="1"/>
  <c r="G41" i="26" s="1"/>
  <c r="G40" i="26" s="1"/>
  <c r="G39" i="26" s="1"/>
  <c r="G37" i="26" s="1"/>
  <c r="G35" i="26" s="1"/>
  <c r="H28" i="26"/>
  <c r="H27" i="26" s="1"/>
  <c r="H26" i="26" s="1"/>
  <c r="H25" i="26" s="1"/>
  <c r="H24" i="26" s="1"/>
  <c r="H22" i="26" s="1"/>
  <c r="H20" i="26" s="1"/>
  <c r="H18" i="26" s="1"/>
  <c r="I28" i="26"/>
  <c r="I27" i="26" s="1"/>
  <c r="I26" i="26" s="1"/>
  <c r="I25" i="26" s="1"/>
  <c r="I24" i="26" s="1"/>
  <c r="I22" i="26" s="1"/>
  <c r="I20" i="26" s="1"/>
  <c r="I18" i="26" s="1"/>
  <c r="J28" i="26"/>
  <c r="G28" i="26"/>
  <c r="G27" i="26" s="1"/>
  <c r="G26" i="26" s="1"/>
  <c r="G25" i="26" s="1"/>
  <c r="G24" i="26" s="1"/>
  <c r="G22" i="26" s="1"/>
  <c r="G20" i="26" s="1"/>
  <c r="G18" i="26" s="1"/>
  <c r="G14" i="26" s="1"/>
  <c r="I47" i="45" l="1"/>
  <c r="J207" i="26"/>
  <c r="J206" i="26" s="1"/>
  <c r="J205" i="26" s="1"/>
  <c r="J204" i="26" s="1"/>
  <c r="J202" i="26" s="1"/>
  <c r="J200" i="26" s="1"/>
  <c r="J198" i="26" s="1"/>
  <c r="J64" i="26"/>
  <c r="I20" i="45"/>
  <c r="I18" i="45" s="1"/>
  <c r="J88" i="26"/>
  <c r="J87" i="26" s="1"/>
  <c r="J86" i="26" s="1"/>
  <c r="J85" i="26" s="1"/>
  <c r="J83" i="26" s="1"/>
  <c r="J81" i="26" s="1"/>
  <c r="J79" i="26" s="1"/>
  <c r="J75" i="26" s="1"/>
  <c r="J77" i="26" s="1"/>
  <c r="I30" i="45"/>
  <c r="I28" i="45" s="1"/>
  <c r="I27" i="45" s="1"/>
  <c r="J196" i="26"/>
  <c r="J195" i="26" s="1"/>
  <c r="J194" i="26" s="1"/>
  <c r="J193" i="26" s="1"/>
  <c r="J191" i="26" s="1"/>
  <c r="J189" i="26" s="1"/>
  <c r="J187" i="26" s="1"/>
  <c r="J62" i="26"/>
  <c r="J61" i="26" s="1"/>
  <c r="J60" i="26" s="1"/>
  <c r="J59" i="26" s="1"/>
  <c r="J57" i="26" s="1"/>
  <c r="J55" i="26" s="1"/>
  <c r="J53" i="26" s="1"/>
  <c r="I17" i="45"/>
  <c r="I15" i="45" s="1"/>
  <c r="J27" i="26"/>
  <c r="J26" i="26" s="1"/>
  <c r="J25" i="26" s="1"/>
  <c r="J24" i="26" s="1"/>
  <c r="J22" i="26" s="1"/>
  <c r="J20" i="26" s="1"/>
  <c r="J18" i="26" s="1"/>
  <c r="I13" i="45"/>
  <c r="I11" i="45" s="1"/>
  <c r="I10" i="45" s="1"/>
  <c r="J42" i="26"/>
  <c r="J41" i="26" s="1"/>
  <c r="J40" i="26" s="1"/>
  <c r="J39" i="26" s="1"/>
  <c r="J37" i="26" s="1"/>
  <c r="J35" i="26" s="1"/>
  <c r="J33" i="26" s="1"/>
  <c r="J29" i="26" s="1"/>
  <c r="J31" i="26" s="1"/>
  <c r="I23" i="45"/>
  <c r="I21" i="45" s="1"/>
  <c r="J51" i="26"/>
  <c r="J50" i="26" s="1"/>
  <c r="J49" i="26" s="1"/>
  <c r="J48" i="26" s="1"/>
  <c r="J46" i="26" s="1"/>
  <c r="J44" i="26" s="1"/>
  <c r="I26" i="45"/>
  <c r="I24" i="45" s="1"/>
  <c r="G207" i="26"/>
  <c r="G206" i="26" s="1"/>
  <c r="G205" i="26" s="1"/>
  <c r="I183" i="26"/>
  <c r="I181" i="26" s="1"/>
  <c r="H183" i="26"/>
  <c r="H185" i="26" s="1"/>
  <c r="J183" i="26"/>
  <c r="J185" i="26" s="1"/>
  <c r="H181" i="26"/>
  <c r="H143" i="26"/>
  <c r="I143" i="26"/>
  <c r="J143" i="26"/>
  <c r="G143" i="26"/>
  <c r="G139" i="26" s="1"/>
  <c r="G137" i="26" s="1"/>
  <c r="G33" i="26"/>
  <c r="G29" i="26" s="1"/>
  <c r="G31" i="26" s="1"/>
  <c r="J109" i="26"/>
  <c r="H109" i="26"/>
  <c r="G109" i="26"/>
  <c r="H33" i="26"/>
  <c r="H29" i="26" s="1"/>
  <c r="H31" i="26" s="1"/>
  <c r="I33" i="26"/>
  <c r="I29" i="26" s="1"/>
  <c r="I31" i="26" s="1"/>
  <c r="H14" i="26"/>
  <c r="H16" i="26" s="1"/>
  <c r="I14" i="26"/>
  <c r="I16" i="26" s="1"/>
  <c r="J14" i="26"/>
  <c r="J16" i="26" s="1"/>
  <c r="E146" i="36"/>
  <c r="E13" i="36"/>
  <c r="F13" i="36"/>
  <c r="G13" i="36"/>
  <c r="H13" i="36"/>
  <c r="C9" i="37" s="1"/>
  <c r="J181" i="26" l="1"/>
  <c r="I185" i="26"/>
  <c r="G204" i="26"/>
  <c r="G202" i="26" s="1"/>
  <c r="G200" i="26" s="1"/>
  <c r="G198" i="26" s="1"/>
  <c r="G183" i="26" s="1"/>
  <c r="I14" i="45"/>
  <c r="H12" i="26"/>
  <c r="J12" i="26"/>
  <c r="I12" i="26"/>
  <c r="G16" i="26"/>
  <c r="F146" i="36"/>
  <c r="G146" i="36"/>
  <c r="H146" i="36"/>
  <c r="C15" i="37" s="1"/>
  <c r="F127" i="36"/>
  <c r="G127" i="36"/>
  <c r="H127" i="36"/>
  <c r="C14" i="37" s="1"/>
  <c r="E127" i="36"/>
  <c r="H102" i="36"/>
  <c r="G102" i="36"/>
  <c r="F102" i="36"/>
  <c r="G95" i="36"/>
  <c r="F82" i="36"/>
  <c r="G82" i="36"/>
  <c r="H82" i="36"/>
  <c r="C12" i="37" s="1"/>
  <c r="E82" i="36"/>
  <c r="E69" i="36"/>
  <c r="F69" i="36"/>
  <c r="G69" i="36"/>
  <c r="H69" i="36"/>
  <c r="C11" i="37" s="1"/>
  <c r="E44" i="36"/>
  <c r="F44" i="36"/>
  <c r="G44" i="36"/>
  <c r="H44" i="36"/>
  <c r="H136" i="26" l="1"/>
  <c r="H135" i="26" s="1"/>
  <c r="H134" i="26" s="1"/>
  <c r="H133" i="26" s="1"/>
  <c r="H132" i="26" s="1"/>
  <c r="H130" i="26" s="1"/>
  <c r="H128" i="26" s="1"/>
  <c r="H126" i="26" s="1"/>
  <c r="D150" i="44"/>
  <c r="D150" i="27"/>
  <c r="I136" i="26"/>
  <c r="I135" i="26" s="1"/>
  <c r="I134" i="26" s="1"/>
  <c r="I133" i="26" s="1"/>
  <c r="I132" i="26" s="1"/>
  <c r="I130" i="26" s="1"/>
  <c r="I128" i="26" s="1"/>
  <c r="I126" i="26" s="1"/>
  <c r="E150" i="44"/>
  <c r="E150" i="27"/>
  <c r="E95" i="36"/>
  <c r="G136" i="26"/>
  <c r="G135" i="26" s="1"/>
  <c r="G134" i="26" s="1"/>
  <c r="G133" i="26" s="1"/>
  <c r="G132" i="26" s="1"/>
  <c r="G130" i="26" s="1"/>
  <c r="G128" i="26" s="1"/>
  <c r="G126" i="26" s="1"/>
  <c r="C150" i="44"/>
  <c r="C150" i="27"/>
  <c r="F95" i="36"/>
  <c r="F10" i="36" s="1"/>
  <c r="H95" i="36"/>
  <c r="C13" i="37" s="1"/>
  <c r="J136" i="26"/>
  <c r="J135" i="26" s="1"/>
  <c r="J134" i="26" s="1"/>
  <c r="J133" i="26" s="1"/>
  <c r="J132" i="26" s="1"/>
  <c r="J130" i="26" s="1"/>
  <c r="J128" i="26" s="1"/>
  <c r="J126" i="26" s="1"/>
  <c r="F150" i="44"/>
  <c r="I38" i="45" s="1"/>
  <c r="I36" i="45" s="1"/>
  <c r="I35" i="45" s="1"/>
  <c r="F150" i="27"/>
  <c r="G185" i="26"/>
  <c r="G181" i="26"/>
  <c r="C10" i="37"/>
  <c r="C8" i="37" s="1"/>
  <c r="G10" i="36"/>
  <c r="H124" i="26" l="1"/>
  <c r="H122" i="26"/>
  <c r="H105" i="26" s="1"/>
  <c r="G122" i="26"/>
  <c r="G105" i="26" s="1"/>
  <c r="G10" i="26" s="1"/>
  <c r="G9" i="26" s="1"/>
  <c r="G124" i="26"/>
  <c r="I124" i="26"/>
  <c r="I122" i="26"/>
  <c r="I105" i="26" s="1"/>
  <c r="H10" i="36"/>
  <c r="J122" i="26"/>
  <c r="J105" i="26" s="1"/>
  <c r="J124" i="26"/>
  <c r="E10" i="36"/>
  <c r="G141" i="26" l="1"/>
  <c r="J139" i="26" l="1"/>
  <c r="J137" i="26" s="1"/>
  <c r="J10" i="26" s="1"/>
  <c r="J9" i="26" s="1"/>
  <c r="J141" i="26"/>
  <c r="I139" i="26"/>
  <c r="I137" i="26" s="1"/>
  <c r="I10" i="26" s="1"/>
  <c r="I9" i="26" s="1"/>
  <c r="I141" i="26"/>
  <c r="H139" i="26" l="1"/>
  <c r="H137" i="26" s="1"/>
  <c r="H10" i="26" s="1"/>
  <c r="H9" i="26" s="1"/>
  <c r="H141" i="26"/>
</calcChain>
</file>

<file path=xl/sharedStrings.xml><?xml version="1.0" encoding="utf-8"?>
<sst xmlns="http://schemas.openxmlformats.org/spreadsheetml/2006/main" count="1353" uniqueCount="372">
  <si>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</si>
  <si>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</si>
  <si>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</si>
  <si>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</si>
  <si>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</si>
  <si>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</si>
  <si>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</si>
  <si>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</si>
  <si>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</si>
  <si>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</si>
  <si>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</si>
  <si>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</si>
  <si>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</si>
  <si>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</si>
  <si>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</si>
  <si>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Միջոցառումն իրականացնողի անվանումը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</si>
  <si>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</si>
  <si>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</si>
  <si>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</si>
  <si>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</si>
  <si>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</si>
  <si>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</si>
  <si>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</si>
  <si>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</si>
  <si>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</si>
  <si>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</si>
  <si>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</si>
  <si>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</si>
  <si>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</si>
  <si>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</si>
  <si>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</si>
  <si>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</si>
  <si>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</si>
  <si>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</si>
  <si>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</si>
  <si>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</si>
  <si>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</si>
  <si>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</si>
  <si>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</si>
  <si>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</si>
  <si>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</si>
  <si>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>Հանրային առողջության պահպանում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</si>
  <si>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</si>
  <si>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</si>
  <si>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</si>
  <si>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</si>
  <si>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</si>
  <si>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Ծրագրի անվանումը</t>
  </si>
  <si>
    <t>Ընդամենը</t>
  </si>
  <si>
    <t>Հավելված  № 3</t>
  </si>
  <si>
    <t>07</t>
  </si>
  <si>
    <t>ԱՌՈՂՋԱՊԱՀՈՒԹՅՈՒՆ</t>
  </si>
  <si>
    <t>Հանրային առողջապահական ծառայություններ</t>
  </si>
  <si>
    <t>04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</si>
  <si>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</si>
  <si>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>Հավելված  № 2</t>
  </si>
  <si>
    <t>Միջոցառումն իրականացնողներ, հատ</t>
  </si>
  <si>
    <t xml:space="preserve">Ծրագրի դասիչը </t>
  </si>
  <si>
    <t>Առաջին եռամսյակ</t>
  </si>
  <si>
    <t>Ցուցանիշների փոփոխությունը
 (ավելացումը նշված է դրական նշանով)</t>
  </si>
  <si>
    <t>Այլ ծախսեր</t>
  </si>
  <si>
    <t>Հայաստանի Հանրապետությանում կորոնավիրուսային վարակի (COVID-19) կանխարգելման, վերահսկման, բուժման և այլ համալիր միջոցառումների իրականացում</t>
  </si>
  <si>
    <t>ՀՀ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</si>
  <si>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Ծառայությունների մատուցում</t>
  </si>
  <si>
    <t>ՀՀ-ում կորոնավիրուսային վարակի (COVID-19) արագ կանխարգելման, վերահսկման, բուժման և հաղթահարման ապահովման նպատակով իրականացված միջոցառուների ծախսերի իրականացում</t>
  </si>
  <si>
    <t>№ ---------- որոշման</t>
  </si>
  <si>
    <t>Հայաստանի Հանրապետությանում կորոնավիրուսային վարակի  (COVID-19) կանխարգելման, վերահսկման, բուժման և այլ համալիր միջոցառումների իրականացում</t>
  </si>
  <si>
    <t>ՀՀ կառավարության 2021 թվականի ----------</t>
  </si>
  <si>
    <t xml:space="preserve">ՀԱՅԱՍՏԱՆԻ ՀԱՆՐԱՊԵՏՈՒԹՅԱՆ 2021 ԹՎԱԿԱՆԻ ՊԵՏԱԿԱՆ ԲՅՈՒՋԵԻ ՄԱՍԻՆ» ՀԱՅԱՍՏԱՆԻ ՀԱՆՐԱՊԵՏՈՒԹՅԱՆ ՕՐԵՆՔԻ N 1 ՀԱՎԵԼՎԱԾԻ N 1 ԱՂՅՈՒՍԱԿՈՒՄ ԿԱՏԱՐՎՈՂ ՓՈՓՈԽՈՒԹՅՈՒՆՆԵՐԸ 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</si>
  <si>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</si>
  <si>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</si>
  <si>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</si>
  <si>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</si>
  <si>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</si>
  <si>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</si>
  <si>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</si>
  <si>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</si>
  <si>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</si>
  <si>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</si>
  <si>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</si>
  <si>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փոփոխությունը
 (նվազեցումը նշված է փակագծերում)</t>
  </si>
  <si>
    <t>Ցուցանիշների փոփոխությունները
(ավելացումը նշված է դրական նշանով, իսկ նվազեցումը` փակագծերում)</t>
  </si>
  <si>
    <t xml:space="preserve">ՀԱՅԱՍՏԱՆԻ ՀԱՆՐԱՊԵՏՈՒԹՅԱՆ ԿԱՌԱՎԱՐՈՒԹՅԱՆ 2020 ԹՎԱԿԱՆԻ ԴԵԿՏԵՄԲԵՐԻ 30-Ի № 2215-Ն ՈՐՈՇՄԱՆ NN 3 և 4 ՀԱՎԵԼՎԱԾՆԵՐՈՒՄ ԿԱՏԱՐՎՈՂ ՓՈՓՈԽՈՒԹՅՈՒՆՆԵՐԸ </t>
  </si>
  <si>
    <t xml:space="preserve"> 11001</t>
  </si>
  <si>
    <t xml:space="preserve"> Միջոցառման անվանումը`</t>
  </si>
  <si>
    <t xml:space="preserve"> Հիվանդությունների վերահսկման և կանխարգելման, ընթացիկ հակահամաճարակային և սանիտարահիգիենիկ նշանակության հետազոտություններ, վարակների օջախների համաճարակաբանական հետազոտություններ, իմունականխարգելման հիգիենիկ ուսուցման և քարոզչության ծառայություններ</t>
  </si>
  <si>
    <t xml:space="preserve"> 11005</t>
  </si>
  <si>
    <t>Առողջ ապրելակերպի և ծխելու դեմ պայքարի հանրային իրազեկման, ծխելը թողնելուն օժանդակության թեժ գծի ծառայության ներդնում, բուժաշխատողների շրջանում կրթական միջոցառումների իրականացում և այլն</t>
  </si>
  <si>
    <t>Առողջ ապրելակերպի խթանման և ծխելու դեմ պայքարի միջոցառումներ</t>
  </si>
  <si>
    <t>Բնակչության սանիտարահամաճարակային անվտանգության ապահովման և հանրային առողջապահության ծառայություններ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</si>
  <si>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</si>
  <si>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</si>
  <si>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</si>
  <si>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</si>
  <si>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Ամբուլատոր-պոլիկլինիկական բժշկական օգնության ծառայություններ</t>
  </si>
  <si>
    <t xml:space="preserve"> 11004</t>
  </si>
  <si>
    <t xml:space="preserve"> 11007</t>
  </si>
  <si>
    <t>ՀՀ հավաքական թիմերի մարզիկների բժշկական հսկողություն, հիվանդությունների և վնասվածքների ախտորոշում,ամբուլատոր բուժում, դեղորայքով ապահովում</t>
  </si>
  <si>
    <t>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</t>
  </si>
  <si>
    <t>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</t>
  </si>
  <si>
    <t xml:space="preserve"> 1142</t>
  </si>
  <si>
    <t xml:space="preserve"> Դատաբժշկական և ախտաբանաանատոմիական ծառայություններ</t>
  </si>
  <si>
    <t xml:space="preserve"> 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</si>
  <si>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</si>
  <si>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 xml:space="preserve"> 11002</t>
  </si>
  <si>
    <t xml:space="preserve"> Ախտաբանաանատոմիական հետազոտություններ</t>
  </si>
  <si>
    <t xml:space="preserve"> Մանկական մահերի հիվանդությունների պատճառների բացահայտում` մանկամահացության մակարդակը նվազեցնելու նպատակով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</si>
  <si>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</si>
  <si>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պահպանում</t>
  </si>
  <si>
    <t>Սպորտային բժշկության ծառայություններ</t>
  </si>
  <si>
    <t xml:space="preserve"> 1191</t>
  </si>
  <si>
    <t xml:space="preserve"> Խորհրդատվական, մասնագիտական աջակցություն և հետազոտություններ</t>
  </si>
  <si>
    <t xml:space="preserve"> Բժշկական օգնության կազմակերպման ու որակի բարձրացման կարգավորման մասնագիտական, խորհրդատվական, կազմակերպամեթոդական ապահովում, համակարգի գործունեության արդյունքների գնահատում</t>
  </si>
  <si>
    <t xml:space="preserve"> Առողջապահական վիճակագրության և նորմատիվային համակարգի բարելավում:  Առողջապահական համակարգի գործունեության արդյունքների և կենսաբժշկական ոլորտի տեղեկատվությամբ ապաhովում</t>
  </si>
  <si>
    <t xml:space="preserve"> Կազմմեթոդական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Առողջապահության ոլորտի կազմակերպման մեթոդական հարցերի, ձեռնարկների մշակում, տպագրում</t>
  </si>
  <si>
    <t xml:space="preserve"> 1200</t>
  </si>
  <si>
    <t xml:space="preserve"> Մոր և մանկան առողջության պահպանում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</si>
  <si>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</si>
  <si>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</si>
  <si>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11003</t>
  </si>
  <si>
    <t xml:space="preserve"> Երեխաներին բժշկական օգնության ծառայություններ</t>
  </si>
  <si>
    <t xml:space="preserve"> Երեխաների (0-18 տարեկան երեխաներին) հիվանդանոցային բժշկական օգնության իրականացում (հետազոտում, ախտորոշում, բուժում)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</si>
  <si>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</t>
  </si>
  <si>
    <t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</t>
  </si>
  <si>
    <t xml:space="preserve"> 1207</t>
  </si>
  <si>
    <t xml:space="preserve"> Սոցիալապես անապահով և առանձին խմբերի անձանց բժշկական օգնություն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</si>
  <si>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</si>
  <si>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</si>
  <si>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 xml:space="preserve"> Սոցիալապես անապահով և հատուկ խմբերում ընդգրկվածներին բժշկական օգնության ծառայություններ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</si>
  <si>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</si>
  <si>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 Ստոմատոլոգիական բժշկական օգնության ծառայություններ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</si>
  <si>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</t>
  </si>
  <si>
    <t xml:space="preserve"> 1208</t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</si>
  <si>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</si>
  <si>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</si>
  <si>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</si>
  <si>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 xml:space="preserve"> ՄԻԱՎ/ՁԻԱՀ-ի կանխարգելման և բուժօգնության ծառայություններ</t>
  </si>
  <si>
    <t xml:space="preserve"> ՄԻԱՎ/ՁԻԱՀ հիվանդացության կանխարգելում, ախտորոշում, բուժում և հիվանդների  դիսպանսերային հսկողություն, քարոզչություն</t>
  </si>
  <si>
    <t xml:space="preserve"> 11008</t>
  </si>
  <si>
    <t>Հայաստանի Հանրապետությունում կորոնավիրուսային վարակի (COVID) կանխարգելմանն ուղղված` պատվաստանյութի ձեռքբերման միջոցառումներ</t>
  </si>
  <si>
    <t>Հայաստանի Հանրապետությունում կորոնավիրուսային վարակի (COVID) կանխարգելմանն ուղղված` պատվաստանյութի ձեռքբերման միջոցառումների ապահովում</t>
  </si>
  <si>
    <t>Դատաբժշկական և ախտաբանաանատոմիական ծառայություններ</t>
  </si>
  <si>
    <t>Խորհրդատվական, մասնագիտական աջակցություն և հետազոտություններ</t>
  </si>
  <si>
    <t>Մոր և մանկան առողջության պահպանում</t>
  </si>
  <si>
    <t>Սոցիալապես անապահով և առանձին խմբերի անձանց բժշկական օգնություն</t>
  </si>
  <si>
    <t>Վարակիչ հիվանդությունների կանխարգելման ծրագիր</t>
  </si>
  <si>
    <t>Ամբուլատոր-պոլիկլինիկական բժշկական օգնության ծառայություններ</t>
  </si>
  <si>
    <t>02</t>
  </si>
  <si>
    <t>Արտահիվանդանոցային ծառայություններ</t>
  </si>
  <si>
    <t>Ընդհանուր բնույթի բժշկական ծառայություններ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</si>
  <si>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</si>
  <si>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</si>
  <si>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</si>
  <si>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</si>
  <si>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</si>
  <si>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</si>
  <si>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</si>
  <si>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</si>
  <si>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ՀՀ  առողջապահության  նախարարություն</t>
  </si>
  <si>
    <t>այդ թվում` ըստ կատարողների</t>
  </si>
  <si>
    <t>Մասնագիտացված բժշկական ծառայություններ</t>
  </si>
  <si>
    <t>03</t>
  </si>
  <si>
    <t xml:space="preserve"> Ստոմատոլոգիական ծառայություններ</t>
  </si>
  <si>
    <t>Ստոմատոլոգիական բժշկական օգնության ծառայություններ</t>
  </si>
  <si>
    <t>Հիվանդանոցային ծառայություններ</t>
  </si>
  <si>
    <t>Ընդհանուր բնույթի հիվանդանոցային ծառայություններ</t>
  </si>
  <si>
    <t>Սոցիալապես անապահով և հատուկ խմբերում ընդգրկվածներին բժշկական օգնության ծառայություններ</t>
  </si>
  <si>
    <t xml:space="preserve"> Մոր և մանկան բժշկական ծառայություններ</t>
  </si>
  <si>
    <t xml:space="preserve"> այդ թվում`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</si>
  <si>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</si>
  <si>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</si>
  <si>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</si>
  <si>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Առողջ ապրելակերպի խթանման և ծխելու դեմ պայքարի միջոցառումներ</t>
  </si>
  <si>
    <t xml:space="preserve"> - Տեղեկատվական ծառայություններ</t>
  </si>
  <si>
    <t xml:space="preserve"> Հայաստանի Հանրապետությունում կորոնավիրուսային վարակի (COVID) կանխարգելմանն ուղղված` պատվաստանյութի ձեռքբերման միջոցառումներ</t>
  </si>
  <si>
    <t xml:space="preserve"> Նյութեր (Ապրանքներ)</t>
  </si>
  <si>
    <t xml:space="preserve"> - Առողջապահական և լաբորատոր նյութեր</t>
  </si>
  <si>
    <t>06</t>
  </si>
  <si>
    <t>Առողջապահական հարակից ծառայություններ և ծրագրեր</t>
  </si>
  <si>
    <t>Առողջապահություն (այլ դասերին չպատկանող)</t>
  </si>
  <si>
    <t xml:space="preserve"> Բնակչության սանիտարահամաճարակային անվտանգության ապահովման և հանրային առողջապահության ծառայություններ </t>
  </si>
  <si>
    <t xml:space="preserve"> Հիվանդությունների վերահսկման և կանխարգելման, ընթացիկ հակահամաճարակային և սանիտարահիգիենիկ նշանակության հետազոտություններ, վարակների օջախների համաճարակաբանական հետազոտություններ, իմունականխարգելման հիգիենիկ ուսուցման և քարոզչության ծառայություններ </t>
  </si>
  <si>
    <t xml:space="preserve"> Ծառայությունը մատուցող կազմակերպության(ների) անվանում(ներ)ը </t>
  </si>
  <si>
    <t xml:space="preserve"> Մասնագիտացված կազմակերպություն </t>
  </si>
  <si>
    <t xml:space="preserve"> Իրականացված հետազոտությունների թիվ, հատ </t>
  </si>
  <si>
    <t xml:space="preserve"> Պատվաստանյութերի արդյունավետ կառավարում` ընդամենը ստացված պատվաստանյութերի դեղաչափի թիվ, հատ </t>
  </si>
  <si>
    <t xml:space="preserve"> Վարակիչ օջախների ախտահանման ծառայությունների քանակ, հատ </t>
  </si>
  <si>
    <t xml:space="preserve"> ՀՀ բժշկական օգնություն և սպասարկում իրականացնող կազմակերպություններում վարակի հսկողության առանձին բաղադրիչների գնահատում, տոկոս </t>
  </si>
  <si>
    <t xml:space="preserve"> Համաճարակաբանական հետազոտության ենթակա վարակիչ, մակաբուծային, սննդային և քիմիական թունավորումների օջախների ընդգրկվածություն, տոկոս </t>
  </si>
  <si>
    <t xml:space="preserve"> Հետազոտված ջրականգերի մասնաբաժին, տոկոս </t>
  </si>
  <si>
    <t xml:space="preserve"> Օջախների ախտահանման ենթակա վարակիչ հիվանդությունների օջախների ախտահանման առավելագույն ժամկետ, ժամ </t>
  </si>
  <si>
    <t xml:space="preserve"> 1003 </t>
  </si>
  <si>
    <t xml:space="preserve"> 11005 </t>
  </si>
  <si>
    <t xml:space="preserve"> Առաջին եռամսյակ </t>
  </si>
  <si>
    <t xml:space="preserve"> Առաջին կիսամյակ </t>
  </si>
  <si>
    <t xml:space="preserve"> Ինն ամիս </t>
  </si>
  <si>
    <t xml:space="preserve"> Առողջ ապրելակերպի և ծխելու դեմ պայքարի հանրային իրազեկման, ծխելը թողնելուն օժանդակության թեժ գծի ծառայության ներդնում, բուժաշխատողների շրջանում կրթական միջոցառումների իրականացում և այլն </t>
  </si>
  <si>
    <t xml:space="preserve"> Միջոցառման տեսակը` </t>
  </si>
  <si>
    <t xml:space="preserve"> Ծառայությունների մատուցում </t>
  </si>
  <si>
    <t xml:space="preserve"> ՀՀ գնումների մասին օրենսդրությանը համապատասխան ընտրված կազմակերպություններ </t>
  </si>
  <si>
    <t xml:space="preserve"> Միջոցառումների քանակը, հատ </t>
  </si>
  <si>
    <t xml:space="preserve"> Միջոցառման վրա կատարվող ծախսը (հազար դրամ) </t>
  </si>
  <si>
    <t xml:space="preserve">Առողջ ապրելակերպի խթանման և ծխելու դեմ պայքարի միջոցառումներ </t>
  </si>
  <si>
    <t xml:space="preserve"> 11008 </t>
  </si>
  <si>
    <t xml:space="preserve"> Բնակչության ընդհանուր թվում պատվաստանյութ ստացողների տեսակարար կշիռը (%) </t>
  </si>
  <si>
    <t xml:space="preserve">Հայաստանի Հանրապետությունում կորոնավիրուսային վարակի (COVID) կանխարգելմանն ուղղված` պատվաստանյութի ձեռքբերման միջոցառումների ապահովում </t>
  </si>
  <si>
    <t xml:space="preserve">Հայաստանի Հանրապետությունում կորոնավիրուսային վարակի (COVID) կանխարգելմանն ուղղված` պատվաստանյութի ձեռքբերման միջոցառումներ </t>
  </si>
  <si>
    <t xml:space="preserve"> Ձեռքբերվող պատվաստանյութի չափաբաժինների քանակը </t>
  </si>
  <si>
    <t xml:space="preserve"> Ծրագրի դասիչը </t>
  </si>
  <si>
    <t xml:space="preserve"> 1099 </t>
  </si>
  <si>
    <t xml:space="preserve"> Առողջության առաջնային պահպանում </t>
  </si>
  <si>
    <t xml:space="preserve"> 11001 </t>
  </si>
  <si>
    <t xml:space="preserve"> Ամբուլատոր-պոլիկլինիկական բժշկական օգնության ծառայություններ </t>
  </si>
  <si>
    <t xml:space="preserve"> Բնակչության առողջության առաջնային պահպանման գծով կազմակերպություններում գրանցված բնակչության թիվ, մարդ </t>
  </si>
  <si>
    <t xml:space="preserve"> Տեղամասային թերապևտի, ընտանեկան բժշկի կողմից կազմակերպություններում գրանցված բնակչության թիվ` 18 և ավելի բարձր տարիքի անձինք, մարդ </t>
  </si>
  <si>
    <t xml:space="preserve"> Տեղամասային մանկաբույժի, ընտանեկան բժշկի կողմից կազմակերպություններում գրանցված բնակչության թիվ` մինչև 18տ. երեխաներ, մարդ </t>
  </si>
  <si>
    <t xml:space="preserve"> Դպրոցում բժշկական օգնություն և սպասարկում ստացող աշակերտների թիվ, մարդ </t>
  </si>
  <si>
    <t xml:space="preserve"> Անվճար և արտոնյալ պայմաններով դեղեր ստանալու իրավունք ունեցող անձանց ընդամենը թիվ, մարդ </t>
  </si>
  <si>
    <t xml:space="preserve"> Հղիների նախածննդյան և հետծննդյան հսկողության ընթացքում իրականացվող լաբորատոր-գործիքային ախտորոշիչ հետազոտությունների թիվ, հատ </t>
  </si>
  <si>
    <t xml:space="preserve"> 11004 </t>
  </si>
  <si>
    <t xml:space="preserve"> Ախտորոշման ճշտման նպատակով լաբորատոր-գործիքային ախտորոշիչ հետազոտություններ նեղ մասնագիտացված կենտրոններում և շարունակական հսկողություն պահանջող և առանձին հիվանդությունների բուժման ծառայություններ </t>
  </si>
  <si>
    <t xml:space="preserve"> Ախտորոշման ճշտման նպատակով հետազոտությունների, քրոնիկ հիվանդությունների շարունակական բժշկական օգնության իրականացում նեղ մասնագիտացված կենտրոններում </t>
  </si>
  <si>
    <t xml:space="preserve"> Հետազոտությունների քանակ, հատ </t>
  </si>
  <si>
    <t xml:space="preserve"> 11007 </t>
  </si>
  <si>
    <t xml:space="preserve"> Սպորտային բժշկության ծառայություններ </t>
  </si>
  <si>
    <t xml:space="preserve"> ՀՀ հավաքական թիմերի մարզիկների բժշկական հսկողություն, հիվանդությունների և վնասվածքների ախտորոշում,ամբուլատոր բուժում, դեղորայքով ապահովում </t>
  </si>
  <si>
    <t xml:space="preserve"> Սպորտային բժշկության ծառայություններից օգտվողների թիվ, մարդ </t>
  </si>
  <si>
    <t xml:space="preserve">Ամբուլատոր-պոլիկլինիկական բժշկական օգնության ծառայություններ </t>
  </si>
  <si>
    <t xml:space="preserve"> 1142 </t>
  </si>
  <si>
    <t xml:space="preserve"> Դատաբժշկական և ախտաբանաանատոմիական ծառայություններ </t>
  </si>
  <si>
    <t xml:space="preserve"> 11002 </t>
  </si>
  <si>
    <t xml:space="preserve"> Մանկական մահերի հիվանդությունների պատճառների բացահայտում` մանկամահացության մակարդակը նվազեցնելու նպատակով </t>
  </si>
  <si>
    <t xml:space="preserve"> Ախտաբանաանատոմիական դիահերձումների թիվ, հատ </t>
  </si>
  <si>
    <t xml:space="preserve"> Վիրահատական և բիոպսիոն նյութերի հետազոտությունների թիվ, հատ </t>
  </si>
  <si>
    <t xml:space="preserve">Ախտաբանաանատոմիական հետազոտություններ </t>
  </si>
  <si>
    <t xml:space="preserve"> 1191 </t>
  </si>
  <si>
    <t xml:space="preserve"> Խորհրդատվական, մասնագիտական աջակցություն և հետազոտություններ </t>
  </si>
  <si>
    <t xml:space="preserve"> Կազմմեթոդական օգնության ծառայություններ, կլինիկական ու բժշկատնտեսագիտական ստանդարտների մշակման, առողջապահության ոլորտի նորմատիվային բազայի բարելավման ծառայություններ: Առողջապահության ոլորտի կազմակերպման մեթոդական հարցերի, ձեռնարկների մշակում, տպագրում </t>
  </si>
  <si>
    <t xml:space="preserve"> Մասնագիտացված կազմակերպություններ </t>
  </si>
  <si>
    <t xml:space="preserve"> Առողջություն և առողջապահություն» վիճակագրական տարեգիրք, հատ </t>
  </si>
  <si>
    <t xml:space="preserve"> Առողջություն և առողջապահություն վիճակագրական քարտեզագրման զեկույց, (Երևան և մարզեր) հատ </t>
  </si>
  <si>
    <t xml:space="preserve"> Շարունակական մասնագիտական զարգացման (ՇՄԶ) կրեդիտային համակարգի ծառայություններ, կրեդիտավորված միջոցառում, հատ </t>
  </si>
  <si>
    <t xml:space="preserve"> Ուղեցույցների, գործելակարգերի, հաշվառման ձևերի և այլ փաստաթղթերի մշակման ծառայություններ, փաստաթղթերի թիվ, հատ </t>
  </si>
  <si>
    <t xml:space="preserve"> Առողջապահության ազգային հաշիվների զեկույցի մշակման ծառայություններ, զեկույցների թիվ, հատ </t>
  </si>
  <si>
    <t xml:space="preserve"> Հայաստանի առողջապահության արդյունավետության գնահատման տարեկան զեկույցի մշակման ծառայություններ, զեկույցների թիվ, հատ </t>
  </si>
  <si>
    <t xml:space="preserve"> Թմրամիջոցների և թմրամիջոցներից կախվածության մոնիթորինգի տարեկան զեկույցի կազմման ծառայություններ, զեկույցների թիվ, հատ </t>
  </si>
  <si>
    <t xml:space="preserve">Խորհրդատվական, մասնագիտական աջակցություն և հետազոտություններ </t>
  </si>
  <si>
    <t xml:space="preserve"> 1200 </t>
  </si>
  <si>
    <t xml:space="preserve"> Մոր և մանկան առողջության պահպանում </t>
  </si>
  <si>
    <t xml:space="preserve"> 11003 </t>
  </si>
  <si>
    <t xml:space="preserve"> Երեխաներին բժշկական օգնության ծառայություններ </t>
  </si>
  <si>
    <t xml:space="preserve"> Երեխաների բժշկական օգնության գծով ծառայություններից օգտվելու դեպքերի թիվ, հատ </t>
  </si>
  <si>
    <t xml:space="preserve"> ցերակային ստացիոնար և կարճաժամկետ կամ փոքր ծավալի բուժօգնության դեպքերի թիվ, հատ </t>
  </si>
  <si>
    <t xml:space="preserve"> Մտավոր, հոգեկան (վարքագծային), լսողական, ֆիզիկական (շարժողական) և զարգացման  այլ խանգարումներով երեխաների առողջական վիճակի գնահատումը և վերականգնողական ամբուլատոր բուժման կազմակերպումը </t>
  </si>
  <si>
    <t xml:space="preserve"> Մտավոր, հոգեկան (վարքագծային), լսողական, ֆիզիկական (շարժողական) և զարգացման այլ խանգարումներով երեխաների վերականգնողական բուժման գծով ծառայություններից օգտվելու դեպքերի թիվ, հատ </t>
  </si>
  <si>
    <t xml:space="preserve">Երեխաների (0-18 տարեկան երեխաներին) հիվանդանոցային բժշկական օգնության իրականացում (հետազոտում, ախտորոշում, բուժում) </t>
  </si>
  <si>
    <t xml:space="preserve">Մտավոր, հոգեկան (վարքագծային), լսողական, ֆիզիկական (շարժողական) և զարգացման այլ խանգարումներով երեխաների գնահատման և վերականգնողական բուժման ծառայություններ </t>
  </si>
  <si>
    <t xml:space="preserve"> 1207 </t>
  </si>
  <si>
    <t xml:space="preserve"> Սոցիալապես անապահով և առանձին խմբերի անձանց բժշկական օգնություն </t>
  </si>
  <si>
    <t xml:space="preserve"> Սոցիալապես անապահով և հատուկ խմբերում ընդգրկվածներին բժշկական օգնության ծառայություններ </t>
  </si>
  <si>
    <t xml:space="preserve"> 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</si>
  <si>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 Բնակչության սոցիալապես անապահով և հատուկ խմբերում ընդգրկվածների բժշկական օգնության ծառայություններից օգտվելու դեպքերի թիվ, հատ </t>
  </si>
  <si>
    <t xml:space="preserve"> Ստոմատոլոգիական բժշկական օգնության ծառայություններ </t>
  </si>
  <si>
    <t xml:space="preserve"> Ստոմատոլոգիական բժշկական օգնության համալիր միջոցառումների (հետազոտում, ախտորոշում, բուժում) իրականացում սոցիալապես անապահով ու հատուկ խմբերում ընդգրկվածներին </t>
  </si>
  <si>
    <t xml:space="preserve"> Ստոմատոլոգիական բժշկական օգնության գծով դեպքերի թիվ, հատ </t>
  </si>
  <si>
    <t xml:space="preserve"> 1208 </t>
  </si>
  <si>
    <t xml:space="preserve"> Վարակիչ հիվանդությունների կանխարգելման ծրագիր </t>
  </si>
  <si>
    <t xml:space="preserve"> ՄԻԱՎ/ՁԻԱՀ-ի կանխարգելման և բուժօգնության ծառայություններ </t>
  </si>
  <si>
    <t xml:space="preserve"> ՄԻԱՎ/ՁԻԱՀ հիվանդացության կանխարգելում, ախտորոշում, բուժում և հիվանդների  դիսպանսերային հսկողություն, քարոզչություն </t>
  </si>
  <si>
    <t xml:space="preserve"> Հետազոտությունների թիվ, հատ </t>
  </si>
  <si>
    <t xml:space="preserve"> ՁԻԱՀ/ՄԻԱՎով հիվանդների դիսպանսերային հսկողության հիվանդ/ամիսների թիվ, հիվանդ/ամիս </t>
  </si>
  <si>
    <t xml:space="preserve"> Մորից երեխային ՄԻԱՎ-ի փոխանցման կանխարգելիչ բուժում, դեպքերի թիվը </t>
  </si>
  <si>
    <t xml:space="preserve"> ՄԻԱՎ վարակի հետկոնտակտային կանխարգելում, դեպքերի թիվը </t>
  </si>
  <si>
    <t>ՄԱՍ 1. ՊԵՏԱԿԱՆ ՄԱՐՄՆԻ ԳԾՈՎ ԱՐԴՅՈՒՆՔԱՅԻՆ (ԿԱՏԱՐՈՂԱԿԱՆ) ՑՈՒՑԱՆԻՇՆԵՐԸ</t>
  </si>
  <si>
    <t>ՀԱՅԱՍՏԱՆԻ ՀԱՆՐԱՊԵՏՈՒԹՅԱՆ ԿԱՌԱՎԱՐՈՒԹՅԱՆ 2020 ԹՎԱԿԱՆԻ ԴԵԿՏԵՄԲԵՐԻ 30-Ի № 2215-Ն ՈՐՈՇՄԱՆ N 5 ՀԱՎԵԼՎԱԾԻ N 7 ԱՂՅՈՒՍԱԿՈՒՄ ԿԱՏԱՐՎՈՂ ՓՈՓՈԽՈՒԹՅՈՒՆՆԵՐԸ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</si>
  <si>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</si>
  <si>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</si>
  <si>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</si>
  <si>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</si>
  <si>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 xml:space="preserve">ՀՀ առողջապահության նախարարություն </t>
  </si>
  <si>
    <t>«Հիվանդությունների վերահսկման և կանխարգելման ազգային կենտրոն» ՊՈԱԿ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</si>
  <si>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 ՀԱՎԵԼՎԱԾԻ 9.9 ԱՂՅՈՒՍԱԿՈՒՄ ԿԱՏԱՐՎՈՂ ՓՈՓՈԽՈՒԹՅՈՒՆՆԵՐԸ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</si>
  <si>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 9.1 ՀԱՎԵԼՎԱԾԻ 9.1.9 ԱՂՅՈՒՍԱԿՈՒՄ ԿԱՏԱՐՎՈՂ ՓՈՓՈԽՈՒԹՅՈՒՆՆԵՐԸ </t>
    </r>
  </si>
  <si>
    <t>Հավելված  № 6</t>
  </si>
  <si>
    <t>Հավելված  № 7</t>
  </si>
  <si>
    <t xml:space="preserve">ՀԱՅԱՍՏԱՆԻ ՀԱՆՐԱՊԵՏՈՒԹՅԱՆ ԿԱՌԱՎԱՐՈՒԹՅԱՆ 2020 ԹՎԱԿԱՆԻ ԴԵԿՏԵՄԲԵՐԻ 30-Ի N 2215-Ն ՈՐՈՇՄԱՆ N 10 ՀԱՎԵԼՎԱԾԻ ԿԱՏԱՐՎՈՂ ՓՈՓՈԽՈՒԹՅՈՒՆՆԵՐԸ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</si>
  <si>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</si>
  <si>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</si>
  <si>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</si>
  <si>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</si>
  <si>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 xml:space="preserve">Ցուցանիշների փոփոխությունները (նվազեցումները նշված են փակագծերում, ավելացումները` դրական նշանով)                                 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</si>
  <si>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</si>
  <si>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</si>
  <si>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</si>
  <si>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</si>
  <si>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>Բաժին 07</t>
  </si>
  <si>
    <t>Խումբ 03</t>
  </si>
  <si>
    <t xml:space="preserve">Դաս 01   </t>
  </si>
  <si>
    <t>1207 11001</t>
  </si>
  <si>
    <t xml:space="preserve"> ՄԱՍ III. ԾԱՌԱՅՈՒԹՅՈՒՆՆԵՐ</t>
  </si>
  <si>
    <t xml:space="preserve"> 85111100-1</t>
  </si>
  <si>
    <t xml:space="preserve">  հիվանդանոցային ծառայություններ</t>
  </si>
  <si>
    <t>ՄԱ</t>
  </si>
  <si>
    <t>դրամ</t>
  </si>
  <si>
    <t>Խումբ 04</t>
  </si>
  <si>
    <t xml:space="preserve"> 1003  11008</t>
  </si>
  <si>
    <t>ՄԱՍ I. ԱՊՐԱՆՔՆԵՐ</t>
  </si>
  <si>
    <t xml:space="preserve"> 33691176-1</t>
  </si>
  <si>
    <t xml:space="preserve"> այլ դեղորայք</t>
  </si>
  <si>
    <t>հատ</t>
  </si>
  <si>
    <t xml:space="preserve"> Բաժին N 07</t>
  </si>
  <si>
    <t xml:space="preserve"> Խումբ N 02</t>
  </si>
  <si>
    <t xml:space="preserve"> Դաս N 01</t>
  </si>
  <si>
    <t xml:space="preserve"> Ընդհանուր բնույթի բժշկական ծառայություններ</t>
  </si>
  <si>
    <t xml:space="preserve"> 1099  11001</t>
  </si>
  <si>
    <t xml:space="preserve"> </t>
  </si>
  <si>
    <t xml:space="preserve"> 85121120-1</t>
  </si>
  <si>
    <t xml:space="preserve"> ամբուլատոր-բժշկական ծառայություններ</t>
  </si>
  <si>
    <t xml:space="preserve"> ՄԱ</t>
  </si>
  <si>
    <t xml:space="preserve"> դրամ</t>
  </si>
  <si>
    <t xml:space="preserve"> Դաս N 02</t>
  </si>
  <si>
    <t xml:space="preserve"> Մասնագիտացված բժշկական ծառայություններ</t>
  </si>
  <si>
    <t xml:space="preserve"> 1200  11004</t>
  </si>
  <si>
    <t xml:space="preserve"> 85121100-1</t>
  </si>
  <si>
    <t xml:space="preserve">  բժշկական ծառայություններ</t>
  </si>
  <si>
    <t xml:space="preserve"> 1208  11001</t>
  </si>
  <si>
    <t xml:space="preserve"> 1099  11004</t>
  </si>
  <si>
    <t xml:space="preserve"> 1099  11007</t>
  </si>
  <si>
    <t xml:space="preserve"> Սպորտային բժշկության ծառայություններ</t>
  </si>
  <si>
    <t xml:space="preserve"> Դաս N 03</t>
  </si>
  <si>
    <t xml:space="preserve"> 1207  11002</t>
  </si>
  <si>
    <t xml:space="preserve"> 85131100-1</t>
  </si>
  <si>
    <t xml:space="preserve">  ատամնաբուժական ծառայություններ</t>
  </si>
  <si>
    <t xml:space="preserve"> Խումբ N 03</t>
  </si>
  <si>
    <t xml:space="preserve"> 1200  11003</t>
  </si>
  <si>
    <t xml:space="preserve"> 85111120-1</t>
  </si>
  <si>
    <t xml:space="preserve">  հիվանդանոցների կողմից մատուցվող բժշկական ծառայություններ</t>
  </si>
  <si>
    <t xml:space="preserve"> 1003  11005</t>
  </si>
  <si>
    <t xml:space="preserve"> 79821180-1</t>
  </si>
  <si>
    <t xml:space="preserve">  տպագրական և բաշխման ծառայություններ</t>
  </si>
  <si>
    <t xml:space="preserve"> 79951100-1</t>
  </si>
  <si>
    <t xml:space="preserve">  միջոցառումների հետ կապված ծառայություններ</t>
  </si>
  <si>
    <t xml:space="preserve"> գհ</t>
  </si>
  <si>
    <t xml:space="preserve"> Խումբ N 06</t>
  </si>
  <si>
    <t xml:space="preserve"> Առողջապահական հարակից ծառայություններ և ծրագրեր</t>
  </si>
  <si>
    <t xml:space="preserve"> 1142  11002</t>
  </si>
  <si>
    <t xml:space="preserve"> 1191  11001</t>
  </si>
  <si>
    <t xml:space="preserve"> 85141290-1</t>
  </si>
  <si>
    <t xml:space="preserve">  բժշկական վերլուծության ծառայություններ</t>
  </si>
  <si>
    <t>Երեխաներին բժշկական օգնության ծառայություններ</t>
  </si>
  <si>
    <t xml:space="preserve">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№  2215-Ն ՈՐՈՇՄԱՆ № 5 ՀԱՎԵԼՎԱԾԻ № 1 ԱՂՅՈՒՍԱԿՈՒՄ ԿԱՏԱՐՎՈՂ ՓՈՓՈԽՈՒԹՅՈՒՆՆԵՐԸ </t>
  </si>
  <si>
    <t>Ցուցանիշների փոփոխությունը
  (նվազեցումները  նշված են փակագծերում)</t>
  </si>
  <si>
    <t>ՀՄԱ</t>
  </si>
  <si>
    <t xml:space="preserve"> 1201</t>
  </si>
  <si>
    <t xml:space="preserve"> Շտապ բժշկական օգնություն</t>
  </si>
  <si>
    <t xml:space="preserve"> Մարդու կյանքին և առողջությանը վտանգ սպառնացող վիճակներում որակյալ շտապ բժշկական օգնության ծառայությունների տրամադրում</t>
  </si>
  <si>
    <t xml:space="preserve"> Շտապ օգնության համակարգի պատրաստվածության բարելավում, արձագանքման արագության, հասանելիության և բժշկական օգնության ծառայությունների որակի բարելավում</t>
  </si>
  <si>
    <t xml:space="preserve"> Շտապ բժշկական օգնության ծառայություններ</t>
  </si>
  <si>
    <t xml:space="preserve"> Միջոցառման նկարագրությունը`</t>
  </si>
  <si>
    <t xml:space="preserve"> Շտապ բժշկական օգնության իրականացում</t>
  </si>
  <si>
    <t xml:space="preserve"> Պարաբժշկական ծառայություններ</t>
  </si>
  <si>
    <t>Շտապ բժշկական օգնության ծառայություններ</t>
  </si>
  <si>
    <t xml:space="preserve"> 1201 </t>
  </si>
  <si>
    <t xml:space="preserve"> Շտապ բժշկական օգնության ծառայություններ </t>
  </si>
  <si>
    <t xml:space="preserve"> Շտապ բժշկական օգնության իրականացում </t>
  </si>
  <si>
    <t xml:space="preserve"> Շտապ բժշկական օգնության գծով կանչերի թիվ, հատ </t>
  </si>
  <si>
    <t xml:space="preserve"> Շտապ բժշկական օգնության ծառայության մեքենաների ընդհանուր թիվ, հատ </t>
  </si>
  <si>
    <t xml:space="preserve"> Շտապ բժշկական օգնության ծառայության մարզային մեքենաների ընդհանուր թիվ, հատ </t>
  </si>
  <si>
    <t xml:space="preserve"> Օդային ճանապարհով սանիտարականավիացիայի կանչերի թիվ, հատ </t>
  </si>
  <si>
    <t xml:space="preserve"> մարզից Երևան կամ այլ տարածաշրջանային հիվանդանոցներ հիվանդի տեղափոխման դեպքերի թիվ, հատ </t>
  </si>
  <si>
    <t xml:space="preserve">Շտապ բժշկական օգնություն </t>
  </si>
  <si>
    <t xml:space="preserve">Ծառայությունը մատուցող կազմակերպության(ների) անվանում(ներ)ը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</si>
</sst>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A_M_D_-;\-* #,##0.00\ _A_M_D_-;_-* &quot;-&quot;??\ _A_M_D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#,##0.0;\(##,##0.0\);\-"/>
    <numFmt numFmtId="170" formatCode="_(* #,##0_);_(* \(#,##0\);_(* &quot;-&quot;??_);_(@_)"/>
    <numFmt numFmtId="171" formatCode="#,##0.0;\ \(#,##0.0\)"/>
  </numFmts>
  <fonts count="61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family val="2"/>
      <charset val="204"/>
    </font>
    <font>
      <sz val="11"/>
      <color theme="1"/>
      <name val="GHEA Grapalat"/>
      <family val="3"/>
    </font>
    <font>
      <sz val="8"/>
      <name val="GHEA Grapalat"/>
      <family val="2"/>
    </font>
    <font>
      <i/>
      <sz val="8"/>
      <name val="GHEA Grapalat"/>
      <family val="2"/>
    </font>
    <font>
      <b/>
      <sz val="10"/>
      <color theme="1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0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6" fillId="0" borderId="0"/>
    <xf numFmtId="164" fontId="49" fillId="0" borderId="0" applyFont="0" applyFill="0" applyBorder="0" applyAlignment="0" applyProtection="0"/>
    <xf numFmtId="169" fontId="58" fillId="0" borderId="0" applyFill="0" applyBorder="0" applyProtection="0">
      <alignment horizontal="right" vertical="top"/>
    </xf>
  </cellStyleXfs>
  <cellXfs count="241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28" fillId="24" borderId="17" xfId="0" applyFont="1" applyFill="1" applyBorder="1" applyAlignment="1">
      <alignment horizontal="center" vertical="top" wrapText="1"/>
    </xf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left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7" fontId="25" fillId="24" borderId="10" xfId="99" applyNumberFormat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7" fillId="0" borderId="10" xfId="0" applyFont="1" applyBorder="1" applyAlignment="1">
      <alignment horizontal="center" vertical="center" wrapText="1"/>
    </xf>
    <xf numFmtId="4" fontId="1" fillId="0" borderId="10" xfId="0" applyNumberFormat="1" applyFont="1" applyFill="1" applyBorder="1" applyAlignment="1">
      <alignment horizontal="center" vertical="center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" fontId="1" fillId="0" borderId="12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1" fillId="0" borderId="10" xfId="0" applyNumberFormat="1" applyFont="1" applyFill="1" applyBorder="1" applyAlignment="1">
      <alignment horizontal="center" vertical="center" wrapText="1"/>
    </xf>
    <xf numFmtId="166" fontId="1" fillId="24" borderId="0" xfId="0" applyNumberFormat="1" applyFont="1" applyFill="1"/>
    <xf numFmtId="167" fontId="1" fillId="24" borderId="0" xfId="0" applyNumberFormat="1" applyFont="1" applyFill="1"/>
    <xf numFmtId="0" fontId="28" fillId="0" borderId="10" xfId="99" applyFont="1" applyBorder="1" applyAlignment="1">
      <alignment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166" fontId="28" fillId="24" borderId="10" xfId="0" applyNumberFormat="1" applyFont="1" applyFill="1" applyBorder="1" applyAlignment="1">
      <alignment horizontal="center" vertical="top" wrapText="1"/>
    </xf>
    <xf numFmtId="166" fontId="25" fillId="0" borderId="0" xfId="0" applyNumberFormat="1" applyFont="1" applyFill="1"/>
    <xf numFmtId="0" fontId="0" fillId="0" borderId="0" xfId="0" applyFont="1" applyAlignment="1">
      <alignment horizontal="left" vertical="top" wrapText="1"/>
    </xf>
    <xf numFmtId="164" fontId="1" fillId="0" borderId="10" xfId="0" applyNumberFormat="1" applyFont="1" applyFill="1" applyBorder="1" applyAlignment="1">
      <alignment horizontal="center" vertical="center"/>
    </xf>
    <xf numFmtId="0" fontId="59" fillId="0" borderId="10" xfId="0" applyFont="1" applyBorder="1" applyAlignment="1">
      <alignment horizontal="right" vertical="top" wrapText="1"/>
    </xf>
    <xf numFmtId="0" fontId="50" fillId="0" borderId="10" xfId="0" applyFont="1" applyBorder="1" applyAlignment="1">
      <alignment horizontal="center" vertical="top" wrapText="1"/>
    </xf>
    <xf numFmtId="170" fontId="1" fillId="0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60" fillId="0" borderId="10" xfId="0" applyFont="1" applyBorder="1" applyAlignment="1">
      <alignment horizontal="left" vertical="top" wrapText="1"/>
    </xf>
    <xf numFmtId="43" fontId="50" fillId="0" borderId="0" xfId="0" applyNumberFormat="1" applyFont="1"/>
    <xf numFmtId="0" fontId="53" fillId="0" borderId="0" xfId="97" applyFont="1" applyFill="1"/>
    <xf numFmtId="0" fontId="26" fillId="0" borderId="0" xfId="99" applyFont="1" applyAlignment="1"/>
    <xf numFmtId="0" fontId="24" fillId="0" borderId="0" xfId="0" applyFont="1" applyAlignment="1"/>
    <xf numFmtId="0" fontId="26" fillId="0" borderId="0" xfId="99" applyFont="1" applyFill="1" applyBorder="1" applyAlignment="1"/>
    <xf numFmtId="0" fontId="52" fillId="0" borderId="0" xfId="97" applyFont="1" applyFill="1" applyAlignment="1">
      <alignment vertical="center" wrapText="1"/>
    </xf>
    <xf numFmtId="0" fontId="53" fillId="0" borderId="0" xfId="97" applyFont="1" applyFill="1" applyAlignment="1">
      <alignment horizontal="right"/>
    </xf>
    <xf numFmtId="0" fontId="52" fillId="0" borderId="10" xfId="97" applyFont="1" applyFill="1" applyBorder="1" applyAlignment="1">
      <alignment horizontal="left" vertical="center" wrapText="1"/>
    </xf>
    <xf numFmtId="0" fontId="28" fillId="0" borderId="0" xfId="0" applyFont="1" applyFill="1" applyBorder="1" applyAlignment="1">
      <alignment vertical="center"/>
    </xf>
    <xf numFmtId="1" fontId="52" fillId="0" borderId="10" xfId="97" applyNumberFormat="1" applyFont="1" applyFill="1" applyBorder="1" applyAlignment="1">
      <alignment horizontal="center" vertical="center" wrapText="1"/>
    </xf>
    <xf numFmtId="0" fontId="52" fillId="0" borderId="10" xfId="97" applyFont="1" applyFill="1" applyBorder="1" applyAlignment="1">
      <alignment horizontal="center" vertical="center" wrapText="1"/>
    </xf>
    <xf numFmtId="166" fontId="52" fillId="0" borderId="10" xfId="97" applyNumberFormat="1" applyFont="1" applyFill="1" applyBorder="1" applyAlignment="1">
      <alignment horizontal="right" vertical="center" wrapText="1"/>
    </xf>
    <xf numFmtId="0" fontId="53" fillId="0" borderId="10" xfId="97" applyFont="1" applyFill="1" applyBorder="1" applyAlignment="1">
      <alignment horizontal="center" vertical="center" wrapText="1"/>
    </xf>
    <xf numFmtId="0" fontId="1" fillId="0" borderId="0" xfId="97" applyFont="1" applyFill="1"/>
    <xf numFmtId="0" fontId="1" fillId="26" borderId="10" xfId="97" applyFont="1" applyFill="1" applyBorder="1" applyAlignment="1">
      <alignment horizontal="center" vertical="center" wrapText="1"/>
    </xf>
    <xf numFmtId="0" fontId="1" fillId="26" borderId="16" xfId="97" applyFont="1" applyFill="1" applyBorder="1" applyAlignment="1">
      <alignment horizontal="center" vertical="center" wrapText="1"/>
    </xf>
    <xf numFmtId="0" fontId="28" fillId="26" borderId="10" xfId="97" applyFont="1" applyFill="1" applyBorder="1" applyAlignment="1">
      <alignment horizontal="center" vertical="center" wrapText="1"/>
    </xf>
    <xf numFmtId="171" fontId="28" fillId="0" borderId="10" xfId="97" applyNumberFormat="1" applyFont="1" applyFill="1" applyBorder="1" applyAlignment="1">
      <alignment horizontal="center" vertical="center" wrapText="1"/>
    </xf>
    <xf numFmtId="0" fontId="28" fillId="24" borderId="10" xfId="97" applyFont="1" applyFill="1" applyBorder="1" applyAlignment="1">
      <alignment horizontal="center" vertical="center"/>
    </xf>
    <xf numFmtId="0" fontId="1" fillId="26" borderId="12" xfId="97" applyFont="1" applyFill="1" applyBorder="1" applyAlignment="1">
      <alignment horizontal="center" vertical="center" wrapText="1"/>
    </xf>
    <xf numFmtId="0" fontId="28" fillId="26" borderId="10" xfId="97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171" fontId="1" fillId="0" borderId="10" xfId="97" applyNumberFormat="1" applyFont="1" applyFill="1" applyBorder="1" applyAlignment="1">
      <alignment horizontal="center" vertical="center" wrapText="1"/>
    </xf>
    <xf numFmtId="0" fontId="28" fillId="26" borderId="13" xfId="97" applyFont="1" applyFill="1" applyBorder="1" applyAlignment="1">
      <alignment horizontal="center" vertical="center" wrapText="1"/>
    </xf>
    <xf numFmtId="0" fontId="28" fillId="26" borderId="13" xfId="97" applyFont="1" applyFill="1" applyBorder="1" applyAlignment="1">
      <alignment horizontal="center" vertical="center" wrapText="1"/>
    </xf>
    <xf numFmtId="166" fontId="1" fillId="0" borderId="0" xfId="97" applyNumberFormat="1" applyFont="1" applyFill="1"/>
    <xf numFmtId="164" fontId="1" fillId="0" borderId="10" xfId="97" applyNumberFormat="1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top" wrapText="1"/>
    </xf>
    <xf numFmtId="169" fontId="58" fillId="0" borderId="23" xfId="107" applyNumberFormat="1" applyFont="1" applyBorder="1" applyAlignment="1">
      <alignment horizontal="right" vertical="top"/>
    </xf>
    <xf numFmtId="0" fontId="0" fillId="0" borderId="23" xfId="0" applyFont="1" applyBorder="1" applyAlignment="1">
      <alignment horizontal="center" vertical="top" wrapText="1"/>
    </xf>
    <xf numFmtId="0" fontId="52" fillId="0" borderId="10" xfId="97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26" fillId="0" borderId="0" xfId="99" applyFont="1" applyAlignment="1">
      <alignment horizontal="right"/>
    </xf>
    <xf numFmtId="0" fontId="26" fillId="0" borderId="0" xfId="99" applyFont="1" applyFill="1" applyBorder="1" applyAlignment="1">
      <alignment horizontal="right"/>
    </xf>
    <xf numFmtId="0" fontId="28" fillId="24" borderId="13" xfId="0" applyFont="1" applyFill="1" applyBorder="1" applyAlignment="1">
      <alignment horizontal="left" vertical="center"/>
    </xf>
    <xf numFmtId="0" fontId="28" fillId="24" borderId="15" xfId="0" applyFont="1" applyFill="1" applyBorder="1" applyAlignment="1">
      <alignment horizontal="left" vertical="center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17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0" xfId="0" applyFont="1" applyFill="1" applyBorder="1" applyAlignment="1">
      <alignment horizontal="center" vertical="center" wrapText="1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167" fontId="28" fillId="24" borderId="16" xfId="0" applyNumberFormat="1" applyFont="1" applyFill="1" applyBorder="1" applyAlignment="1">
      <alignment horizontal="center" vertical="center" wrapText="1"/>
    </xf>
    <xf numFmtId="167" fontId="28" fillId="24" borderId="11" xfId="0" applyNumberFormat="1" applyFont="1" applyFill="1" applyBorder="1" applyAlignment="1">
      <alignment horizontal="center" vertical="center" wrapText="1"/>
    </xf>
    <xf numFmtId="167" fontId="28" fillId="24" borderId="12" xfId="0" applyNumberFormat="1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28" fillId="24" borderId="13" xfId="0" applyFont="1" applyFill="1" applyBorder="1" applyAlignment="1">
      <alignment horizontal="center" vertical="center" wrapText="1"/>
    </xf>
    <xf numFmtId="0" fontId="28" fillId="24" borderId="14" xfId="0" applyFont="1" applyFill="1" applyBorder="1" applyAlignment="1">
      <alignment horizontal="center" vertical="center" wrapText="1"/>
    </xf>
    <xf numFmtId="0" fontId="28" fillId="24" borderId="1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/>
    </xf>
    <xf numFmtId="0" fontId="52" fillId="0" borderId="0" xfId="0" applyFont="1" applyFill="1" applyAlignment="1">
      <alignment horizontal="center" vertical="center" wrapText="1"/>
    </xf>
    <xf numFmtId="0" fontId="52" fillId="0" borderId="10" xfId="97" applyFont="1" applyFill="1" applyBorder="1" applyAlignment="1">
      <alignment horizontal="center" vertical="center" wrapText="1"/>
    </xf>
    <xf numFmtId="0" fontId="55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0" fillId="0" borderId="10" xfId="0" applyFont="1" applyBorder="1" applyAlignment="1">
      <alignment horizontal="center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top" wrapText="1"/>
    </xf>
    <xf numFmtId="0" fontId="50" fillId="0" borderId="11" xfId="0" applyFont="1" applyBorder="1" applyAlignment="1">
      <alignment horizontal="center" vertical="top" wrapText="1"/>
    </xf>
    <xf numFmtId="0" fontId="50" fillId="0" borderId="12" xfId="0" applyFont="1" applyBorder="1" applyAlignment="1">
      <alignment horizontal="center" vertical="top" wrapText="1"/>
    </xf>
    <xf numFmtId="0" fontId="55" fillId="0" borderId="13" xfId="0" applyFont="1" applyFill="1" applyBorder="1" applyAlignment="1">
      <alignment horizontal="left" vertical="top" wrapText="1"/>
    </xf>
    <xf numFmtId="0" fontId="55" fillId="0" borderId="15" xfId="0" applyFont="1" applyFill="1" applyBorder="1" applyAlignment="1">
      <alignment horizontal="left" vertical="top" wrapText="1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left" vertical="top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8" fillId="26" borderId="10" xfId="97" applyFont="1" applyFill="1" applyBorder="1" applyAlignment="1">
      <alignment horizontal="center" vertical="center" wrapText="1"/>
    </xf>
    <xf numFmtId="0" fontId="28" fillId="26" borderId="13" xfId="97" applyFont="1" applyFill="1" applyBorder="1" applyAlignment="1">
      <alignment horizontal="left" vertical="center" wrapText="1"/>
    </xf>
    <xf numFmtId="0" fontId="28" fillId="26" borderId="14" xfId="97" applyFont="1" applyFill="1" applyBorder="1" applyAlignment="1">
      <alignment horizontal="left" vertical="center" wrapText="1"/>
    </xf>
    <xf numFmtId="0" fontId="28" fillId="26" borderId="15" xfId="97" applyFont="1" applyFill="1" applyBorder="1" applyAlignment="1">
      <alignment horizontal="left" vertical="center" wrapText="1"/>
    </xf>
    <xf numFmtId="0" fontId="28" fillId="26" borderId="13" xfId="97" applyFont="1" applyFill="1" applyBorder="1" applyAlignment="1">
      <alignment horizontal="center" vertical="center" wrapText="1"/>
    </xf>
    <xf numFmtId="0" fontId="28" fillId="26" borderId="14" xfId="97" applyFont="1" applyFill="1" applyBorder="1" applyAlignment="1">
      <alignment horizontal="center" vertical="center" wrapText="1"/>
    </xf>
    <xf numFmtId="0" fontId="28" fillId="26" borderId="15" xfId="97" applyFont="1" applyFill="1" applyBorder="1" applyAlignment="1">
      <alignment horizontal="center" vertical="center" wrapText="1"/>
    </xf>
    <xf numFmtId="0" fontId="1" fillId="26" borderId="10" xfId="97" applyFont="1" applyFill="1" applyBorder="1" applyAlignment="1">
      <alignment horizontal="center" vertical="center" wrapText="1"/>
    </xf>
    <xf numFmtId="0" fontId="1" fillId="26" borderId="16" xfId="97" applyFont="1" applyFill="1" applyBorder="1" applyAlignment="1">
      <alignment horizontal="center" vertical="center" wrapText="1"/>
    </xf>
    <xf numFmtId="0" fontId="1" fillId="26" borderId="11" xfId="97" applyFont="1" applyFill="1" applyBorder="1" applyAlignment="1">
      <alignment horizontal="center" vertical="center" wrapText="1"/>
    </xf>
    <xf numFmtId="0" fontId="1" fillId="26" borderId="12" xfId="97" applyFont="1" applyFill="1" applyBorder="1" applyAlignment="1">
      <alignment horizontal="center" vertical="center" wrapText="1"/>
    </xf>
    <xf numFmtId="0" fontId="1" fillId="26" borderId="19" xfId="97" applyFont="1" applyFill="1" applyBorder="1" applyAlignment="1">
      <alignment horizontal="center" vertical="center" wrapText="1"/>
    </xf>
    <xf numFmtId="0" fontId="1" fillId="26" borderId="18" xfId="97" applyFont="1" applyFill="1" applyBorder="1" applyAlignment="1">
      <alignment horizontal="center" vertical="center" wrapText="1"/>
    </xf>
    <xf numFmtId="0" fontId="1" fillId="26" borderId="21" xfId="97" applyFont="1" applyFill="1" applyBorder="1" applyAlignment="1">
      <alignment horizontal="center" vertical="center" wrapText="1"/>
    </xf>
    <xf numFmtId="0" fontId="1" fillId="26" borderId="22" xfId="97" applyFont="1" applyFill="1" applyBorder="1" applyAlignment="1">
      <alignment horizontal="center" vertical="center" wrapText="1"/>
    </xf>
    <xf numFmtId="0" fontId="1" fillId="26" borderId="20" xfId="97" applyFont="1" applyFill="1" applyBorder="1" applyAlignment="1">
      <alignment horizontal="center" vertical="center" wrapText="1"/>
    </xf>
    <xf numFmtId="0" fontId="1" fillId="26" borderId="17" xfId="97" applyFont="1" applyFill="1" applyBorder="1" applyAlignment="1">
      <alignment horizontal="center" vertical="center" wrapText="1"/>
    </xf>
    <xf numFmtId="0" fontId="28" fillId="0" borderId="0" xfId="97" applyFont="1" applyFill="1" applyAlignment="1">
      <alignment horizontal="center" vertical="center" wrapText="1"/>
    </xf>
    <xf numFmtId="0" fontId="28" fillId="0" borderId="17" xfId="97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left" vertical="top" wrapText="1"/>
    </xf>
  </cellXfs>
  <cellStyles count="10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J15"/>
  <sheetViews>
    <sheetView zoomScaleNormal="100" workbookViewId="0">
      <selection activeCell="B14" sqref="B14"/>
    </sheetView>
  </sheetViews>
  <sheetFormatPr defaultColWidth="9.140625" defaultRowHeight="13.5" x14ac:dyDescent="0.25"/>
  <cols>
    <col min="1" max="1" width="12.5703125" style="15" customWidth="1"/>
    <col min="2" max="2" width="65.140625" style="15" customWidth="1"/>
    <col min="3" max="3" width="29.5703125" style="15" customWidth="1"/>
    <col min="4" max="16384" width="9.140625" style="15"/>
  </cols>
  <sheetData>
    <row r="1" spans="1:192" ht="17.25" x14ac:dyDescent="0.3">
      <c r="A1" s="137" t="s">
        <v>31</v>
      </c>
      <c r="B1" s="137"/>
      <c r="C1" s="137"/>
      <c r="D1" s="137"/>
      <c r="E1" s="137"/>
    </row>
    <row r="2" spans="1:192" ht="17.25" x14ac:dyDescent="0.3">
      <c r="A2" s="137" t="s">
        <v>67</v>
      </c>
      <c r="B2" s="137"/>
      <c r="C2" s="137"/>
      <c r="D2" s="137"/>
      <c r="E2" s="137"/>
    </row>
    <row r="3" spans="1:192" ht="17.25" x14ac:dyDescent="0.3">
      <c r="A3" s="138" t="s">
        <v>65</v>
      </c>
      <c r="B3" s="138"/>
      <c r="C3" s="138"/>
      <c r="D3" s="138"/>
      <c r="E3" s="138"/>
    </row>
    <row r="4" spans="1:192" x14ac:dyDescent="0.25">
      <c r="B4" s="1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</row>
    <row r="5" spans="1:192" ht="64.5" customHeight="1" x14ac:dyDescent="0.25">
      <c r="A5" s="143" t="s">
        <v>68</v>
      </c>
      <c r="B5" s="143"/>
      <c r="C5" s="143"/>
    </row>
    <row r="6" spans="1:192" ht="82.5" x14ac:dyDescent="0.25">
      <c r="A6" s="141" t="s">
        <v>1</v>
      </c>
      <c r="B6" s="141" t="s">
        <v>47</v>
      </c>
      <c r="C6" s="76" t="s">
        <v>81</v>
      </c>
    </row>
    <row r="7" spans="1:192" ht="25.5" customHeight="1" x14ac:dyDescent="0.25">
      <c r="A7" s="142"/>
      <c r="B7" s="142"/>
      <c r="C7" s="75" t="s">
        <v>0</v>
      </c>
    </row>
    <row r="8" spans="1:192" ht="24.75" customHeight="1" x14ac:dyDescent="0.25">
      <c r="A8" s="139" t="s">
        <v>48</v>
      </c>
      <c r="B8" s="140"/>
      <c r="C8" s="74">
        <f>C9+C10+C11+C12+C13+C14+C15</f>
        <v>-1.1823431123048067E-11</v>
      </c>
    </row>
    <row r="9" spans="1:192" ht="26.25" customHeight="1" x14ac:dyDescent="0.25">
      <c r="A9" s="62">
        <v>1003</v>
      </c>
      <c r="B9" s="63" t="s">
        <v>41</v>
      </c>
      <c r="C9" s="74">
        <f>'2'!H13</f>
        <v>1389915</v>
      </c>
    </row>
    <row r="10" spans="1:192" ht="26.25" customHeight="1" x14ac:dyDescent="0.25">
      <c r="A10" s="62">
        <v>1099</v>
      </c>
      <c r="B10" s="63" t="s">
        <v>108</v>
      </c>
      <c r="C10" s="74">
        <f>'2'!H44</f>
        <v>-501185.9</v>
      </c>
    </row>
    <row r="11" spans="1:192" ht="26.25" customHeight="1" x14ac:dyDescent="0.25">
      <c r="A11" s="62">
        <v>1142</v>
      </c>
      <c r="B11" s="63" t="s">
        <v>141</v>
      </c>
      <c r="C11" s="74">
        <f>'2'!H69</f>
        <v>-12916</v>
      </c>
    </row>
    <row r="12" spans="1:192" ht="36" customHeight="1" x14ac:dyDescent="0.25">
      <c r="A12" s="62">
        <v>1191</v>
      </c>
      <c r="B12" s="63" t="s">
        <v>142</v>
      </c>
      <c r="C12" s="74">
        <f>'2'!H82</f>
        <v>-30000</v>
      </c>
    </row>
    <row r="13" spans="1:192" ht="26.25" customHeight="1" x14ac:dyDescent="0.25">
      <c r="A13" s="62">
        <v>1200</v>
      </c>
      <c r="B13" s="63" t="s">
        <v>143</v>
      </c>
      <c r="C13" s="74">
        <f>'2'!H95</f>
        <v>-417183.3</v>
      </c>
    </row>
    <row r="14" spans="1:192" ht="32.25" customHeight="1" x14ac:dyDescent="0.25">
      <c r="A14" s="62">
        <v>1207</v>
      </c>
      <c r="B14" s="63" t="s">
        <v>144</v>
      </c>
      <c r="C14" s="74">
        <f>'2'!H127</f>
        <v>-425000</v>
      </c>
    </row>
    <row r="15" spans="1:192" ht="26.25" customHeight="1" x14ac:dyDescent="0.25">
      <c r="A15" s="62">
        <v>1208</v>
      </c>
      <c r="B15" s="63" t="s">
        <v>145</v>
      </c>
      <c r="C15" s="74">
        <f>'2'!H146</f>
        <v>-3629.8</v>
      </c>
    </row>
  </sheetData>
  <mergeCells count="7">
    <mergeCell ref="A1:E1"/>
    <mergeCell ref="A2:E2"/>
    <mergeCell ref="A3:E3"/>
    <mergeCell ref="A8:B8"/>
    <mergeCell ref="B6:B7"/>
    <mergeCell ref="A6:A7"/>
    <mergeCell ref="A5:C5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I157"/>
  <sheetViews>
    <sheetView topLeftCell="A3" zoomScaleNormal="100" workbookViewId="0">
      <selection activeCell="E11" sqref="E11:H11"/>
    </sheetView>
  </sheetViews>
  <sheetFormatPr defaultColWidth="9.140625" defaultRowHeight="13.5" x14ac:dyDescent="0.25"/>
  <cols>
    <col min="1" max="1" width="5.42578125" style="15" customWidth="1"/>
    <col min="2" max="2" width="8.85546875" style="15" bestFit="1" customWidth="1"/>
    <col min="3" max="3" width="12.85546875" style="15" bestFit="1" customWidth="1"/>
    <col min="4" max="4" width="125.5703125" style="15" customWidth="1"/>
    <col min="5" max="5" width="17" style="15" bestFit="1" customWidth="1"/>
    <col min="6" max="6" width="13" style="15" customWidth="1"/>
    <col min="7" max="7" width="13.140625" style="15" bestFit="1" customWidth="1"/>
    <col min="8" max="8" width="14.42578125" style="15" customWidth="1"/>
    <col min="9" max="10" width="9.140625" style="15"/>
    <col min="11" max="11" width="11.28515625" style="15" bestFit="1" customWidth="1"/>
    <col min="12" max="16384" width="9.140625" style="15"/>
  </cols>
  <sheetData>
    <row r="2" spans="2:191" x14ac:dyDescent="0.25">
      <c r="H2" s="42" t="s">
        <v>55</v>
      </c>
    </row>
    <row r="3" spans="2:191" x14ac:dyDescent="0.25">
      <c r="D3" s="144" t="s">
        <v>69</v>
      </c>
      <c r="E3" s="144"/>
      <c r="F3" s="144"/>
      <c r="G3" s="144"/>
      <c r="H3" s="144"/>
    </row>
    <row r="4" spans="2:191" x14ac:dyDescent="0.25">
      <c r="C4" s="16"/>
      <c r="D4" s="17"/>
      <c r="E4" s="17"/>
      <c r="F4" s="17"/>
      <c r="G4" s="17"/>
      <c r="H4" s="43" t="s">
        <v>16</v>
      </c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</row>
    <row r="5" spans="2:191" x14ac:dyDescent="0.25">
      <c r="C5" s="16"/>
      <c r="D5" s="16"/>
      <c r="E5" s="16"/>
      <c r="F5" s="16"/>
      <c r="G5" s="16"/>
      <c r="H5" s="19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</row>
    <row r="6" spans="2:191" ht="64.5" customHeight="1" x14ac:dyDescent="0.25">
      <c r="B6" s="145" t="s">
        <v>350</v>
      </c>
      <c r="C6" s="145"/>
      <c r="D6" s="145"/>
      <c r="E6" s="145"/>
      <c r="F6" s="145"/>
      <c r="G6" s="145"/>
      <c r="H6" s="145"/>
    </row>
    <row r="7" spans="2:191" ht="17.25" customHeight="1" x14ac:dyDescent="0.25">
      <c r="H7" s="20"/>
    </row>
    <row r="8" spans="2:191" ht="59.25" customHeight="1" x14ac:dyDescent="0.25">
      <c r="B8" s="146" t="s">
        <v>1</v>
      </c>
      <c r="C8" s="147"/>
      <c r="D8" s="141" t="s">
        <v>24</v>
      </c>
      <c r="E8" s="151" t="s">
        <v>70</v>
      </c>
      <c r="F8" s="152"/>
      <c r="G8" s="152"/>
      <c r="H8" s="153"/>
    </row>
    <row r="9" spans="2:191" ht="27" x14ac:dyDescent="0.25">
      <c r="B9" s="22" t="s">
        <v>21</v>
      </c>
      <c r="C9" s="22" t="s">
        <v>22</v>
      </c>
      <c r="D9" s="142"/>
      <c r="E9" s="69" t="s">
        <v>58</v>
      </c>
      <c r="F9" s="53" t="s">
        <v>45</v>
      </c>
      <c r="G9" s="53" t="s">
        <v>46</v>
      </c>
      <c r="H9" s="21" t="s">
        <v>0</v>
      </c>
    </row>
    <row r="10" spans="2:191" ht="14.25" x14ac:dyDescent="0.25">
      <c r="B10" s="23"/>
      <c r="C10" s="23"/>
      <c r="D10" s="24" t="s">
        <v>23</v>
      </c>
      <c r="E10" s="94">
        <f>E11</f>
        <v>0</v>
      </c>
      <c r="F10" s="94">
        <f t="shared" ref="F10:H10" si="0">F11</f>
        <v>1.0459189070388675E-10</v>
      </c>
      <c r="G10" s="94">
        <f t="shared" si="0"/>
        <v>-1.1823431123048067E-11</v>
      </c>
      <c r="H10" s="94">
        <f t="shared" si="0"/>
        <v>-1.1823431123048067E-11</v>
      </c>
    </row>
    <row r="11" spans="2:191" ht="14.25" x14ac:dyDescent="0.25">
      <c r="B11" s="23"/>
      <c r="C11" s="25"/>
      <c r="D11" s="24" t="s">
        <v>26</v>
      </c>
      <c r="E11" s="94">
        <f>E13+E44+E69+E82+E95+E127+E146+E114</f>
        <v>0</v>
      </c>
      <c r="F11" s="94">
        <f t="shared" ref="F11:H11" si="1">F13+F44+F69+F82+F95+F127+F146+F114</f>
        <v>1.0459189070388675E-10</v>
      </c>
      <c r="G11" s="94">
        <f t="shared" si="1"/>
        <v>-1.1823431123048067E-11</v>
      </c>
      <c r="H11" s="94">
        <f t="shared" si="1"/>
        <v>-1.1823431123048067E-11</v>
      </c>
      <c r="K11" s="86"/>
    </row>
    <row r="12" spans="2:191" x14ac:dyDescent="0.25">
      <c r="B12" s="157">
        <v>1003</v>
      </c>
      <c r="C12" s="160"/>
      <c r="D12" s="13" t="s">
        <v>35</v>
      </c>
      <c r="E12" s="65"/>
      <c r="F12" s="65"/>
      <c r="G12" s="65"/>
      <c r="H12" s="65"/>
      <c r="K12" s="86"/>
    </row>
    <row r="13" spans="2:191" ht="14.25" x14ac:dyDescent="0.25">
      <c r="B13" s="158"/>
      <c r="C13" s="161"/>
      <c r="D13" s="12" t="s">
        <v>41</v>
      </c>
      <c r="E13" s="148">
        <f>E20+E26+E38+E32</f>
        <v>1485938.7</v>
      </c>
      <c r="F13" s="148">
        <f t="shared" ref="F13:H13" si="2">F20+F26+F38+F32</f>
        <v>1389915</v>
      </c>
      <c r="G13" s="148">
        <f t="shared" si="2"/>
        <v>1389915</v>
      </c>
      <c r="H13" s="148">
        <f t="shared" si="2"/>
        <v>1389915</v>
      </c>
      <c r="K13" s="85"/>
    </row>
    <row r="14" spans="2:191" ht="13.5" customHeight="1" x14ac:dyDescent="0.25">
      <c r="B14" s="158"/>
      <c r="C14" s="161"/>
      <c r="D14" s="13" t="s">
        <v>36</v>
      </c>
      <c r="E14" s="149"/>
      <c r="F14" s="149"/>
      <c r="G14" s="149"/>
      <c r="H14" s="149"/>
    </row>
    <row r="15" spans="2:191" ht="27" x14ac:dyDescent="0.25">
      <c r="B15" s="158"/>
      <c r="C15" s="161"/>
      <c r="D15" s="14" t="s">
        <v>78</v>
      </c>
      <c r="E15" s="149"/>
      <c r="F15" s="149"/>
      <c r="G15" s="149"/>
      <c r="H15" s="149"/>
    </row>
    <row r="16" spans="2:191" ht="13.5" customHeight="1" x14ac:dyDescent="0.25">
      <c r="B16" s="158"/>
      <c r="C16" s="161"/>
      <c r="D16" s="13" t="s">
        <v>37</v>
      </c>
      <c r="E16" s="149"/>
      <c r="F16" s="149"/>
      <c r="G16" s="149"/>
      <c r="H16" s="149"/>
    </row>
    <row r="17" spans="2:8" ht="27" x14ac:dyDescent="0.25">
      <c r="B17" s="159"/>
      <c r="C17" s="162"/>
      <c r="D17" s="14" t="s">
        <v>54</v>
      </c>
      <c r="E17" s="150"/>
      <c r="F17" s="150"/>
      <c r="G17" s="150"/>
      <c r="H17" s="150"/>
    </row>
    <row r="18" spans="2:8" ht="14.25" customHeight="1" x14ac:dyDescent="0.25">
      <c r="B18" s="154" t="s">
        <v>25</v>
      </c>
      <c r="C18" s="155"/>
      <c r="D18" s="156"/>
      <c r="E18" s="70"/>
      <c r="F18" s="54"/>
      <c r="G18" s="54"/>
      <c r="H18" s="11"/>
    </row>
    <row r="19" spans="2:8" ht="14.25" x14ac:dyDescent="0.25">
      <c r="B19" s="79"/>
      <c r="C19" s="79" t="s">
        <v>83</v>
      </c>
      <c r="D19" s="13" t="s">
        <v>76</v>
      </c>
      <c r="E19" s="79"/>
      <c r="F19" s="79"/>
      <c r="G19" s="79"/>
      <c r="H19" s="11"/>
    </row>
    <row r="20" spans="2:8" ht="14.25" x14ac:dyDescent="0.25">
      <c r="B20" s="79"/>
      <c r="C20" s="83"/>
      <c r="D20" s="12" t="s">
        <v>89</v>
      </c>
      <c r="E20" s="163">
        <v>-133976.29999999999</v>
      </c>
      <c r="F20" s="163">
        <v>-200000</v>
      </c>
      <c r="G20" s="163">
        <v>-200000</v>
      </c>
      <c r="H20" s="163">
        <v>-200000</v>
      </c>
    </row>
    <row r="21" spans="2:8" ht="14.25" x14ac:dyDescent="0.25">
      <c r="B21" s="79"/>
      <c r="C21" s="83"/>
      <c r="D21" s="13" t="s">
        <v>77</v>
      </c>
      <c r="E21" s="164"/>
      <c r="F21" s="164"/>
      <c r="G21" s="164"/>
      <c r="H21" s="164"/>
    </row>
    <row r="22" spans="2:8" ht="40.5" x14ac:dyDescent="0.25">
      <c r="B22" s="79"/>
      <c r="C22" s="83"/>
      <c r="D22" s="14" t="s">
        <v>85</v>
      </c>
      <c r="E22" s="164"/>
      <c r="F22" s="164"/>
      <c r="G22" s="164"/>
      <c r="H22" s="164"/>
    </row>
    <row r="23" spans="2:8" ht="14.25" x14ac:dyDescent="0.25">
      <c r="B23" s="79"/>
      <c r="C23" s="83"/>
      <c r="D23" s="13" t="s">
        <v>71</v>
      </c>
      <c r="E23" s="164"/>
      <c r="F23" s="164"/>
      <c r="G23" s="164"/>
      <c r="H23" s="164"/>
    </row>
    <row r="24" spans="2:8" ht="14.25" x14ac:dyDescent="0.25">
      <c r="B24" s="79"/>
      <c r="C24" s="83"/>
      <c r="D24" s="14" t="s">
        <v>72</v>
      </c>
      <c r="E24" s="165"/>
      <c r="F24" s="165"/>
      <c r="G24" s="165"/>
      <c r="H24" s="165"/>
    </row>
    <row r="25" spans="2:8" ht="14.25" x14ac:dyDescent="0.25">
      <c r="B25" s="79"/>
      <c r="C25" s="79" t="s">
        <v>86</v>
      </c>
      <c r="D25" s="13" t="s">
        <v>76</v>
      </c>
      <c r="E25" s="79"/>
      <c r="F25" s="79"/>
      <c r="G25" s="79"/>
      <c r="H25" s="11"/>
    </row>
    <row r="26" spans="2:8" ht="14.25" x14ac:dyDescent="0.25">
      <c r="B26" s="79"/>
      <c r="C26" s="83"/>
      <c r="D26" s="12" t="s">
        <v>88</v>
      </c>
      <c r="E26" s="163">
        <v>-10000</v>
      </c>
      <c r="F26" s="163">
        <v>-40000</v>
      </c>
      <c r="G26" s="163">
        <v>-40000</v>
      </c>
      <c r="H26" s="163">
        <v>-40000</v>
      </c>
    </row>
    <row r="27" spans="2:8" ht="14.25" x14ac:dyDescent="0.25">
      <c r="B27" s="79"/>
      <c r="C27" s="83"/>
      <c r="D27" s="13" t="s">
        <v>77</v>
      </c>
      <c r="E27" s="164"/>
      <c r="F27" s="164"/>
      <c r="G27" s="164"/>
      <c r="H27" s="164"/>
    </row>
    <row r="28" spans="2:8" ht="27" x14ac:dyDescent="0.25">
      <c r="B28" s="79"/>
      <c r="C28" s="83"/>
      <c r="D28" s="14" t="s">
        <v>87</v>
      </c>
      <c r="E28" s="164"/>
      <c r="F28" s="164"/>
      <c r="G28" s="164"/>
      <c r="H28" s="164"/>
    </row>
    <row r="29" spans="2:8" ht="14.25" x14ac:dyDescent="0.25">
      <c r="B29" s="79"/>
      <c r="C29" s="83"/>
      <c r="D29" s="13" t="s">
        <v>71</v>
      </c>
      <c r="E29" s="164"/>
      <c r="F29" s="164"/>
      <c r="G29" s="164"/>
      <c r="H29" s="164"/>
    </row>
    <row r="30" spans="2:8" ht="14.25" x14ac:dyDescent="0.25">
      <c r="B30" s="79"/>
      <c r="C30" s="83"/>
      <c r="D30" s="14" t="s">
        <v>72</v>
      </c>
      <c r="E30" s="165"/>
      <c r="F30" s="165"/>
      <c r="G30" s="165"/>
      <c r="H30" s="165"/>
    </row>
    <row r="31" spans="2:8" ht="14.25" x14ac:dyDescent="0.25">
      <c r="B31" s="79"/>
      <c r="C31" s="79" t="s">
        <v>138</v>
      </c>
      <c r="D31" s="13" t="s">
        <v>76</v>
      </c>
      <c r="E31" s="78"/>
      <c r="F31" s="78"/>
      <c r="G31" s="78"/>
      <c r="H31" s="78"/>
    </row>
    <row r="32" spans="2:8" ht="28.5" x14ac:dyDescent="0.25">
      <c r="B32" s="79"/>
      <c r="C32" s="83"/>
      <c r="D32" s="12" t="s">
        <v>139</v>
      </c>
      <c r="E32" s="163">
        <v>309000</v>
      </c>
      <c r="F32" s="163">
        <v>309000</v>
      </c>
      <c r="G32" s="163">
        <v>309000</v>
      </c>
      <c r="H32" s="163">
        <v>309000</v>
      </c>
    </row>
    <row r="33" spans="2:8" ht="14.25" x14ac:dyDescent="0.25">
      <c r="B33" s="79"/>
      <c r="C33" s="83"/>
      <c r="D33" s="13" t="s">
        <v>77</v>
      </c>
      <c r="E33" s="164"/>
      <c r="F33" s="164"/>
      <c r="G33" s="164"/>
      <c r="H33" s="164"/>
    </row>
    <row r="34" spans="2:8" ht="27" x14ac:dyDescent="0.25">
      <c r="B34" s="79"/>
      <c r="C34" s="83"/>
      <c r="D34" s="14" t="s">
        <v>140</v>
      </c>
      <c r="E34" s="164"/>
      <c r="F34" s="164"/>
      <c r="G34" s="164"/>
      <c r="H34" s="164"/>
    </row>
    <row r="35" spans="2:8" ht="14.25" x14ac:dyDescent="0.25">
      <c r="B35" s="79"/>
      <c r="C35" s="83"/>
      <c r="D35" s="13" t="s">
        <v>71</v>
      </c>
      <c r="E35" s="164"/>
      <c r="F35" s="164"/>
      <c r="G35" s="164"/>
      <c r="H35" s="164"/>
    </row>
    <row r="36" spans="2:8" ht="14.25" x14ac:dyDescent="0.25">
      <c r="B36" s="79"/>
      <c r="C36" s="83"/>
      <c r="D36" s="14" t="s">
        <v>63</v>
      </c>
      <c r="E36" s="165"/>
      <c r="F36" s="165"/>
      <c r="G36" s="165"/>
      <c r="H36" s="165"/>
    </row>
    <row r="37" spans="2:8" ht="14.25" x14ac:dyDescent="0.25">
      <c r="B37" s="54"/>
      <c r="C37" s="54">
        <v>11006</v>
      </c>
      <c r="D37" s="13" t="s">
        <v>38</v>
      </c>
      <c r="E37" s="65"/>
      <c r="F37" s="65"/>
      <c r="G37" s="65"/>
      <c r="H37" s="65"/>
    </row>
    <row r="38" spans="2:8" ht="34.5" customHeight="1" x14ac:dyDescent="0.25">
      <c r="B38" s="54"/>
      <c r="C38" s="54"/>
      <c r="D38" s="12" t="s">
        <v>61</v>
      </c>
      <c r="E38" s="163">
        <v>1320915</v>
      </c>
      <c r="F38" s="163">
        <v>1320915</v>
      </c>
      <c r="G38" s="163">
        <v>1320915</v>
      </c>
      <c r="H38" s="163">
        <v>1320915</v>
      </c>
    </row>
    <row r="39" spans="2:8" ht="14.25" x14ac:dyDescent="0.25">
      <c r="B39" s="54"/>
      <c r="C39" s="54"/>
      <c r="D39" s="13" t="s">
        <v>39</v>
      </c>
      <c r="E39" s="164"/>
      <c r="F39" s="164"/>
      <c r="G39" s="164"/>
      <c r="H39" s="164"/>
    </row>
    <row r="40" spans="2:8" ht="27" x14ac:dyDescent="0.25">
      <c r="B40" s="54"/>
      <c r="C40" s="54"/>
      <c r="D40" s="14" t="s">
        <v>62</v>
      </c>
      <c r="E40" s="164"/>
      <c r="F40" s="164"/>
      <c r="G40" s="164"/>
      <c r="H40" s="164"/>
    </row>
    <row r="41" spans="2:8" ht="14.25" x14ac:dyDescent="0.25">
      <c r="B41" s="54"/>
      <c r="C41" s="54"/>
      <c r="D41" s="13" t="s">
        <v>40</v>
      </c>
      <c r="E41" s="164"/>
      <c r="F41" s="164"/>
      <c r="G41" s="164"/>
      <c r="H41" s="164"/>
    </row>
    <row r="42" spans="2:8" ht="14.25" x14ac:dyDescent="0.25">
      <c r="B42" s="54"/>
      <c r="C42" s="54"/>
      <c r="D42" s="14" t="s">
        <v>63</v>
      </c>
      <c r="E42" s="165"/>
      <c r="F42" s="165"/>
      <c r="G42" s="165"/>
      <c r="H42" s="165"/>
    </row>
    <row r="43" spans="2:8" x14ac:dyDescent="0.25">
      <c r="B43" s="157">
        <v>1099</v>
      </c>
      <c r="C43" s="160"/>
      <c r="D43" s="13" t="s">
        <v>73</v>
      </c>
      <c r="E43" s="80"/>
      <c r="F43" s="80"/>
      <c r="G43" s="80"/>
      <c r="H43" s="80"/>
    </row>
    <row r="44" spans="2:8" ht="14.25" x14ac:dyDescent="0.25">
      <c r="B44" s="158"/>
      <c r="C44" s="161"/>
      <c r="D44" s="12" t="s">
        <v>108</v>
      </c>
      <c r="E44" s="148">
        <f>E51+E57+E63</f>
        <v>-606952.30000000005</v>
      </c>
      <c r="F44" s="148">
        <f t="shared" ref="F44:H44" si="3">F51+F57+F63</f>
        <v>-501185.89999999997</v>
      </c>
      <c r="G44" s="148">
        <f t="shared" si="3"/>
        <v>-501185.9</v>
      </c>
      <c r="H44" s="148">
        <f t="shared" si="3"/>
        <v>-501185.9</v>
      </c>
    </row>
    <row r="45" spans="2:8" ht="13.5" customHeight="1" x14ac:dyDescent="0.25">
      <c r="B45" s="158"/>
      <c r="C45" s="161"/>
      <c r="D45" s="13" t="s">
        <v>74</v>
      </c>
      <c r="E45" s="149"/>
      <c r="F45" s="149"/>
      <c r="G45" s="149"/>
      <c r="H45" s="149"/>
    </row>
    <row r="46" spans="2:8" ht="27" x14ac:dyDescent="0.25">
      <c r="B46" s="158"/>
      <c r="C46" s="161"/>
      <c r="D46" s="14" t="s">
        <v>107</v>
      </c>
      <c r="E46" s="149"/>
      <c r="F46" s="149"/>
      <c r="G46" s="149"/>
      <c r="H46" s="149"/>
    </row>
    <row r="47" spans="2:8" ht="13.5" customHeight="1" x14ac:dyDescent="0.25">
      <c r="B47" s="158"/>
      <c r="C47" s="161"/>
      <c r="D47" s="13" t="s">
        <v>92</v>
      </c>
      <c r="E47" s="149"/>
      <c r="F47" s="149"/>
      <c r="G47" s="149"/>
      <c r="H47" s="149"/>
    </row>
    <row r="48" spans="2:8" ht="40.5" x14ac:dyDescent="0.25">
      <c r="B48" s="159"/>
      <c r="C48" s="162"/>
      <c r="D48" s="14" t="s">
        <v>93</v>
      </c>
      <c r="E48" s="150"/>
      <c r="F48" s="150"/>
      <c r="G48" s="150"/>
      <c r="H48" s="150"/>
    </row>
    <row r="49" spans="2:8" ht="14.25" x14ac:dyDescent="0.25">
      <c r="B49" s="154" t="s">
        <v>25</v>
      </c>
      <c r="C49" s="155"/>
      <c r="D49" s="156"/>
      <c r="E49" s="80"/>
      <c r="F49" s="80"/>
      <c r="G49" s="80"/>
      <c r="H49" s="80"/>
    </row>
    <row r="50" spans="2:8" ht="14.25" x14ac:dyDescent="0.25">
      <c r="B50" s="79"/>
      <c r="C50" s="79" t="s">
        <v>83</v>
      </c>
      <c r="D50" s="13" t="s">
        <v>76</v>
      </c>
      <c r="E50" s="80"/>
      <c r="F50" s="80"/>
      <c r="G50" s="80"/>
      <c r="H50" s="80"/>
    </row>
    <row r="51" spans="2:8" ht="14.25" x14ac:dyDescent="0.25">
      <c r="B51" s="79"/>
      <c r="C51" s="83"/>
      <c r="D51" s="12" t="s">
        <v>146</v>
      </c>
      <c r="E51" s="163">
        <v>-599151</v>
      </c>
      <c r="F51" s="163">
        <v>-435247.3</v>
      </c>
      <c r="G51" s="163">
        <v>-417304.4</v>
      </c>
      <c r="H51" s="163">
        <v>-400000</v>
      </c>
    </row>
    <row r="52" spans="2:8" ht="14.25" x14ac:dyDescent="0.25">
      <c r="B52" s="79"/>
      <c r="C52" s="83"/>
      <c r="D52" s="13" t="s">
        <v>77</v>
      </c>
      <c r="E52" s="164"/>
      <c r="F52" s="164"/>
      <c r="G52" s="164"/>
      <c r="H52" s="164"/>
    </row>
    <row r="53" spans="2:8" ht="14.25" x14ac:dyDescent="0.25">
      <c r="B53" s="79"/>
      <c r="C53" s="83"/>
      <c r="D53" s="14" t="s">
        <v>94</v>
      </c>
      <c r="E53" s="164"/>
      <c r="F53" s="164"/>
      <c r="G53" s="164"/>
      <c r="H53" s="164"/>
    </row>
    <row r="54" spans="2:8" ht="14.25" x14ac:dyDescent="0.25">
      <c r="B54" s="79"/>
      <c r="C54" s="83"/>
      <c r="D54" s="13" t="s">
        <v>71</v>
      </c>
      <c r="E54" s="164"/>
      <c r="F54" s="164"/>
      <c r="G54" s="164"/>
      <c r="H54" s="164"/>
    </row>
    <row r="55" spans="2:8" ht="14.25" x14ac:dyDescent="0.25">
      <c r="B55" s="79"/>
      <c r="C55" s="83"/>
      <c r="D55" s="14" t="s">
        <v>72</v>
      </c>
      <c r="E55" s="165"/>
      <c r="F55" s="165"/>
      <c r="G55" s="165"/>
      <c r="H55" s="165"/>
    </row>
    <row r="56" spans="2:8" ht="14.25" x14ac:dyDescent="0.25">
      <c r="B56" s="79"/>
      <c r="C56" s="79" t="s">
        <v>95</v>
      </c>
      <c r="D56" s="13" t="s">
        <v>76</v>
      </c>
      <c r="E56" s="80"/>
      <c r="F56" s="80"/>
      <c r="G56" s="80"/>
      <c r="H56" s="80"/>
    </row>
    <row r="57" spans="2:8" ht="28.5" x14ac:dyDescent="0.25">
      <c r="B57" s="79"/>
      <c r="C57" s="83"/>
      <c r="D57" s="12" t="s">
        <v>98</v>
      </c>
      <c r="E57" s="163">
        <v>0</v>
      </c>
      <c r="F57" s="163">
        <v>-33173.300000000003</v>
      </c>
      <c r="G57" s="163">
        <v>-33173.300000000003</v>
      </c>
      <c r="H57" s="163">
        <v>-33173.300000000003</v>
      </c>
    </row>
    <row r="58" spans="2:8" ht="14.25" x14ac:dyDescent="0.25">
      <c r="B58" s="79"/>
      <c r="C58" s="83"/>
      <c r="D58" s="13" t="s">
        <v>77</v>
      </c>
      <c r="E58" s="164"/>
      <c r="F58" s="164"/>
      <c r="G58" s="164"/>
      <c r="H58" s="164"/>
    </row>
    <row r="59" spans="2:8" ht="27" x14ac:dyDescent="0.25">
      <c r="B59" s="79"/>
      <c r="C59" s="83"/>
      <c r="D59" s="14" t="s">
        <v>99</v>
      </c>
      <c r="E59" s="164"/>
      <c r="F59" s="164"/>
      <c r="G59" s="164"/>
      <c r="H59" s="164"/>
    </row>
    <row r="60" spans="2:8" ht="14.25" x14ac:dyDescent="0.25">
      <c r="B60" s="79"/>
      <c r="C60" s="83"/>
      <c r="D60" s="13" t="s">
        <v>71</v>
      </c>
      <c r="E60" s="164"/>
      <c r="F60" s="164"/>
      <c r="G60" s="164"/>
      <c r="H60" s="164"/>
    </row>
    <row r="61" spans="2:8" ht="14.25" x14ac:dyDescent="0.25">
      <c r="B61" s="79"/>
      <c r="C61" s="83"/>
      <c r="D61" s="14" t="s">
        <v>72</v>
      </c>
      <c r="E61" s="165"/>
      <c r="F61" s="165"/>
      <c r="G61" s="165"/>
      <c r="H61" s="165"/>
    </row>
    <row r="62" spans="2:8" ht="14.25" x14ac:dyDescent="0.25">
      <c r="B62" s="79"/>
      <c r="C62" s="79" t="s">
        <v>96</v>
      </c>
      <c r="D62" s="13" t="s">
        <v>76</v>
      </c>
      <c r="E62" s="80"/>
      <c r="F62" s="80"/>
      <c r="G62" s="80"/>
      <c r="H62" s="84"/>
    </row>
    <row r="63" spans="2:8" ht="14.25" x14ac:dyDescent="0.25">
      <c r="B63" s="79"/>
      <c r="C63" s="83"/>
      <c r="D63" s="12" t="s">
        <v>109</v>
      </c>
      <c r="E63" s="163">
        <v>-7801.3</v>
      </c>
      <c r="F63" s="163">
        <v>-32765.3</v>
      </c>
      <c r="G63" s="163">
        <v>-50708.2</v>
      </c>
      <c r="H63" s="163">
        <v>-68012.600000000006</v>
      </c>
    </row>
    <row r="64" spans="2:8" ht="14.25" x14ac:dyDescent="0.25">
      <c r="B64" s="79"/>
      <c r="C64" s="83"/>
      <c r="D64" s="13" t="s">
        <v>77</v>
      </c>
      <c r="E64" s="164"/>
      <c r="F64" s="164"/>
      <c r="G64" s="164"/>
      <c r="H64" s="164"/>
    </row>
    <row r="65" spans="2:8" ht="27" x14ac:dyDescent="0.25">
      <c r="B65" s="79"/>
      <c r="C65" s="83"/>
      <c r="D65" s="14" t="s">
        <v>97</v>
      </c>
      <c r="E65" s="164"/>
      <c r="F65" s="164"/>
      <c r="G65" s="164"/>
      <c r="H65" s="164"/>
    </row>
    <row r="66" spans="2:8" ht="14.25" x14ac:dyDescent="0.25">
      <c r="B66" s="79"/>
      <c r="C66" s="83"/>
      <c r="D66" s="13" t="s">
        <v>71</v>
      </c>
      <c r="E66" s="164"/>
      <c r="F66" s="164"/>
      <c r="G66" s="164"/>
      <c r="H66" s="164"/>
    </row>
    <row r="67" spans="2:8" ht="14.25" x14ac:dyDescent="0.25">
      <c r="B67" s="79"/>
      <c r="C67" s="83"/>
      <c r="D67" s="14" t="s">
        <v>72</v>
      </c>
      <c r="E67" s="165"/>
      <c r="F67" s="165"/>
      <c r="G67" s="165"/>
      <c r="H67" s="165"/>
    </row>
    <row r="68" spans="2:8" x14ac:dyDescent="0.25">
      <c r="B68" s="157" t="s">
        <v>100</v>
      </c>
      <c r="C68" s="160"/>
      <c r="D68" s="13" t="s">
        <v>73</v>
      </c>
      <c r="E68" s="80"/>
      <c r="F68" s="80"/>
      <c r="G68" s="80"/>
      <c r="H68" s="80"/>
    </row>
    <row r="69" spans="2:8" ht="14.25" x14ac:dyDescent="0.25">
      <c r="B69" s="158"/>
      <c r="C69" s="161"/>
      <c r="D69" s="12" t="s">
        <v>101</v>
      </c>
      <c r="E69" s="148">
        <f>E76</f>
        <v>0</v>
      </c>
      <c r="F69" s="148">
        <f t="shared" ref="F69:H69" si="4">F76</f>
        <v>-12916</v>
      </c>
      <c r="G69" s="148">
        <f t="shared" si="4"/>
        <v>-12916</v>
      </c>
      <c r="H69" s="148">
        <f t="shared" si="4"/>
        <v>-12916</v>
      </c>
    </row>
    <row r="70" spans="2:8" ht="13.5" customHeight="1" x14ac:dyDescent="0.25">
      <c r="B70" s="158"/>
      <c r="C70" s="161"/>
      <c r="D70" s="13" t="s">
        <v>74</v>
      </c>
      <c r="E70" s="149"/>
      <c r="F70" s="149"/>
      <c r="G70" s="149"/>
      <c r="H70" s="149"/>
    </row>
    <row r="71" spans="2:8" ht="13.5" customHeight="1" x14ac:dyDescent="0.25">
      <c r="B71" s="158"/>
      <c r="C71" s="161"/>
      <c r="D71" s="14" t="s">
        <v>102</v>
      </c>
      <c r="E71" s="149"/>
      <c r="F71" s="149"/>
      <c r="G71" s="149"/>
      <c r="H71" s="149"/>
    </row>
    <row r="72" spans="2:8" ht="13.5" customHeight="1" x14ac:dyDescent="0.25">
      <c r="B72" s="158"/>
      <c r="C72" s="161"/>
      <c r="D72" s="13" t="s">
        <v>75</v>
      </c>
      <c r="E72" s="149"/>
      <c r="F72" s="149"/>
      <c r="G72" s="149"/>
      <c r="H72" s="149"/>
    </row>
    <row r="73" spans="2:8" ht="13.5" customHeight="1" x14ac:dyDescent="0.25">
      <c r="B73" s="159"/>
      <c r="C73" s="162"/>
      <c r="D73" s="14" t="s">
        <v>103</v>
      </c>
      <c r="E73" s="150"/>
      <c r="F73" s="150"/>
      <c r="G73" s="150"/>
      <c r="H73" s="150"/>
    </row>
    <row r="74" spans="2:8" ht="14.25" x14ac:dyDescent="0.25">
      <c r="B74" s="154" t="s">
        <v>25</v>
      </c>
      <c r="C74" s="155"/>
      <c r="D74" s="156"/>
      <c r="E74" s="80"/>
      <c r="F74" s="80"/>
      <c r="G74" s="80"/>
      <c r="H74" s="80"/>
    </row>
    <row r="75" spans="2:8" ht="14.25" x14ac:dyDescent="0.25">
      <c r="B75" s="79"/>
      <c r="C75" s="79" t="s">
        <v>104</v>
      </c>
      <c r="D75" s="13" t="s">
        <v>76</v>
      </c>
      <c r="E75" s="80"/>
      <c r="F75" s="80"/>
      <c r="G75" s="80"/>
      <c r="H75" s="80"/>
    </row>
    <row r="76" spans="2:8" ht="14.25" x14ac:dyDescent="0.25">
      <c r="B76" s="79"/>
      <c r="C76" s="83"/>
      <c r="D76" s="12" t="s">
        <v>105</v>
      </c>
      <c r="E76" s="163">
        <v>0</v>
      </c>
      <c r="F76" s="163">
        <v>-12916</v>
      </c>
      <c r="G76" s="163">
        <v>-12916</v>
      </c>
      <c r="H76" s="163">
        <v>-12916</v>
      </c>
    </row>
    <row r="77" spans="2:8" ht="14.25" x14ac:dyDescent="0.25">
      <c r="B77" s="79"/>
      <c r="C77" s="83"/>
      <c r="D77" s="13" t="s">
        <v>77</v>
      </c>
      <c r="E77" s="164"/>
      <c r="F77" s="164"/>
      <c r="G77" s="164"/>
      <c r="H77" s="164"/>
    </row>
    <row r="78" spans="2:8" ht="14.25" x14ac:dyDescent="0.25">
      <c r="B78" s="79"/>
      <c r="C78" s="83"/>
      <c r="D78" s="14" t="s">
        <v>106</v>
      </c>
      <c r="E78" s="164"/>
      <c r="F78" s="164"/>
      <c r="G78" s="164"/>
      <c r="H78" s="164"/>
    </row>
    <row r="79" spans="2:8" ht="14.25" x14ac:dyDescent="0.25">
      <c r="B79" s="79"/>
      <c r="C79" s="83"/>
      <c r="D79" s="13" t="s">
        <v>71</v>
      </c>
      <c r="E79" s="164"/>
      <c r="F79" s="164"/>
      <c r="G79" s="164"/>
      <c r="H79" s="164"/>
    </row>
    <row r="80" spans="2:8" ht="14.25" x14ac:dyDescent="0.25">
      <c r="B80" s="79"/>
      <c r="C80" s="83"/>
      <c r="D80" s="14" t="s">
        <v>72</v>
      </c>
      <c r="E80" s="165"/>
      <c r="F80" s="165"/>
      <c r="G80" s="165"/>
      <c r="H80" s="165"/>
    </row>
    <row r="81" spans="2:8" x14ac:dyDescent="0.25">
      <c r="B81" s="157" t="s">
        <v>110</v>
      </c>
      <c r="C81" s="160"/>
      <c r="D81" s="13" t="s">
        <v>73</v>
      </c>
      <c r="E81" s="78"/>
      <c r="F81" s="78"/>
      <c r="G81" s="78"/>
      <c r="H81" s="78"/>
    </row>
    <row r="82" spans="2:8" ht="14.25" x14ac:dyDescent="0.25">
      <c r="B82" s="158"/>
      <c r="C82" s="161"/>
      <c r="D82" s="12" t="s">
        <v>111</v>
      </c>
      <c r="E82" s="148">
        <f>E89</f>
        <v>0</v>
      </c>
      <c r="F82" s="148">
        <f t="shared" ref="F82:H82" si="5">F89</f>
        <v>-30000</v>
      </c>
      <c r="G82" s="148">
        <f t="shared" si="5"/>
        <v>-30000</v>
      </c>
      <c r="H82" s="148">
        <f t="shared" si="5"/>
        <v>-30000</v>
      </c>
    </row>
    <row r="83" spans="2:8" ht="13.5" customHeight="1" x14ac:dyDescent="0.25">
      <c r="B83" s="158"/>
      <c r="C83" s="161"/>
      <c r="D83" s="13" t="s">
        <v>74</v>
      </c>
      <c r="E83" s="149"/>
      <c r="F83" s="149"/>
      <c r="G83" s="149"/>
      <c r="H83" s="149"/>
    </row>
    <row r="84" spans="2:8" ht="27" x14ac:dyDescent="0.25">
      <c r="B84" s="158"/>
      <c r="C84" s="161"/>
      <c r="D84" s="14" t="s">
        <v>112</v>
      </c>
      <c r="E84" s="149"/>
      <c r="F84" s="149"/>
      <c r="G84" s="149"/>
      <c r="H84" s="149"/>
    </row>
    <row r="85" spans="2:8" ht="13.5" customHeight="1" x14ac:dyDescent="0.25">
      <c r="B85" s="158"/>
      <c r="C85" s="161"/>
      <c r="D85" s="13" t="s">
        <v>75</v>
      </c>
      <c r="E85" s="149"/>
      <c r="F85" s="149"/>
      <c r="G85" s="149"/>
      <c r="H85" s="149"/>
    </row>
    <row r="86" spans="2:8" ht="27" x14ac:dyDescent="0.25">
      <c r="B86" s="159"/>
      <c r="C86" s="162"/>
      <c r="D86" s="14" t="s">
        <v>113</v>
      </c>
      <c r="E86" s="150"/>
      <c r="F86" s="150"/>
      <c r="G86" s="150"/>
      <c r="H86" s="150"/>
    </row>
    <row r="87" spans="2:8" ht="14.25" x14ac:dyDescent="0.25">
      <c r="B87" s="154" t="s">
        <v>25</v>
      </c>
      <c r="C87" s="155"/>
      <c r="D87" s="156"/>
      <c r="E87" s="78"/>
      <c r="F87" s="78"/>
      <c r="G87" s="78"/>
      <c r="H87" s="78"/>
    </row>
    <row r="88" spans="2:8" ht="14.25" x14ac:dyDescent="0.25">
      <c r="B88" s="79"/>
      <c r="C88" s="79" t="s">
        <v>83</v>
      </c>
      <c r="D88" s="13" t="s">
        <v>76</v>
      </c>
      <c r="E88" s="78"/>
      <c r="F88" s="78"/>
      <c r="G88" s="78"/>
      <c r="H88" s="78"/>
    </row>
    <row r="89" spans="2:8" ht="14.25" x14ac:dyDescent="0.25">
      <c r="B89" s="79"/>
      <c r="C89" s="83"/>
      <c r="D89" s="12" t="s">
        <v>111</v>
      </c>
      <c r="E89" s="163">
        <v>0</v>
      </c>
      <c r="F89" s="163">
        <v>-30000</v>
      </c>
      <c r="G89" s="163">
        <v>-30000</v>
      </c>
      <c r="H89" s="163">
        <v>-30000</v>
      </c>
    </row>
    <row r="90" spans="2:8" ht="14.25" x14ac:dyDescent="0.25">
      <c r="B90" s="79"/>
      <c r="C90" s="83"/>
      <c r="D90" s="13" t="s">
        <v>77</v>
      </c>
      <c r="E90" s="164"/>
      <c r="F90" s="164"/>
      <c r="G90" s="164"/>
      <c r="H90" s="164"/>
    </row>
    <row r="91" spans="2:8" ht="40.5" x14ac:dyDescent="0.25">
      <c r="B91" s="79"/>
      <c r="C91" s="83"/>
      <c r="D91" s="14" t="s">
        <v>114</v>
      </c>
      <c r="E91" s="164"/>
      <c r="F91" s="164"/>
      <c r="G91" s="164"/>
      <c r="H91" s="164"/>
    </row>
    <row r="92" spans="2:8" ht="14.25" x14ac:dyDescent="0.25">
      <c r="B92" s="79"/>
      <c r="C92" s="83"/>
      <c r="D92" s="13" t="s">
        <v>71</v>
      </c>
      <c r="E92" s="164"/>
      <c r="F92" s="164"/>
      <c r="G92" s="164"/>
      <c r="H92" s="164"/>
    </row>
    <row r="93" spans="2:8" ht="14.25" x14ac:dyDescent="0.25">
      <c r="B93" s="79"/>
      <c r="C93" s="83"/>
      <c r="D93" s="14" t="s">
        <v>72</v>
      </c>
      <c r="E93" s="165"/>
      <c r="F93" s="165"/>
      <c r="G93" s="165"/>
      <c r="H93" s="165"/>
    </row>
    <row r="94" spans="2:8" x14ac:dyDescent="0.25">
      <c r="B94" s="157" t="s">
        <v>115</v>
      </c>
      <c r="C94" s="160"/>
      <c r="D94" s="13" t="s">
        <v>90</v>
      </c>
      <c r="E94" s="78"/>
      <c r="F94" s="78"/>
      <c r="G94" s="78"/>
      <c r="H94" s="78"/>
    </row>
    <row r="95" spans="2:8" ht="14.25" x14ac:dyDescent="0.25">
      <c r="B95" s="158"/>
      <c r="C95" s="161"/>
      <c r="D95" s="12" t="s">
        <v>116</v>
      </c>
      <c r="E95" s="148">
        <f>E102+E108</f>
        <v>-17183.3</v>
      </c>
      <c r="F95" s="148">
        <f t="shared" ref="F95:H95" si="6">F102+F108</f>
        <v>-417183.3</v>
      </c>
      <c r="G95" s="148">
        <f t="shared" si="6"/>
        <v>-417183.3</v>
      </c>
      <c r="H95" s="148">
        <f t="shared" si="6"/>
        <v>-417183.3</v>
      </c>
    </row>
    <row r="96" spans="2:8" ht="13.5" customHeight="1" x14ac:dyDescent="0.25">
      <c r="B96" s="158"/>
      <c r="C96" s="161"/>
      <c r="D96" s="13" t="s">
        <v>91</v>
      </c>
      <c r="E96" s="149"/>
      <c r="F96" s="149"/>
      <c r="G96" s="149"/>
      <c r="H96" s="149"/>
    </row>
    <row r="97" spans="2:8" ht="27" x14ac:dyDescent="0.25">
      <c r="B97" s="158"/>
      <c r="C97" s="161"/>
      <c r="D97" s="14" t="s">
        <v>117</v>
      </c>
      <c r="E97" s="149"/>
      <c r="F97" s="149"/>
      <c r="G97" s="149"/>
      <c r="H97" s="149"/>
    </row>
    <row r="98" spans="2:8" ht="13.5" customHeight="1" x14ac:dyDescent="0.25">
      <c r="B98" s="158"/>
      <c r="C98" s="161"/>
      <c r="D98" s="13" t="s">
        <v>92</v>
      </c>
      <c r="E98" s="149"/>
      <c r="F98" s="149"/>
      <c r="G98" s="149"/>
      <c r="H98" s="149"/>
    </row>
    <row r="99" spans="2:8" ht="13.5" customHeight="1" x14ac:dyDescent="0.25">
      <c r="B99" s="159"/>
      <c r="C99" s="162"/>
      <c r="D99" s="14" t="s">
        <v>118</v>
      </c>
      <c r="E99" s="150"/>
      <c r="F99" s="150"/>
      <c r="G99" s="150"/>
      <c r="H99" s="150"/>
    </row>
    <row r="100" spans="2:8" ht="14.25" x14ac:dyDescent="0.25">
      <c r="B100" s="154" t="s">
        <v>25</v>
      </c>
      <c r="C100" s="155"/>
      <c r="D100" s="156"/>
      <c r="E100" s="80"/>
      <c r="F100" s="80"/>
      <c r="G100" s="80"/>
      <c r="H100" s="80"/>
    </row>
    <row r="101" spans="2:8" ht="14.25" x14ac:dyDescent="0.25">
      <c r="B101" s="83"/>
      <c r="C101" s="79" t="s">
        <v>119</v>
      </c>
      <c r="D101" s="13" t="s">
        <v>76</v>
      </c>
      <c r="E101" s="80"/>
      <c r="F101" s="80"/>
      <c r="G101" s="80"/>
      <c r="H101" s="80"/>
    </row>
    <row r="102" spans="2:8" ht="14.25" x14ac:dyDescent="0.25">
      <c r="B102" s="83"/>
      <c r="C102" s="83"/>
      <c r="D102" s="12" t="s">
        <v>120</v>
      </c>
      <c r="E102" s="163">
        <v>0</v>
      </c>
      <c r="F102" s="163">
        <f>-400000</f>
        <v>-400000</v>
      </c>
      <c r="G102" s="163">
        <f>-400000</f>
        <v>-400000</v>
      </c>
      <c r="H102" s="163">
        <f>-400000</f>
        <v>-400000</v>
      </c>
    </row>
    <row r="103" spans="2:8" x14ac:dyDescent="0.25">
      <c r="B103" s="83"/>
      <c r="C103" s="83"/>
      <c r="D103" s="13" t="s">
        <v>77</v>
      </c>
      <c r="E103" s="164"/>
      <c r="F103" s="164"/>
      <c r="G103" s="164"/>
      <c r="H103" s="164"/>
    </row>
    <row r="104" spans="2:8" x14ac:dyDescent="0.25">
      <c r="B104" s="83"/>
      <c r="C104" s="83"/>
      <c r="D104" s="14" t="s">
        <v>121</v>
      </c>
      <c r="E104" s="164"/>
      <c r="F104" s="164"/>
      <c r="G104" s="164"/>
      <c r="H104" s="164"/>
    </row>
    <row r="105" spans="2:8" x14ac:dyDescent="0.25">
      <c r="B105" s="83"/>
      <c r="C105" s="83"/>
      <c r="D105" s="13" t="s">
        <v>71</v>
      </c>
      <c r="E105" s="164"/>
      <c r="F105" s="164"/>
      <c r="G105" s="164"/>
      <c r="H105" s="164"/>
    </row>
    <row r="106" spans="2:8" x14ac:dyDescent="0.25">
      <c r="B106" s="83"/>
      <c r="C106" s="83"/>
      <c r="D106" s="14" t="s">
        <v>72</v>
      </c>
      <c r="E106" s="165"/>
      <c r="F106" s="165"/>
      <c r="G106" s="165"/>
      <c r="H106" s="165"/>
    </row>
    <row r="107" spans="2:8" ht="14.25" x14ac:dyDescent="0.25">
      <c r="B107" s="83"/>
      <c r="C107" s="79" t="s">
        <v>95</v>
      </c>
      <c r="D107" s="13" t="s">
        <v>76</v>
      </c>
      <c r="E107" s="80"/>
      <c r="F107" s="80"/>
      <c r="G107" s="80"/>
      <c r="H107" s="80"/>
    </row>
    <row r="108" spans="2:8" ht="28.5" x14ac:dyDescent="0.25">
      <c r="B108" s="83"/>
      <c r="C108" s="83"/>
      <c r="D108" s="12" t="s">
        <v>123</v>
      </c>
      <c r="E108" s="163">
        <v>-17183.3</v>
      </c>
      <c r="F108" s="163">
        <v>-17183.3</v>
      </c>
      <c r="G108" s="163">
        <v>-17183.3</v>
      </c>
      <c r="H108" s="163">
        <v>-17183.3</v>
      </c>
    </row>
    <row r="109" spans="2:8" x14ac:dyDescent="0.25">
      <c r="B109" s="83"/>
      <c r="C109" s="83"/>
      <c r="D109" s="13" t="s">
        <v>77</v>
      </c>
      <c r="E109" s="164"/>
      <c r="F109" s="164"/>
      <c r="G109" s="164"/>
      <c r="H109" s="164"/>
    </row>
    <row r="110" spans="2:8" ht="27" x14ac:dyDescent="0.25">
      <c r="B110" s="83"/>
      <c r="C110" s="83"/>
      <c r="D110" s="14" t="s">
        <v>122</v>
      </c>
      <c r="E110" s="164"/>
      <c r="F110" s="164"/>
      <c r="G110" s="164"/>
      <c r="H110" s="164"/>
    </row>
    <row r="111" spans="2:8" x14ac:dyDescent="0.25">
      <c r="B111" s="83"/>
      <c r="C111" s="83"/>
      <c r="D111" s="13" t="s">
        <v>71</v>
      </c>
      <c r="E111" s="164"/>
      <c r="F111" s="164"/>
      <c r="G111" s="164"/>
      <c r="H111" s="164"/>
    </row>
    <row r="112" spans="2:8" x14ac:dyDescent="0.25">
      <c r="B112" s="83"/>
      <c r="C112" s="83"/>
      <c r="D112" s="14" t="s">
        <v>72</v>
      </c>
      <c r="E112" s="165"/>
      <c r="F112" s="165"/>
      <c r="G112" s="165"/>
      <c r="H112" s="165"/>
    </row>
    <row r="113" spans="2:8" ht="13.5" customHeight="1" x14ac:dyDescent="0.25">
      <c r="B113" s="157" t="s">
        <v>353</v>
      </c>
      <c r="C113" s="160"/>
      <c r="D113" s="13" t="s">
        <v>90</v>
      </c>
      <c r="E113" s="135"/>
      <c r="F113" s="135"/>
      <c r="G113" s="135"/>
      <c r="H113" s="135"/>
    </row>
    <row r="114" spans="2:8" ht="14.25" x14ac:dyDescent="0.25">
      <c r="B114" s="158"/>
      <c r="C114" s="161"/>
      <c r="D114" s="12" t="s">
        <v>354</v>
      </c>
      <c r="E114" s="148">
        <f>E120</f>
        <v>-433173.3</v>
      </c>
      <c r="F114" s="148">
        <f t="shared" ref="F114:H114" si="7">F120</f>
        <v>0</v>
      </c>
      <c r="G114" s="148">
        <f t="shared" si="7"/>
        <v>0</v>
      </c>
      <c r="H114" s="148">
        <f t="shared" si="7"/>
        <v>0</v>
      </c>
    </row>
    <row r="115" spans="2:8" ht="13.5" customHeight="1" x14ac:dyDescent="0.25">
      <c r="B115" s="158"/>
      <c r="C115" s="161"/>
      <c r="D115" s="13" t="s">
        <v>91</v>
      </c>
      <c r="E115" s="149"/>
      <c r="F115" s="149"/>
      <c r="G115" s="149"/>
      <c r="H115" s="149"/>
    </row>
    <row r="116" spans="2:8" ht="13.5" customHeight="1" x14ac:dyDescent="0.25">
      <c r="B116" s="158"/>
      <c r="C116" s="161"/>
      <c r="D116" s="14" t="s">
        <v>355</v>
      </c>
      <c r="E116" s="149"/>
      <c r="F116" s="149"/>
      <c r="G116" s="149"/>
      <c r="H116" s="149"/>
    </row>
    <row r="117" spans="2:8" ht="13.5" customHeight="1" x14ac:dyDescent="0.25">
      <c r="B117" s="158"/>
      <c r="C117" s="161"/>
      <c r="D117" s="13" t="s">
        <v>92</v>
      </c>
      <c r="E117" s="149"/>
      <c r="F117" s="149"/>
      <c r="G117" s="149"/>
      <c r="H117" s="149"/>
    </row>
    <row r="118" spans="2:8" ht="27" x14ac:dyDescent="0.25">
      <c r="B118" s="159"/>
      <c r="C118" s="162"/>
      <c r="D118" s="14" t="s">
        <v>356</v>
      </c>
      <c r="E118" s="150"/>
      <c r="F118" s="150"/>
      <c r="G118" s="150"/>
      <c r="H118" s="150"/>
    </row>
    <row r="119" spans="2:8" ht="14.25" x14ac:dyDescent="0.25">
      <c r="B119" s="154" t="s">
        <v>25</v>
      </c>
      <c r="C119" s="155"/>
      <c r="D119" s="156"/>
      <c r="E119" s="135"/>
      <c r="F119" s="135"/>
      <c r="G119" s="135"/>
      <c r="H119" s="135"/>
    </row>
    <row r="120" spans="2:8" ht="14.25" x14ac:dyDescent="0.25">
      <c r="B120" s="83"/>
      <c r="C120" s="79" t="s">
        <v>83</v>
      </c>
      <c r="D120" s="13" t="s">
        <v>84</v>
      </c>
      <c r="E120" s="163">
        <v>-433173.3</v>
      </c>
      <c r="F120" s="163">
        <v>0</v>
      </c>
      <c r="G120" s="163">
        <v>0</v>
      </c>
      <c r="H120" s="163">
        <v>0</v>
      </c>
    </row>
    <row r="121" spans="2:8" ht="14.25" x14ac:dyDescent="0.25">
      <c r="B121" s="83"/>
      <c r="C121" s="83"/>
      <c r="D121" s="12" t="s">
        <v>357</v>
      </c>
      <c r="E121" s="164"/>
      <c r="F121" s="164"/>
      <c r="G121" s="164"/>
      <c r="H121" s="164"/>
    </row>
    <row r="122" spans="2:8" x14ac:dyDescent="0.25">
      <c r="B122" s="83"/>
      <c r="C122" s="83"/>
      <c r="D122" s="13" t="s">
        <v>358</v>
      </c>
      <c r="E122" s="164"/>
      <c r="F122" s="164"/>
      <c r="G122" s="164"/>
      <c r="H122" s="164"/>
    </row>
    <row r="123" spans="2:8" x14ac:dyDescent="0.25">
      <c r="B123" s="83"/>
      <c r="C123" s="83"/>
      <c r="D123" s="14" t="s">
        <v>359</v>
      </c>
      <c r="E123" s="164"/>
      <c r="F123" s="164"/>
      <c r="G123" s="164"/>
      <c r="H123" s="164"/>
    </row>
    <row r="124" spans="2:8" x14ac:dyDescent="0.25">
      <c r="B124" s="83"/>
      <c r="C124" s="83"/>
      <c r="D124" s="13" t="s">
        <v>71</v>
      </c>
      <c r="E124" s="165"/>
      <c r="F124" s="165"/>
      <c r="G124" s="165"/>
      <c r="H124" s="165"/>
    </row>
    <row r="125" spans="2:8" x14ac:dyDescent="0.25">
      <c r="B125" s="83"/>
      <c r="C125" s="83"/>
      <c r="D125" s="14" t="s">
        <v>72</v>
      </c>
      <c r="E125" s="135"/>
      <c r="F125" s="135"/>
      <c r="G125" s="135"/>
      <c r="H125" s="135"/>
    </row>
    <row r="126" spans="2:8" x14ac:dyDescent="0.25">
      <c r="B126" s="157" t="s">
        <v>124</v>
      </c>
      <c r="C126" s="160"/>
      <c r="D126" s="13" t="s">
        <v>73</v>
      </c>
      <c r="E126" s="78"/>
      <c r="F126" s="78"/>
      <c r="G126" s="78"/>
      <c r="H126" s="78"/>
    </row>
    <row r="127" spans="2:8" ht="14.25" x14ac:dyDescent="0.25">
      <c r="B127" s="158"/>
      <c r="C127" s="161"/>
      <c r="D127" s="12" t="s">
        <v>125</v>
      </c>
      <c r="E127" s="148">
        <f>E134+E140</f>
        <v>-425000</v>
      </c>
      <c r="F127" s="148">
        <f t="shared" ref="F127:H127" si="8">F134+F140</f>
        <v>-425000</v>
      </c>
      <c r="G127" s="148">
        <f t="shared" si="8"/>
        <v>-425000</v>
      </c>
      <c r="H127" s="148">
        <f t="shared" si="8"/>
        <v>-425000</v>
      </c>
    </row>
    <row r="128" spans="2:8" ht="13.5" customHeight="1" x14ac:dyDescent="0.25">
      <c r="B128" s="158"/>
      <c r="C128" s="161"/>
      <c r="D128" s="13" t="s">
        <v>74</v>
      </c>
      <c r="E128" s="149"/>
      <c r="F128" s="149"/>
      <c r="G128" s="149"/>
      <c r="H128" s="149"/>
    </row>
    <row r="129" spans="2:8" ht="27" x14ac:dyDescent="0.25">
      <c r="B129" s="158"/>
      <c r="C129" s="161"/>
      <c r="D129" s="14" t="s">
        <v>126</v>
      </c>
      <c r="E129" s="149"/>
      <c r="F129" s="149"/>
      <c r="G129" s="149"/>
      <c r="H129" s="149"/>
    </row>
    <row r="130" spans="2:8" ht="13.5" customHeight="1" x14ac:dyDescent="0.25">
      <c r="B130" s="158"/>
      <c r="C130" s="161"/>
      <c r="D130" s="13" t="s">
        <v>75</v>
      </c>
      <c r="E130" s="149"/>
      <c r="F130" s="149"/>
      <c r="G130" s="149"/>
      <c r="H130" s="149"/>
    </row>
    <row r="131" spans="2:8" ht="27" x14ac:dyDescent="0.25">
      <c r="B131" s="159"/>
      <c r="C131" s="162"/>
      <c r="D131" s="14" t="s">
        <v>127</v>
      </c>
      <c r="E131" s="150"/>
      <c r="F131" s="150"/>
      <c r="G131" s="150"/>
      <c r="H131" s="150"/>
    </row>
    <row r="132" spans="2:8" ht="14.25" x14ac:dyDescent="0.25">
      <c r="B132" s="154" t="s">
        <v>25</v>
      </c>
      <c r="C132" s="155"/>
      <c r="D132" s="156"/>
      <c r="E132" s="78"/>
      <c r="F132" s="78"/>
      <c r="G132" s="78"/>
      <c r="H132" s="78"/>
    </row>
    <row r="133" spans="2:8" ht="14.25" x14ac:dyDescent="0.25">
      <c r="B133" s="83"/>
      <c r="C133" s="79" t="s">
        <v>83</v>
      </c>
      <c r="D133" s="13" t="s">
        <v>76</v>
      </c>
      <c r="E133" s="78"/>
      <c r="F133" s="78"/>
      <c r="G133" s="78"/>
      <c r="H133" s="78"/>
    </row>
    <row r="134" spans="2:8" ht="14.25" x14ac:dyDescent="0.25">
      <c r="B134" s="83"/>
      <c r="C134" s="83"/>
      <c r="D134" s="12" t="s">
        <v>128</v>
      </c>
      <c r="E134" s="163">
        <v>-400000</v>
      </c>
      <c r="F134" s="163">
        <v>-400000</v>
      </c>
      <c r="G134" s="163">
        <v>-400000</v>
      </c>
      <c r="H134" s="163">
        <v>-400000</v>
      </c>
    </row>
    <row r="135" spans="2:8" x14ac:dyDescent="0.25">
      <c r="B135" s="83"/>
      <c r="C135" s="83"/>
      <c r="D135" s="13" t="s">
        <v>77</v>
      </c>
      <c r="E135" s="164"/>
      <c r="F135" s="164"/>
      <c r="G135" s="164"/>
      <c r="H135" s="164"/>
    </row>
    <row r="136" spans="2:8" ht="27" x14ac:dyDescent="0.25">
      <c r="B136" s="83"/>
      <c r="C136" s="83"/>
      <c r="D136" s="14" t="s">
        <v>129</v>
      </c>
      <c r="E136" s="164"/>
      <c r="F136" s="164"/>
      <c r="G136" s="164"/>
      <c r="H136" s="164"/>
    </row>
    <row r="137" spans="2:8" x14ac:dyDescent="0.25">
      <c r="B137" s="83"/>
      <c r="C137" s="83"/>
      <c r="D137" s="13" t="s">
        <v>71</v>
      </c>
      <c r="E137" s="164"/>
      <c r="F137" s="164"/>
      <c r="G137" s="164"/>
      <c r="H137" s="164"/>
    </row>
    <row r="138" spans="2:8" x14ac:dyDescent="0.25">
      <c r="B138" s="83"/>
      <c r="C138" s="83"/>
      <c r="D138" s="14" t="s">
        <v>72</v>
      </c>
      <c r="E138" s="165"/>
      <c r="F138" s="165"/>
      <c r="G138" s="165"/>
      <c r="H138" s="165"/>
    </row>
    <row r="139" spans="2:8" ht="14.25" x14ac:dyDescent="0.25">
      <c r="B139" s="83"/>
      <c r="C139" s="79" t="s">
        <v>104</v>
      </c>
      <c r="D139" s="13" t="s">
        <v>84</v>
      </c>
      <c r="E139" s="78"/>
      <c r="F139" s="78"/>
      <c r="G139" s="78"/>
      <c r="H139" s="78"/>
    </row>
    <row r="140" spans="2:8" ht="14.25" x14ac:dyDescent="0.25">
      <c r="B140" s="83"/>
      <c r="C140" s="83"/>
      <c r="D140" s="12" t="s">
        <v>130</v>
      </c>
      <c r="E140" s="163">
        <v>-25000</v>
      </c>
      <c r="F140" s="163">
        <v>-25000</v>
      </c>
      <c r="G140" s="163">
        <v>-25000</v>
      </c>
      <c r="H140" s="163">
        <v>-25000</v>
      </c>
    </row>
    <row r="141" spans="2:8" x14ac:dyDescent="0.25">
      <c r="B141" s="83"/>
      <c r="C141" s="83"/>
      <c r="D141" s="13" t="s">
        <v>77</v>
      </c>
      <c r="E141" s="164"/>
      <c r="F141" s="164"/>
      <c r="G141" s="164"/>
      <c r="H141" s="164"/>
    </row>
    <row r="142" spans="2:8" ht="27" x14ac:dyDescent="0.25">
      <c r="B142" s="83"/>
      <c r="C142" s="83"/>
      <c r="D142" s="14" t="s">
        <v>131</v>
      </c>
      <c r="E142" s="164"/>
      <c r="F142" s="164"/>
      <c r="G142" s="164"/>
      <c r="H142" s="164"/>
    </row>
    <row r="143" spans="2:8" x14ac:dyDescent="0.25">
      <c r="B143" s="83"/>
      <c r="C143" s="83"/>
      <c r="D143" s="13" t="s">
        <v>71</v>
      </c>
      <c r="E143" s="164"/>
      <c r="F143" s="164"/>
      <c r="G143" s="164"/>
      <c r="H143" s="164"/>
    </row>
    <row r="144" spans="2:8" x14ac:dyDescent="0.25">
      <c r="B144" s="83"/>
      <c r="C144" s="83"/>
      <c r="D144" s="14" t="s">
        <v>72</v>
      </c>
      <c r="E144" s="165"/>
      <c r="F144" s="165"/>
      <c r="G144" s="165"/>
      <c r="H144" s="165"/>
    </row>
    <row r="145" spans="2:8" x14ac:dyDescent="0.25">
      <c r="B145" s="157" t="s">
        <v>132</v>
      </c>
      <c r="C145" s="160"/>
      <c r="D145" s="13" t="s">
        <v>73</v>
      </c>
      <c r="E145" s="78"/>
      <c r="F145" s="78"/>
      <c r="G145" s="78"/>
      <c r="H145" s="78"/>
    </row>
    <row r="146" spans="2:8" ht="14.25" x14ac:dyDescent="0.25">
      <c r="B146" s="158"/>
      <c r="C146" s="161"/>
      <c r="D146" s="12" t="s">
        <v>133</v>
      </c>
      <c r="E146" s="148">
        <f t="shared" ref="E146" si="9">E153</f>
        <v>-3629.8</v>
      </c>
      <c r="F146" s="148">
        <f t="shared" ref="F146:H146" si="10">F153</f>
        <v>-3629.8</v>
      </c>
      <c r="G146" s="148">
        <f t="shared" si="10"/>
        <v>-3629.8</v>
      </c>
      <c r="H146" s="148">
        <f t="shared" si="10"/>
        <v>-3629.8</v>
      </c>
    </row>
    <row r="147" spans="2:8" ht="13.5" customHeight="1" x14ac:dyDescent="0.25">
      <c r="B147" s="158"/>
      <c r="C147" s="161"/>
      <c r="D147" s="13" t="s">
        <v>74</v>
      </c>
      <c r="E147" s="149"/>
      <c r="F147" s="149"/>
      <c r="G147" s="149"/>
      <c r="H147" s="149"/>
    </row>
    <row r="148" spans="2:8" ht="27" x14ac:dyDescent="0.25">
      <c r="B148" s="158"/>
      <c r="C148" s="161"/>
      <c r="D148" s="14" t="s">
        <v>134</v>
      </c>
      <c r="E148" s="149"/>
      <c r="F148" s="149"/>
      <c r="G148" s="149"/>
      <c r="H148" s="149"/>
    </row>
    <row r="149" spans="2:8" ht="13.5" customHeight="1" x14ac:dyDescent="0.25">
      <c r="B149" s="158"/>
      <c r="C149" s="161"/>
      <c r="D149" s="13" t="s">
        <v>75</v>
      </c>
      <c r="E149" s="149"/>
      <c r="F149" s="149"/>
      <c r="G149" s="149"/>
      <c r="H149" s="149"/>
    </row>
    <row r="150" spans="2:8" ht="13.5" customHeight="1" x14ac:dyDescent="0.25">
      <c r="B150" s="159"/>
      <c r="C150" s="162"/>
      <c r="D150" s="14" t="s">
        <v>135</v>
      </c>
      <c r="E150" s="150"/>
      <c r="F150" s="150"/>
      <c r="G150" s="150"/>
      <c r="H150" s="150"/>
    </row>
    <row r="151" spans="2:8" ht="14.25" x14ac:dyDescent="0.25">
      <c r="B151" s="154" t="s">
        <v>25</v>
      </c>
      <c r="C151" s="155"/>
      <c r="D151" s="156"/>
      <c r="E151" s="80"/>
      <c r="F151" s="80"/>
      <c r="G151" s="80"/>
      <c r="H151" s="80"/>
    </row>
    <row r="152" spans="2:8" ht="14.25" x14ac:dyDescent="0.25">
      <c r="B152" s="83"/>
      <c r="C152" s="79" t="s">
        <v>83</v>
      </c>
      <c r="D152" s="13" t="s">
        <v>76</v>
      </c>
      <c r="E152" s="80"/>
      <c r="F152" s="80"/>
      <c r="G152" s="80"/>
      <c r="H152" s="80"/>
    </row>
    <row r="153" spans="2:8" ht="14.25" x14ac:dyDescent="0.25">
      <c r="B153" s="83"/>
      <c r="C153" s="83"/>
      <c r="D153" s="12" t="s">
        <v>136</v>
      </c>
      <c r="E153" s="163">
        <v>-3629.8</v>
      </c>
      <c r="F153" s="163">
        <v>-3629.8</v>
      </c>
      <c r="G153" s="163">
        <v>-3629.8</v>
      </c>
      <c r="H153" s="163">
        <v>-3629.8</v>
      </c>
    </row>
    <row r="154" spans="2:8" x14ac:dyDescent="0.25">
      <c r="B154" s="83"/>
      <c r="C154" s="83"/>
      <c r="D154" s="13" t="s">
        <v>77</v>
      </c>
      <c r="E154" s="164"/>
      <c r="F154" s="164"/>
      <c r="G154" s="164"/>
      <c r="H154" s="164"/>
    </row>
    <row r="155" spans="2:8" x14ac:dyDescent="0.25">
      <c r="B155" s="83"/>
      <c r="C155" s="83"/>
      <c r="D155" s="14" t="s">
        <v>137</v>
      </c>
      <c r="E155" s="164"/>
      <c r="F155" s="164"/>
      <c r="G155" s="164"/>
      <c r="H155" s="164"/>
    </row>
    <row r="156" spans="2:8" x14ac:dyDescent="0.25">
      <c r="B156" s="83"/>
      <c r="C156" s="83"/>
      <c r="D156" s="13" t="s">
        <v>71</v>
      </c>
      <c r="E156" s="164"/>
      <c r="F156" s="164"/>
      <c r="G156" s="164"/>
      <c r="H156" s="164"/>
    </row>
    <row r="157" spans="2:8" x14ac:dyDescent="0.25">
      <c r="B157" s="83"/>
      <c r="C157" s="83"/>
      <c r="D157" s="14" t="s">
        <v>72</v>
      </c>
      <c r="E157" s="165"/>
      <c r="F157" s="165"/>
      <c r="G157" s="165"/>
      <c r="H157" s="165"/>
    </row>
  </sheetData>
  <mergeCells count="121">
    <mergeCell ref="E114:E118"/>
    <mergeCell ref="F114:F118"/>
    <mergeCell ref="G114:G118"/>
    <mergeCell ref="H114:H118"/>
    <mergeCell ref="E120:E124"/>
    <mergeCell ref="F120:F124"/>
    <mergeCell ref="G120:G124"/>
    <mergeCell ref="H120:H124"/>
    <mergeCell ref="E153:E157"/>
    <mergeCell ref="F153:F157"/>
    <mergeCell ref="G153:G157"/>
    <mergeCell ref="H153:H157"/>
    <mergeCell ref="C145:C150"/>
    <mergeCell ref="E146:E150"/>
    <mergeCell ref="F146:F150"/>
    <mergeCell ref="G146:G150"/>
    <mergeCell ref="H146:H150"/>
    <mergeCell ref="B151:D151"/>
    <mergeCell ref="H140:H144"/>
    <mergeCell ref="B126:B131"/>
    <mergeCell ref="B145:B150"/>
    <mergeCell ref="C126:C131"/>
    <mergeCell ref="E108:E112"/>
    <mergeCell ref="F108:F112"/>
    <mergeCell ref="G108:G112"/>
    <mergeCell ref="H108:H112"/>
    <mergeCell ref="B132:D132"/>
    <mergeCell ref="E127:E131"/>
    <mergeCell ref="F127:F131"/>
    <mergeCell ref="G127:G131"/>
    <mergeCell ref="H127:H131"/>
    <mergeCell ref="E134:E138"/>
    <mergeCell ref="F134:F138"/>
    <mergeCell ref="G134:G138"/>
    <mergeCell ref="H134:H138"/>
    <mergeCell ref="E140:E144"/>
    <mergeCell ref="F140:F144"/>
    <mergeCell ref="G140:G144"/>
    <mergeCell ref="B119:D119"/>
    <mergeCell ref="B113:B118"/>
    <mergeCell ref="C113:C118"/>
    <mergeCell ref="H95:H99"/>
    <mergeCell ref="E102:E106"/>
    <mergeCell ref="F102:F106"/>
    <mergeCell ref="G102:G106"/>
    <mergeCell ref="H102:H106"/>
    <mergeCell ref="E82:E86"/>
    <mergeCell ref="F82:F86"/>
    <mergeCell ref="G82:G86"/>
    <mergeCell ref="H82:H86"/>
    <mergeCell ref="E89:E93"/>
    <mergeCell ref="F89:F93"/>
    <mergeCell ref="G89:G93"/>
    <mergeCell ref="H89:H93"/>
    <mergeCell ref="H76:H80"/>
    <mergeCell ref="H51:H55"/>
    <mergeCell ref="F57:F61"/>
    <mergeCell ref="G57:G61"/>
    <mergeCell ref="H57:H61"/>
    <mergeCell ref="F63:F67"/>
    <mergeCell ref="G63:G67"/>
    <mergeCell ref="H63:H67"/>
    <mergeCell ref="E51:E55"/>
    <mergeCell ref="E57:E61"/>
    <mergeCell ref="E63:E67"/>
    <mergeCell ref="F51:F55"/>
    <mergeCell ref="G51:G55"/>
    <mergeCell ref="E26:E30"/>
    <mergeCell ref="F26:F30"/>
    <mergeCell ref="G26:G30"/>
    <mergeCell ref="H26:H30"/>
    <mergeCell ref="E69:E73"/>
    <mergeCell ref="F69:F73"/>
    <mergeCell ref="G69:G73"/>
    <mergeCell ref="H69:H73"/>
    <mergeCell ref="F32:F36"/>
    <mergeCell ref="G32:G36"/>
    <mergeCell ref="H32:H36"/>
    <mergeCell ref="E32:E36"/>
    <mergeCell ref="B87:D87"/>
    <mergeCell ref="B81:B86"/>
    <mergeCell ref="C81:C86"/>
    <mergeCell ref="B100:D100"/>
    <mergeCell ref="B94:B99"/>
    <mergeCell ref="C94:C99"/>
    <mergeCell ref="E44:E48"/>
    <mergeCell ref="F44:F48"/>
    <mergeCell ref="G44:G48"/>
    <mergeCell ref="B49:D49"/>
    <mergeCell ref="B43:B48"/>
    <mergeCell ref="C43:C48"/>
    <mergeCell ref="E76:E80"/>
    <mergeCell ref="F76:F80"/>
    <mergeCell ref="G76:G80"/>
    <mergeCell ref="E95:E99"/>
    <mergeCell ref="F95:F99"/>
    <mergeCell ref="G95:G99"/>
    <mergeCell ref="D3:H3"/>
    <mergeCell ref="B6:H6"/>
    <mergeCell ref="B8:C8"/>
    <mergeCell ref="D8:D9"/>
    <mergeCell ref="H13:H17"/>
    <mergeCell ref="E8:H8"/>
    <mergeCell ref="E13:E17"/>
    <mergeCell ref="B74:D74"/>
    <mergeCell ref="B68:B73"/>
    <mergeCell ref="C68:C73"/>
    <mergeCell ref="H44:H48"/>
    <mergeCell ref="B12:B17"/>
    <mergeCell ref="C12:C17"/>
    <mergeCell ref="H38:H42"/>
    <mergeCell ref="E38:E42"/>
    <mergeCell ref="G13:G17"/>
    <mergeCell ref="B18:D18"/>
    <mergeCell ref="F13:F17"/>
    <mergeCell ref="F38:F42"/>
    <mergeCell ref="G38:G42"/>
    <mergeCell ref="E20:E24"/>
    <mergeCell ref="F20:F24"/>
    <mergeCell ref="G20:G24"/>
    <mergeCell ref="H20:H24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208"/>
  <sheetViews>
    <sheetView topLeftCell="B52" zoomScale="110" zoomScaleNormal="110" workbookViewId="0">
      <selection activeCell="G13" sqref="G13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3.85546875" style="6" customWidth="1"/>
    <col min="10" max="10" width="16.28515625" style="6" bestFit="1" customWidth="1"/>
    <col min="11" max="11" width="9.140625" style="6"/>
    <col min="12" max="12" width="14.28515625" style="6" bestFit="1" customWidth="1"/>
    <col min="13" max="16384" width="9.140625" style="6"/>
  </cols>
  <sheetData>
    <row r="1" spans="1:255" x14ac:dyDescent="0.3">
      <c r="F1" s="2"/>
      <c r="G1" s="2"/>
      <c r="H1" s="186" t="s">
        <v>49</v>
      </c>
      <c r="I1" s="186"/>
      <c r="J1" s="186"/>
      <c r="K1" s="10"/>
      <c r="L1" s="10"/>
      <c r="M1" s="10"/>
      <c r="N1" s="10"/>
      <c r="O1" s="5"/>
      <c r="P1" s="10"/>
      <c r="Q1" s="10"/>
      <c r="R1" s="10"/>
      <c r="S1" s="10"/>
      <c r="T1" s="10"/>
      <c r="U1" s="10"/>
      <c r="V1" s="10"/>
      <c r="W1" s="5"/>
      <c r="X1" s="10"/>
      <c r="Y1" s="10"/>
      <c r="Z1" s="10"/>
      <c r="AA1" s="10"/>
      <c r="AB1" s="10"/>
      <c r="AC1" s="10"/>
      <c r="AD1" s="10"/>
      <c r="AE1" s="5"/>
      <c r="AF1" s="10"/>
      <c r="AG1" s="10"/>
      <c r="AH1" s="10"/>
      <c r="AI1" s="10"/>
      <c r="AJ1" s="10"/>
      <c r="AK1" s="10"/>
      <c r="AL1" s="10"/>
      <c r="AM1" s="5"/>
      <c r="AN1" s="10"/>
      <c r="AO1" s="10"/>
      <c r="AP1" s="10"/>
      <c r="AQ1" s="10"/>
      <c r="AR1" s="10"/>
      <c r="AS1" s="10"/>
      <c r="AT1" s="10"/>
      <c r="AU1" s="5"/>
      <c r="AV1" s="10"/>
      <c r="AW1" s="10"/>
      <c r="AX1" s="10"/>
      <c r="AY1" s="10"/>
      <c r="AZ1" s="10"/>
      <c r="BA1" s="10"/>
      <c r="BB1" s="10"/>
      <c r="BC1" s="5"/>
      <c r="BD1" s="10"/>
      <c r="BE1" s="10"/>
      <c r="BF1" s="10"/>
      <c r="BG1" s="10"/>
      <c r="BH1" s="10"/>
      <c r="BI1" s="10"/>
      <c r="BJ1" s="10"/>
      <c r="BK1" s="5"/>
      <c r="BL1" s="10"/>
      <c r="BM1" s="10"/>
      <c r="BN1" s="10"/>
      <c r="BO1" s="10"/>
      <c r="BP1" s="10"/>
      <c r="BQ1" s="10"/>
      <c r="BR1" s="10"/>
      <c r="BS1" s="5"/>
      <c r="BT1" s="10"/>
      <c r="BU1" s="10"/>
      <c r="BV1" s="10"/>
      <c r="BW1" s="10"/>
      <c r="BX1" s="10"/>
      <c r="BY1" s="10"/>
      <c r="BZ1" s="10"/>
      <c r="CA1" s="5"/>
      <c r="CB1" s="10"/>
      <c r="CC1" s="10"/>
      <c r="CD1" s="10"/>
      <c r="CE1" s="10"/>
      <c r="CF1" s="10"/>
      <c r="CG1" s="10"/>
      <c r="CH1" s="10"/>
      <c r="CI1" s="5"/>
      <c r="CJ1" s="10"/>
      <c r="CK1" s="10"/>
      <c r="CL1" s="10"/>
      <c r="CM1" s="10"/>
      <c r="CN1" s="10"/>
      <c r="CO1" s="10"/>
      <c r="CP1" s="10"/>
      <c r="CQ1" s="5"/>
      <c r="CR1" s="10"/>
      <c r="CS1" s="10"/>
      <c r="CT1" s="10"/>
      <c r="CU1" s="10"/>
      <c r="CV1" s="10"/>
      <c r="CW1" s="10"/>
      <c r="CX1" s="10"/>
      <c r="CY1" s="5"/>
      <c r="CZ1" s="10"/>
      <c r="DA1" s="10"/>
      <c r="DB1" s="10"/>
      <c r="DC1" s="10"/>
      <c r="DD1" s="10"/>
      <c r="DE1" s="10"/>
      <c r="DF1" s="10"/>
      <c r="DG1" s="5"/>
      <c r="DH1" s="10"/>
      <c r="DI1" s="10"/>
      <c r="DJ1" s="10"/>
      <c r="DK1" s="10"/>
      <c r="DL1" s="10"/>
      <c r="DM1" s="10"/>
      <c r="DN1" s="10"/>
      <c r="DO1" s="5"/>
      <c r="DP1" s="10"/>
      <c r="DQ1" s="10"/>
      <c r="DR1" s="10"/>
      <c r="DS1" s="10"/>
      <c r="DT1" s="10"/>
      <c r="DU1" s="10"/>
      <c r="DV1" s="10"/>
      <c r="DW1" s="5"/>
      <c r="DX1" s="10"/>
      <c r="DY1" s="10"/>
      <c r="DZ1" s="10"/>
      <c r="EA1" s="10"/>
      <c r="EB1" s="10"/>
      <c r="EC1" s="10"/>
      <c r="ED1" s="10"/>
      <c r="EE1" s="5"/>
      <c r="EF1" s="10"/>
      <c r="EG1" s="10"/>
      <c r="EH1" s="10"/>
      <c r="EI1" s="10"/>
      <c r="EJ1" s="10"/>
      <c r="EK1" s="10"/>
      <c r="EL1" s="10"/>
      <c r="EM1" s="5"/>
      <c r="EN1" s="10"/>
      <c r="EO1" s="10"/>
      <c r="EP1" s="10"/>
      <c r="EQ1" s="10"/>
      <c r="ER1" s="10"/>
      <c r="ES1" s="10"/>
      <c r="ET1" s="10"/>
      <c r="EU1" s="5"/>
      <c r="EV1" s="10"/>
      <c r="EW1" s="10"/>
      <c r="EX1" s="10"/>
      <c r="EY1" s="10"/>
      <c r="EZ1" s="10"/>
      <c r="FA1" s="10"/>
      <c r="FB1" s="10"/>
      <c r="FC1" s="5"/>
      <c r="FD1" s="10"/>
      <c r="FE1" s="10"/>
      <c r="FF1" s="10"/>
      <c r="FG1" s="10"/>
      <c r="FH1" s="10"/>
      <c r="FI1" s="10"/>
      <c r="FJ1" s="10"/>
      <c r="FK1" s="5"/>
      <c r="FL1" s="10"/>
      <c r="FM1" s="10"/>
      <c r="FN1" s="10"/>
      <c r="FO1" s="10"/>
      <c r="FP1" s="10"/>
      <c r="FQ1" s="10"/>
      <c r="FR1" s="10"/>
      <c r="FS1" s="5"/>
      <c r="FT1" s="10"/>
      <c r="FU1" s="10"/>
      <c r="FV1" s="10"/>
      <c r="FW1" s="10"/>
      <c r="FX1" s="10"/>
      <c r="FY1" s="10"/>
      <c r="FZ1" s="10"/>
      <c r="GA1" s="5"/>
      <c r="GB1" s="10"/>
      <c r="GC1" s="10"/>
      <c r="GD1" s="10"/>
      <c r="GE1" s="10"/>
      <c r="GF1" s="10"/>
      <c r="GG1" s="10"/>
      <c r="GH1" s="10"/>
      <c r="GI1" s="5"/>
      <c r="GJ1" s="10"/>
      <c r="GK1" s="10"/>
      <c r="GL1" s="10"/>
      <c r="GM1" s="10"/>
      <c r="GN1" s="10"/>
      <c r="GO1" s="10"/>
      <c r="GP1" s="10"/>
      <c r="GQ1" s="5"/>
      <c r="GR1" s="10"/>
      <c r="GS1" s="10"/>
      <c r="GT1" s="10"/>
      <c r="GU1" s="10"/>
      <c r="GV1" s="10"/>
      <c r="GW1" s="10"/>
      <c r="GX1" s="10"/>
      <c r="GY1" s="5"/>
      <c r="GZ1" s="10"/>
      <c r="HA1" s="10"/>
      <c r="HB1" s="10"/>
      <c r="HC1" s="10"/>
      <c r="HD1" s="10"/>
      <c r="HE1" s="10"/>
      <c r="HF1" s="10"/>
      <c r="HG1" s="5"/>
      <c r="HH1" s="10"/>
      <c r="HI1" s="10"/>
      <c r="HJ1" s="10"/>
      <c r="HK1" s="10"/>
      <c r="HL1" s="10"/>
      <c r="HM1" s="10"/>
      <c r="HN1" s="10"/>
      <c r="HO1" s="5"/>
      <c r="HP1" s="10"/>
      <c r="HQ1" s="10"/>
      <c r="HR1" s="10"/>
      <c r="HS1" s="10"/>
      <c r="HT1" s="10"/>
      <c r="HU1" s="10"/>
      <c r="HV1" s="10"/>
      <c r="HW1" s="5"/>
      <c r="HX1" s="10"/>
      <c r="HY1" s="10"/>
      <c r="HZ1" s="10"/>
      <c r="IA1" s="10"/>
      <c r="IB1" s="10"/>
      <c r="IC1" s="10"/>
      <c r="ID1" s="10"/>
      <c r="IE1" s="5"/>
      <c r="IF1" s="10"/>
      <c r="IG1" s="10"/>
      <c r="IH1" s="10"/>
      <c r="II1" s="10"/>
      <c r="IJ1" s="10"/>
      <c r="IK1" s="10"/>
      <c r="IL1" s="10"/>
      <c r="IM1" s="5"/>
      <c r="IN1" s="10"/>
      <c r="IO1" s="10"/>
      <c r="IP1" s="10"/>
      <c r="IQ1" s="10"/>
      <c r="IR1" s="10"/>
      <c r="IS1" s="10"/>
      <c r="IT1" s="10"/>
      <c r="IU1" s="5"/>
    </row>
    <row r="2" spans="1:255" x14ac:dyDescent="0.3">
      <c r="F2" s="186" t="s">
        <v>69</v>
      </c>
      <c r="G2" s="186"/>
      <c r="H2" s="186"/>
      <c r="I2" s="186"/>
      <c r="J2" s="186"/>
      <c r="K2" s="10"/>
      <c r="L2" s="10"/>
      <c r="M2" s="10"/>
      <c r="N2" s="10"/>
      <c r="O2" s="5"/>
      <c r="P2" s="10"/>
      <c r="Q2" s="10"/>
      <c r="R2" s="10"/>
      <c r="S2" s="10"/>
      <c r="T2" s="10"/>
      <c r="U2" s="10"/>
      <c r="V2" s="10"/>
      <c r="W2" s="5"/>
      <c r="X2" s="10"/>
      <c r="Y2" s="10"/>
      <c r="Z2" s="10"/>
      <c r="AA2" s="10"/>
      <c r="AB2" s="10"/>
      <c r="AC2" s="10"/>
      <c r="AD2" s="10"/>
      <c r="AE2" s="5"/>
      <c r="AF2" s="10"/>
      <c r="AG2" s="10"/>
      <c r="AH2" s="10"/>
      <c r="AI2" s="10"/>
      <c r="AJ2" s="10"/>
      <c r="AK2" s="10"/>
      <c r="AL2" s="10"/>
      <c r="AM2" s="5"/>
      <c r="AN2" s="10"/>
      <c r="AO2" s="10"/>
      <c r="AP2" s="10"/>
      <c r="AQ2" s="10"/>
      <c r="AR2" s="10"/>
      <c r="AS2" s="10"/>
      <c r="AT2" s="10"/>
      <c r="AU2" s="5"/>
      <c r="AV2" s="10"/>
      <c r="AW2" s="10"/>
      <c r="AX2" s="10"/>
      <c r="AY2" s="10"/>
      <c r="AZ2" s="10"/>
      <c r="BA2" s="10"/>
      <c r="BB2" s="10"/>
      <c r="BC2" s="5"/>
      <c r="BD2" s="10"/>
      <c r="BE2" s="10"/>
      <c r="BF2" s="10"/>
      <c r="BG2" s="10"/>
      <c r="BH2" s="10"/>
      <c r="BI2" s="10"/>
      <c r="BJ2" s="10"/>
      <c r="BK2" s="5"/>
      <c r="BL2" s="10"/>
      <c r="BM2" s="10"/>
      <c r="BN2" s="10"/>
      <c r="BO2" s="10"/>
      <c r="BP2" s="10"/>
      <c r="BQ2" s="10"/>
      <c r="BR2" s="10"/>
      <c r="BS2" s="5"/>
      <c r="BT2" s="10"/>
      <c r="BU2" s="10"/>
      <c r="BV2" s="10"/>
      <c r="BW2" s="10"/>
      <c r="BX2" s="10"/>
      <c r="BY2" s="10"/>
      <c r="BZ2" s="10"/>
      <c r="CA2" s="5"/>
      <c r="CB2" s="10"/>
      <c r="CC2" s="10"/>
      <c r="CD2" s="10"/>
      <c r="CE2" s="10"/>
      <c r="CF2" s="10"/>
      <c r="CG2" s="10"/>
      <c r="CH2" s="10"/>
      <c r="CI2" s="5"/>
      <c r="CJ2" s="10"/>
      <c r="CK2" s="10"/>
      <c r="CL2" s="10"/>
      <c r="CM2" s="10"/>
      <c r="CN2" s="10"/>
      <c r="CO2" s="10"/>
      <c r="CP2" s="10"/>
      <c r="CQ2" s="5"/>
      <c r="CR2" s="10"/>
      <c r="CS2" s="10"/>
      <c r="CT2" s="10"/>
      <c r="CU2" s="10"/>
      <c r="CV2" s="10"/>
      <c r="CW2" s="10"/>
      <c r="CX2" s="10"/>
      <c r="CY2" s="5"/>
      <c r="CZ2" s="10"/>
      <c r="DA2" s="10"/>
      <c r="DB2" s="10"/>
      <c r="DC2" s="10"/>
      <c r="DD2" s="10"/>
      <c r="DE2" s="10"/>
      <c r="DF2" s="10"/>
      <c r="DG2" s="5"/>
      <c r="DH2" s="10"/>
      <c r="DI2" s="10"/>
      <c r="DJ2" s="10"/>
      <c r="DK2" s="10"/>
      <c r="DL2" s="10"/>
      <c r="DM2" s="10"/>
      <c r="DN2" s="10"/>
      <c r="DO2" s="5"/>
      <c r="DP2" s="10"/>
      <c r="DQ2" s="10"/>
      <c r="DR2" s="10"/>
      <c r="DS2" s="10"/>
      <c r="DT2" s="10"/>
      <c r="DU2" s="10"/>
      <c r="DV2" s="10"/>
      <c r="DW2" s="5"/>
      <c r="DX2" s="10"/>
      <c r="DY2" s="10"/>
      <c r="DZ2" s="10"/>
      <c r="EA2" s="10"/>
      <c r="EB2" s="10"/>
      <c r="EC2" s="10"/>
      <c r="ED2" s="10"/>
      <c r="EE2" s="5"/>
      <c r="EF2" s="10"/>
      <c r="EG2" s="10"/>
      <c r="EH2" s="10"/>
      <c r="EI2" s="10"/>
      <c r="EJ2" s="10"/>
      <c r="EK2" s="10"/>
      <c r="EL2" s="10"/>
      <c r="EM2" s="5"/>
      <c r="EN2" s="10"/>
      <c r="EO2" s="10"/>
      <c r="EP2" s="10"/>
      <c r="EQ2" s="10"/>
      <c r="ER2" s="10"/>
      <c r="ES2" s="10"/>
      <c r="ET2" s="10"/>
      <c r="EU2" s="5"/>
      <c r="EV2" s="10"/>
      <c r="EW2" s="10"/>
      <c r="EX2" s="10"/>
      <c r="EY2" s="10"/>
      <c r="EZ2" s="10"/>
      <c r="FA2" s="10"/>
      <c r="FB2" s="10"/>
      <c r="FC2" s="5"/>
      <c r="FD2" s="10"/>
      <c r="FE2" s="10"/>
      <c r="FF2" s="10"/>
      <c r="FG2" s="10"/>
      <c r="FH2" s="10"/>
      <c r="FI2" s="10"/>
      <c r="FJ2" s="10"/>
      <c r="FK2" s="5"/>
      <c r="FL2" s="10"/>
      <c r="FM2" s="10"/>
      <c r="FN2" s="10"/>
      <c r="FO2" s="10"/>
      <c r="FP2" s="10"/>
      <c r="FQ2" s="10"/>
      <c r="FR2" s="10"/>
      <c r="FS2" s="5"/>
      <c r="FT2" s="10"/>
      <c r="FU2" s="10"/>
      <c r="FV2" s="10"/>
      <c r="FW2" s="10"/>
      <c r="FX2" s="10"/>
      <c r="FY2" s="10"/>
      <c r="FZ2" s="10"/>
      <c r="GA2" s="5"/>
      <c r="GB2" s="10"/>
      <c r="GC2" s="10"/>
      <c r="GD2" s="10"/>
      <c r="GE2" s="10"/>
      <c r="GF2" s="10"/>
      <c r="GG2" s="10"/>
      <c r="GH2" s="10"/>
      <c r="GI2" s="5"/>
      <c r="GJ2" s="10"/>
      <c r="GK2" s="10"/>
      <c r="GL2" s="10"/>
      <c r="GM2" s="10"/>
      <c r="GN2" s="10"/>
      <c r="GO2" s="10"/>
      <c r="GP2" s="10"/>
      <c r="GQ2" s="5"/>
      <c r="GR2" s="10"/>
      <c r="GS2" s="10"/>
      <c r="GT2" s="10"/>
      <c r="GU2" s="10"/>
      <c r="GV2" s="10"/>
      <c r="GW2" s="10"/>
      <c r="GX2" s="10"/>
      <c r="GY2" s="5"/>
      <c r="GZ2" s="10"/>
      <c r="HA2" s="10"/>
      <c r="HB2" s="10"/>
      <c r="HC2" s="10"/>
      <c r="HD2" s="10"/>
      <c r="HE2" s="10"/>
      <c r="HF2" s="10"/>
      <c r="HG2" s="5"/>
      <c r="HH2" s="10"/>
      <c r="HI2" s="10"/>
      <c r="HJ2" s="10"/>
      <c r="HK2" s="10"/>
      <c r="HL2" s="10"/>
      <c r="HM2" s="10"/>
      <c r="HN2" s="10"/>
      <c r="HO2" s="5"/>
      <c r="HP2" s="10"/>
      <c r="HQ2" s="10"/>
      <c r="HR2" s="10"/>
      <c r="HS2" s="10"/>
      <c r="HT2" s="10"/>
      <c r="HU2" s="10"/>
      <c r="HV2" s="10"/>
      <c r="HW2" s="5"/>
      <c r="HX2" s="10"/>
      <c r="HY2" s="10"/>
      <c r="HZ2" s="10"/>
      <c r="IA2" s="10"/>
      <c r="IB2" s="10"/>
      <c r="IC2" s="10"/>
      <c r="ID2" s="10"/>
      <c r="IE2" s="5"/>
      <c r="IF2" s="10"/>
      <c r="IG2" s="10"/>
      <c r="IH2" s="10"/>
      <c r="II2" s="10"/>
      <c r="IJ2" s="10"/>
      <c r="IK2" s="10"/>
      <c r="IL2" s="10"/>
      <c r="IM2" s="5"/>
      <c r="IN2" s="10"/>
      <c r="IO2" s="10"/>
      <c r="IP2" s="10"/>
      <c r="IQ2" s="10"/>
      <c r="IR2" s="10"/>
      <c r="IS2" s="10"/>
      <c r="IT2" s="10"/>
      <c r="IU2" s="5"/>
    </row>
    <row r="3" spans="1:255" x14ac:dyDescent="0.3">
      <c r="E3" s="7"/>
      <c r="F3" s="4"/>
      <c r="G3" s="187" t="s">
        <v>16</v>
      </c>
      <c r="H3" s="187"/>
      <c r="I3" s="187"/>
      <c r="J3" s="187"/>
      <c r="K3" s="10"/>
      <c r="L3" s="10"/>
      <c r="M3" s="10"/>
      <c r="N3" s="10"/>
      <c r="O3" s="5"/>
      <c r="P3" s="10"/>
      <c r="Q3" s="10"/>
      <c r="R3" s="10"/>
      <c r="S3" s="10"/>
      <c r="T3" s="10"/>
      <c r="U3" s="10"/>
      <c r="V3" s="10"/>
      <c r="W3" s="5"/>
      <c r="X3" s="10"/>
      <c r="Y3" s="10"/>
      <c r="Z3" s="10"/>
      <c r="AA3" s="10"/>
      <c r="AB3" s="10"/>
      <c r="AC3" s="10"/>
      <c r="AD3" s="10"/>
      <c r="AE3" s="5"/>
      <c r="AF3" s="10"/>
      <c r="AG3" s="10"/>
      <c r="AH3" s="10"/>
      <c r="AI3" s="10"/>
      <c r="AJ3" s="10"/>
      <c r="AK3" s="10"/>
      <c r="AL3" s="10"/>
      <c r="AM3" s="5"/>
      <c r="AN3" s="10"/>
      <c r="AO3" s="10"/>
      <c r="AP3" s="10"/>
      <c r="AQ3" s="10"/>
      <c r="AR3" s="10"/>
      <c r="AS3" s="10"/>
      <c r="AT3" s="10"/>
      <c r="AU3" s="5"/>
      <c r="AV3" s="10"/>
      <c r="AW3" s="10"/>
      <c r="AX3" s="10"/>
      <c r="AY3" s="10"/>
      <c r="AZ3" s="10"/>
      <c r="BA3" s="10"/>
      <c r="BB3" s="10"/>
      <c r="BC3" s="5"/>
      <c r="BD3" s="10"/>
      <c r="BE3" s="10"/>
      <c r="BF3" s="10"/>
      <c r="BG3" s="10"/>
      <c r="BH3" s="10"/>
      <c r="BI3" s="10"/>
      <c r="BJ3" s="10"/>
      <c r="BK3" s="5"/>
      <c r="BL3" s="10"/>
      <c r="BM3" s="10"/>
      <c r="BN3" s="10"/>
      <c r="BO3" s="10"/>
      <c r="BP3" s="10"/>
      <c r="BQ3" s="10"/>
      <c r="BR3" s="10"/>
      <c r="BS3" s="5"/>
      <c r="BT3" s="10"/>
      <c r="BU3" s="10"/>
      <c r="BV3" s="10"/>
      <c r="BW3" s="10"/>
      <c r="BX3" s="10"/>
      <c r="BY3" s="10"/>
      <c r="BZ3" s="10"/>
      <c r="CA3" s="5"/>
      <c r="CB3" s="10"/>
      <c r="CC3" s="10"/>
      <c r="CD3" s="10"/>
      <c r="CE3" s="10"/>
      <c r="CF3" s="10"/>
      <c r="CG3" s="10"/>
      <c r="CH3" s="10"/>
      <c r="CI3" s="5"/>
      <c r="CJ3" s="10"/>
      <c r="CK3" s="10"/>
      <c r="CL3" s="10"/>
      <c r="CM3" s="10"/>
      <c r="CN3" s="10"/>
      <c r="CO3" s="10"/>
      <c r="CP3" s="10"/>
      <c r="CQ3" s="5"/>
      <c r="CR3" s="10"/>
      <c r="CS3" s="10"/>
      <c r="CT3" s="10"/>
      <c r="CU3" s="10"/>
      <c r="CV3" s="10"/>
      <c r="CW3" s="10"/>
      <c r="CX3" s="10"/>
      <c r="CY3" s="5"/>
      <c r="CZ3" s="10"/>
      <c r="DA3" s="10"/>
      <c r="DB3" s="10"/>
      <c r="DC3" s="10"/>
      <c r="DD3" s="10"/>
      <c r="DE3" s="10"/>
      <c r="DF3" s="10"/>
      <c r="DG3" s="5"/>
      <c r="DH3" s="10"/>
      <c r="DI3" s="10"/>
      <c r="DJ3" s="10"/>
      <c r="DK3" s="10"/>
      <c r="DL3" s="10"/>
      <c r="DM3" s="10"/>
      <c r="DN3" s="10"/>
      <c r="DO3" s="5"/>
      <c r="DP3" s="10"/>
      <c r="DQ3" s="10"/>
      <c r="DR3" s="10"/>
      <c r="DS3" s="10"/>
      <c r="DT3" s="10"/>
      <c r="DU3" s="10"/>
      <c r="DV3" s="10"/>
      <c r="DW3" s="5"/>
      <c r="DX3" s="10"/>
      <c r="DY3" s="10"/>
      <c r="DZ3" s="10"/>
      <c r="EA3" s="10"/>
      <c r="EB3" s="10"/>
      <c r="EC3" s="10"/>
      <c r="ED3" s="10"/>
      <c r="EE3" s="5"/>
      <c r="EF3" s="10"/>
      <c r="EG3" s="10"/>
      <c r="EH3" s="10"/>
      <c r="EI3" s="10"/>
      <c r="EJ3" s="10"/>
      <c r="EK3" s="10"/>
      <c r="EL3" s="10"/>
      <c r="EM3" s="5"/>
      <c r="EN3" s="10"/>
      <c r="EO3" s="10"/>
      <c r="EP3" s="10"/>
      <c r="EQ3" s="10"/>
      <c r="ER3" s="10"/>
      <c r="ES3" s="10"/>
      <c r="ET3" s="10"/>
      <c r="EU3" s="5"/>
      <c r="EV3" s="10"/>
      <c r="EW3" s="10"/>
      <c r="EX3" s="10"/>
      <c r="EY3" s="10"/>
      <c r="EZ3" s="10"/>
      <c r="FA3" s="10"/>
      <c r="FB3" s="10"/>
      <c r="FC3" s="5"/>
      <c r="FD3" s="10"/>
      <c r="FE3" s="10"/>
      <c r="FF3" s="10"/>
      <c r="FG3" s="10"/>
      <c r="FH3" s="10"/>
      <c r="FI3" s="10"/>
      <c r="FJ3" s="10"/>
      <c r="FK3" s="5"/>
      <c r="FL3" s="10"/>
      <c r="FM3" s="10"/>
      <c r="FN3" s="10"/>
      <c r="FO3" s="10"/>
      <c r="FP3" s="10"/>
      <c r="FQ3" s="10"/>
      <c r="FR3" s="10"/>
      <c r="FS3" s="5"/>
      <c r="FT3" s="10"/>
      <c r="FU3" s="10"/>
      <c r="FV3" s="10"/>
      <c r="FW3" s="10"/>
      <c r="FX3" s="10"/>
      <c r="FY3" s="10"/>
      <c r="FZ3" s="10"/>
      <c r="GA3" s="5"/>
      <c r="GB3" s="10"/>
      <c r="GC3" s="10"/>
      <c r="GD3" s="10"/>
      <c r="GE3" s="10"/>
      <c r="GF3" s="10"/>
      <c r="GG3" s="10"/>
      <c r="GH3" s="10"/>
      <c r="GI3" s="5"/>
      <c r="GJ3" s="10"/>
      <c r="GK3" s="10"/>
      <c r="GL3" s="10"/>
      <c r="GM3" s="10"/>
      <c r="GN3" s="10"/>
      <c r="GO3" s="10"/>
      <c r="GP3" s="10"/>
      <c r="GQ3" s="5"/>
      <c r="GR3" s="10"/>
      <c r="GS3" s="10"/>
      <c r="GT3" s="10"/>
      <c r="GU3" s="10"/>
      <c r="GV3" s="10"/>
      <c r="GW3" s="10"/>
      <c r="GX3" s="10"/>
      <c r="GY3" s="5"/>
      <c r="GZ3" s="10"/>
      <c r="HA3" s="10"/>
      <c r="HB3" s="10"/>
      <c r="HC3" s="10"/>
      <c r="HD3" s="10"/>
      <c r="HE3" s="10"/>
      <c r="HF3" s="10"/>
      <c r="HG3" s="5"/>
      <c r="HH3" s="10"/>
      <c r="HI3" s="10"/>
      <c r="HJ3" s="10"/>
      <c r="HK3" s="10"/>
      <c r="HL3" s="10"/>
      <c r="HM3" s="10"/>
      <c r="HN3" s="10"/>
      <c r="HO3" s="5"/>
      <c r="HP3" s="10"/>
      <c r="HQ3" s="10"/>
      <c r="HR3" s="10"/>
      <c r="HS3" s="10"/>
      <c r="HT3" s="10"/>
      <c r="HU3" s="10"/>
      <c r="HV3" s="10"/>
      <c r="HW3" s="5"/>
      <c r="HX3" s="10"/>
      <c r="HY3" s="10"/>
      <c r="HZ3" s="10"/>
      <c r="IA3" s="10"/>
      <c r="IB3" s="10"/>
      <c r="IC3" s="10"/>
      <c r="ID3" s="10"/>
      <c r="IE3" s="5"/>
      <c r="IF3" s="10"/>
      <c r="IG3" s="10"/>
      <c r="IH3" s="10"/>
      <c r="II3" s="10"/>
      <c r="IJ3" s="10"/>
      <c r="IK3" s="10"/>
      <c r="IL3" s="10"/>
      <c r="IM3" s="5"/>
      <c r="IN3" s="10"/>
      <c r="IO3" s="10"/>
      <c r="IP3" s="10"/>
      <c r="IQ3" s="10"/>
      <c r="IR3" s="10"/>
      <c r="IS3" s="10"/>
      <c r="IT3" s="10"/>
      <c r="IU3" s="5"/>
    </row>
    <row r="4" spans="1:255" x14ac:dyDescent="0.3">
      <c r="E4" s="7"/>
      <c r="F4" s="7"/>
      <c r="G4" s="7"/>
      <c r="H4" s="8"/>
      <c r="I4" s="10"/>
      <c r="J4" s="10"/>
      <c r="K4" s="10"/>
      <c r="L4" s="10"/>
      <c r="M4" s="10"/>
      <c r="N4" s="10"/>
      <c r="O4" s="5"/>
      <c r="P4" s="10"/>
      <c r="Q4" s="10"/>
      <c r="R4" s="10"/>
      <c r="S4" s="10"/>
      <c r="T4" s="10"/>
      <c r="U4" s="10"/>
      <c r="V4" s="10"/>
      <c r="W4" s="5"/>
      <c r="X4" s="10"/>
      <c r="Y4" s="10"/>
      <c r="Z4" s="10"/>
      <c r="AA4" s="10"/>
      <c r="AB4" s="10"/>
      <c r="AC4" s="10"/>
      <c r="AD4" s="10"/>
      <c r="AE4" s="5"/>
      <c r="AF4" s="10"/>
      <c r="AG4" s="10"/>
      <c r="AH4" s="10"/>
      <c r="AI4" s="10"/>
      <c r="AJ4" s="10"/>
      <c r="AK4" s="10"/>
      <c r="AL4" s="10"/>
      <c r="AM4" s="5"/>
      <c r="AN4" s="10"/>
      <c r="AO4" s="10"/>
      <c r="AP4" s="10"/>
      <c r="AQ4" s="10"/>
      <c r="AR4" s="10"/>
      <c r="AS4" s="10"/>
      <c r="AT4" s="10"/>
      <c r="AU4" s="5"/>
      <c r="AV4" s="10"/>
      <c r="AW4" s="10"/>
      <c r="AX4" s="10"/>
      <c r="AY4" s="10"/>
      <c r="AZ4" s="10"/>
      <c r="BA4" s="10"/>
      <c r="BB4" s="10"/>
      <c r="BC4" s="5"/>
      <c r="BD4" s="10"/>
      <c r="BE4" s="10"/>
      <c r="BF4" s="10"/>
      <c r="BG4" s="10"/>
      <c r="BH4" s="10"/>
      <c r="BI4" s="10"/>
      <c r="BJ4" s="10"/>
      <c r="BK4" s="5"/>
      <c r="BL4" s="10"/>
      <c r="BM4" s="10"/>
      <c r="BN4" s="10"/>
      <c r="BO4" s="10"/>
      <c r="BP4" s="10"/>
      <c r="BQ4" s="10"/>
      <c r="BR4" s="10"/>
      <c r="BS4" s="5"/>
      <c r="BT4" s="10"/>
      <c r="BU4" s="10"/>
      <c r="BV4" s="10"/>
      <c r="BW4" s="10"/>
      <c r="BX4" s="10"/>
      <c r="BY4" s="10"/>
      <c r="BZ4" s="10"/>
      <c r="CA4" s="5"/>
      <c r="CB4" s="10"/>
      <c r="CC4" s="10"/>
      <c r="CD4" s="10"/>
      <c r="CE4" s="10"/>
      <c r="CF4" s="10"/>
      <c r="CG4" s="10"/>
      <c r="CH4" s="10"/>
      <c r="CI4" s="5"/>
      <c r="CJ4" s="10"/>
      <c r="CK4" s="10"/>
      <c r="CL4" s="10"/>
      <c r="CM4" s="10"/>
      <c r="CN4" s="10"/>
      <c r="CO4" s="10"/>
      <c r="CP4" s="10"/>
      <c r="CQ4" s="5"/>
      <c r="CR4" s="10"/>
      <c r="CS4" s="10"/>
      <c r="CT4" s="10"/>
      <c r="CU4" s="10"/>
      <c r="CV4" s="10"/>
      <c r="CW4" s="10"/>
      <c r="CX4" s="10"/>
      <c r="CY4" s="5"/>
      <c r="CZ4" s="10"/>
      <c r="DA4" s="10"/>
      <c r="DB4" s="10"/>
      <c r="DC4" s="10"/>
      <c r="DD4" s="10"/>
      <c r="DE4" s="10"/>
      <c r="DF4" s="10"/>
      <c r="DG4" s="5"/>
      <c r="DH4" s="10"/>
      <c r="DI4" s="10"/>
      <c r="DJ4" s="10"/>
      <c r="DK4" s="10"/>
      <c r="DL4" s="10"/>
      <c r="DM4" s="10"/>
      <c r="DN4" s="10"/>
      <c r="DO4" s="5"/>
      <c r="DP4" s="10"/>
      <c r="DQ4" s="10"/>
      <c r="DR4" s="10"/>
      <c r="DS4" s="10"/>
      <c r="DT4" s="10"/>
      <c r="DU4" s="10"/>
      <c r="DV4" s="10"/>
      <c r="DW4" s="5"/>
      <c r="DX4" s="10"/>
      <c r="DY4" s="10"/>
      <c r="DZ4" s="10"/>
      <c r="EA4" s="10"/>
      <c r="EB4" s="10"/>
      <c r="EC4" s="10"/>
      <c r="ED4" s="10"/>
      <c r="EE4" s="5"/>
      <c r="EF4" s="10"/>
      <c r="EG4" s="10"/>
      <c r="EH4" s="10"/>
      <c r="EI4" s="10"/>
      <c r="EJ4" s="10"/>
      <c r="EK4" s="10"/>
      <c r="EL4" s="10"/>
      <c r="EM4" s="5"/>
      <c r="EN4" s="10"/>
      <c r="EO4" s="10"/>
      <c r="EP4" s="10"/>
      <c r="EQ4" s="10"/>
      <c r="ER4" s="10"/>
      <c r="ES4" s="10"/>
      <c r="ET4" s="10"/>
      <c r="EU4" s="5"/>
      <c r="EV4" s="10"/>
      <c r="EW4" s="10"/>
      <c r="EX4" s="10"/>
      <c r="EY4" s="10"/>
      <c r="EZ4" s="10"/>
      <c r="FA4" s="10"/>
      <c r="FB4" s="10"/>
      <c r="FC4" s="5"/>
      <c r="FD4" s="10"/>
      <c r="FE4" s="10"/>
      <c r="FF4" s="10"/>
      <c r="FG4" s="10"/>
      <c r="FH4" s="10"/>
      <c r="FI4" s="10"/>
      <c r="FJ4" s="10"/>
      <c r="FK4" s="5"/>
      <c r="FL4" s="10"/>
      <c r="FM4" s="10"/>
      <c r="FN4" s="10"/>
      <c r="FO4" s="10"/>
      <c r="FP4" s="10"/>
      <c r="FQ4" s="10"/>
      <c r="FR4" s="10"/>
      <c r="FS4" s="5"/>
      <c r="FT4" s="10"/>
      <c r="FU4" s="10"/>
      <c r="FV4" s="10"/>
      <c r="FW4" s="10"/>
      <c r="FX4" s="10"/>
      <c r="FY4" s="10"/>
      <c r="FZ4" s="10"/>
      <c r="GA4" s="5"/>
      <c r="GB4" s="10"/>
      <c r="GC4" s="10"/>
      <c r="GD4" s="10"/>
      <c r="GE4" s="10"/>
      <c r="GF4" s="10"/>
      <c r="GG4" s="10"/>
      <c r="GH4" s="10"/>
      <c r="GI4" s="5"/>
      <c r="GJ4" s="10"/>
      <c r="GK4" s="10"/>
      <c r="GL4" s="10"/>
      <c r="GM4" s="10"/>
      <c r="GN4" s="10"/>
      <c r="GO4" s="10"/>
      <c r="GP4" s="10"/>
      <c r="GQ4" s="5"/>
      <c r="GR4" s="10"/>
      <c r="GS4" s="10"/>
      <c r="GT4" s="10"/>
      <c r="GU4" s="10"/>
      <c r="GV4" s="10"/>
      <c r="GW4" s="10"/>
      <c r="GX4" s="10"/>
      <c r="GY4" s="5"/>
      <c r="GZ4" s="10"/>
      <c r="HA4" s="10"/>
      <c r="HB4" s="10"/>
      <c r="HC4" s="10"/>
      <c r="HD4" s="10"/>
      <c r="HE4" s="10"/>
      <c r="HF4" s="10"/>
      <c r="HG4" s="5"/>
      <c r="HH4" s="10"/>
      <c r="HI4" s="10"/>
      <c r="HJ4" s="10"/>
      <c r="HK4" s="10"/>
      <c r="HL4" s="10"/>
      <c r="HM4" s="10"/>
      <c r="HN4" s="10"/>
      <c r="HO4" s="5"/>
      <c r="HP4" s="10"/>
      <c r="HQ4" s="10"/>
      <c r="HR4" s="10"/>
      <c r="HS4" s="10"/>
      <c r="HT4" s="10"/>
      <c r="HU4" s="10"/>
      <c r="HV4" s="10"/>
      <c r="HW4" s="5"/>
      <c r="HX4" s="10"/>
      <c r="HY4" s="10"/>
      <c r="HZ4" s="10"/>
      <c r="IA4" s="10"/>
      <c r="IB4" s="10"/>
      <c r="IC4" s="10"/>
      <c r="ID4" s="10"/>
      <c r="IE4" s="5"/>
      <c r="IF4" s="10"/>
      <c r="IG4" s="10"/>
      <c r="IH4" s="10"/>
      <c r="II4" s="10"/>
      <c r="IJ4" s="10"/>
      <c r="IK4" s="10"/>
      <c r="IL4" s="10"/>
      <c r="IM4" s="5"/>
      <c r="IN4" s="10"/>
      <c r="IO4" s="10"/>
      <c r="IP4" s="10"/>
      <c r="IQ4" s="10"/>
      <c r="IR4" s="10"/>
      <c r="IS4" s="10"/>
      <c r="IT4" s="10"/>
      <c r="IU4" s="5"/>
    </row>
    <row r="5" spans="1:255" ht="73.150000000000006" customHeight="1" x14ac:dyDescent="0.3">
      <c r="A5" s="191" t="s">
        <v>82</v>
      </c>
      <c r="B5" s="191"/>
      <c r="C5" s="191"/>
      <c r="D5" s="191"/>
      <c r="E5" s="191"/>
      <c r="F5" s="191"/>
      <c r="G5" s="191"/>
      <c r="H5" s="191"/>
      <c r="I5" s="191"/>
      <c r="J5" s="191"/>
      <c r="K5" s="10"/>
      <c r="L5" s="10"/>
      <c r="M5" s="10"/>
      <c r="N5" s="10"/>
      <c r="O5" s="5"/>
      <c r="P5" s="10"/>
      <c r="Q5" s="10"/>
      <c r="R5" s="10"/>
      <c r="S5" s="10"/>
      <c r="T5" s="10"/>
      <c r="U5" s="10"/>
      <c r="V5" s="10"/>
      <c r="W5" s="5"/>
      <c r="X5" s="10"/>
      <c r="Y5" s="10"/>
      <c r="Z5" s="10"/>
      <c r="AA5" s="10"/>
      <c r="AB5" s="10"/>
      <c r="AC5" s="10"/>
      <c r="AD5" s="10"/>
      <c r="AE5" s="5"/>
      <c r="AF5" s="10"/>
      <c r="AG5" s="10"/>
      <c r="AH5" s="10"/>
      <c r="AI5" s="10"/>
      <c r="AJ5" s="10"/>
      <c r="AK5" s="10"/>
      <c r="AL5" s="10"/>
      <c r="AM5" s="5"/>
      <c r="AN5" s="10"/>
      <c r="AO5" s="10"/>
      <c r="AP5" s="10"/>
      <c r="AQ5" s="10"/>
      <c r="AR5" s="10"/>
      <c r="AS5" s="10"/>
      <c r="AT5" s="10"/>
      <c r="AU5" s="5"/>
      <c r="AV5" s="10"/>
      <c r="AW5" s="10"/>
      <c r="AX5" s="10"/>
      <c r="AY5" s="10"/>
      <c r="AZ5" s="10"/>
      <c r="BA5" s="10"/>
      <c r="BB5" s="10"/>
      <c r="BC5" s="5"/>
      <c r="BD5" s="10"/>
      <c r="BE5" s="10"/>
      <c r="BF5" s="10"/>
      <c r="BG5" s="10"/>
      <c r="BH5" s="10"/>
      <c r="BI5" s="10"/>
      <c r="BJ5" s="10"/>
      <c r="BK5" s="5"/>
      <c r="BL5" s="10"/>
      <c r="BM5" s="10"/>
      <c r="BN5" s="10"/>
      <c r="BO5" s="10"/>
      <c r="BP5" s="10"/>
      <c r="BQ5" s="10"/>
      <c r="BR5" s="10"/>
      <c r="BS5" s="5"/>
      <c r="BT5" s="10"/>
      <c r="BU5" s="10"/>
      <c r="BV5" s="10"/>
      <c r="BW5" s="10"/>
      <c r="BX5" s="10"/>
      <c r="BY5" s="10"/>
      <c r="BZ5" s="10"/>
      <c r="CA5" s="5"/>
      <c r="CB5" s="10"/>
      <c r="CC5" s="10"/>
      <c r="CD5" s="10"/>
      <c r="CE5" s="10"/>
      <c r="CF5" s="10"/>
      <c r="CG5" s="10"/>
      <c r="CH5" s="10"/>
      <c r="CI5" s="5"/>
      <c r="CJ5" s="10"/>
      <c r="CK5" s="10"/>
      <c r="CL5" s="10"/>
      <c r="CM5" s="10"/>
      <c r="CN5" s="10"/>
      <c r="CO5" s="10"/>
      <c r="CP5" s="10"/>
      <c r="CQ5" s="5"/>
      <c r="CR5" s="10"/>
      <c r="CS5" s="10"/>
      <c r="CT5" s="10"/>
      <c r="CU5" s="10"/>
      <c r="CV5" s="10"/>
      <c r="CW5" s="10"/>
      <c r="CX5" s="10"/>
      <c r="CY5" s="5"/>
      <c r="CZ5" s="10"/>
      <c r="DA5" s="10"/>
      <c r="DB5" s="10"/>
      <c r="DC5" s="10"/>
      <c r="DD5" s="10"/>
      <c r="DE5" s="10"/>
      <c r="DF5" s="10"/>
      <c r="DG5" s="5"/>
      <c r="DH5" s="10"/>
      <c r="DI5" s="10"/>
      <c r="DJ5" s="10"/>
      <c r="DK5" s="10"/>
      <c r="DL5" s="10"/>
      <c r="DM5" s="10"/>
      <c r="DN5" s="10"/>
      <c r="DO5" s="5"/>
      <c r="DP5" s="10"/>
      <c r="DQ5" s="10"/>
      <c r="DR5" s="10"/>
      <c r="DS5" s="10"/>
      <c r="DT5" s="10"/>
      <c r="DU5" s="10"/>
      <c r="DV5" s="10"/>
      <c r="DW5" s="5"/>
      <c r="DX5" s="10"/>
      <c r="DY5" s="10"/>
      <c r="DZ5" s="10"/>
      <c r="EA5" s="10"/>
      <c r="EB5" s="10"/>
      <c r="EC5" s="10"/>
      <c r="ED5" s="10"/>
      <c r="EE5" s="5"/>
      <c r="EF5" s="10"/>
      <c r="EG5" s="10"/>
      <c r="EH5" s="10"/>
      <c r="EI5" s="10"/>
      <c r="EJ5" s="10"/>
      <c r="EK5" s="10"/>
      <c r="EL5" s="10"/>
      <c r="EM5" s="5"/>
      <c r="EN5" s="10"/>
      <c r="EO5" s="10"/>
      <c r="EP5" s="10"/>
      <c r="EQ5" s="10"/>
      <c r="ER5" s="10"/>
      <c r="ES5" s="10"/>
      <c r="ET5" s="10"/>
      <c r="EU5" s="5"/>
      <c r="EV5" s="10"/>
      <c r="EW5" s="10"/>
      <c r="EX5" s="10"/>
      <c r="EY5" s="10"/>
      <c r="EZ5" s="10"/>
      <c r="FA5" s="10"/>
      <c r="FB5" s="10"/>
      <c r="FC5" s="5"/>
      <c r="FD5" s="10"/>
      <c r="FE5" s="10"/>
      <c r="FF5" s="10"/>
      <c r="FG5" s="10"/>
      <c r="FH5" s="10"/>
      <c r="FI5" s="10"/>
      <c r="FJ5" s="10"/>
      <c r="FK5" s="5"/>
      <c r="FL5" s="10"/>
      <c r="FM5" s="10"/>
      <c r="FN5" s="10"/>
      <c r="FO5" s="10"/>
      <c r="FP5" s="10"/>
      <c r="FQ5" s="10"/>
      <c r="FR5" s="10"/>
      <c r="FS5" s="5"/>
      <c r="FT5" s="10"/>
      <c r="FU5" s="10"/>
      <c r="FV5" s="10"/>
      <c r="FW5" s="10"/>
      <c r="FX5" s="10"/>
      <c r="FY5" s="10"/>
      <c r="FZ5" s="10"/>
      <c r="GA5" s="5"/>
      <c r="GB5" s="10"/>
      <c r="GC5" s="10"/>
      <c r="GD5" s="10"/>
      <c r="GE5" s="10"/>
      <c r="GF5" s="10"/>
      <c r="GG5" s="10"/>
      <c r="GH5" s="10"/>
      <c r="GI5" s="5"/>
      <c r="GJ5" s="10"/>
      <c r="GK5" s="10"/>
      <c r="GL5" s="10"/>
      <c r="GM5" s="10"/>
      <c r="GN5" s="10"/>
      <c r="GO5" s="10"/>
      <c r="GP5" s="10"/>
      <c r="GQ5" s="5"/>
      <c r="GR5" s="10"/>
      <c r="GS5" s="10"/>
      <c r="GT5" s="10"/>
      <c r="GU5" s="10"/>
      <c r="GV5" s="10"/>
      <c r="GW5" s="10"/>
      <c r="GX5" s="10"/>
      <c r="GY5" s="5"/>
      <c r="GZ5" s="10"/>
      <c r="HA5" s="10"/>
      <c r="HB5" s="10"/>
      <c r="HC5" s="10"/>
      <c r="HD5" s="10"/>
      <c r="HE5" s="10"/>
      <c r="HF5" s="10"/>
      <c r="HG5" s="5"/>
      <c r="HH5" s="10"/>
      <c r="HI5" s="10"/>
      <c r="HJ5" s="10"/>
      <c r="HK5" s="10"/>
      <c r="HL5" s="10"/>
      <c r="HM5" s="10"/>
      <c r="HN5" s="10"/>
      <c r="HO5" s="5"/>
      <c r="HP5" s="10"/>
      <c r="HQ5" s="10"/>
      <c r="HR5" s="10"/>
      <c r="HS5" s="10"/>
      <c r="HT5" s="10"/>
      <c r="HU5" s="10"/>
      <c r="HV5" s="10"/>
      <c r="HW5" s="5"/>
      <c r="HX5" s="10"/>
      <c r="HY5" s="10"/>
      <c r="HZ5" s="10"/>
      <c r="IA5" s="10"/>
      <c r="IB5" s="10"/>
      <c r="IC5" s="10"/>
      <c r="ID5" s="10"/>
      <c r="IE5" s="5"/>
      <c r="IF5" s="10"/>
      <c r="IG5" s="10"/>
      <c r="IH5" s="10"/>
      <c r="II5" s="10"/>
      <c r="IJ5" s="10"/>
      <c r="IK5" s="10"/>
      <c r="IL5" s="10"/>
      <c r="IM5" s="5"/>
      <c r="IN5" s="10"/>
      <c r="IO5" s="10"/>
      <c r="IP5" s="10"/>
      <c r="IQ5" s="10"/>
      <c r="IR5" s="10"/>
      <c r="IS5" s="10"/>
      <c r="IT5" s="10"/>
      <c r="IU5" s="5"/>
    </row>
    <row r="6" spans="1:255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5"/>
      <c r="P6" s="10"/>
      <c r="Q6" s="10"/>
      <c r="R6" s="10"/>
      <c r="S6" s="10"/>
      <c r="T6" s="10"/>
      <c r="U6" s="10"/>
      <c r="V6" s="10"/>
      <c r="W6" s="5"/>
      <c r="X6" s="10"/>
      <c r="Y6" s="10"/>
      <c r="Z6" s="10"/>
      <c r="AA6" s="10"/>
      <c r="AB6" s="10"/>
      <c r="AC6" s="10"/>
      <c r="AD6" s="10"/>
      <c r="AE6" s="5"/>
      <c r="AF6" s="10"/>
      <c r="AG6" s="10"/>
      <c r="AH6" s="10"/>
      <c r="AI6" s="10"/>
      <c r="AJ6" s="10"/>
      <c r="AK6" s="10"/>
      <c r="AL6" s="10"/>
      <c r="AM6" s="5"/>
      <c r="AN6" s="10"/>
      <c r="AO6" s="10"/>
      <c r="AP6" s="10"/>
      <c r="AQ6" s="10"/>
      <c r="AR6" s="10"/>
      <c r="AS6" s="10"/>
      <c r="AT6" s="10"/>
      <c r="AU6" s="5"/>
      <c r="AV6" s="10"/>
      <c r="AW6" s="10"/>
      <c r="AX6" s="10"/>
      <c r="AY6" s="10"/>
      <c r="AZ6" s="10"/>
      <c r="BA6" s="10"/>
      <c r="BB6" s="10"/>
      <c r="BC6" s="5"/>
      <c r="BD6" s="10"/>
      <c r="BE6" s="10"/>
      <c r="BF6" s="10"/>
      <c r="BG6" s="10"/>
      <c r="BH6" s="10"/>
      <c r="BI6" s="10"/>
      <c r="BJ6" s="10"/>
      <c r="BK6" s="5"/>
      <c r="BL6" s="10"/>
      <c r="BM6" s="10"/>
      <c r="BN6" s="10"/>
      <c r="BO6" s="10"/>
      <c r="BP6" s="10"/>
      <c r="BQ6" s="10"/>
      <c r="BR6" s="10"/>
      <c r="BS6" s="5"/>
      <c r="BT6" s="10"/>
      <c r="BU6" s="10"/>
      <c r="BV6" s="10"/>
      <c r="BW6" s="10"/>
      <c r="BX6" s="10"/>
      <c r="BY6" s="10"/>
      <c r="BZ6" s="10"/>
      <c r="CA6" s="5"/>
      <c r="CB6" s="10"/>
      <c r="CC6" s="10"/>
      <c r="CD6" s="10"/>
      <c r="CE6" s="10"/>
      <c r="CF6" s="10"/>
      <c r="CG6" s="10"/>
      <c r="CH6" s="10"/>
      <c r="CI6" s="5"/>
      <c r="CJ6" s="10"/>
      <c r="CK6" s="10"/>
      <c r="CL6" s="10"/>
      <c r="CM6" s="10"/>
      <c r="CN6" s="10"/>
      <c r="CO6" s="10"/>
      <c r="CP6" s="10"/>
      <c r="CQ6" s="5"/>
      <c r="CR6" s="10"/>
      <c r="CS6" s="10"/>
      <c r="CT6" s="10"/>
      <c r="CU6" s="10"/>
      <c r="CV6" s="10"/>
      <c r="CW6" s="10"/>
      <c r="CX6" s="10"/>
      <c r="CY6" s="5"/>
      <c r="CZ6" s="10"/>
      <c r="DA6" s="10"/>
      <c r="DB6" s="10"/>
      <c r="DC6" s="10"/>
      <c r="DD6" s="10"/>
      <c r="DE6" s="10"/>
      <c r="DF6" s="10"/>
      <c r="DG6" s="5"/>
      <c r="DH6" s="10"/>
      <c r="DI6" s="10"/>
      <c r="DJ6" s="10"/>
      <c r="DK6" s="10"/>
      <c r="DL6" s="10"/>
      <c r="DM6" s="10"/>
      <c r="DN6" s="10"/>
      <c r="DO6" s="5"/>
      <c r="DP6" s="10"/>
      <c r="DQ6" s="10"/>
      <c r="DR6" s="10"/>
      <c r="DS6" s="10"/>
      <c r="DT6" s="10"/>
      <c r="DU6" s="10"/>
      <c r="DV6" s="10"/>
      <c r="DW6" s="5"/>
      <c r="DX6" s="10"/>
      <c r="DY6" s="10"/>
      <c r="DZ6" s="10"/>
      <c r="EA6" s="10"/>
      <c r="EB6" s="10"/>
      <c r="EC6" s="10"/>
      <c r="ED6" s="10"/>
      <c r="EE6" s="5"/>
      <c r="EF6" s="10"/>
      <c r="EG6" s="10"/>
      <c r="EH6" s="10"/>
      <c r="EI6" s="10"/>
      <c r="EJ6" s="10"/>
      <c r="EK6" s="10"/>
      <c r="EL6" s="10"/>
      <c r="EM6" s="5"/>
      <c r="EN6" s="10"/>
      <c r="EO6" s="10"/>
      <c r="EP6" s="10"/>
      <c r="EQ6" s="10"/>
      <c r="ER6" s="10"/>
      <c r="ES6" s="10"/>
      <c r="ET6" s="10"/>
      <c r="EU6" s="5"/>
      <c r="EV6" s="10"/>
      <c r="EW6" s="10"/>
      <c r="EX6" s="10"/>
      <c r="EY6" s="10"/>
      <c r="EZ6" s="10"/>
      <c r="FA6" s="10"/>
      <c r="FB6" s="10"/>
      <c r="FC6" s="5"/>
      <c r="FD6" s="10"/>
      <c r="FE6" s="10"/>
      <c r="FF6" s="10"/>
      <c r="FG6" s="10"/>
      <c r="FH6" s="10"/>
      <c r="FI6" s="10"/>
      <c r="FJ6" s="10"/>
      <c r="FK6" s="5"/>
      <c r="FL6" s="10"/>
      <c r="FM6" s="10"/>
      <c r="FN6" s="10"/>
      <c r="FO6" s="10"/>
      <c r="FP6" s="10"/>
      <c r="FQ6" s="10"/>
      <c r="FR6" s="10"/>
      <c r="FS6" s="5"/>
      <c r="FT6" s="10"/>
      <c r="FU6" s="10"/>
      <c r="FV6" s="10"/>
      <c r="FW6" s="10"/>
      <c r="FX6" s="10"/>
      <c r="FY6" s="10"/>
      <c r="FZ6" s="10"/>
      <c r="GA6" s="5"/>
      <c r="GB6" s="10"/>
      <c r="GC6" s="10"/>
      <c r="GD6" s="10"/>
      <c r="GE6" s="10"/>
      <c r="GF6" s="10"/>
      <c r="GG6" s="10"/>
      <c r="GH6" s="10"/>
      <c r="GI6" s="5"/>
      <c r="GJ6" s="10"/>
      <c r="GK6" s="10"/>
      <c r="GL6" s="10"/>
      <c r="GM6" s="10"/>
      <c r="GN6" s="10"/>
      <c r="GO6" s="10"/>
      <c r="GP6" s="10"/>
      <c r="GQ6" s="5"/>
      <c r="GR6" s="10"/>
      <c r="GS6" s="10"/>
      <c r="GT6" s="10"/>
      <c r="GU6" s="10"/>
      <c r="GV6" s="10"/>
      <c r="GW6" s="10"/>
      <c r="GX6" s="10"/>
      <c r="GY6" s="5"/>
      <c r="GZ6" s="10"/>
      <c r="HA6" s="10"/>
      <c r="HB6" s="10"/>
      <c r="HC6" s="10"/>
      <c r="HD6" s="10"/>
      <c r="HE6" s="10"/>
      <c r="HF6" s="10"/>
      <c r="HG6" s="5"/>
      <c r="HH6" s="10"/>
      <c r="HI6" s="10"/>
      <c r="HJ6" s="10"/>
      <c r="HK6" s="10"/>
      <c r="HL6" s="10"/>
      <c r="HM6" s="10"/>
      <c r="HN6" s="10"/>
      <c r="HO6" s="5"/>
      <c r="HP6" s="10"/>
      <c r="HQ6" s="10"/>
      <c r="HR6" s="10"/>
      <c r="HS6" s="10"/>
      <c r="HT6" s="10"/>
      <c r="HU6" s="10"/>
      <c r="HV6" s="10"/>
      <c r="HW6" s="5"/>
      <c r="HX6" s="10"/>
      <c r="HY6" s="10"/>
      <c r="HZ6" s="10"/>
      <c r="IA6" s="10"/>
      <c r="IB6" s="10"/>
      <c r="IC6" s="10"/>
      <c r="ID6" s="10"/>
      <c r="IE6" s="5"/>
      <c r="IF6" s="10"/>
      <c r="IG6" s="10"/>
      <c r="IH6" s="10"/>
      <c r="II6" s="10"/>
      <c r="IJ6" s="10"/>
      <c r="IK6" s="10"/>
      <c r="IL6" s="10"/>
      <c r="IM6" s="5"/>
      <c r="IN6" s="10"/>
      <c r="IO6" s="10"/>
      <c r="IP6" s="10"/>
      <c r="IQ6" s="10"/>
      <c r="IR6" s="10"/>
      <c r="IS6" s="10"/>
      <c r="IT6" s="10"/>
      <c r="IU6" s="5"/>
    </row>
    <row r="7" spans="1:255" ht="57" customHeight="1" x14ac:dyDescent="0.3">
      <c r="A7" s="181" t="s">
        <v>17</v>
      </c>
      <c r="B7" s="182"/>
      <c r="C7" s="183"/>
      <c r="D7" s="181" t="s">
        <v>1</v>
      </c>
      <c r="E7" s="182"/>
      <c r="F7" s="184" t="s">
        <v>3</v>
      </c>
      <c r="G7" s="188" t="s">
        <v>79</v>
      </c>
      <c r="H7" s="189"/>
      <c r="I7" s="189"/>
      <c r="J7" s="190"/>
    </row>
    <row r="8" spans="1:255" x14ac:dyDescent="0.3">
      <c r="A8" s="9" t="s">
        <v>18</v>
      </c>
      <c r="B8" s="9" t="s">
        <v>19</v>
      </c>
      <c r="C8" s="9" t="s">
        <v>20</v>
      </c>
      <c r="D8" s="9" t="s">
        <v>21</v>
      </c>
      <c r="E8" s="9" t="s">
        <v>22</v>
      </c>
      <c r="F8" s="185"/>
      <c r="G8" s="69" t="s">
        <v>58</v>
      </c>
      <c r="H8" s="45" t="s">
        <v>45</v>
      </c>
      <c r="I8" s="45" t="s">
        <v>46</v>
      </c>
      <c r="J8" s="45" t="s">
        <v>0</v>
      </c>
    </row>
    <row r="9" spans="1:255" x14ac:dyDescent="0.3">
      <c r="A9" s="178" t="s">
        <v>23</v>
      </c>
      <c r="B9" s="179"/>
      <c r="C9" s="179"/>
      <c r="D9" s="179"/>
      <c r="E9" s="179"/>
      <c r="F9" s="180"/>
      <c r="G9" s="60">
        <f>G10</f>
        <v>0</v>
      </c>
      <c r="H9" s="60">
        <f t="shared" ref="H9:J9" si="0">H10</f>
        <v>0</v>
      </c>
      <c r="I9" s="60">
        <f t="shared" si="0"/>
        <v>0</v>
      </c>
      <c r="J9" s="60">
        <f t="shared" si="0"/>
        <v>0</v>
      </c>
    </row>
    <row r="10" spans="1:255" x14ac:dyDescent="0.3">
      <c r="A10" s="166" t="s">
        <v>50</v>
      </c>
      <c r="B10" s="168"/>
      <c r="C10" s="172"/>
      <c r="D10" s="172"/>
      <c r="E10" s="172"/>
      <c r="F10" s="40" t="s">
        <v>51</v>
      </c>
      <c r="G10" s="50">
        <f>G12+G105+G137+G181</f>
        <v>0</v>
      </c>
      <c r="H10" s="50">
        <f>H12+H105+H137+H181</f>
        <v>0</v>
      </c>
      <c r="I10" s="50">
        <f>I12+I105+I137+I181</f>
        <v>0</v>
      </c>
      <c r="J10" s="50">
        <f>J12+J105+J137+J181</f>
        <v>0</v>
      </c>
      <c r="L10" s="95"/>
    </row>
    <row r="11" spans="1:255" x14ac:dyDescent="0.3">
      <c r="A11" s="166"/>
      <c r="B11" s="168"/>
      <c r="C11" s="174"/>
      <c r="D11" s="174"/>
      <c r="E11" s="174"/>
      <c r="F11" s="41" t="s">
        <v>2</v>
      </c>
      <c r="G11" s="51"/>
      <c r="H11" s="51"/>
      <c r="I11" s="51"/>
      <c r="J11" s="51"/>
    </row>
    <row r="12" spans="1:255" x14ac:dyDescent="0.3">
      <c r="A12" s="166"/>
      <c r="B12" s="169" t="s">
        <v>147</v>
      </c>
      <c r="C12" s="174"/>
      <c r="D12" s="174"/>
      <c r="E12" s="174"/>
      <c r="F12" s="40" t="s">
        <v>148</v>
      </c>
      <c r="G12" s="50">
        <f>G14+G29+G75+G90</f>
        <v>-1085938.7</v>
      </c>
      <c r="H12" s="50">
        <f t="shared" ref="H12:J12" si="1">H14+H29+H75</f>
        <v>-546999</v>
      </c>
      <c r="I12" s="50">
        <f t="shared" si="1"/>
        <v>-546999</v>
      </c>
      <c r="J12" s="50">
        <f t="shared" si="1"/>
        <v>-546999</v>
      </c>
    </row>
    <row r="13" spans="1:255" x14ac:dyDescent="0.3">
      <c r="A13" s="166"/>
      <c r="B13" s="170"/>
      <c r="C13" s="173"/>
      <c r="D13" s="174"/>
      <c r="E13" s="174"/>
      <c r="F13" s="41" t="s">
        <v>2</v>
      </c>
      <c r="G13" s="51"/>
      <c r="H13" s="51"/>
      <c r="I13" s="51"/>
      <c r="J13" s="51"/>
    </row>
    <row r="14" spans="1:255" x14ac:dyDescent="0.3">
      <c r="A14" s="166"/>
      <c r="B14" s="170"/>
      <c r="C14" s="169" t="s">
        <v>33</v>
      </c>
      <c r="D14" s="174"/>
      <c r="E14" s="174"/>
      <c r="F14" s="40" t="s">
        <v>149</v>
      </c>
      <c r="G14" s="50">
        <f>G18</f>
        <v>-599151</v>
      </c>
      <c r="H14" s="50">
        <f t="shared" ref="H14:J14" si="2">H18</f>
        <v>-435247.3</v>
      </c>
      <c r="I14" s="50">
        <f t="shared" si="2"/>
        <v>-417304.4</v>
      </c>
      <c r="J14" s="50">
        <f t="shared" si="2"/>
        <v>-400000</v>
      </c>
    </row>
    <row r="15" spans="1:255" x14ac:dyDescent="0.3">
      <c r="A15" s="166"/>
      <c r="B15" s="170"/>
      <c r="C15" s="170"/>
      <c r="D15" s="173"/>
      <c r="E15" s="173"/>
      <c r="F15" s="47" t="s">
        <v>42</v>
      </c>
      <c r="G15" s="51"/>
      <c r="H15" s="51"/>
      <c r="I15" s="51"/>
      <c r="J15" s="51"/>
    </row>
    <row r="16" spans="1:255" x14ac:dyDescent="0.3">
      <c r="A16" s="166"/>
      <c r="B16" s="170"/>
      <c r="C16" s="170"/>
      <c r="D16" s="172"/>
      <c r="E16" s="172"/>
      <c r="F16" s="40" t="s">
        <v>26</v>
      </c>
      <c r="G16" s="50">
        <f>G14</f>
        <v>-599151</v>
      </c>
      <c r="H16" s="50">
        <f t="shared" ref="H16:J16" si="3">H14</f>
        <v>-435247.3</v>
      </c>
      <c r="I16" s="50">
        <f t="shared" si="3"/>
        <v>-417304.4</v>
      </c>
      <c r="J16" s="50">
        <f t="shared" si="3"/>
        <v>-400000</v>
      </c>
    </row>
    <row r="17" spans="1:10" x14ac:dyDescent="0.3">
      <c r="A17" s="166"/>
      <c r="B17" s="170"/>
      <c r="C17" s="170"/>
      <c r="D17" s="173"/>
      <c r="E17" s="173"/>
      <c r="F17" s="41" t="s">
        <v>2</v>
      </c>
      <c r="G17" s="51"/>
      <c r="H17" s="51"/>
      <c r="I17" s="51"/>
      <c r="J17" s="51"/>
    </row>
    <row r="18" spans="1:10" x14ac:dyDescent="0.3">
      <c r="A18" s="166"/>
      <c r="B18" s="170"/>
      <c r="C18" s="170"/>
      <c r="D18" s="175">
        <v>1099</v>
      </c>
      <c r="E18" s="172"/>
      <c r="F18" s="40" t="s">
        <v>108</v>
      </c>
      <c r="G18" s="50">
        <f>G20</f>
        <v>-599151</v>
      </c>
      <c r="H18" s="50">
        <f t="shared" ref="H18:J18" si="4">H20</f>
        <v>-435247.3</v>
      </c>
      <c r="I18" s="50">
        <f t="shared" si="4"/>
        <v>-417304.4</v>
      </c>
      <c r="J18" s="50">
        <f t="shared" si="4"/>
        <v>-400000</v>
      </c>
    </row>
    <row r="19" spans="1:10" x14ac:dyDescent="0.3">
      <c r="A19" s="166"/>
      <c r="B19" s="170"/>
      <c r="C19" s="170"/>
      <c r="D19" s="176"/>
      <c r="E19" s="173"/>
      <c r="F19" s="41" t="s">
        <v>2</v>
      </c>
      <c r="G19" s="51"/>
      <c r="H19" s="51"/>
      <c r="I19" s="51"/>
      <c r="J19" s="51"/>
    </row>
    <row r="20" spans="1:10" x14ac:dyDescent="0.3">
      <c r="A20" s="166"/>
      <c r="B20" s="170"/>
      <c r="C20" s="170"/>
      <c r="D20" s="176"/>
      <c r="E20" s="175">
        <v>11001</v>
      </c>
      <c r="F20" s="46" t="s">
        <v>146</v>
      </c>
      <c r="G20" s="50">
        <f>G22</f>
        <v>-599151</v>
      </c>
      <c r="H20" s="50">
        <f t="shared" ref="H20:J20" si="5">H22</f>
        <v>-435247.3</v>
      </c>
      <c r="I20" s="50">
        <f t="shared" si="5"/>
        <v>-417304.4</v>
      </c>
      <c r="J20" s="50">
        <f t="shared" si="5"/>
        <v>-400000</v>
      </c>
    </row>
    <row r="21" spans="1:10" x14ac:dyDescent="0.3">
      <c r="A21" s="166"/>
      <c r="B21" s="170"/>
      <c r="C21" s="170"/>
      <c r="D21" s="176"/>
      <c r="E21" s="176"/>
      <c r="F21" s="47" t="s">
        <v>159</v>
      </c>
      <c r="G21" s="51"/>
      <c r="H21" s="51"/>
      <c r="I21" s="51"/>
      <c r="J21" s="51"/>
    </row>
    <row r="22" spans="1:10" x14ac:dyDescent="0.3">
      <c r="A22" s="166"/>
      <c r="B22" s="170"/>
      <c r="C22" s="170"/>
      <c r="D22" s="176"/>
      <c r="E22" s="176"/>
      <c r="F22" s="48" t="s">
        <v>158</v>
      </c>
      <c r="G22" s="51">
        <f>G24</f>
        <v>-599151</v>
      </c>
      <c r="H22" s="51">
        <f t="shared" ref="H22:J22" si="6">H24</f>
        <v>-435247.3</v>
      </c>
      <c r="I22" s="51">
        <f t="shared" si="6"/>
        <v>-417304.4</v>
      </c>
      <c r="J22" s="51">
        <f t="shared" si="6"/>
        <v>-400000</v>
      </c>
    </row>
    <row r="23" spans="1:10" ht="27" x14ac:dyDescent="0.3">
      <c r="A23" s="166"/>
      <c r="B23" s="170"/>
      <c r="C23" s="170"/>
      <c r="D23" s="176"/>
      <c r="E23" s="176"/>
      <c r="F23" s="47" t="s">
        <v>44</v>
      </c>
      <c r="G23" s="51"/>
      <c r="H23" s="51"/>
      <c r="I23" s="51"/>
      <c r="J23" s="51"/>
    </row>
    <row r="24" spans="1:10" x14ac:dyDescent="0.3">
      <c r="A24" s="166"/>
      <c r="B24" s="170"/>
      <c r="C24" s="170"/>
      <c r="D24" s="176"/>
      <c r="E24" s="176"/>
      <c r="F24" s="46" t="s">
        <v>153</v>
      </c>
      <c r="G24" s="51">
        <f>G25</f>
        <v>-599151</v>
      </c>
      <c r="H24" s="51">
        <f t="shared" ref="H24:J27" si="7">H25</f>
        <v>-435247.3</v>
      </c>
      <c r="I24" s="51">
        <f t="shared" si="7"/>
        <v>-417304.4</v>
      </c>
      <c r="J24" s="51">
        <f t="shared" si="7"/>
        <v>-400000</v>
      </c>
    </row>
    <row r="25" spans="1:10" x14ac:dyDescent="0.3">
      <c r="A25" s="166"/>
      <c r="B25" s="170"/>
      <c r="C25" s="170"/>
      <c r="D25" s="176"/>
      <c r="E25" s="176"/>
      <c r="F25" s="46" t="s">
        <v>154</v>
      </c>
      <c r="G25" s="51">
        <f>G26</f>
        <v>-599151</v>
      </c>
      <c r="H25" s="51">
        <f t="shared" si="7"/>
        <v>-435247.3</v>
      </c>
      <c r="I25" s="51">
        <f t="shared" si="7"/>
        <v>-417304.4</v>
      </c>
      <c r="J25" s="51">
        <f t="shared" si="7"/>
        <v>-400000</v>
      </c>
    </row>
    <row r="26" spans="1:10" x14ac:dyDescent="0.3">
      <c r="A26" s="166"/>
      <c r="B26" s="170"/>
      <c r="C26" s="170"/>
      <c r="D26" s="176"/>
      <c r="E26" s="176"/>
      <c r="F26" s="46" t="s">
        <v>155</v>
      </c>
      <c r="G26" s="51">
        <f>G27</f>
        <v>-599151</v>
      </c>
      <c r="H26" s="51">
        <f t="shared" si="7"/>
        <v>-435247.3</v>
      </c>
      <c r="I26" s="51">
        <f t="shared" si="7"/>
        <v>-417304.4</v>
      </c>
      <c r="J26" s="51">
        <f t="shared" si="7"/>
        <v>-400000</v>
      </c>
    </row>
    <row r="27" spans="1:10" x14ac:dyDescent="0.3">
      <c r="A27" s="166"/>
      <c r="B27" s="170"/>
      <c r="C27" s="170"/>
      <c r="D27" s="176"/>
      <c r="E27" s="176"/>
      <c r="F27" s="49" t="s">
        <v>156</v>
      </c>
      <c r="G27" s="51">
        <f>G28</f>
        <v>-599151</v>
      </c>
      <c r="H27" s="51">
        <f t="shared" si="7"/>
        <v>-435247.3</v>
      </c>
      <c r="I27" s="51">
        <f t="shared" si="7"/>
        <v>-417304.4</v>
      </c>
      <c r="J27" s="51">
        <f t="shared" si="7"/>
        <v>-400000</v>
      </c>
    </row>
    <row r="28" spans="1:10" x14ac:dyDescent="0.3">
      <c r="A28" s="166"/>
      <c r="B28" s="170"/>
      <c r="C28" s="171"/>
      <c r="D28" s="176"/>
      <c r="E28" s="177"/>
      <c r="F28" s="49" t="s">
        <v>157</v>
      </c>
      <c r="G28" s="51">
        <f>'2'!E51</f>
        <v>-599151</v>
      </c>
      <c r="H28" s="51">
        <f>'2'!F51</f>
        <v>-435247.3</v>
      </c>
      <c r="I28" s="51">
        <f>'2'!G51</f>
        <v>-417304.4</v>
      </c>
      <c r="J28" s="51">
        <f>'2'!H51</f>
        <v>-400000</v>
      </c>
    </row>
    <row r="29" spans="1:10" x14ac:dyDescent="0.3">
      <c r="A29" s="166"/>
      <c r="B29" s="170"/>
      <c r="C29" s="169" t="s">
        <v>147</v>
      </c>
      <c r="D29" s="172"/>
      <c r="E29" s="172"/>
      <c r="F29" s="40" t="s">
        <v>160</v>
      </c>
      <c r="G29" s="50">
        <f>G33+G53+G64</f>
        <v>-28614.399999999998</v>
      </c>
      <c r="H29" s="50">
        <f t="shared" ref="H29:J29" si="8">H33+H53+H64</f>
        <v>-86751.700000000012</v>
      </c>
      <c r="I29" s="50">
        <f t="shared" si="8"/>
        <v>-104694.6</v>
      </c>
      <c r="J29" s="50">
        <f t="shared" si="8"/>
        <v>-121999.00000000001</v>
      </c>
    </row>
    <row r="30" spans="1:10" x14ac:dyDescent="0.3">
      <c r="A30" s="166"/>
      <c r="B30" s="170"/>
      <c r="C30" s="170"/>
      <c r="D30" s="173"/>
      <c r="E30" s="173"/>
      <c r="F30" s="47" t="s">
        <v>42</v>
      </c>
      <c r="G30" s="51"/>
      <c r="H30" s="51"/>
      <c r="I30" s="51"/>
      <c r="J30" s="51"/>
    </row>
    <row r="31" spans="1:10" x14ac:dyDescent="0.3">
      <c r="A31" s="166"/>
      <c r="B31" s="170"/>
      <c r="C31" s="170"/>
      <c r="D31" s="172"/>
      <c r="E31" s="172"/>
      <c r="F31" s="40" t="s">
        <v>26</v>
      </c>
      <c r="G31" s="50">
        <f>G29</f>
        <v>-28614.399999999998</v>
      </c>
      <c r="H31" s="50">
        <f t="shared" ref="H31:J31" si="9">H29</f>
        <v>-86751.700000000012</v>
      </c>
      <c r="I31" s="50">
        <f t="shared" si="9"/>
        <v>-104694.6</v>
      </c>
      <c r="J31" s="50">
        <f t="shared" si="9"/>
        <v>-121999.00000000001</v>
      </c>
    </row>
    <row r="32" spans="1:10" x14ac:dyDescent="0.3">
      <c r="A32" s="166"/>
      <c r="B32" s="170"/>
      <c r="C32" s="170"/>
      <c r="D32" s="173"/>
      <c r="E32" s="173"/>
      <c r="F32" s="41" t="s">
        <v>2</v>
      </c>
      <c r="G32" s="51"/>
      <c r="H32" s="51"/>
      <c r="I32" s="51"/>
      <c r="J32" s="51"/>
    </row>
    <row r="33" spans="1:10" x14ac:dyDescent="0.3">
      <c r="A33" s="166"/>
      <c r="B33" s="170"/>
      <c r="C33" s="170"/>
      <c r="D33" s="175">
        <v>1099</v>
      </c>
      <c r="E33" s="172"/>
      <c r="F33" s="40" t="s">
        <v>108</v>
      </c>
      <c r="G33" s="50">
        <f>G35+G44</f>
        <v>-7801.3</v>
      </c>
      <c r="H33" s="50">
        <f t="shared" ref="H33:J33" si="10">H35+H44</f>
        <v>-65938.600000000006</v>
      </c>
      <c r="I33" s="50">
        <f t="shared" si="10"/>
        <v>-83881.5</v>
      </c>
      <c r="J33" s="50">
        <f t="shared" si="10"/>
        <v>-101185.90000000001</v>
      </c>
    </row>
    <row r="34" spans="1:10" x14ac:dyDescent="0.3">
      <c r="A34" s="166"/>
      <c r="B34" s="170"/>
      <c r="C34" s="170"/>
      <c r="D34" s="176"/>
      <c r="E34" s="173"/>
      <c r="F34" s="41" t="s">
        <v>2</v>
      </c>
      <c r="G34" s="51"/>
      <c r="H34" s="51"/>
      <c r="I34" s="51"/>
      <c r="J34" s="51"/>
    </row>
    <row r="35" spans="1:10" ht="57" x14ac:dyDescent="0.3">
      <c r="A35" s="166"/>
      <c r="B35" s="170"/>
      <c r="C35" s="170"/>
      <c r="D35" s="176"/>
      <c r="E35" s="175">
        <v>11004</v>
      </c>
      <c r="F35" s="46" t="s">
        <v>98</v>
      </c>
      <c r="G35" s="61">
        <f>G37</f>
        <v>0</v>
      </c>
      <c r="H35" s="61">
        <f t="shared" ref="H35:J35" si="11">H37</f>
        <v>-33173.300000000003</v>
      </c>
      <c r="I35" s="61">
        <f t="shared" si="11"/>
        <v>-33173.300000000003</v>
      </c>
      <c r="J35" s="61">
        <f t="shared" si="11"/>
        <v>-33173.300000000003</v>
      </c>
    </row>
    <row r="36" spans="1:10" x14ac:dyDescent="0.3">
      <c r="A36" s="166"/>
      <c r="B36" s="170"/>
      <c r="C36" s="170"/>
      <c r="D36" s="176"/>
      <c r="E36" s="176"/>
      <c r="F36" s="47" t="s">
        <v>150</v>
      </c>
      <c r="G36" s="51"/>
      <c r="H36" s="51"/>
      <c r="I36" s="51"/>
      <c r="J36" s="51"/>
    </row>
    <row r="37" spans="1:10" x14ac:dyDescent="0.3">
      <c r="A37" s="166"/>
      <c r="B37" s="170"/>
      <c r="C37" s="170"/>
      <c r="D37" s="176"/>
      <c r="E37" s="176"/>
      <c r="F37" s="48" t="s">
        <v>151</v>
      </c>
      <c r="G37" s="51">
        <f>G39</f>
        <v>0</v>
      </c>
      <c r="H37" s="51">
        <f t="shared" ref="H37:J37" si="12">H39</f>
        <v>-33173.300000000003</v>
      </c>
      <c r="I37" s="51">
        <f t="shared" si="12"/>
        <v>-33173.300000000003</v>
      </c>
      <c r="J37" s="51">
        <f t="shared" si="12"/>
        <v>-33173.300000000003</v>
      </c>
    </row>
    <row r="38" spans="1:10" ht="27" x14ac:dyDescent="0.3">
      <c r="A38" s="166"/>
      <c r="B38" s="170"/>
      <c r="C38" s="170"/>
      <c r="D38" s="176"/>
      <c r="E38" s="176"/>
      <c r="F38" s="47" t="s">
        <v>152</v>
      </c>
      <c r="G38" s="51"/>
      <c r="H38" s="51"/>
      <c r="I38" s="51"/>
      <c r="J38" s="51"/>
    </row>
    <row r="39" spans="1:10" x14ac:dyDescent="0.3">
      <c r="A39" s="166"/>
      <c r="B39" s="170"/>
      <c r="C39" s="170"/>
      <c r="D39" s="176"/>
      <c r="E39" s="176"/>
      <c r="F39" s="46" t="s">
        <v>153</v>
      </c>
      <c r="G39" s="51">
        <f>G40</f>
        <v>0</v>
      </c>
      <c r="H39" s="51">
        <f t="shared" ref="H39:J42" si="13">H40</f>
        <v>-33173.300000000003</v>
      </c>
      <c r="I39" s="51">
        <f t="shared" si="13"/>
        <v>-33173.300000000003</v>
      </c>
      <c r="J39" s="51">
        <f t="shared" si="13"/>
        <v>-33173.300000000003</v>
      </c>
    </row>
    <row r="40" spans="1:10" x14ac:dyDescent="0.3">
      <c r="A40" s="166"/>
      <c r="B40" s="170"/>
      <c r="C40" s="170"/>
      <c r="D40" s="176"/>
      <c r="E40" s="176"/>
      <c r="F40" s="46" t="s">
        <v>154</v>
      </c>
      <c r="G40" s="51">
        <f>G41</f>
        <v>0</v>
      </c>
      <c r="H40" s="51">
        <f t="shared" si="13"/>
        <v>-33173.300000000003</v>
      </c>
      <c r="I40" s="51">
        <f t="shared" si="13"/>
        <v>-33173.300000000003</v>
      </c>
      <c r="J40" s="51">
        <f t="shared" si="13"/>
        <v>-33173.300000000003</v>
      </c>
    </row>
    <row r="41" spans="1:10" x14ac:dyDescent="0.3">
      <c r="A41" s="166"/>
      <c r="B41" s="170"/>
      <c r="C41" s="170"/>
      <c r="D41" s="176"/>
      <c r="E41" s="176"/>
      <c r="F41" s="46" t="s">
        <v>155</v>
      </c>
      <c r="G41" s="51">
        <f>G42</f>
        <v>0</v>
      </c>
      <c r="H41" s="51">
        <f t="shared" si="13"/>
        <v>-33173.300000000003</v>
      </c>
      <c r="I41" s="51">
        <f t="shared" si="13"/>
        <v>-33173.300000000003</v>
      </c>
      <c r="J41" s="51">
        <f t="shared" si="13"/>
        <v>-33173.300000000003</v>
      </c>
    </row>
    <row r="42" spans="1:10" x14ac:dyDescent="0.3">
      <c r="A42" s="166"/>
      <c r="B42" s="170"/>
      <c r="C42" s="170"/>
      <c r="D42" s="176"/>
      <c r="E42" s="176"/>
      <c r="F42" s="49" t="s">
        <v>156</v>
      </c>
      <c r="G42" s="51">
        <f>G43</f>
        <v>0</v>
      </c>
      <c r="H42" s="51">
        <f t="shared" si="13"/>
        <v>-33173.300000000003</v>
      </c>
      <c r="I42" s="51">
        <f t="shared" si="13"/>
        <v>-33173.300000000003</v>
      </c>
      <c r="J42" s="51">
        <f t="shared" si="13"/>
        <v>-33173.300000000003</v>
      </c>
    </row>
    <row r="43" spans="1:10" x14ac:dyDescent="0.3">
      <c r="A43" s="166"/>
      <c r="B43" s="170"/>
      <c r="C43" s="170"/>
      <c r="D43" s="176"/>
      <c r="E43" s="177"/>
      <c r="F43" s="49" t="s">
        <v>157</v>
      </c>
      <c r="G43" s="51">
        <f>'2'!E57</f>
        <v>0</v>
      </c>
      <c r="H43" s="51">
        <f>'2'!F57</f>
        <v>-33173.300000000003</v>
      </c>
      <c r="I43" s="51">
        <f>'2'!G57</f>
        <v>-33173.300000000003</v>
      </c>
      <c r="J43" s="51">
        <f>'2'!H57</f>
        <v>-33173.300000000003</v>
      </c>
    </row>
    <row r="44" spans="1:10" x14ac:dyDescent="0.3">
      <c r="A44" s="166"/>
      <c r="B44" s="170"/>
      <c r="C44" s="170"/>
      <c r="D44" s="176"/>
      <c r="E44" s="175">
        <v>11007</v>
      </c>
      <c r="F44" s="46" t="s">
        <v>109</v>
      </c>
      <c r="G44" s="61">
        <f>G46</f>
        <v>-7801.3</v>
      </c>
      <c r="H44" s="61">
        <f t="shared" ref="H44:J44" si="14">H46</f>
        <v>-32765.3</v>
      </c>
      <c r="I44" s="61">
        <f t="shared" si="14"/>
        <v>-50708.2</v>
      </c>
      <c r="J44" s="61">
        <f t="shared" si="14"/>
        <v>-68012.600000000006</v>
      </c>
    </row>
    <row r="45" spans="1:10" x14ac:dyDescent="0.3">
      <c r="A45" s="166"/>
      <c r="B45" s="170"/>
      <c r="C45" s="170"/>
      <c r="D45" s="176"/>
      <c r="E45" s="176"/>
      <c r="F45" s="47" t="s">
        <v>150</v>
      </c>
      <c r="G45" s="51"/>
      <c r="H45" s="51"/>
      <c r="I45" s="51"/>
      <c r="J45" s="51"/>
    </row>
    <row r="46" spans="1:10" x14ac:dyDescent="0.3">
      <c r="A46" s="166"/>
      <c r="B46" s="170"/>
      <c r="C46" s="170"/>
      <c r="D46" s="176"/>
      <c r="E46" s="176"/>
      <c r="F46" s="48" t="s">
        <v>151</v>
      </c>
      <c r="G46" s="51">
        <f>G48</f>
        <v>-7801.3</v>
      </c>
      <c r="H46" s="51">
        <f t="shared" ref="H46:J46" si="15">H48</f>
        <v>-32765.3</v>
      </c>
      <c r="I46" s="51">
        <f t="shared" si="15"/>
        <v>-50708.2</v>
      </c>
      <c r="J46" s="51">
        <f t="shared" si="15"/>
        <v>-68012.600000000006</v>
      </c>
    </row>
    <row r="47" spans="1:10" ht="27" x14ac:dyDescent="0.3">
      <c r="A47" s="166"/>
      <c r="B47" s="170"/>
      <c r="C47" s="170"/>
      <c r="D47" s="176"/>
      <c r="E47" s="176"/>
      <c r="F47" s="47" t="s">
        <v>152</v>
      </c>
      <c r="G47" s="51"/>
      <c r="H47" s="51"/>
      <c r="I47" s="51"/>
      <c r="J47" s="51"/>
    </row>
    <row r="48" spans="1:10" x14ac:dyDescent="0.3">
      <c r="A48" s="166"/>
      <c r="B48" s="170"/>
      <c r="C48" s="170"/>
      <c r="D48" s="176"/>
      <c r="E48" s="176"/>
      <c r="F48" s="46" t="s">
        <v>153</v>
      </c>
      <c r="G48" s="51">
        <f>G49</f>
        <v>-7801.3</v>
      </c>
      <c r="H48" s="51">
        <f t="shared" ref="H48:H51" si="16">H49</f>
        <v>-32765.3</v>
      </c>
      <c r="I48" s="51">
        <f t="shared" ref="I48:I51" si="17">I49</f>
        <v>-50708.2</v>
      </c>
      <c r="J48" s="51">
        <f t="shared" ref="J48:J51" si="18">J49</f>
        <v>-68012.600000000006</v>
      </c>
    </row>
    <row r="49" spans="1:10" x14ac:dyDescent="0.3">
      <c r="A49" s="166"/>
      <c r="B49" s="170"/>
      <c r="C49" s="170"/>
      <c r="D49" s="176"/>
      <c r="E49" s="176"/>
      <c r="F49" s="46" t="s">
        <v>154</v>
      </c>
      <c r="G49" s="51">
        <f>G50</f>
        <v>-7801.3</v>
      </c>
      <c r="H49" s="51">
        <f t="shared" si="16"/>
        <v>-32765.3</v>
      </c>
      <c r="I49" s="51">
        <f t="shared" si="17"/>
        <v>-50708.2</v>
      </c>
      <c r="J49" s="51">
        <f t="shared" si="18"/>
        <v>-68012.600000000006</v>
      </c>
    </row>
    <row r="50" spans="1:10" x14ac:dyDescent="0.3">
      <c r="A50" s="166"/>
      <c r="B50" s="170"/>
      <c r="C50" s="170"/>
      <c r="D50" s="176"/>
      <c r="E50" s="176"/>
      <c r="F50" s="46" t="s">
        <v>155</v>
      </c>
      <c r="G50" s="51">
        <f>G51</f>
        <v>-7801.3</v>
      </c>
      <c r="H50" s="51">
        <f t="shared" si="16"/>
        <v>-32765.3</v>
      </c>
      <c r="I50" s="51">
        <f t="shared" si="17"/>
        <v>-50708.2</v>
      </c>
      <c r="J50" s="51">
        <f t="shared" si="18"/>
        <v>-68012.600000000006</v>
      </c>
    </row>
    <row r="51" spans="1:10" x14ac:dyDescent="0.3">
      <c r="A51" s="166"/>
      <c r="B51" s="170"/>
      <c r="C51" s="170"/>
      <c r="D51" s="176"/>
      <c r="E51" s="176"/>
      <c r="F51" s="49" t="s">
        <v>156</v>
      </c>
      <c r="G51" s="51">
        <f>G52</f>
        <v>-7801.3</v>
      </c>
      <c r="H51" s="51">
        <f t="shared" si="16"/>
        <v>-32765.3</v>
      </c>
      <c r="I51" s="51">
        <f t="shared" si="17"/>
        <v>-50708.2</v>
      </c>
      <c r="J51" s="51">
        <f t="shared" si="18"/>
        <v>-68012.600000000006</v>
      </c>
    </row>
    <row r="52" spans="1:10" x14ac:dyDescent="0.3">
      <c r="A52" s="166"/>
      <c r="B52" s="170"/>
      <c r="C52" s="170"/>
      <c r="D52" s="176"/>
      <c r="E52" s="176"/>
      <c r="F52" s="49" t="s">
        <v>157</v>
      </c>
      <c r="G52" s="51">
        <f>'2'!E63</f>
        <v>-7801.3</v>
      </c>
      <c r="H52" s="51">
        <f>'2'!F63</f>
        <v>-32765.3</v>
      </c>
      <c r="I52" s="51">
        <f>'2'!G63</f>
        <v>-50708.2</v>
      </c>
      <c r="J52" s="51">
        <f>'2'!H63</f>
        <v>-68012.600000000006</v>
      </c>
    </row>
    <row r="53" spans="1:10" x14ac:dyDescent="0.3">
      <c r="A53" s="166"/>
      <c r="B53" s="170"/>
      <c r="C53" s="170"/>
      <c r="D53" s="167">
        <v>1200</v>
      </c>
      <c r="E53" s="167"/>
      <c r="F53" s="40" t="s">
        <v>143</v>
      </c>
      <c r="G53" s="50">
        <f>G55</f>
        <v>-17183.3</v>
      </c>
      <c r="H53" s="50">
        <f t="shared" ref="H53:J53" si="19">H55</f>
        <v>-17183.3</v>
      </c>
      <c r="I53" s="50">
        <f t="shared" si="19"/>
        <v>-17183.3</v>
      </c>
      <c r="J53" s="50">
        <f t="shared" si="19"/>
        <v>-17183.3</v>
      </c>
    </row>
    <row r="54" spans="1:10" x14ac:dyDescent="0.3">
      <c r="A54" s="166"/>
      <c r="B54" s="170"/>
      <c r="C54" s="170"/>
      <c r="D54" s="167"/>
      <c r="E54" s="167"/>
      <c r="F54" s="41" t="s">
        <v>2</v>
      </c>
      <c r="G54" s="51"/>
      <c r="H54" s="51"/>
      <c r="I54" s="51"/>
      <c r="J54" s="51"/>
    </row>
    <row r="55" spans="1:10" ht="42.75" x14ac:dyDescent="0.3">
      <c r="A55" s="166"/>
      <c r="B55" s="170"/>
      <c r="C55" s="170"/>
      <c r="D55" s="167"/>
      <c r="E55" s="167">
        <v>11004</v>
      </c>
      <c r="F55" s="46" t="s">
        <v>123</v>
      </c>
      <c r="G55" s="61">
        <f>G57</f>
        <v>-17183.3</v>
      </c>
      <c r="H55" s="61">
        <f t="shared" ref="H55:J55" si="20">H57</f>
        <v>-17183.3</v>
      </c>
      <c r="I55" s="61">
        <f t="shared" si="20"/>
        <v>-17183.3</v>
      </c>
      <c r="J55" s="61">
        <f t="shared" si="20"/>
        <v>-17183.3</v>
      </c>
    </row>
    <row r="56" spans="1:10" x14ac:dyDescent="0.3">
      <c r="A56" s="166"/>
      <c r="B56" s="170"/>
      <c r="C56" s="170"/>
      <c r="D56" s="167"/>
      <c r="E56" s="167"/>
      <c r="F56" s="47" t="s">
        <v>150</v>
      </c>
      <c r="G56" s="51"/>
      <c r="H56" s="51"/>
      <c r="I56" s="51"/>
      <c r="J56" s="51"/>
    </row>
    <row r="57" spans="1:10" x14ac:dyDescent="0.3">
      <c r="A57" s="166"/>
      <c r="B57" s="170"/>
      <c r="C57" s="170"/>
      <c r="D57" s="167"/>
      <c r="E57" s="167"/>
      <c r="F57" s="48" t="s">
        <v>151</v>
      </c>
      <c r="G57" s="51">
        <f>G59</f>
        <v>-17183.3</v>
      </c>
      <c r="H57" s="51">
        <f t="shared" ref="H57:J57" si="21">H59</f>
        <v>-17183.3</v>
      </c>
      <c r="I57" s="51">
        <f t="shared" si="21"/>
        <v>-17183.3</v>
      </c>
      <c r="J57" s="51">
        <f t="shared" si="21"/>
        <v>-17183.3</v>
      </c>
    </row>
    <row r="58" spans="1:10" ht="27" x14ac:dyDescent="0.3">
      <c r="A58" s="166"/>
      <c r="B58" s="170"/>
      <c r="C58" s="170"/>
      <c r="D58" s="167"/>
      <c r="E58" s="167"/>
      <c r="F58" s="47" t="s">
        <v>152</v>
      </c>
      <c r="G58" s="51"/>
      <c r="H58" s="51"/>
      <c r="I58" s="51"/>
      <c r="J58" s="51"/>
    </row>
    <row r="59" spans="1:10" x14ac:dyDescent="0.3">
      <c r="A59" s="166"/>
      <c r="B59" s="170"/>
      <c r="C59" s="170"/>
      <c r="D59" s="167"/>
      <c r="E59" s="167"/>
      <c r="F59" s="46" t="s">
        <v>153</v>
      </c>
      <c r="G59" s="51">
        <f>G60</f>
        <v>-17183.3</v>
      </c>
      <c r="H59" s="51">
        <f t="shared" ref="H59:J62" si="22">H60</f>
        <v>-17183.3</v>
      </c>
      <c r="I59" s="51">
        <f t="shared" si="22"/>
        <v>-17183.3</v>
      </c>
      <c r="J59" s="51">
        <f t="shared" si="22"/>
        <v>-17183.3</v>
      </c>
    </row>
    <row r="60" spans="1:10" x14ac:dyDescent="0.3">
      <c r="A60" s="166"/>
      <c r="B60" s="170"/>
      <c r="C60" s="170"/>
      <c r="D60" s="167"/>
      <c r="E60" s="167"/>
      <c r="F60" s="46" t="s">
        <v>154</v>
      </c>
      <c r="G60" s="51">
        <f>G61</f>
        <v>-17183.3</v>
      </c>
      <c r="H60" s="51">
        <f t="shared" si="22"/>
        <v>-17183.3</v>
      </c>
      <c r="I60" s="51">
        <f t="shared" si="22"/>
        <v>-17183.3</v>
      </c>
      <c r="J60" s="51">
        <f t="shared" si="22"/>
        <v>-17183.3</v>
      </c>
    </row>
    <row r="61" spans="1:10" x14ac:dyDescent="0.3">
      <c r="A61" s="166"/>
      <c r="B61" s="170"/>
      <c r="C61" s="170"/>
      <c r="D61" s="167"/>
      <c r="E61" s="167"/>
      <c r="F61" s="46" t="s">
        <v>155</v>
      </c>
      <c r="G61" s="51">
        <f>G62</f>
        <v>-17183.3</v>
      </c>
      <c r="H61" s="51">
        <f t="shared" si="22"/>
        <v>-17183.3</v>
      </c>
      <c r="I61" s="51">
        <f t="shared" si="22"/>
        <v>-17183.3</v>
      </c>
      <c r="J61" s="51">
        <f t="shared" si="22"/>
        <v>-17183.3</v>
      </c>
    </row>
    <row r="62" spans="1:10" x14ac:dyDescent="0.3">
      <c r="A62" s="166"/>
      <c r="B62" s="170"/>
      <c r="C62" s="170"/>
      <c r="D62" s="167"/>
      <c r="E62" s="167"/>
      <c r="F62" s="49" t="s">
        <v>156</v>
      </c>
      <c r="G62" s="51">
        <f>G63</f>
        <v>-17183.3</v>
      </c>
      <c r="H62" s="51">
        <f t="shared" si="22"/>
        <v>-17183.3</v>
      </c>
      <c r="I62" s="51">
        <f t="shared" si="22"/>
        <v>-17183.3</v>
      </c>
      <c r="J62" s="51">
        <f t="shared" si="22"/>
        <v>-17183.3</v>
      </c>
    </row>
    <row r="63" spans="1:10" x14ac:dyDescent="0.3">
      <c r="A63" s="166"/>
      <c r="B63" s="170"/>
      <c r="C63" s="170"/>
      <c r="D63" s="167"/>
      <c r="E63" s="167"/>
      <c r="F63" s="49" t="s">
        <v>157</v>
      </c>
      <c r="G63" s="51">
        <f>'2'!E108</f>
        <v>-17183.3</v>
      </c>
      <c r="H63" s="51">
        <f>'2'!F108</f>
        <v>-17183.3</v>
      </c>
      <c r="I63" s="51">
        <f>'2'!G108</f>
        <v>-17183.3</v>
      </c>
      <c r="J63" s="51">
        <f>'2'!H108</f>
        <v>-17183.3</v>
      </c>
    </row>
    <row r="64" spans="1:10" x14ac:dyDescent="0.3">
      <c r="A64" s="166"/>
      <c r="B64" s="170"/>
      <c r="C64" s="170"/>
      <c r="D64" s="167">
        <v>1208</v>
      </c>
      <c r="E64" s="167"/>
      <c r="F64" s="40" t="s">
        <v>133</v>
      </c>
      <c r="G64" s="50">
        <f>G66</f>
        <v>-3629.8</v>
      </c>
      <c r="H64" s="50">
        <f t="shared" ref="H64:J64" si="23">H66</f>
        <v>-3629.8</v>
      </c>
      <c r="I64" s="50">
        <f t="shared" si="23"/>
        <v>-3629.8</v>
      </c>
      <c r="J64" s="50">
        <f t="shared" si="23"/>
        <v>-3629.8</v>
      </c>
    </row>
    <row r="65" spans="1:10" x14ac:dyDescent="0.3">
      <c r="A65" s="166"/>
      <c r="B65" s="170"/>
      <c r="C65" s="170"/>
      <c r="D65" s="167"/>
      <c r="E65" s="167"/>
      <c r="F65" s="41" t="s">
        <v>2</v>
      </c>
      <c r="G65" s="51"/>
      <c r="H65" s="51"/>
      <c r="I65" s="51"/>
      <c r="J65" s="51"/>
    </row>
    <row r="66" spans="1:10" x14ac:dyDescent="0.3">
      <c r="A66" s="166"/>
      <c r="B66" s="170"/>
      <c r="C66" s="170"/>
      <c r="D66" s="167"/>
      <c r="E66" s="167">
        <v>11001</v>
      </c>
      <c r="F66" s="12" t="s">
        <v>136</v>
      </c>
      <c r="G66" s="61">
        <f>G68</f>
        <v>-3629.8</v>
      </c>
      <c r="H66" s="61">
        <f t="shared" ref="H66:J66" si="24">H68</f>
        <v>-3629.8</v>
      </c>
      <c r="I66" s="61">
        <f t="shared" si="24"/>
        <v>-3629.8</v>
      </c>
      <c r="J66" s="61">
        <f t="shared" si="24"/>
        <v>-3629.8</v>
      </c>
    </row>
    <row r="67" spans="1:10" x14ac:dyDescent="0.3">
      <c r="A67" s="166"/>
      <c r="B67" s="170"/>
      <c r="C67" s="170"/>
      <c r="D67" s="167"/>
      <c r="E67" s="167"/>
      <c r="F67" s="47" t="s">
        <v>150</v>
      </c>
      <c r="G67" s="51"/>
      <c r="H67" s="51"/>
      <c r="I67" s="51"/>
      <c r="J67" s="51"/>
    </row>
    <row r="68" spans="1:10" x14ac:dyDescent="0.3">
      <c r="A68" s="166"/>
      <c r="B68" s="170"/>
      <c r="C68" s="170"/>
      <c r="D68" s="167"/>
      <c r="E68" s="167"/>
      <c r="F68" s="48" t="s">
        <v>151</v>
      </c>
      <c r="G68" s="51">
        <f>G70</f>
        <v>-3629.8</v>
      </c>
      <c r="H68" s="51">
        <f t="shared" ref="H68:J68" si="25">H70</f>
        <v>-3629.8</v>
      </c>
      <c r="I68" s="51">
        <f t="shared" si="25"/>
        <v>-3629.8</v>
      </c>
      <c r="J68" s="51">
        <f t="shared" si="25"/>
        <v>-3629.8</v>
      </c>
    </row>
    <row r="69" spans="1:10" ht="27" x14ac:dyDescent="0.3">
      <c r="A69" s="166"/>
      <c r="B69" s="170"/>
      <c r="C69" s="170"/>
      <c r="D69" s="167"/>
      <c r="E69" s="167"/>
      <c r="F69" s="47" t="s">
        <v>152</v>
      </c>
      <c r="G69" s="51"/>
      <c r="H69" s="51"/>
      <c r="I69" s="51"/>
      <c r="J69" s="51"/>
    </row>
    <row r="70" spans="1:10" x14ac:dyDescent="0.3">
      <c r="A70" s="166"/>
      <c r="B70" s="170"/>
      <c r="C70" s="170"/>
      <c r="D70" s="167"/>
      <c r="E70" s="167"/>
      <c r="F70" s="46" t="s">
        <v>153</v>
      </c>
      <c r="G70" s="51">
        <f>G71</f>
        <v>-3629.8</v>
      </c>
      <c r="H70" s="51">
        <f t="shared" ref="H70:H73" si="26">H71</f>
        <v>-3629.8</v>
      </c>
      <c r="I70" s="51">
        <f t="shared" ref="I70:I73" si="27">I71</f>
        <v>-3629.8</v>
      </c>
      <c r="J70" s="51">
        <f t="shared" ref="J70:J73" si="28">J71</f>
        <v>-3629.8</v>
      </c>
    </row>
    <row r="71" spans="1:10" x14ac:dyDescent="0.3">
      <c r="A71" s="166"/>
      <c r="B71" s="170"/>
      <c r="C71" s="170"/>
      <c r="D71" s="167"/>
      <c r="E71" s="167"/>
      <c r="F71" s="46" t="s">
        <v>154</v>
      </c>
      <c r="G71" s="51">
        <f>G72</f>
        <v>-3629.8</v>
      </c>
      <c r="H71" s="51">
        <f t="shared" si="26"/>
        <v>-3629.8</v>
      </c>
      <c r="I71" s="51">
        <f t="shared" si="27"/>
        <v>-3629.8</v>
      </c>
      <c r="J71" s="51">
        <f t="shared" si="28"/>
        <v>-3629.8</v>
      </c>
    </row>
    <row r="72" spans="1:10" x14ac:dyDescent="0.3">
      <c r="A72" s="166"/>
      <c r="B72" s="170"/>
      <c r="C72" s="170"/>
      <c r="D72" s="167"/>
      <c r="E72" s="167"/>
      <c r="F72" s="46" t="s">
        <v>155</v>
      </c>
      <c r="G72" s="51">
        <f>G73</f>
        <v>-3629.8</v>
      </c>
      <c r="H72" s="51">
        <f t="shared" si="26"/>
        <v>-3629.8</v>
      </c>
      <c r="I72" s="51">
        <f t="shared" si="27"/>
        <v>-3629.8</v>
      </c>
      <c r="J72" s="51">
        <f t="shared" si="28"/>
        <v>-3629.8</v>
      </c>
    </row>
    <row r="73" spans="1:10" x14ac:dyDescent="0.3">
      <c r="A73" s="166"/>
      <c r="B73" s="170"/>
      <c r="C73" s="170"/>
      <c r="D73" s="167"/>
      <c r="E73" s="167"/>
      <c r="F73" s="49" t="s">
        <v>156</v>
      </c>
      <c r="G73" s="51">
        <f>G74</f>
        <v>-3629.8</v>
      </c>
      <c r="H73" s="51">
        <f t="shared" si="26"/>
        <v>-3629.8</v>
      </c>
      <c r="I73" s="51">
        <f t="shared" si="27"/>
        <v>-3629.8</v>
      </c>
      <c r="J73" s="51">
        <f t="shared" si="28"/>
        <v>-3629.8</v>
      </c>
    </row>
    <row r="74" spans="1:10" x14ac:dyDescent="0.3">
      <c r="A74" s="166"/>
      <c r="B74" s="170"/>
      <c r="C74" s="171"/>
      <c r="D74" s="167"/>
      <c r="E74" s="167"/>
      <c r="F74" s="49" t="s">
        <v>157</v>
      </c>
      <c r="G74" s="51">
        <f>'2'!E153</f>
        <v>-3629.8</v>
      </c>
      <c r="H74" s="51">
        <f>'2'!F153</f>
        <v>-3629.8</v>
      </c>
      <c r="I74" s="51">
        <f>'2'!G153</f>
        <v>-3629.8</v>
      </c>
      <c r="J74" s="51">
        <f>'2'!H153</f>
        <v>-3629.8</v>
      </c>
    </row>
    <row r="75" spans="1:10" x14ac:dyDescent="0.3">
      <c r="A75" s="166"/>
      <c r="B75" s="170"/>
      <c r="C75" s="169" t="s">
        <v>161</v>
      </c>
      <c r="D75" s="176"/>
      <c r="E75" s="176"/>
      <c r="F75" s="40" t="s">
        <v>162</v>
      </c>
      <c r="G75" s="50">
        <f>G79</f>
        <v>-25000</v>
      </c>
      <c r="H75" s="50">
        <f t="shared" ref="H75:J75" si="29">H79</f>
        <v>-25000</v>
      </c>
      <c r="I75" s="50">
        <f t="shared" si="29"/>
        <v>-25000</v>
      </c>
      <c r="J75" s="50">
        <f t="shared" si="29"/>
        <v>-25000</v>
      </c>
    </row>
    <row r="76" spans="1:10" x14ac:dyDescent="0.3">
      <c r="A76" s="166"/>
      <c r="B76" s="170"/>
      <c r="C76" s="170"/>
      <c r="D76" s="177"/>
      <c r="E76" s="177"/>
      <c r="F76" s="41" t="s">
        <v>2</v>
      </c>
      <c r="G76" s="51"/>
      <c r="H76" s="51"/>
      <c r="I76" s="51"/>
      <c r="J76" s="51"/>
    </row>
    <row r="77" spans="1:10" x14ac:dyDescent="0.3">
      <c r="A77" s="166"/>
      <c r="B77" s="170"/>
      <c r="C77" s="170"/>
      <c r="D77" s="172"/>
      <c r="E77" s="172"/>
      <c r="F77" s="40" t="s">
        <v>26</v>
      </c>
      <c r="G77" s="50">
        <f>G75</f>
        <v>-25000</v>
      </c>
      <c r="H77" s="50">
        <f t="shared" ref="H77:J77" si="30">H75</f>
        <v>-25000</v>
      </c>
      <c r="I77" s="50">
        <f t="shared" si="30"/>
        <v>-25000</v>
      </c>
      <c r="J77" s="50">
        <f t="shared" si="30"/>
        <v>-25000</v>
      </c>
    </row>
    <row r="78" spans="1:10" x14ac:dyDescent="0.3">
      <c r="A78" s="166"/>
      <c r="B78" s="170"/>
      <c r="C78" s="170"/>
      <c r="D78" s="173"/>
      <c r="E78" s="173"/>
      <c r="F78" s="41" t="s">
        <v>2</v>
      </c>
      <c r="G78" s="51"/>
      <c r="H78" s="51"/>
      <c r="I78" s="51"/>
      <c r="J78" s="51"/>
    </row>
    <row r="79" spans="1:10" ht="29.25" x14ac:dyDescent="0.3">
      <c r="A79" s="166"/>
      <c r="B79" s="170"/>
      <c r="C79" s="170"/>
      <c r="D79" s="167">
        <v>1207</v>
      </c>
      <c r="E79" s="175"/>
      <c r="F79" s="87" t="s">
        <v>125</v>
      </c>
      <c r="G79" s="50">
        <f>G81</f>
        <v>-25000</v>
      </c>
      <c r="H79" s="50">
        <f t="shared" ref="H79:J79" si="31">H81</f>
        <v>-25000</v>
      </c>
      <c r="I79" s="50">
        <f t="shared" si="31"/>
        <v>-25000</v>
      </c>
      <c r="J79" s="50">
        <f t="shared" si="31"/>
        <v>-25000</v>
      </c>
    </row>
    <row r="80" spans="1:10" x14ac:dyDescent="0.3">
      <c r="A80" s="166"/>
      <c r="B80" s="170"/>
      <c r="C80" s="170"/>
      <c r="D80" s="167"/>
      <c r="E80" s="177"/>
      <c r="F80" s="41" t="s">
        <v>2</v>
      </c>
      <c r="G80" s="51"/>
      <c r="H80" s="51"/>
      <c r="I80" s="51"/>
      <c r="J80" s="51"/>
    </row>
    <row r="81" spans="1:10" x14ac:dyDescent="0.3">
      <c r="A81" s="166"/>
      <c r="B81" s="170"/>
      <c r="C81" s="170"/>
      <c r="D81" s="167"/>
      <c r="E81" s="167">
        <v>11002</v>
      </c>
      <c r="F81" s="12" t="s">
        <v>163</v>
      </c>
      <c r="G81" s="50">
        <f>G83</f>
        <v>-25000</v>
      </c>
      <c r="H81" s="50">
        <f t="shared" ref="H81:J81" si="32">H83</f>
        <v>-25000</v>
      </c>
      <c r="I81" s="50">
        <f t="shared" si="32"/>
        <v>-25000</v>
      </c>
      <c r="J81" s="50">
        <f t="shared" si="32"/>
        <v>-25000</v>
      </c>
    </row>
    <row r="82" spans="1:10" x14ac:dyDescent="0.3">
      <c r="A82" s="166"/>
      <c r="B82" s="170"/>
      <c r="C82" s="170"/>
      <c r="D82" s="167"/>
      <c r="E82" s="167"/>
      <c r="F82" s="47" t="s">
        <v>150</v>
      </c>
      <c r="G82" s="51"/>
      <c r="H82" s="51"/>
      <c r="I82" s="51"/>
      <c r="J82" s="51"/>
    </row>
    <row r="83" spans="1:10" x14ac:dyDescent="0.3">
      <c r="A83" s="166"/>
      <c r="B83" s="170"/>
      <c r="C83" s="170"/>
      <c r="D83" s="167"/>
      <c r="E83" s="167"/>
      <c r="F83" s="48" t="s">
        <v>151</v>
      </c>
      <c r="G83" s="51">
        <f>G85</f>
        <v>-25000</v>
      </c>
      <c r="H83" s="51">
        <f t="shared" ref="H83:J83" si="33">H85</f>
        <v>-25000</v>
      </c>
      <c r="I83" s="51">
        <f t="shared" si="33"/>
        <v>-25000</v>
      </c>
      <c r="J83" s="51">
        <f t="shared" si="33"/>
        <v>-25000</v>
      </c>
    </row>
    <row r="84" spans="1:10" ht="27" x14ac:dyDescent="0.3">
      <c r="A84" s="166"/>
      <c r="B84" s="170"/>
      <c r="C84" s="170"/>
      <c r="D84" s="167"/>
      <c r="E84" s="167"/>
      <c r="F84" s="47" t="s">
        <v>152</v>
      </c>
      <c r="G84" s="51"/>
      <c r="H84" s="51"/>
      <c r="I84" s="51"/>
      <c r="J84" s="51"/>
    </row>
    <row r="85" spans="1:10" x14ac:dyDescent="0.3">
      <c r="A85" s="166"/>
      <c r="B85" s="170"/>
      <c r="C85" s="170"/>
      <c r="D85" s="167"/>
      <c r="E85" s="167"/>
      <c r="F85" s="46" t="s">
        <v>153</v>
      </c>
      <c r="G85" s="51">
        <f>G86</f>
        <v>-25000</v>
      </c>
      <c r="H85" s="51">
        <f t="shared" ref="H85:H88" si="34">H86</f>
        <v>-25000</v>
      </c>
      <c r="I85" s="51">
        <f t="shared" ref="I85:I88" si="35">I86</f>
        <v>-25000</v>
      </c>
      <c r="J85" s="51">
        <f t="shared" ref="J85:J88" si="36">J86</f>
        <v>-25000</v>
      </c>
    </row>
    <row r="86" spans="1:10" x14ac:dyDescent="0.3">
      <c r="A86" s="166"/>
      <c r="B86" s="170"/>
      <c r="C86" s="170"/>
      <c r="D86" s="167"/>
      <c r="E86" s="167"/>
      <c r="F86" s="46" t="s">
        <v>154</v>
      </c>
      <c r="G86" s="51">
        <f>G87</f>
        <v>-25000</v>
      </c>
      <c r="H86" s="51">
        <f t="shared" si="34"/>
        <v>-25000</v>
      </c>
      <c r="I86" s="51">
        <f t="shared" si="35"/>
        <v>-25000</v>
      </c>
      <c r="J86" s="51">
        <f t="shared" si="36"/>
        <v>-25000</v>
      </c>
    </row>
    <row r="87" spans="1:10" x14ac:dyDescent="0.3">
      <c r="A87" s="166"/>
      <c r="B87" s="170"/>
      <c r="C87" s="170"/>
      <c r="D87" s="167"/>
      <c r="E87" s="167"/>
      <c r="F87" s="46" t="s">
        <v>155</v>
      </c>
      <c r="G87" s="51">
        <f>G88</f>
        <v>-25000</v>
      </c>
      <c r="H87" s="51">
        <f t="shared" si="34"/>
        <v>-25000</v>
      </c>
      <c r="I87" s="51">
        <f t="shared" si="35"/>
        <v>-25000</v>
      </c>
      <c r="J87" s="51">
        <f t="shared" si="36"/>
        <v>-25000</v>
      </c>
    </row>
    <row r="88" spans="1:10" x14ac:dyDescent="0.3">
      <c r="A88" s="166"/>
      <c r="B88" s="170"/>
      <c r="C88" s="170"/>
      <c r="D88" s="167"/>
      <c r="E88" s="167"/>
      <c r="F88" s="49" t="s">
        <v>156</v>
      </c>
      <c r="G88" s="51">
        <f>G89</f>
        <v>-25000</v>
      </c>
      <c r="H88" s="51">
        <f t="shared" si="34"/>
        <v>-25000</v>
      </c>
      <c r="I88" s="51">
        <f t="shared" si="35"/>
        <v>-25000</v>
      </c>
      <c r="J88" s="51">
        <f t="shared" si="36"/>
        <v>-25000</v>
      </c>
    </row>
    <row r="89" spans="1:10" x14ac:dyDescent="0.3">
      <c r="A89" s="166"/>
      <c r="B89" s="170"/>
      <c r="C89" s="171"/>
      <c r="D89" s="167"/>
      <c r="E89" s="167"/>
      <c r="F89" s="49" t="s">
        <v>157</v>
      </c>
      <c r="G89" s="51">
        <f>'2'!E140</f>
        <v>-25000</v>
      </c>
      <c r="H89" s="51">
        <f>'2'!F140</f>
        <v>-25000</v>
      </c>
      <c r="I89" s="51">
        <f>'2'!G140</f>
        <v>-25000</v>
      </c>
      <c r="J89" s="51">
        <f>'2'!H140</f>
        <v>-25000</v>
      </c>
    </row>
    <row r="90" spans="1:10" x14ac:dyDescent="0.3">
      <c r="A90" s="166"/>
      <c r="B90" s="170"/>
      <c r="C90" s="169" t="s">
        <v>53</v>
      </c>
      <c r="D90" s="176"/>
      <c r="E90" s="176"/>
      <c r="F90" s="40" t="s">
        <v>360</v>
      </c>
      <c r="G90" s="50">
        <f>G94</f>
        <v>-433173.3</v>
      </c>
      <c r="H90" s="50">
        <f t="shared" ref="H90:J90" si="37">H94</f>
        <v>0</v>
      </c>
      <c r="I90" s="50">
        <f t="shared" si="37"/>
        <v>0</v>
      </c>
      <c r="J90" s="50">
        <f t="shared" si="37"/>
        <v>0</v>
      </c>
    </row>
    <row r="91" spans="1:10" x14ac:dyDescent="0.3">
      <c r="A91" s="166"/>
      <c r="B91" s="170"/>
      <c r="C91" s="170"/>
      <c r="D91" s="177"/>
      <c r="E91" s="177"/>
      <c r="F91" s="41" t="s">
        <v>2</v>
      </c>
      <c r="G91" s="51"/>
      <c r="H91" s="51"/>
      <c r="I91" s="51"/>
      <c r="J91" s="51"/>
    </row>
    <row r="92" spans="1:10" x14ac:dyDescent="0.3">
      <c r="A92" s="166"/>
      <c r="B92" s="170"/>
      <c r="C92" s="170"/>
      <c r="D92" s="172"/>
      <c r="E92" s="172"/>
      <c r="F92" s="40" t="s">
        <v>26</v>
      </c>
      <c r="G92" s="50">
        <f>G90</f>
        <v>-433173.3</v>
      </c>
      <c r="H92" s="50">
        <f t="shared" ref="H92:J92" si="38">H90</f>
        <v>0</v>
      </c>
      <c r="I92" s="50">
        <f t="shared" si="38"/>
        <v>0</v>
      </c>
      <c r="J92" s="50">
        <f t="shared" si="38"/>
        <v>0</v>
      </c>
    </row>
    <row r="93" spans="1:10" x14ac:dyDescent="0.3">
      <c r="A93" s="166"/>
      <c r="B93" s="170"/>
      <c r="C93" s="170"/>
      <c r="D93" s="173"/>
      <c r="E93" s="173"/>
      <c r="F93" s="41" t="s">
        <v>2</v>
      </c>
      <c r="G93" s="51"/>
      <c r="H93" s="51"/>
      <c r="I93" s="51"/>
      <c r="J93" s="51"/>
    </row>
    <row r="94" spans="1:10" x14ac:dyDescent="0.3">
      <c r="A94" s="166"/>
      <c r="B94" s="170"/>
      <c r="C94" s="170"/>
      <c r="D94" s="167">
        <v>1201</v>
      </c>
      <c r="E94" s="175"/>
      <c r="F94" s="87" t="s">
        <v>354</v>
      </c>
      <c r="G94" s="50">
        <f>G96</f>
        <v>-433173.3</v>
      </c>
      <c r="H94" s="50">
        <f t="shared" ref="H94:J94" si="39">H96</f>
        <v>0</v>
      </c>
      <c r="I94" s="50">
        <f t="shared" si="39"/>
        <v>0</v>
      </c>
      <c r="J94" s="50">
        <f t="shared" si="39"/>
        <v>0</v>
      </c>
    </row>
    <row r="95" spans="1:10" x14ac:dyDescent="0.3">
      <c r="A95" s="166"/>
      <c r="B95" s="170"/>
      <c r="C95" s="170"/>
      <c r="D95" s="167"/>
      <c r="E95" s="177"/>
      <c r="F95" s="41" t="s">
        <v>2</v>
      </c>
      <c r="G95" s="51"/>
      <c r="H95" s="51"/>
      <c r="I95" s="51"/>
      <c r="J95" s="51"/>
    </row>
    <row r="96" spans="1:10" x14ac:dyDescent="0.3">
      <c r="A96" s="166"/>
      <c r="B96" s="170"/>
      <c r="C96" s="170"/>
      <c r="D96" s="167"/>
      <c r="E96" s="167">
        <v>11001</v>
      </c>
      <c r="F96" s="12" t="s">
        <v>361</v>
      </c>
      <c r="G96" s="50">
        <f>G98</f>
        <v>-433173.3</v>
      </c>
      <c r="H96" s="50">
        <f t="shared" ref="H96:J96" si="40">H98</f>
        <v>0</v>
      </c>
      <c r="I96" s="50">
        <f t="shared" si="40"/>
        <v>0</v>
      </c>
      <c r="J96" s="50">
        <f t="shared" si="40"/>
        <v>0</v>
      </c>
    </row>
    <row r="97" spans="1:10" x14ac:dyDescent="0.3">
      <c r="A97" s="166"/>
      <c r="B97" s="170"/>
      <c r="C97" s="170"/>
      <c r="D97" s="167"/>
      <c r="E97" s="167"/>
      <c r="F97" s="47" t="s">
        <v>150</v>
      </c>
      <c r="G97" s="51"/>
      <c r="H97" s="51"/>
      <c r="I97" s="51"/>
      <c r="J97" s="51"/>
    </row>
    <row r="98" spans="1:10" x14ac:dyDescent="0.3">
      <c r="A98" s="166"/>
      <c r="B98" s="170"/>
      <c r="C98" s="170"/>
      <c r="D98" s="167"/>
      <c r="E98" s="167"/>
      <c r="F98" s="48" t="s">
        <v>151</v>
      </c>
      <c r="G98" s="51">
        <f>G100</f>
        <v>-433173.3</v>
      </c>
      <c r="H98" s="51">
        <f t="shared" ref="H98:J98" si="41">H100</f>
        <v>0</v>
      </c>
      <c r="I98" s="51">
        <f t="shared" si="41"/>
        <v>0</v>
      </c>
      <c r="J98" s="51">
        <f t="shared" si="41"/>
        <v>0</v>
      </c>
    </row>
    <row r="99" spans="1:10" ht="27" x14ac:dyDescent="0.3">
      <c r="A99" s="166"/>
      <c r="B99" s="170"/>
      <c r="C99" s="170"/>
      <c r="D99" s="167"/>
      <c r="E99" s="167"/>
      <c r="F99" s="47" t="s">
        <v>152</v>
      </c>
      <c r="G99" s="51"/>
      <c r="H99" s="51"/>
      <c r="I99" s="51"/>
      <c r="J99" s="51"/>
    </row>
    <row r="100" spans="1:10" x14ac:dyDescent="0.3">
      <c r="A100" s="166"/>
      <c r="B100" s="170"/>
      <c r="C100" s="170"/>
      <c r="D100" s="167"/>
      <c r="E100" s="167"/>
      <c r="F100" s="46" t="s">
        <v>153</v>
      </c>
      <c r="G100" s="51">
        <f>G101</f>
        <v>-433173.3</v>
      </c>
      <c r="H100" s="51">
        <f t="shared" ref="H100:J103" si="42">H101</f>
        <v>0</v>
      </c>
      <c r="I100" s="51">
        <f t="shared" si="42"/>
        <v>0</v>
      </c>
      <c r="J100" s="51">
        <f t="shared" si="42"/>
        <v>0</v>
      </c>
    </row>
    <row r="101" spans="1:10" x14ac:dyDescent="0.3">
      <c r="A101" s="166"/>
      <c r="B101" s="170"/>
      <c r="C101" s="170"/>
      <c r="D101" s="167"/>
      <c r="E101" s="167"/>
      <c r="F101" s="46" t="s">
        <v>154</v>
      </c>
      <c r="G101" s="51">
        <f>G102</f>
        <v>-433173.3</v>
      </c>
      <c r="H101" s="51">
        <f t="shared" si="42"/>
        <v>0</v>
      </c>
      <c r="I101" s="51">
        <f t="shared" si="42"/>
        <v>0</v>
      </c>
      <c r="J101" s="51">
        <f t="shared" si="42"/>
        <v>0</v>
      </c>
    </row>
    <row r="102" spans="1:10" x14ac:dyDescent="0.3">
      <c r="A102" s="166"/>
      <c r="B102" s="170"/>
      <c r="C102" s="170"/>
      <c r="D102" s="167"/>
      <c r="E102" s="167"/>
      <c r="F102" s="46" t="s">
        <v>155</v>
      </c>
      <c r="G102" s="51">
        <f>G103</f>
        <v>-433173.3</v>
      </c>
      <c r="H102" s="51">
        <f t="shared" si="42"/>
        <v>0</v>
      </c>
      <c r="I102" s="51">
        <f t="shared" si="42"/>
        <v>0</v>
      </c>
      <c r="J102" s="51">
        <f t="shared" si="42"/>
        <v>0</v>
      </c>
    </row>
    <row r="103" spans="1:10" x14ac:dyDescent="0.3">
      <c r="A103" s="166"/>
      <c r="B103" s="170"/>
      <c r="C103" s="170"/>
      <c r="D103" s="167"/>
      <c r="E103" s="167"/>
      <c r="F103" s="49" t="s">
        <v>156</v>
      </c>
      <c r="G103" s="51">
        <f>G104</f>
        <v>-433173.3</v>
      </c>
      <c r="H103" s="51">
        <f t="shared" si="42"/>
        <v>0</v>
      </c>
      <c r="I103" s="51">
        <f t="shared" si="42"/>
        <v>0</v>
      </c>
      <c r="J103" s="51">
        <f t="shared" si="42"/>
        <v>0</v>
      </c>
    </row>
    <row r="104" spans="1:10" x14ac:dyDescent="0.3">
      <c r="A104" s="166"/>
      <c r="B104" s="170"/>
      <c r="C104" s="171"/>
      <c r="D104" s="167"/>
      <c r="E104" s="167"/>
      <c r="F104" s="49" t="s">
        <v>157</v>
      </c>
      <c r="G104" s="51">
        <v>-433173.3</v>
      </c>
      <c r="H104" s="51">
        <v>0</v>
      </c>
      <c r="I104" s="51">
        <v>0</v>
      </c>
      <c r="J104" s="51">
        <v>0</v>
      </c>
    </row>
    <row r="105" spans="1:10" x14ac:dyDescent="0.3">
      <c r="A105" s="166"/>
      <c r="B105" s="169" t="s">
        <v>161</v>
      </c>
      <c r="C105" s="172"/>
      <c r="D105" s="175"/>
      <c r="E105" s="175"/>
      <c r="F105" s="40" t="s">
        <v>164</v>
      </c>
      <c r="G105" s="50">
        <f>G107+G122</f>
        <v>-400000</v>
      </c>
      <c r="H105" s="50">
        <f t="shared" ref="H105:J105" si="43">H107+H122</f>
        <v>-800000</v>
      </c>
      <c r="I105" s="50">
        <f t="shared" si="43"/>
        <v>-800000</v>
      </c>
      <c r="J105" s="50">
        <f t="shared" si="43"/>
        <v>-800000</v>
      </c>
    </row>
    <row r="106" spans="1:10" x14ac:dyDescent="0.3">
      <c r="A106" s="166"/>
      <c r="B106" s="170"/>
      <c r="C106" s="173"/>
      <c r="D106" s="176"/>
      <c r="E106" s="176"/>
      <c r="F106" s="41" t="s">
        <v>2</v>
      </c>
      <c r="G106" s="51"/>
      <c r="H106" s="51"/>
      <c r="I106" s="51"/>
      <c r="J106" s="51"/>
    </row>
    <row r="107" spans="1:10" x14ac:dyDescent="0.3">
      <c r="A107" s="166"/>
      <c r="B107" s="170"/>
      <c r="C107" s="169" t="s">
        <v>33</v>
      </c>
      <c r="D107" s="176"/>
      <c r="E107" s="176"/>
      <c r="F107" s="40" t="s">
        <v>165</v>
      </c>
      <c r="G107" s="50">
        <f>G111</f>
        <v>-400000</v>
      </c>
      <c r="H107" s="50">
        <f t="shared" ref="H107:J107" si="44">H111</f>
        <v>-400000</v>
      </c>
      <c r="I107" s="50">
        <f t="shared" si="44"/>
        <v>-400000</v>
      </c>
      <c r="J107" s="50">
        <f t="shared" si="44"/>
        <v>-400000</v>
      </c>
    </row>
    <row r="108" spans="1:10" x14ac:dyDescent="0.3">
      <c r="A108" s="166"/>
      <c r="B108" s="170"/>
      <c r="C108" s="170"/>
      <c r="D108" s="177"/>
      <c r="E108" s="177"/>
      <c r="F108" s="47" t="s">
        <v>42</v>
      </c>
      <c r="G108" s="50"/>
      <c r="H108" s="50"/>
      <c r="I108" s="50"/>
      <c r="J108" s="50"/>
    </row>
    <row r="109" spans="1:10" x14ac:dyDescent="0.3">
      <c r="A109" s="166"/>
      <c r="B109" s="170"/>
      <c r="C109" s="170"/>
      <c r="D109" s="172"/>
      <c r="E109" s="172"/>
      <c r="F109" s="40" t="s">
        <v>26</v>
      </c>
      <c r="G109" s="50">
        <f>G107</f>
        <v>-400000</v>
      </c>
      <c r="H109" s="50">
        <f t="shared" ref="H109:J109" si="45">H107</f>
        <v>-400000</v>
      </c>
      <c r="I109" s="50">
        <f t="shared" si="45"/>
        <v>-400000</v>
      </c>
      <c r="J109" s="50">
        <f t="shared" si="45"/>
        <v>-400000</v>
      </c>
    </row>
    <row r="110" spans="1:10" x14ac:dyDescent="0.3">
      <c r="A110" s="166"/>
      <c r="B110" s="170"/>
      <c r="C110" s="170"/>
      <c r="D110" s="173"/>
      <c r="E110" s="173"/>
      <c r="F110" s="41" t="s">
        <v>2</v>
      </c>
      <c r="G110" s="51"/>
      <c r="H110" s="51"/>
      <c r="I110" s="51"/>
      <c r="J110" s="51"/>
    </row>
    <row r="111" spans="1:10" ht="29.25" x14ac:dyDescent="0.3">
      <c r="A111" s="166"/>
      <c r="B111" s="170"/>
      <c r="C111" s="170"/>
      <c r="D111" s="167">
        <v>1207</v>
      </c>
      <c r="E111" s="175"/>
      <c r="F111" s="87" t="s">
        <v>125</v>
      </c>
      <c r="G111" s="50">
        <f>G113</f>
        <v>-400000</v>
      </c>
      <c r="H111" s="50">
        <f t="shared" ref="H111:J111" si="46">H113</f>
        <v>-400000</v>
      </c>
      <c r="I111" s="50">
        <f t="shared" si="46"/>
        <v>-400000</v>
      </c>
      <c r="J111" s="50">
        <f t="shared" si="46"/>
        <v>-400000</v>
      </c>
    </row>
    <row r="112" spans="1:10" x14ac:dyDescent="0.3">
      <c r="A112" s="166"/>
      <c r="B112" s="170"/>
      <c r="C112" s="170"/>
      <c r="D112" s="167"/>
      <c r="E112" s="177"/>
      <c r="F112" s="41" t="s">
        <v>2</v>
      </c>
      <c r="G112" s="51"/>
      <c r="H112" s="51"/>
      <c r="I112" s="51"/>
      <c r="J112" s="51"/>
    </row>
    <row r="113" spans="1:10" ht="28.5" x14ac:dyDescent="0.3">
      <c r="A113" s="166"/>
      <c r="B113" s="170"/>
      <c r="C113" s="170"/>
      <c r="D113" s="167"/>
      <c r="E113" s="167">
        <v>11001</v>
      </c>
      <c r="F113" s="12" t="s">
        <v>166</v>
      </c>
      <c r="G113" s="50">
        <f>G115</f>
        <v>-400000</v>
      </c>
      <c r="H113" s="50">
        <f t="shared" ref="H113:J113" si="47">H115</f>
        <v>-400000</v>
      </c>
      <c r="I113" s="50">
        <f t="shared" si="47"/>
        <v>-400000</v>
      </c>
      <c r="J113" s="50">
        <f t="shared" si="47"/>
        <v>-400000</v>
      </c>
    </row>
    <row r="114" spans="1:10" x14ac:dyDescent="0.3">
      <c r="A114" s="166"/>
      <c r="B114" s="170"/>
      <c r="C114" s="170"/>
      <c r="D114" s="167"/>
      <c r="E114" s="167"/>
      <c r="F114" s="47" t="s">
        <v>150</v>
      </c>
      <c r="G114" s="51"/>
      <c r="H114" s="51"/>
      <c r="I114" s="51"/>
      <c r="J114" s="51"/>
    </row>
    <row r="115" spans="1:10" x14ac:dyDescent="0.3">
      <c r="A115" s="166"/>
      <c r="B115" s="170"/>
      <c r="C115" s="170"/>
      <c r="D115" s="167"/>
      <c r="E115" s="167"/>
      <c r="F115" s="48" t="s">
        <v>151</v>
      </c>
      <c r="G115" s="51">
        <f>G117</f>
        <v>-400000</v>
      </c>
      <c r="H115" s="51">
        <f t="shared" ref="H115:J115" si="48">H117</f>
        <v>-400000</v>
      </c>
      <c r="I115" s="51">
        <f t="shared" si="48"/>
        <v>-400000</v>
      </c>
      <c r="J115" s="51">
        <f t="shared" si="48"/>
        <v>-400000</v>
      </c>
    </row>
    <row r="116" spans="1:10" ht="27" x14ac:dyDescent="0.3">
      <c r="A116" s="166"/>
      <c r="B116" s="170"/>
      <c r="C116" s="170"/>
      <c r="D116" s="167"/>
      <c r="E116" s="167"/>
      <c r="F116" s="47" t="s">
        <v>152</v>
      </c>
      <c r="G116" s="51"/>
      <c r="H116" s="51"/>
      <c r="I116" s="51"/>
      <c r="J116" s="51"/>
    </row>
    <row r="117" spans="1:10" x14ac:dyDescent="0.3">
      <c r="A117" s="166"/>
      <c r="B117" s="170"/>
      <c r="C117" s="170"/>
      <c r="D117" s="167"/>
      <c r="E117" s="167"/>
      <c r="F117" s="46" t="s">
        <v>153</v>
      </c>
      <c r="G117" s="51">
        <f>G118</f>
        <v>-400000</v>
      </c>
      <c r="H117" s="51">
        <f t="shared" ref="H117:H120" si="49">H118</f>
        <v>-400000</v>
      </c>
      <c r="I117" s="51">
        <f t="shared" ref="I117:I120" si="50">I118</f>
        <v>-400000</v>
      </c>
      <c r="J117" s="51">
        <f t="shared" ref="J117:J120" si="51">J118</f>
        <v>-400000</v>
      </c>
    </row>
    <row r="118" spans="1:10" x14ac:dyDescent="0.3">
      <c r="A118" s="166"/>
      <c r="B118" s="170"/>
      <c r="C118" s="170"/>
      <c r="D118" s="167"/>
      <c r="E118" s="167"/>
      <c r="F118" s="46" t="s">
        <v>154</v>
      </c>
      <c r="G118" s="51">
        <f>G119</f>
        <v>-400000</v>
      </c>
      <c r="H118" s="51">
        <f t="shared" si="49"/>
        <v>-400000</v>
      </c>
      <c r="I118" s="51">
        <f t="shared" si="50"/>
        <v>-400000</v>
      </c>
      <c r="J118" s="51">
        <f t="shared" si="51"/>
        <v>-400000</v>
      </c>
    </row>
    <row r="119" spans="1:10" x14ac:dyDescent="0.3">
      <c r="A119" s="166"/>
      <c r="B119" s="170"/>
      <c r="C119" s="170"/>
      <c r="D119" s="167"/>
      <c r="E119" s="167"/>
      <c r="F119" s="46" t="s">
        <v>155</v>
      </c>
      <c r="G119" s="51">
        <f>G120</f>
        <v>-400000</v>
      </c>
      <c r="H119" s="51">
        <f t="shared" si="49"/>
        <v>-400000</v>
      </c>
      <c r="I119" s="51">
        <f t="shared" si="50"/>
        <v>-400000</v>
      </c>
      <c r="J119" s="51">
        <f t="shared" si="51"/>
        <v>-400000</v>
      </c>
    </row>
    <row r="120" spans="1:10" x14ac:dyDescent="0.3">
      <c r="A120" s="166"/>
      <c r="B120" s="170"/>
      <c r="C120" s="170"/>
      <c r="D120" s="167"/>
      <c r="E120" s="167"/>
      <c r="F120" s="49" t="s">
        <v>156</v>
      </c>
      <c r="G120" s="51">
        <f>G121</f>
        <v>-400000</v>
      </c>
      <c r="H120" s="51">
        <f t="shared" si="49"/>
        <v>-400000</v>
      </c>
      <c r="I120" s="51">
        <f t="shared" si="50"/>
        <v>-400000</v>
      </c>
      <c r="J120" s="51">
        <f t="shared" si="51"/>
        <v>-400000</v>
      </c>
    </row>
    <row r="121" spans="1:10" x14ac:dyDescent="0.3">
      <c r="A121" s="166"/>
      <c r="B121" s="170"/>
      <c r="C121" s="171"/>
      <c r="D121" s="167"/>
      <c r="E121" s="167"/>
      <c r="F121" s="49" t="s">
        <v>157</v>
      </c>
      <c r="G121" s="51">
        <f>'2'!E134</f>
        <v>-400000</v>
      </c>
      <c r="H121" s="51">
        <f>'2'!F134</f>
        <v>-400000</v>
      </c>
      <c r="I121" s="51">
        <f>'2'!G134</f>
        <v>-400000</v>
      </c>
      <c r="J121" s="51">
        <f>'2'!H134</f>
        <v>-400000</v>
      </c>
    </row>
    <row r="122" spans="1:10" x14ac:dyDescent="0.3">
      <c r="A122" s="166"/>
      <c r="B122" s="170"/>
      <c r="C122" s="169" t="s">
        <v>161</v>
      </c>
      <c r="D122" s="175"/>
      <c r="E122" s="175"/>
      <c r="F122" s="40" t="s">
        <v>167</v>
      </c>
      <c r="G122" s="50">
        <f>G126</f>
        <v>0</v>
      </c>
      <c r="H122" s="50">
        <f t="shared" ref="H122:J122" si="52">H126</f>
        <v>-400000</v>
      </c>
      <c r="I122" s="50">
        <f t="shared" si="52"/>
        <v>-400000</v>
      </c>
      <c r="J122" s="50">
        <f t="shared" si="52"/>
        <v>-400000</v>
      </c>
    </row>
    <row r="123" spans="1:10" x14ac:dyDescent="0.3">
      <c r="A123" s="166"/>
      <c r="B123" s="170"/>
      <c r="C123" s="170"/>
      <c r="D123" s="177"/>
      <c r="E123" s="177"/>
      <c r="F123" s="47" t="s">
        <v>168</v>
      </c>
      <c r="G123" s="50"/>
      <c r="H123" s="50"/>
      <c r="I123" s="50"/>
      <c r="J123" s="50"/>
    </row>
    <row r="124" spans="1:10" x14ac:dyDescent="0.3">
      <c r="A124" s="166"/>
      <c r="B124" s="170"/>
      <c r="C124" s="170"/>
      <c r="D124" s="172"/>
      <c r="E124" s="172"/>
      <c r="F124" s="40" t="s">
        <v>26</v>
      </c>
      <c r="G124" s="50">
        <f>G126</f>
        <v>0</v>
      </c>
      <c r="H124" s="50">
        <f t="shared" ref="H124:J124" si="53">H126</f>
        <v>-400000</v>
      </c>
      <c r="I124" s="50">
        <f t="shared" si="53"/>
        <v>-400000</v>
      </c>
      <c r="J124" s="50">
        <f t="shared" si="53"/>
        <v>-400000</v>
      </c>
    </row>
    <row r="125" spans="1:10" x14ac:dyDescent="0.3">
      <c r="A125" s="166"/>
      <c r="B125" s="170"/>
      <c r="C125" s="170"/>
      <c r="D125" s="173"/>
      <c r="E125" s="173"/>
      <c r="F125" s="41" t="s">
        <v>2</v>
      </c>
      <c r="G125" s="51"/>
      <c r="H125" s="51"/>
      <c r="I125" s="51"/>
      <c r="J125" s="51"/>
    </row>
    <row r="126" spans="1:10" x14ac:dyDescent="0.3">
      <c r="A126" s="166"/>
      <c r="B126" s="170"/>
      <c r="C126" s="170"/>
      <c r="D126" s="167">
        <v>1200</v>
      </c>
      <c r="E126" s="167"/>
      <c r="F126" s="40" t="s">
        <v>143</v>
      </c>
      <c r="G126" s="50">
        <f>G128</f>
        <v>0</v>
      </c>
      <c r="H126" s="50">
        <f t="shared" ref="H126:J126" si="54">H128</f>
        <v>-400000</v>
      </c>
      <c r="I126" s="50">
        <f t="shared" si="54"/>
        <v>-400000</v>
      </c>
      <c r="J126" s="50">
        <f t="shared" si="54"/>
        <v>-400000</v>
      </c>
    </row>
    <row r="127" spans="1:10" x14ac:dyDescent="0.3">
      <c r="A127" s="166"/>
      <c r="B127" s="170"/>
      <c r="C127" s="170"/>
      <c r="D127" s="167"/>
      <c r="E127" s="167"/>
      <c r="F127" s="41" t="s">
        <v>2</v>
      </c>
      <c r="G127" s="51"/>
      <c r="H127" s="51"/>
      <c r="I127" s="51"/>
      <c r="J127" s="51"/>
    </row>
    <row r="128" spans="1:10" x14ac:dyDescent="0.3">
      <c r="A128" s="166"/>
      <c r="B128" s="170"/>
      <c r="C128" s="170"/>
      <c r="D128" s="167"/>
      <c r="E128" s="167">
        <v>11003</v>
      </c>
      <c r="F128" s="46" t="s">
        <v>349</v>
      </c>
      <c r="G128" s="61">
        <f>G130</f>
        <v>0</v>
      </c>
      <c r="H128" s="61">
        <f t="shared" ref="H128:J128" si="55">H130</f>
        <v>-400000</v>
      </c>
      <c r="I128" s="61">
        <f t="shared" si="55"/>
        <v>-400000</v>
      </c>
      <c r="J128" s="61">
        <f t="shared" si="55"/>
        <v>-400000</v>
      </c>
    </row>
    <row r="129" spans="1:10" x14ac:dyDescent="0.3">
      <c r="A129" s="166"/>
      <c r="B129" s="170"/>
      <c r="C129" s="170"/>
      <c r="D129" s="167"/>
      <c r="E129" s="167"/>
      <c r="F129" s="47" t="s">
        <v>150</v>
      </c>
      <c r="G129" s="51"/>
      <c r="H129" s="51"/>
      <c r="I129" s="51"/>
      <c r="J129" s="51"/>
    </row>
    <row r="130" spans="1:10" x14ac:dyDescent="0.3">
      <c r="A130" s="166"/>
      <c r="B130" s="170"/>
      <c r="C130" s="170"/>
      <c r="D130" s="167"/>
      <c r="E130" s="167"/>
      <c r="F130" s="48" t="s">
        <v>151</v>
      </c>
      <c r="G130" s="51">
        <f>G132</f>
        <v>0</v>
      </c>
      <c r="H130" s="51">
        <f t="shared" ref="H130:J130" si="56">H132</f>
        <v>-400000</v>
      </c>
      <c r="I130" s="51">
        <f t="shared" si="56"/>
        <v>-400000</v>
      </c>
      <c r="J130" s="51">
        <f t="shared" si="56"/>
        <v>-400000</v>
      </c>
    </row>
    <row r="131" spans="1:10" ht="27" x14ac:dyDescent="0.3">
      <c r="A131" s="166"/>
      <c r="B131" s="170"/>
      <c r="C131" s="170"/>
      <c r="D131" s="167"/>
      <c r="E131" s="167"/>
      <c r="F131" s="47" t="s">
        <v>152</v>
      </c>
      <c r="G131" s="51"/>
      <c r="H131" s="51"/>
      <c r="I131" s="51"/>
      <c r="J131" s="51"/>
    </row>
    <row r="132" spans="1:10" x14ac:dyDescent="0.3">
      <c r="A132" s="166"/>
      <c r="B132" s="170"/>
      <c r="C132" s="170"/>
      <c r="D132" s="167"/>
      <c r="E132" s="167"/>
      <c r="F132" s="46" t="s">
        <v>153</v>
      </c>
      <c r="G132" s="51">
        <f>G133</f>
        <v>0</v>
      </c>
      <c r="H132" s="51">
        <f t="shared" ref="H132:H135" si="57">H133</f>
        <v>-400000</v>
      </c>
      <c r="I132" s="51">
        <f t="shared" ref="I132:I135" si="58">I133</f>
        <v>-400000</v>
      </c>
      <c r="J132" s="51">
        <f t="shared" ref="J132:J135" si="59">J133</f>
        <v>-400000</v>
      </c>
    </row>
    <row r="133" spans="1:10" x14ac:dyDescent="0.3">
      <c r="A133" s="166"/>
      <c r="B133" s="170"/>
      <c r="C133" s="170"/>
      <c r="D133" s="167"/>
      <c r="E133" s="167"/>
      <c r="F133" s="46" t="s">
        <v>154</v>
      </c>
      <c r="G133" s="51">
        <f>G134</f>
        <v>0</v>
      </c>
      <c r="H133" s="51">
        <f t="shared" si="57"/>
        <v>-400000</v>
      </c>
      <c r="I133" s="51">
        <f t="shared" si="58"/>
        <v>-400000</v>
      </c>
      <c r="J133" s="51">
        <f t="shared" si="59"/>
        <v>-400000</v>
      </c>
    </row>
    <row r="134" spans="1:10" x14ac:dyDescent="0.3">
      <c r="A134" s="166"/>
      <c r="B134" s="170"/>
      <c r="C134" s="170"/>
      <c r="D134" s="167"/>
      <c r="E134" s="167"/>
      <c r="F134" s="46" t="s">
        <v>155</v>
      </c>
      <c r="G134" s="51">
        <f>G135</f>
        <v>0</v>
      </c>
      <c r="H134" s="51">
        <f t="shared" si="57"/>
        <v>-400000</v>
      </c>
      <c r="I134" s="51">
        <f t="shared" si="58"/>
        <v>-400000</v>
      </c>
      <c r="J134" s="51">
        <f t="shared" si="59"/>
        <v>-400000</v>
      </c>
    </row>
    <row r="135" spans="1:10" x14ac:dyDescent="0.3">
      <c r="A135" s="166"/>
      <c r="B135" s="170"/>
      <c r="C135" s="170"/>
      <c r="D135" s="167"/>
      <c r="E135" s="167"/>
      <c r="F135" s="49" t="s">
        <v>156</v>
      </c>
      <c r="G135" s="51">
        <f>G136</f>
        <v>0</v>
      </c>
      <c r="H135" s="51">
        <f t="shared" si="57"/>
        <v>-400000</v>
      </c>
      <c r="I135" s="51">
        <f t="shared" si="58"/>
        <v>-400000</v>
      </c>
      <c r="J135" s="51">
        <f t="shared" si="59"/>
        <v>-400000</v>
      </c>
    </row>
    <row r="136" spans="1:10" x14ac:dyDescent="0.3">
      <c r="A136" s="166"/>
      <c r="B136" s="171"/>
      <c r="C136" s="171"/>
      <c r="D136" s="167"/>
      <c r="E136" s="167"/>
      <c r="F136" s="49" t="s">
        <v>157</v>
      </c>
      <c r="G136" s="51">
        <f>'2'!E102</f>
        <v>0</v>
      </c>
      <c r="H136" s="51">
        <f>'2'!F102</f>
        <v>-400000</v>
      </c>
      <c r="I136" s="51">
        <f>'2'!G102</f>
        <v>-400000</v>
      </c>
      <c r="J136" s="51">
        <f>'2'!H102</f>
        <v>-400000</v>
      </c>
    </row>
    <row r="137" spans="1:10" x14ac:dyDescent="0.3">
      <c r="A137" s="166"/>
      <c r="B137" s="169" t="s">
        <v>53</v>
      </c>
      <c r="C137" s="172"/>
      <c r="D137" s="172"/>
      <c r="E137" s="172"/>
      <c r="F137" s="40" t="s">
        <v>52</v>
      </c>
      <c r="G137" s="50">
        <f>G139</f>
        <v>1485938.7</v>
      </c>
      <c r="H137" s="50">
        <f>H139</f>
        <v>1389915</v>
      </c>
      <c r="I137" s="50">
        <f t="shared" ref="I137:J137" si="60">I139</f>
        <v>1389915</v>
      </c>
      <c r="J137" s="50">
        <f t="shared" si="60"/>
        <v>1389915</v>
      </c>
    </row>
    <row r="138" spans="1:10" x14ac:dyDescent="0.3">
      <c r="A138" s="166"/>
      <c r="B138" s="170"/>
      <c r="C138" s="173"/>
      <c r="D138" s="174"/>
      <c r="E138" s="174"/>
      <c r="F138" s="41" t="s">
        <v>2</v>
      </c>
      <c r="G138" s="51"/>
      <c r="H138" s="51"/>
      <c r="I138" s="51"/>
      <c r="J138" s="51"/>
    </row>
    <row r="139" spans="1:10" x14ac:dyDescent="0.3">
      <c r="A139" s="166"/>
      <c r="B139" s="170"/>
      <c r="C139" s="169" t="s">
        <v>33</v>
      </c>
      <c r="D139" s="174"/>
      <c r="E139" s="174"/>
      <c r="F139" s="40" t="s">
        <v>52</v>
      </c>
      <c r="G139" s="50">
        <f>G143</f>
        <v>1485938.7</v>
      </c>
      <c r="H139" s="50">
        <f>H143</f>
        <v>1389915</v>
      </c>
      <c r="I139" s="50">
        <f t="shared" ref="I139:J139" si="61">I143</f>
        <v>1389915</v>
      </c>
      <c r="J139" s="50">
        <f t="shared" si="61"/>
        <v>1389915</v>
      </c>
    </row>
    <row r="140" spans="1:10" x14ac:dyDescent="0.3">
      <c r="A140" s="166"/>
      <c r="B140" s="170"/>
      <c r="C140" s="170"/>
      <c r="D140" s="173"/>
      <c r="E140" s="173"/>
      <c r="F140" s="64" t="s">
        <v>2</v>
      </c>
      <c r="G140" s="52"/>
      <c r="H140" s="52"/>
      <c r="I140" s="52"/>
      <c r="J140" s="52"/>
    </row>
    <row r="141" spans="1:10" x14ac:dyDescent="0.3">
      <c r="A141" s="166"/>
      <c r="B141" s="170"/>
      <c r="C141" s="170"/>
      <c r="D141" s="172"/>
      <c r="E141" s="172"/>
      <c r="F141" s="40" t="s">
        <v>26</v>
      </c>
      <c r="G141" s="50">
        <f>G143</f>
        <v>1485938.7</v>
      </c>
      <c r="H141" s="50">
        <f>H143</f>
        <v>1389915</v>
      </c>
      <c r="I141" s="50">
        <f t="shared" ref="I141:J141" si="62">I143</f>
        <v>1389915</v>
      </c>
      <c r="J141" s="50">
        <f t="shared" si="62"/>
        <v>1389915</v>
      </c>
    </row>
    <row r="142" spans="1:10" x14ac:dyDescent="0.3">
      <c r="A142" s="166"/>
      <c r="B142" s="170"/>
      <c r="C142" s="170"/>
      <c r="D142" s="173"/>
      <c r="E142" s="173"/>
      <c r="F142" s="41" t="s">
        <v>2</v>
      </c>
      <c r="G142" s="52"/>
      <c r="H142" s="52"/>
      <c r="I142" s="52"/>
      <c r="J142" s="52"/>
    </row>
    <row r="143" spans="1:10" x14ac:dyDescent="0.3">
      <c r="A143" s="166"/>
      <c r="B143" s="170"/>
      <c r="C143" s="170"/>
      <c r="D143" s="175">
        <v>1003</v>
      </c>
      <c r="E143" s="168"/>
      <c r="F143" s="46" t="s">
        <v>41</v>
      </c>
      <c r="G143" s="50">
        <f>G145+G154+G173+G164</f>
        <v>1485938.7</v>
      </c>
      <c r="H143" s="50">
        <f t="shared" ref="H143:J143" si="63">H145+H154+H173+H164</f>
        <v>1389915</v>
      </c>
      <c r="I143" s="50">
        <f t="shared" si="63"/>
        <v>1389915</v>
      </c>
      <c r="J143" s="50">
        <f t="shared" si="63"/>
        <v>1389915</v>
      </c>
    </row>
    <row r="144" spans="1:10" x14ac:dyDescent="0.3">
      <c r="A144" s="166"/>
      <c r="B144" s="170"/>
      <c r="C144" s="170"/>
      <c r="D144" s="176"/>
      <c r="E144" s="168"/>
      <c r="F144" s="47" t="s">
        <v>42</v>
      </c>
      <c r="G144" s="52"/>
      <c r="H144" s="52"/>
      <c r="I144" s="52"/>
      <c r="J144" s="52"/>
    </row>
    <row r="145" spans="1:10" ht="28.5" x14ac:dyDescent="0.3">
      <c r="A145" s="166"/>
      <c r="B145" s="170"/>
      <c r="C145" s="170"/>
      <c r="D145" s="176"/>
      <c r="E145" s="175">
        <v>11001</v>
      </c>
      <c r="F145" s="46" t="s">
        <v>89</v>
      </c>
      <c r="G145" s="61">
        <f>G147</f>
        <v>-133976.29999999999</v>
      </c>
      <c r="H145" s="61">
        <f t="shared" ref="H145:J145" si="64">H147</f>
        <v>-200000</v>
      </c>
      <c r="I145" s="61">
        <f t="shared" si="64"/>
        <v>-200000</v>
      </c>
      <c r="J145" s="61">
        <f t="shared" si="64"/>
        <v>-200000</v>
      </c>
    </row>
    <row r="146" spans="1:10" x14ac:dyDescent="0.3">
      <c r="A146" s="166"/>
      <c r="B146" s="170"/>
      <c r="C146" s="170"/>
      <c r="D146" s="176"/>
      <c r="E146" s="176"/>
      <c r="F146" s="47" t="s">
        <v>150</v>
      </c>
      <c r="G146" s="51"/>
      <c r="H146" s="51"/>
      <c r="I146" s="51"/>
      <c r="J146" s="51"/>
    </row>
    <row r="147" spans="1:10" x14ac:dyDescent="0.3">
      <c r="A147" s="166"/>
      <c r="B147" s="170"/>
      <c r="C147" s="170"/>
      <c r="D147" s="176"/>
      <c r="E147" s="176"/>
      <c r="F147" s="48" t="s">
        <v>151</v>
      </c>
      <c r="G147" s="51">
        <f>G149</f>
        <v>-133976.29999999999</v>
      </c>
      <c r="H147" s="51">
        <f t="shared" ref="H147:J147" si="65">H149</f>
        <v>-200000</v>
      </c>
      <c r="I147" s="51">
        <f t="shared" si="65"/>
        <v>-200000</v>
      </c>
      <c r="J147" s="51">
        <f t="shared" si="65"/>
        <v>-200000</v>
      </c>
    </row>
    <row r="148" spans="1:10" ht="27" x14ac:dyDescent="0.3">
      <c r="A148" s="166"/>
      <c r="B148" s="170"/>
      <c r="C148" s="170"/>
      <c r="D148" s="176"/>
      <c r="E148" s="176"/>
      <c r="F148" s="47" t="s">
        <v>152</v>
      </c>
      <c r="G148" s="51"/>
      <c r="H148" s="51"/>
      <c r="I148" s="51"/>
      <c r="J148" s="51"/>
    </row>
    <row r="149" spans="1:10" x14ac:dyDescent="0.3">
      <c r="A149" s="166"/>
      <c r="B149" s="170"/>
      <c r="C149" s="170"/>
      <c r="D149" s="176"/>
      <c r="E149" s="176"/>
      <c r="F149" s="46" t="s">
        <v>153</v>
      </c>
      <c r="G149" s="51">
        <f>G150</f>
        <v>-133976.29999999999</v>
      </c>
      <c r="H149" s="51">
        <f t="shared" ref="H149:H152" si="66">H150</f>
        <v>-200000</v>
      </c>
      <c r="I149" s="51">
        <f t="shared" ref="I149:I152" si="67">I150</f>
        <v>-200000</v>
      </c>
      <c r="J149" s="51">
        <f t="shared" ref="J149:J152" si="68">J150</f>
        <v>-200000</v>
      </c>
    </row>
    <row r="150" spans="1:10" x14ac:dyDescent="0.3">
      <c r="A150" s="166"/>
      <c r="B150" s="170"/>
      <c r="C150" s="170"/>
      <c r="D150" s="176"/>
      <c r="E150" s="176"/>
      <c r="F150" s="46" t="s">
        <v>154</v>
      </c>
      <c r="G150" s="51">
        <f>G151</f>
        <v>-133976.29999999999</v>
      </c>
      <c r="H150" s="51">
        <f t="shared" si="66"/>
        <v>-200000</v>
      </c>
      <c r="I150" s="51">
        <f t="shared" si="67"/>
        <v>-200000</v>
      </c>
      <c r="J150" s="51">
        <f t="shared" si="68"/>
        <v>-200000</v>
      </c>
    </row>
    <row r="151" spans="1:10" x14ac:dyDescent="0.3">
      <c r="A151" s="166"/>
      <c r="B151" s="170"/>
      <c r="C151" s="170"/>
      <c r="D151" s="176"/>
      <c r="E151" s="176"/>
      <c r="F151" s="46" t="s">
        <v>169</v>
      </c>
      <c r="G151" s="51">
        <f>G152</f>
        <v>-133976.29999999999</v>
      </c>
      <c r="H151" s="51">
        <f t="shared" si="66"/>
        <v>-200000</v>
      </c>
      <c r="I151" s="51">
        <f t="shared" si="67"/>
        <v>-200000</v>
      </c>
      <c r="J151" s="51">
        <f t="shared" si="68"/>
        <v>-200000</v>
      </c>
    </row>
    <row r="152" spans="1:10" x14ac:dyDescent="0.3">
      <c r="A152" s="166"/>
      <c r="B152" s="170"/>
      <c r="C152" s="170"/>
      <c r="D152" s="176"/>
      <c r="E152" s="176"/>
      <c r="F152" s="49" t="s">
        <v>170</v>
      </c>
      <c r="G152" s="51">
        <f>G153</f>
        <v>-133976.29999999999</v>
      </c>
      <c r="H152" s="51">
        <f t="shared" si="66"/>
        <v>-200000</v>
      </c>
      <c r="I152" s="51">
        <f t="shared" si="67"/>
        <v>-200000</v>
      </c>
      <c r="J152" s="51">
        <f t="shared" si="68"/>
        <v>-200000</v>
      </c>
    </row>
    <row r="153" spans="1:10" ht="27" x14ac:dyDescent="0.3">
      <c r="A153" s="166"/>
      <c r="B153" s="170"/>
      <c r="C153" s="170"/>
      <c r="D153" s="176"/>
      <c r="E153" s="177"/>
      <c r="F153" s="49" t="s">
        <v>171</v>
      </c>
      <c r="G153" s="51">
        <f>'2'!E20</f>
        <v>-133976.29999999999</v>
      </c>
      <c r="H153" s="51">
        <f>'2'!F20</f>
        <v>-200000</v>
      </c>
      <c r="I153" s="51">
        <f>'2'!G20</f>
        <v>-200000</v>
      </c>
      <c r="J153" s="51">
        <f>'2'!H20</f>
        <v>-200000</v>
      </c>
    </row>
    <row r="154" spans="1:10" ht="29.25" customHeight="1" x14ac:dyDescent="0.3">
      <c r="A154" s="166"/>
      <c r="B154" s="170"/>
      <c r="C154" s="170"/>
      <c r="D154" s="176"/>
      <c r="E154" s="175" t="s">
        <v>86</v>
      </c>
      <c r="F154" s="46" t="s">
        <v>172</v>
      </c>
      <c r="G154" s="61">
        <f>G156</f>
        <v>-10000</v>
      </c>
      <c r="H154" s="61">
        <f t="shared" ref="H154:J154" si="69">H156</f>
        <v>-40000</v>
      </c>
      <c r="I154" s="61">
        <f t="shared" si="69"/>
        <v>-40000</v>
      </c>
      <c r="J154" s="61">
        <f t="shared" si="69"/>
        <v>-40000</v>
      </c>
    </row>
    <row r="155" spans="1:10" x14ac:dyDescent="0.3">
      <c r="A155" s="166"/>
      <c r="B155" s="170"/>
      <c r="C155" s="170"/>
      <c r="D155" s="176"/>
      <c r="E155" s="176"/>
      <c r="F155" s="47" t="s">
        <v>150</v>
      </c>
      <c r="G155" s="52"/>
      <c r="H155" s="52"/>
      <c r="I155" s="52"/>
      <c r="J155" s="52"/>
    </row>
    <row r="156" spans="1:10" x14ac:dyDescent="0.3">
      <c r="A156" s="166"/>
      <c r="B156" s="170"/>
      <c r="C156" s="170"/>
      <c r="D156" s="176"/>
      <c r="E156" s="176"/>
      <c r="F156" s="48" t="s">
        <v>151</v>
      </c>
      <c r="G156" s="51">
        <f>G158</f>
        <v>-10000</v>
      </c>
      <c r="H156" s="51">
        <f t="shared" ref="H156:J156" si="70">H158</f>
        <v>-40000</v>
      </c>
      <c r="I156" s="51">
        <f t="shared" si="70"/>
        <v>-40000</v>
      </c>
      <c r="J156" s="51">
        <f t="shared" si="70"/>
        <v>-40000</v>
      </c>
    </row>
    <row r="157" spans="1:10" ht="27" x14ac:dyDescent="0.3">
      <c r="A157" s="166"/>
      <c r="B157" s="170"/>
      <c r="C157" s="170"/>
      <c r="D157" s="176"/>
      <c r="E157" s="176"/>
      <c r="F157" s="47" t="s">
        <v>152</v>
      </c>
      <c r="G157" s="52"/>
      <c r="H157" s="52"/>
      <c r="I157" s="52"/>
      <c r="J157" s="52"/>
    </row>
    <row r="158" spans="1:10" x14ac:dyDescent="0.3">
      <c r="A158" s="166"/>
      <c r="B158" s="170"/>
      <c r="C158" s="170"/>
      <c r="D158" s="176"/>
      <c r="E158" s="176"/>
      <c r="F158" s="46" t="s">
        <v>153</v>
      </c>
      <c r="G158" s="51">
        <f>G159</f>
        <v>-10000</v>
      </c>
      <c r="H158" s="51">
        <f t="shared" ref="H158:J160" si="71">H159</f>
        <v>-40000</v>
      </c>
      <c r="I158" s="51">
        <f t="shared" si="71"/>
        <v>-40000</v>
      </c>
      <c r="J158" s="51">
        <f t="shared" si="71"/>
        <v>-40000</v>
      </c>
    </row>
    <row r="159" spans="1:10" x14ac:dyDescent="0.3">
      <c r="A159" s="166"/>
      <c r="B159" s="170"/>
      <c r="C159" s="170"/>
      <c r="D159" s="176"/>
      <c r="E159" s="176"/>
      <c r="F159" s="46" t="s">
        <v>154</v>
      </c>
      <c r="G159" s="51">
        <f>G160</f>
        <v>-10000</v>
      </c>
      <c r="H159" s="51">
        <f t="shared" si="71"/>
        <v>-40000</v>
      </c>
      <c r="I159" s="51">
        <f t="shared" si="71"/>
        <v>-40000</v>
      </c>
      <c r="J159" s="51">
        <f t="shared" si="71"/>
        <v>-40000</v>
      </c>
    </row>
    <row r="160" spans="1:10" x14ac:dyDescent="0.3">
      <c r="A160" s="166"/>
      <c r="B160" s="170"/>
      <c r="C160" s="170"/>
      <c r="D160" s="176"/>
      <c r="E160" s="176"/>
      <c r="F160" s="46" t="s">
        <v>155</v>
      </c>
      <c r="G160" s="51">
        <f>G161</f>
        <v>-10000</v>
      </c>
      <c r="H160" s="51">
        <f t="shared" si="71"/>
        <v>-40000</v>
      </c>
      <c r="I160" s="51">
        <f t="shared" si="71"/>
        <v>-40000</v>
      </c>
      <c r="J160" s="51">
        <f t="shared" si="71"/>
        <v>-40000</v>
      </c>
    </row>
    <row r="161" spans="1:10" x14ac:dyDescent="0.3">
      <c r="A161" s="166"/>
      <c r="B161" s="170"/>
      <c r="C161" s="170"/>
      <c r="D161" s="176"/>
      <c r="E161" s="176"/>
      <c r="F161" s="49" t="s">
        <v>156</v>
      </c>
      <c r="G161" s="51">
        <f>G162+G163</f>
        <v>-10000</v>
      </c>
      <c r="H161" s="51">
        <f t="shared" ref="H161:J161" si="72">H162+H163</f>
        <v>-40000</v>
      </c>
      <c r="I161" s="51">
        <f t="shared" si="72"/>
        <v>-40000</v>
      </c>
      <c r="J161" s="51">
        <f t="shared" si="72"/>
        <v>-40000</v>
      </c>
    </row>
    <row r="162" spans="1:10" x14ac:dyDescent="0.3">
      <c r="A162" s="166"/>
      <c r="B162" s="170"/>
      <c r="C162" s="170"/>
      <c r="D162" s="176"/>
      <c r="E162" s="176"/>
      <c r="F162" s="49" t="s">
        <v>173</v>
      </c>
      <c r="G162" s="51">
        <v>-10000</v>
      </c>
      <c r="H162" s="51">
        <v>-10000</v>
      </c>
      <c r="I162" s="51">
        <v>-10000</v>
      </c>
      <c r="J162" s="51">
        <v>-10000</v>
      </c>
    </row>
    <row r="163" spans="1:10" x14ac:dyDescent="0.3">
      <c r="A163" s="166"/>
      <c r="B163" s="170"/>
      <c r="C163" s="170"/>
      <c r="D163" s="176"/>
      <c r="E163" s="177"/>
      <c r="F163" s="49" t="s">
        <v>157</v>
      </c>
      <c r="G163" s="51">
        <v>0</v>
      </c>
      <c r="H163" s="51">
        <v>-30000</v>
      </c>
      <c r="I163" s="51">
        <v>-30000</v>
      </c>
      <c r="J163" s="51">
        <v>-30000</v>
      </c>
    </row>
    <row r="164" spans="1:10" ht="42.75" x14ac:dyDescent="0.3">
      <c r="A164" s="166"/>
      <c r="B164" s="170"/>
      <c r="C164" s="170"/>
      <c r="D164" s="176"/>
      <c r="E164" s="175" t="s">
        <v>138</v>
      </c>
      <c r="F164" s="46" t="s">
        <v>174</v>
      </c>
      <c r="G164" s="61">
        <f>G166</f>
        <v>309000</v>
      </c>
      <c r="H164" s="61">
        <f t="shared" ref="H164:J164" si="73">H166</f>
        <v>309000</v>
      </c>
      <c r="I164" s="61">
        <f t="shared" si="73"/>
        <v>309000</v>
      </c>
      <c r="J164" s="61">
        <f t="shared" si="73"/>
        <v>309000</v>
      </c>
    </row>
    <row r="165" spans="1:10" x14ac:dyDescent="0.3">
      <c r="A165" s="166"/>
      <c r="B165" s="170"/>
      <c r="C165" s="170"/>
      <c r="D165" s="176"/>
      <c r="E165" s="176"/>
      <c r="F165" s="47" t="s">
        <v>150</v>
      </c>
      <c r="G165" s="52"/>
      <c r="H165" s="52"/>
      <c r="I165" s="52"/>
      <c r="J165" s="52"/>
    </row>
    <row r="166" spans="1:10" x14ac:dyDescent="0.3">
      <c r="A166" s="166"/>
      <c r="B166" s="170"/>
      <c r="C166" s="170"/>
      <c r="D166" s="176"/>
      <c r="E166" s="176"/>
      <c r="F166" s="48" t="s">
        <v>151</v>
      </c>
      <c r="G166" s="51">
        <f>G168</f>
        <v>309000</v>
      </c>
      <c r="H166" s="51">
        <f t="shared" ref="H166:J166" si="74">H168</f>
        <v>309000</v>
      </c>
      <c r="I166" s="51">
        <f t="shared" si="74"/>
        <v>309000</v>
      </c>
      <c r="J166" s="51">
        <f t="shared" si="74"/>
        <v>309000</v>
      </c>
    </row>
    <row r="167" spans="1:10" ht="27" x14ac:dyDescent="0.3">
      <c r="A167" s="166"/>
      <c r="B167" s="170"/>
      <c r="C167" s="170"/>
      <c r="D167" s="176"/>
      <c r="E167" s="176"/>
      <c r="F167" s="47" t="s">
        <v>152</v>
      </c>
      <c r="G167" s="51"/>
      <c r="H167" s="51"/>
      <c r="I167" s="51"/>
      <c r="J167" s="51"/>
    </row>
    <row r="168" spans="1:10" x14ac:dyDescent="0.3">
      <c r="A168" s="166"/>
      <c r="B168" s="170"/>
      <c r="C168" s="170"/>
      <c r="D168" s="176"/>
      <c r="E168" s="176"/>
      <c r="F168" s="46" t="s">
        <v>153</v>
      </c>
      <c r="G168" s="51">
        <f>G169</f>
        <v>309000</v>
      </c>
      <c r="H168" s="51">
        <f t="shared" ref="H168:J171" si="75">H169</f>
        <v>309000</v>
      </c>
      <c r="I168" s="51">
        <f t="shared" si="75"/>
        <v>309000</v>
      </c>
      <c r="J168" s="51">
        <f t="shared" si="75"/>
        <v>309000</v>
      </c>
    </row>
    <row r="169" spans="1:10" x14ac:dyDescent="0.3">
      <c r="A169" s="166"/>
      <c r="B169" s="170"/>
      <c r="C169" s="170"/>
      <c r="D169" s="176"/>
      <c r="E169" s="176"/>
      <c r="F169" s="46" t="s">
        <v>154</v>
      </c>
      <c r="G169" s="51">
        <f>G170</f>
        <v>309000</v>
      </c>
      <c r="H169" s="51">
        <f t="shared" si="75"/>
        <v>309000</v>
      </c>
      <c r="I169" s="51">
        <f t="shared" si="75"/>
        <v>309000</v>
      </c>
      <c r="J169" s="51">
        <f t="shared" si="75"/>
        <v>309000</v>
      </c>
    </row>
    <row r="170" spans="1:10" x14ac:dyDescent="0.3">
      <c r="A170" s="166"/>
      <c r="B170" s="170"/>
      <c r="C170" s="170"/>
      <c r="D170" s="176"/>
      <c r="E170" s="176"/>
      <c r="F170" s="46" t="s">
        <v>155</v>
      </c>
      <c r="G170" s="51">
        <f>G171</f>
        <v>309000</v>
      </c>
      <c r="H170" s="51">
        <f t="shared" si="75"/>
        <v>309000</v>
      </c>
      <c r="I170" s="51">
        <f t="shared" si="75"/>
        <v>309000</v>
      </c>
      <c r="J170" s="51">
        <f t="shared" si="75"/>
        <v>309000</v>
      </c>
    </row>
    <row r="171" spans="1:10" x14ac:dyDescent="0.3">
      <c r="A171" s="166"/>
      <c r="B171" s="170"/>
      <c r="C171" s="170"/>
      <c r="D171" s="176"/>
      <c r="E171" s="176"/>
      <c r="F171" s="49" t="s">
        <v>175</v>
      </c>
      <c r="G171" s="51">
        <f>G172</f>
        <v>309000</v>
      </c>
      <c r="H171" s="51">
        <f t="shared" si="75"/>
        <v>309000</v>
      </c>
      <c r="I171" s="51">
        <f t="shared" si="75"/>
        <v>309000</v>
      </c>
      <c r="J171" s="51">
        <f t="shared" si="75"/>
        <v>309000</v>
      </c>
    </row>
    <row r="172" spans="1:10" x14ac:dyDescent="0.3">
      <c r="A172" s="166"/>
      <c r="B172" s="170"/>
      <c r="C172" s="170"/>
      <c r="D172" s="176"/>
      <c r="E172" s="177"/>
      <c r="F172" s="49" t="s">
        <v>176</v>
      </c>
      <c r="G172" s="51">
        <f>'2'!E32</f>
        <v>309000</v>
      </c>
      <c r="H172" s="51">
        <f>'2'!F32</f>
        <v>309000</v>
      </c>
      <c r="I172" s="51">
        <f>'2'!G32</f>
        <v>309000</v>
      </c>
      <c r="J172" s="51">
        <f>'2'!H32</f>
        <v>309000</v>
      </c>
    </row>
    <row r="173" spans="1:10" ht="47.25" customHeight="1" x14ac:dyDescent="0.3">
      <c r="A173" s="166"/>
      <c r="B173" s="170"/>
      <c r="C173" s="170"/>
      <c r="D173" s="176"/>
      <c r="E173" s="167">
        <v>11006</v>
      </c>
      <c r="F173" s="46" t="s">
        <v>66</v>
      </c>
      <c r="G173" s="61">
        <f>G175</f>
        <v>1320915</v>
      </c>
      <c r="H173" s="61">
        <f t="shared" ref="H173:J173" si="76">H175</f>
        <v>1320915</v>
      </c>
      <c r="I173" s="61">
        <f t="shared" si="76"/>
        <v>1320915</v>
      </c>
      <c r="J173" s="61">
        <f t="shared" si="76"/>
        <v>1320915</v>
      </c>
    </row>
    <row r="174" spans="1:10" x14ac:dyDescent="0.3">
      <c r="A174" s="166"/>
      <c r="B174" s="170"/>
      <c r="C174" s="170"/>
      <c r="D174" s="176"/>
      <c r="E174" s="167"/>
      <c r="F174" s="47" t="s">
        <v>43</v>
      </c>
      <c r="G174" s="52"/>
      <c r="H174" s="52"/>
      <c r="I174" s="52"/>
      <c r="J174" s="52"/>
    </row>
    <row r="175" spans="1:10" x14ac:dyDescent="0.3">
      <c r="A175" s="166"/>
      <c r="B175" s="170"/>
      <c r="C175" s="170"/>
      <c r="D175" s="176"/>
      <c r="E175" s="167"/>
      <c r="F175" s="48" t="s">
        <v>26</v>
      </c>
      <c r="G175" s="51">
        <f>G177</f>
        <v>1320915</v>
      </c>
      <c r="H175" s="51">
        <f t="shared" ref="H175:J175" si="77">H177</f>
        <v>1320915</v>
      </c>
      <c r="I175" s="51">
        <f t="shared" si="77"/>
        <v>1320915</v>
      </c>
      <c r="J175" s="51">
        <f t="shared" si="77"/>
        <v>1320915</v>
      </c>
    </row>
    <row r="176" spans="1:10" ht="27" x14ac:dyDescent="0.3">
      <c r="A176" s="166"/>
      <c r="B176" s="170"/>
      <c r="C176" s="170"/>
      <c r="D176" s="176"/>
      <c r="E176" s="167"/>
      <c r="F176" s="47" t="s">
        <v>44</v>
      </c>
      <c r="G176" s="52"/>
      <c r="H176" s="52"/>
      <c r="I176" s="52"/>
      <c r="J176" s="52"/>
    </row>
    <row r="177" spans="1:10" x14ac:dyDescent="0.3">
      <c r="A177" s="166"/>
      <c r="B177" s="170"/>
      <c r="C177" s="170"/>
      <c r="D177" s="176"/>
      <c r="E177" s="167"/>
      <c r="F177" s="46" t="s">
        <v>4</v>
      </c>
      <c r="G177" s="51">
        <f>G178</f>
        <v>1320915</v>
      </c>
      <c r="H177" s="51">
        <f t="shared" ref="H177:J179" si="78">H178</f>
        <v>1320915</v>
      </c>
      <c r="I177" s="51">
        <f t="shared" si="78"/>
        <v>1320915</v>
      </c>
      <c r="J177" s="51">
        <f t="shared" si="78"/>
        <v>1320915</v>
      </c>
    </row>
    <row r="178" spans="1:10" x14ac:dyDescent="0.3">
      <c r="A178" s="166"/>
      <c r="B178" s="170"/>
      <c r="C178" s="170"/>
      <c r="D178" s="176"/>
      <c r="E178" s="167"/>
      <c r="F178" s="46" t="s">
        <v>5</v>
      </c>
      <c r="G178" s="51">
        <f>G179</f>
        <v>1320915</v>
      </c>
      <c r="H178" s="51">
        <f t="shared" si="78"/>
        <v>1320915</v>
      </c>
      <c r="I178" s="51">
        <f t="shared" si="78"/>
        <v>1320915</v>
      </c>
      <c r="J178" s="51">
        <f t="shared" si="78"/>
        <v>1320915</v>
      </c>
    </row>
    <row r="179" spans="1:10" x14ac:dyDescent="0.3">
      <c r="A179" s="166"/>
      <c r="B179" s="170"/>
      <c r="C179" s="170"/>
      <c r="D179" s="176"/>
      <c r="E179" s="167"/>
      <c r="F179" s="46" t="s">
        <v>34</v>
      </c>
      <c r="G179" s="51">
        <f>G180</f>
        <v>1320915</v>
      </c>
      <c r="H179" s="51">
        <f t="shared" si="78"/>
        <v>1320915</v>
      </c>
      <c r="I179" s="51">
        <f t="shared" si="78"/>
        <v>1320915</v>
      </c>
      <c r="J179" s="51">
        <f t="shared" si="78"/>
        <v>1320915</v>
      </c>
    </row>
    <row r="180" spans="1:10" x14ac:dyDescent="0.3">
      <c r="A180" s="166"/>
      <c r="B180" s="171"/>
      <c r="C180" s="171"/>
      <c r="D180" s="176"/>
      <c r="E180" s="167"/>
      <c r="F180" s="49" t="s">
        <v>60</v>
      </c>
      <c r="G180" s="51">
        <f>'2'!E38</f>
        <v>1320915</v>
      </c>
      <c r="H180" s="51">
        <f>'2'!F38</f>
        <v>1320915</v>
      </c>
      <c r="I180" s="51">
        <f>'2'!G38</f>
        <v>1320915</v>
      </c>
      <c r="J180" s="51">
        <f>'2'!H38</f>
        <v>1320915</v>
      </c>
    </row>
    <row r="181" spans="1:10" x14ac:dyDescent="0.3">
      <c r="A181" s="166"/>
      <c r="B181" s="166" t="s">
        <v>177</v>
      </c>
      <c r="C181" s="166"/>
      <c r="D181" s="168"/>
      <c r="E181" s="168"/>
      <c r="F181" s="40" t="s">
        <v>179</v>
      </c>
      <c r="G181" s="50">
        <f>G183</f>
        <v>0</v>
      </c>
      <c r="H181" s="50">
        <f t="shared" ref="H181:J181" si="79">H183</f>
        <v>-42916</v>
      </c>
      <c r="I181" s="50">
        <f t="shared" si="79"/>
        <v>-42916</v>
      </c>
      <c r="J181" s="50">
        <f t="shared" si="79"/>
        <v>-42916</v>
      </c>
    </row>
    <row r="182" spans="1:10" x14ac:dyDescent="0.3">
      <c r="A182" s="166"/>
      <c r="B182" s="166"/>
      <c r="C182" s="166"/>
      <c r="D182" s="168"/>
      <c r="E182" s="168"/>
      <c r="F182" s="41" t="s">
        <v>2</v>
      </c>
      <c r="G182" s="52"/>
      <c r="H182" s="52"/>
      <c r="I182" s="52"/>
      <c r="J182" s="52"/>
    </row>
    <row r="183" spans="1:10" x14ac:dyDescent="0.3">
      <c r="A183" s="166"/>
      <c r="B183" s="166"/>
      <c r="C183" s="166" t="s">
        <v>33</v>
      </c>
      <c r="D183" s="168"/>
      <c r="E183" s="168"/>
      <c r="F183" s="40" t="s">
        <v>178</v>
      </c>
      <c r="G183" s="50">
        <f>G187+G198</f>
        <v>0</v>
      </c>
      <c r="H183" s="50">
        <f t="shared" ref="H183:J183" si="80">H187+H198</f>
        <v>-42916</v>
      </c>
      <c r="I183" s="50">
        <f t="shared" si="80"/>
        <v>-42916</v>
      </c>
      <c r="J183" s="50">
        <f t="shared" si="80"/>
        <v>-42916</v>
      </c>
    </row>
    <row r="184" spans="1:10" x14ac:dyDescent="0.3">
      <c r="A184" s="166"/>
      <c r="B184" s="166"/>
      <c r="C184" s="166"/>
      <c r="D184" s="168"/>
      <c r="E184" s="168"/>
      <c r="F184" s="64" t="s">
        <v>2</v>
      </c>
      <c r="G184" s="52"/>
      <c r="H184" s="52"/>
      <c r="I184" s="52"/>
      <c r="J184" s="52"/>
    </row>
    <row r="185" spans="1:10" x14ac:dyDescent="0.3">
      <c r="A185" s="166"/>
      <c r="B185" s="166"/>
      <c r="C185" s="166"/>
      <c r="D185" s="168"/>
      <c r="E185" s="168"/>
      <c r="F185" s="40" t="s">
        <v>26</v>
      </c>
      <c r="G185" s="50">
        <f>G183</f>
        <v>0</v>
      </c>
      <c r="H185" s="50">
        <f t="shared" ref="H185:J185" si="81">H183</f>
        <v>-42916</v>
      </c>
      <c r="I185" s="50">
        <f t="shared" si="81"/>
        <v>-42916</v>
      </c>
      <c r="J185" s="50">
        <f t="shared" si="81"/>
        <v>-42916</v>
      </c>
    </row>
    <row r="186" spans="1:10" x14ac:dyDescent="0.3">
      <c r="A186" s="166"/>
      <c r="B186" s="166"/>
      <c r="C186" s="166"/>
      <c r="D186" s="168"/>
      <c r="E186" s="168"/>
      <c r="F186" s="41" t="s">
        <v>2</v>
      </c>
      <c r="G186" s="52"/>
      <c r="H186" s="52"/>
      <c r="I186" s="52"/>
      <c r="J186" s="52"/>
    </row>
    <row r="187" spans="1:10" x14ac:dyDescent="0.3">
      <c r="A187" s="166"/>
      <c r="B187" s="166"/>
      <c r="C187" s="166"/>
      <c r="D187" s="167">
        <v>1142</v>
      </c>
      <c r="E187" s="167"/>
      <c r="F187" s="46" t="s">
        <v>141</v>
      </c>
      <c r="G187" s="50">
        <f>G189</f>
        <v>0</v>
      </c>
      <c r="H187" s="50">
        <f t="shared" ref="H187:J187" si="82">H189</f>
        <v>-12916</v>
      </c>
      <c r="I187" s="50">
        <f t="shared" si="82"/>
        <v>-12916</v>
      </c>
      <c r="J187" s="50">
        <f t="shared" si="82"/>
        <v>-12916</v>
      </c>
    </row>
    <row r="188" spans="1:10" x14ac:dyDescent="0.3">
      <c r="A188" s="166"/>
      <c r="B188" s="166"/>
      <c r="C188" s="166"/>
      <c r="D188" s="167"/>
      <c r="E188" s="167"/>
      <c r="F188" s="41" t="s">
        <v>2</v>
      </c>
      <c r="G188" s="52"/>
      <c r="H188" s="52"/>
      <c r="I188" s="52"/>
      <c r="J188" s="52"/>
    </row>
    <row r="189" spans="1:10" x14ac:dyDescent="0.3">
      <c r="A189" s="166"/>
      <c r="B189" s="166"/>
      <c r="C189" s="166"/>
      <c r="D189" s="167"/>
      <c r="E189" s="167" t="s">
        <v>104</v>
      </c>
      <c r="F189" s="46" t="s">
        <v>105</v>
      </c>
      <c r="G189" s="61">
        <f>G191</f>
        <v>0</v>
      </c>
      <c r="H189" s="61">
        <f t="shared" ref="H189:J189" si="83">H191</f>
        <v>-12916</v>
      </c>
      <c r="I189" s="61">
        <f t="shared" si="83"/>
        <v>-12916</v>
      </c>
      <c r="J189" s="61">
        <f t="shared" si="83"/>
        <v>-12916</v>
      </c>
    </row>
    <row r="190" spans="1:10" x14ac:dyDescent="0.3">
      <c r="A190" s="166"/>
      <c r="B190" s="166"/>
      <c r="C190" s="166"/>
      <c r="D190" s="167"/>
      <c r="E190" s="167"/>
      <c r="F190" s="47" t="s">
        <v>43</v>
      </c>
      <c r="G190" s="52"/>
      <c r="H190" s="52"/>
      <c r="I190" s="52"/>
      <c r="J190" s="52"/>
    </row>
    <row r="191" spans="1:10" x14ac:dyDescent="0.3">
      <c r="A191" s="166"/>
      <c r="B191" s="166"/>
      <c r="C191" s="166"/>
      <c r="D191" s="167"/>
      <c r="E191" s="167"/>
      <c r="F191" s="48" t="s">
        <v>26</v>
      </c>
      <c r="G191" s="51">
        <f>G193</f>
        <v>0</v>
      </c>
      <c r="H191" s="51">
        <f t="shared" ref="H191:J191" si="84">H193</f>
        <v>-12916</v>
      </c>
      <c r="I191" s="51">
        <f t="shared" si="84"/>
        <v>-12916</v>
      </c>
      <c r="J191" s="51">
        <f t="shared" si="84"/>
        <v>-12916</v>
      </c>
    </row>
    <row r="192" spans="1:10" ht="27" x14ac:dyDescent="0.3">
      <c r="A192" s="166"/>
      <c r="B192" s="166"/>
      <c r="C192" s="166"/>
      <c r="D192" s="167"/>
      <c r="E192" s="167"/>
      <c r="F192" s="47" t="s">
        <v>44</v>
      </c>
      <c r="G192" s="52"/>
      <c r="H192" s="52"/>
      <c r="I192" s="52"/>
      <c r="J192" s="52"/>
    </row>
    <row r="193" spans="1:10" x14ac:dyDescent="0.3">
      <c r="A193" s="166"/>
      <c r="B193" s="166"/>
      <c r="C193" s="166"/>
      <c r="D193" s="167"/>
      <c r="E193" s="167"/>
      <c r="F193" s="46" t="s">
        <v>4</v>
      </c>
      <c r="G193" s="51">
        <f>G194</f>
        <v>0</v>
      </c>
      <c r="H193" s="51">
        <f t="shared" ref="H193:H196" si="85">H194</f>
        <v>-12916</v>
      </c>
      <c r="I193" s="51">
        <f t="shared" ref="I193:I196" si="86">I194</f>
        <v>-12916</v>
      </c>
      <c r="J193" s="51">
        <f t="shared" ref="J193:J196" si="87">J194</f>
        <v>-12916</v>
      </c>
    </row>
    <row r="194" spans="1:10" x14ac:dyDescent="0.3">
      <c r="A194" s="166"/>
      <c r="B194" s="166"/>
      <c r="C194" s="166"/>
      <c r="D194" s="167"/>
      <c r="E194" s="167"/>
      <c r="F194" s="46" t="s">
        <v>4</v>
      </c>
      <c r="G194" s="51">
        <f>G195</f>
        <v>0</v>
      </c>
      <c r="H194" s="51">
        <f t="shared" si="85"/>
        <v>-12916</v>
      </c>
      <c r="I194" s="51">
        <f t="shared" si="86"/>
        <v>-12916</v>
      </c>
      <c r="J194" s="51">
        <f t="shared" si="87"/>
        <v>-12916</v>
      </c>
    </row>
    <row r="195" spans="1:10" x14ac:dyDescent="0.3">
      <c r="A195" s="166"/>
      <c r="B195" s="166"/>
      <c r="C195" s="166"/>
      <c r="D195" s="167"/>
      <c r="E195" s="167"/>
      <c r="F195" s="46" t="s">
        <v>155</v>
      </c>
      <c r="G195" s="51">
        <f>G196</f>
        <v>0</v>
      </c>
      <c r="H195" s="51">
        <f t="shared" si="85"/>
        <v>-12916</v>
      </c>
      <c r="I195" s="51">
        <f t="shared" si="86"/>
        <v>-12916</v>
      </c>
      <c r="J195" s="51">
        <f t="shared" si="87"/>
        <v>-12916</v>
      </c>
    </row>
    <row r="196" spans="1:10" x14ac:dyDescent="0.3">
      <c r="A196" s="166"/>
      <c r="B196" s="166"/>
      <c r="C196" s="166"/>
      <c r="D196" s="167"/>
      <c r="E196" s="167"/>
      <c r="F196" s="49" t="s">
        <v>156</v>
      </c>
      <c r="G196" s="51">
        <f>G197</f>
        <v>0</v>
      </c>
      <c r="H196" s="51">
        <f t="shared" si="85"/>
        <v>-12916</v>
      </c>
      <c r="I196" s="51">
        <f t="shared" si="86"/>
        <v>-12916</v>
      </c>
      <c r="J196" s="51">
        <f t="shared" si="87"/>
        <v>-12916</v>
      </c>
    </row>
    <row r="197" spans="1:10" x14ac:dyDescent="0.3">
      <c r="A197" s="166"/>
      <c r="B197" s="166"/>
      <c r="C197" s="166"/>
      <c r="D197" s="167"/>
      <c r="E197" s="167"/>
      <c r="F197" s="49" t="s">
        <v>157</v>
      </c>
      <c r="G197" s="51">
        <f>'2'!E76</f>
        <v>0</v>
      </c>
      <c r="H197" s="51">
        <f>'2'!F76</f>
        <v>-12916</v>
      </c>
      <c r="I197" s="51">
        <f>'2'!G76</f>
        <v>-12916</v>
      </c>
      <c r="J197" s="51">
        <f>'2'!H76</f>
        <v>-12916</v>
      </c>
    </row>
    <row r="198" spans="1:10" ht="28.5" x14ac:dyDescent="0.3">
      <c r="A198" s="166"/>
      <c r="B198" s="166"/>
      <c r="C198" s="166"/>
      <c r="D198" s="167">
        <v>1191</v>
      </c>
      <c r="E198" s="167"/>
      <c r="F198" s="46" t="s">
        <v>142</v>
      </c>
      <c r="G198" s="50">
        <f>G200</f>
        <v>0</v>
      </c>
      <c r="H198" s="50">
        <f t="shared" ref="H198:J198" si="88">H200</f>
        <v>-30000</v>
      </c>
      <c r="I198" s="50">
        <f t="shared" si="88"/>
        <v>-30000</v>
      </c>
      <c r="J198" s="50">
        <f t="shared" si="88"/>
        <v>-30000</v>
      </c>
    </row>
    <row r="199" spans="1:10" x14ac:dyDescent="0.3">
      <c r="A199" s="166"/>
      <c r="B199" s="166"/>
      <c r="C199" s="166"/>
      <c r="D199" s="167"/>
      <c r="E199" s="167"/>
      <c r="F199" s="41" t="s">
        <v>2</v>
      </c>
      <c r="G199" s="52"/>
      <c r="H199" s="52"/>
      <c r="I199" s="52"/>
      <c r="J199" s="52"/>
    </row>
    <row r="200" spans="1:10" ht="28.5" x14ac:dyDescent="0.3">
      <c r="A200" s="166"/>
      <c r="B200" s="166"/>
      <c r="C200" s="166"/>
      <c r="D200" s="167"/>
      <c r="E200" s="167">
        <v>11001</v>
      </c>
      <c r="F200" s="46" t="s">
        <v>142</v>
      </c>
      <c r="G200" s="61">
        <f>G202</f>
        <v>0</v>
      </c>
      <c r="H200" s="61">
        <f t="shared" ref="H200:J200" si="89">H202</f>
        <v>-30000</v>
      </c>
      <c r="I200" s="61">
        <f t="shared" si="89"/>
        <v>-30000</v>
      </c>
      <c r="J200" s="61">
        <f t="shared" si="89"/>
        <v>-30000</v>
      </c>
    </row>
    <row r="201" spans="1:10" x14ac:dyDescent="0.3">
      <c r="A201" s="166"/>
      <c r="B201" s="166"/>
      <c r="C201" s="166"/>
      <c r="D201" s="167"/>
      <c r="E201" s="167"/>
      <c r="F201" s="47" t="s">
        <v>43</v>
      </c>
      <c r="G201" s="52"/>
      <c r="H201" s="52"/>
      <c r="I201" s="52"/>
      <c r="J201" s="52"/>
    </row>
    <row r="202" spans="1:10" x14ac:dyDescent="0.3">
      <c r="A202" s="166"/>
      <c r="B202" s="166"/>
      <c r="C202" s="166"/>
      <c r="D202" s="167"/>
      <c r="E202" s="167"/>
      <c r="F202" s="48" t="s">
        <v>26</v>
      </c>
      <c r="G202" s="51">
        <f>G204</f>
        <v>0</v>
      </c>
      <c r="H202" s="51">
        <f t="shared" ref="H202:J202" si="90">H204</f>
        <v>-30000</v>
      </c>
      <c r="I202" s="51">
        <f t="shared" si="90"/>
        <v>-30000</v>
      </c>
      <c r="J202" s="51">
        <f t="shared" si="90"/>
        <v>-30000</v>
      </c>
    </row>
    <row r="203" spans="1:10" ht="27" x14ac:dyDescent="0.3">
      <c r="A203" s="166"/>
      <c r="B203" s="166"/>
      <c r="C203" s="166"/>
      <c r="D203" s="167"/>
      <c r="E203" s="167"/>
      <c r="F203" s="47" t="s">
        <v>44</v>
      </c>
      <c r="G203" s="52"/>
      <c r="H203" s="52"/>
      <c r="I203" s="52"/>
      <c r="J203" s="52"/>
    </row>
    <row r="204" spans="1:10" x14ac:dyDescent="0.3">
      <c r="A204" s="166"/>
      <c r="B204" s="166"/>
      <c r="C204" s="166"/>
      <c r="D204" s="167"/>
      <c r="E204" s="167"/>
      <c r="F204" s="46" t="s">
        <v>4</v>
      </c>
      <c r="G204" s="51">
        <f>G205</f>
        <v>0</v>
      </c>
      <c r="H204" s="51">
        <f t="shared" ref="H204:H207" si="91">H205</f>
        <v>-30000</v>
      </c>
      <c r="I204" s="51">
        <f t="shared" ref="I204:I207" si="92">I205</f>
        <v>-30000</v>
      </c>
      <c r="J204" s="51">
        <f t="shared" ref="J204:J207" si="93">J205</f>
        <v>-30000</v>
      </c>
    </row>
    <row r="205" spans="1:10" x14ac:dyDescent="0.3">
      <c r="A205" s="166"/>
      <c r="B205" s="166"/>
      <c r="C205" s="166"/>
      <c r="D205" s="167"/>
      <c r="E205" s="167"/>
      <c r="F205" s="46" t="s">
        <v>4</v>
      </c>
      <c r="G205" s="51">
        <f>G206</f>
        <v>0</v>
      </c>
      <c r="H205" s="51">
        <f t="shared" si="91"/>
        <v>-30000</v>
      </c>
      <c r="I205" s="51">
        <f t="shared" si="92"/>
        <v>-30000</v>
      </c>
      <c r="J205" s="51">
        <f t="shared" si="93"/>
        <v>-30000</v>
      </c>
    </row>
    <row r="206" spans="1:10" x14ac:dyDescent="0.3">
      <c r="A206" s="166"/>
      <c r="B206" s="166"/>
      <c r="C206" s="166"/>
      <c r="D206" s="167"/>
      <c r="E206" s="167"/>
      <c r="F206" s="46" t="s">
        <v>155</v>
      </c>
      <c r="G206" s="51">
        <f>G207</f>
        <v>0</v>
      </c>
      <c r="H206" s="51">
        <f t="shared" si="91"/>
        <v>-30000</v>
      </c>
      <c r="I206" s="51">
        <f t="shared" si="92"/>
        <v>-30000</v>
      </c>
      <c r="J206" s="51">
        <f t="shared" si="93"/>
        <v>-30000</v>
      </c>
    </row>
    <row r="207" spans="1:10" x14ac:dyDescent="0.3">
      <c r="A207" s="166"/>
      <c r="B207" s="166"/>
      <c r="C207" s="166"/>
      <c r="D207" s="167"/>
      <c r="E207" s="167"/>
      <c r="F207" s="49" t="s">
        <v>156</v>
      </c>
      <c r="G207" s="51">
        <f>G208</f>
        <v>0</v>
      </c>
      <c r="H207" s="51">
        <f t="shared" si="91"/>
        <v>-30000</v>
      </c>
      <c r="I207" s="51">
        <f t="shared" si="92"/>
        <v>-30000</v>
      </c>
      <c r="J207" s="51">
        <f t="shared" si="93"/>
        <v>-30000</v>
      </c>
    </row>
    <row r="208" spans="1:10" x14ac:dyDescent="0.3">
      <c r="A208" s="166"/>
      <c r="B208" s="166"/>
      <c r="C208" s="166"/>
      <c r="D208" s="167"/>
      <c r="E208" s="167"/>
      <c r="F208" s="49" t="s">
        <v>157</v>
      </c>
      <c r="G208" s="51">
        <f>'2'!E89</f>
        <v>0</v>
      </c>
      <c r="H208" s="51">
        <f>'2'!F89</f>
        <v>-30000</v>
      </c>
      <c r="I208" s="51">
        <f>'2'!G89</f>
        <v>-30000</v>
      </c>
      <c r="J208" s="51">
        <f>'2'!H89</f>
        <v>-30000</v>
      </c>
    </row>
  </sheetData>
  <mergeCells count="96">
    <mergeCell ref="B12:B104"/>
    <mergeCell ref="C90:C104"/>
    <mergeCell ref="D90:D91"/>
    <mergeCell ref="E90:E91"/>
    <mergeCell ref="D92:D93"/>
    <mergeCell ref="E92:E93"/>
    <mergeCell ref="D94:D104"/>
    <mergeCell ref="E94:E95"/>
    <mergeCell ref="E96:E104"/>
    <mergeCell ref="C75:C89"/>
    <mergeCell ref="D77:D78"/>
    <mergeCell ref="E77:E78"/>
    <mergeCell ref="D75:D76"/>
    <mergeCell ref="E75:E76"/>
    <mergeCell ref="D79:D89"/>
    <mergeCell ref="E81:E89"/>
    <mergeCell ref="E79:E80"/>
    <mergeCell ref="E53:E54"/>
    <mergeCell ref="D53:D63"/>
    <mergeCell ref="E55:E63"/>
    <mergeCell ref="D64:D74"/>
    <mergeCell ref="E64:E65"/>
    <mergeCell ref="C29:C74"/>
    <mergeCell ref="D18:D28"/>
    <mergeCell ref="D10:D15"/>
    <mergeCell ref="E10:E15"/>
    <mergeCell ref="C14:C28"/>
    <mergeCell ref="E18:E19"/>
    <mergeCell ref="D16:D17"/>
    <mergeCell ref="E16:E17"/>
    <mergeCell ref="E141:E142"/>
    <mergeCell ref="E145:E153"/>
    <mergeCell ref="E154:E163"/>
    <mergeCell ref="E173:E180"/>
    <mergeCell ref="E164:E172"/>
    <mergeCell ref="E66:E74"/>
    <mergeCell ref="E33:E34"/>
    <mergeCell ref="H1:J1"/>
    <mergeCell ref="F2:J2"/>
    <mergeCell ref="G3:J3"/>
    <mergeCell ref="G7:J7"/>
    <mergeCell ref="A5:J5"/>
    <mergeCell ref="E31:E32"/>
    <mergeCell ref="E35:E43"/>
    <mergeCell ref="E44:E52"/>
    <mergeCell ref="D33:D52"/>
    <mergeCell ref="D29:D30"/>
    <mergeCell ref="D31:D32"/>
    <mergeCell ref="E29:E30"/>
    <mergeCell ref="E20:E28"/>
    <mergeCell ref="C10:C13"/>
    <mergeCell ref="A10:A208"/>
    <mergeCell ref="B10:B11"/>
    <mergeCell ref="A9:F9"/>
    <mergeCell ref="E143:E144"/>
    <mergeCell ref="A7:C7"/>
    <mergeCell ref="F7:F8"/>
    <mergeCell ref="D7:E7"/>
    <mergeCell ref="D109:D110"/>
    <mergeCell ref="E109:E110"/>
    <mergeCell ref="D105:D108"/>
    <mergeCell ref="D141:D142"/>
    <mergeCell ref="C105:C106"/>
    <mergeCell ref="D111:D121"/>
    <mergeCell ref="E111:E112"/>
    <mergeCell ref="E113:E121"/>
    <mergeCell ref="C107:C121"/>
    <mergeCell ref="C122:C136"/>
    <mergeCell ref="B105:B136"/>
    <mergeCell ref="C137:C138"/>
    <mergeCell ref="D137:D140"/>
    <mergeCell ref="E137:E140"/>
    <mergeCell ref="B137:B180"/>
    <mergeCell ref="C139:C180"/>
    <mergeCell ref="D143:D180"/>
    <mergeCell ref="D124:D125"/>
    <mergeCell ref="E124:E125"/>
    <mergeCell ref="D122:D123"/>
    <mergeCell ref="E122:E123"/>
    <mergeCell ref="D126:D136"/>
    <mergeCell ref="E126:E127"/>
    <mergeCell ref="E128:E136"/>
    <mergeCell ref="E105:E108"/>
    <mergeCell ref="C183:C208"/>
    <mergeCell ref="B181:B208"/>
    <mergeCell ref="E189:E197"/>
    <mergeCell ref="D187:D197"/>
    <mergeCell ref="E187:E188"/>
    <mergeCell ref="E200:E208"/>
    <mergeCell ref="E198:E199"/>
    <mergeCell ref="D198:D208"/>
    <mergeCell ref="D181:D184"/>
    <mergeCell ref="E181:E184"/>
    <mergeCell ref="C181:C182"/>
    <mergeCell ref="D185:D186"/>
    <mergeCell ref="E185:E18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Normal="100" workbookViewId="0">
      <selection activeCell="F8" sqref="F8"/>
    </sheetView>
  </sheetViews>
  <sheetFormatPr defaultRowHeight="13.5" x14ac:dyDescent="0.25"/>
  <cols>
    <col min="1" max="1" width="13.5703125" style="104" customWidth="1"/>
    <col min="2" max="2" width="13.85546875" style="104" customWidth="1"/>
    <col min="3" max="3" width="67.7109375" style="104" customWidth="1"/>
    <col min="4" max="4" width="28.140625" style="104" customWidth="1"/>
    <col min="5" max="5" width="18.5703125" style="104" customWidth="1"/>
    <col min="6" max="6" width="19" style="104" bestFit="1" customWidth="1"/>
    <col min="7" max="7" width="22" style="104" customWidth="1"/>
    <col min="8" max="256" width="9.140625" style="104"/>
    <col min="257" max="257" width="13.5703125" style="104" customWidth="1"/>
    <col min="258" max="258" width="13.85546875" style="104" customWidth="1"/>
    <col min="259" max="259" width="67.7109375" style="104" customWidth="1"/>
    <col min="260" max="260" width="28.140625" style="104" customWidth="1"/>
    <col min="261" max="261" width="18.5703125" style="104" customWidth="1"/>
    <col min="262" max="262" width="19" style="104" bestFit="1" customWidth="1"/>
    <col min="263" max="263" width="22" style="104" customWidth="1"/>
    <col min="264" max="512" width="9.140625" style="104"/>
    <col min="513" max="513" width="13.5703125" style="104" customWidth="1"/>
    <col min="514" max="514" width="13.85546875" style="104" customWidth="1"/>
    <col min="515" max="515" width="67.7109375" style="104" customWidth="1"/>
    <col min="516" max="516" width="28.140625" style="104" customWidth="1"/>
    <col min="517" max="517" width="18.5703125" style="104" customWidth="1"/>
    <col min="518" max="518" width="19" style="104" bestFit="1" customWidth="1"/>
    <col min="519" max="519" width="22" style="104" customWidth="1"/>
    <col min="520" max="768" width="9.140625" style="104"/>
    <col min="769" max="769" width="13.5703125" style="104" customWidth="1"/>
    <col min="770" max="770" width="13.85546875" style="104" customWidth="1"/>
    <col min="771" max="771" width="67.7109375" style="104" customWidth="1"/>
    <col min="772" max="772" width="28.140625" style="104" customWidth="1"/>
    <col min="773" max="773" width="18.5703125" style="104" customWidth="1"/>
    <col min="774" max="774" width="19" style="104" bestFit="1" customWidth="1"/>
    <col min="775" max="775" width="22" style="104" customWidth="1"/>
    <col min="776" max="1024" width="9.140625" style="104"/>
    <col min="1025" max="1025" width="13.5703125" style="104" customWidth="1"/>
    <col min="1026" max="1026" width="13.85546875" style="104" customWidth="1"/>
    <col min="1027" max="1027" width="67.7109375" style="104" customWidth="1"/>
    <col min="1028" max="1028" width="28.140625" style="104" customWidth="1"/>
    <col min="1029" max="1029" width="18.5703125" style="104" customWidth="1"/>
    <col min="1030" max="1030" width="19" style="104" bestFit="1" customWidth="1"/>
    <col min="1031" max="1031" width="22" style="104" customWidth="1"/>
    <col min="1032" max="1280" width="9.140625" style="104"/>
    <col min="1281" max="1281" width="13.5703125" style="104" customWidth="1"/>
    <col min="1282" max="1282" width="13.85546875" style="104" customWidth="1"/>
    <col min="1283" max="1283" width="67.7109375" style="104" customWidth="1"/>
    <col min="1284" max="1284" width="28.140625" style="104" customWidth="1"/>
    <col min="1285" max="1285" width="18.5703125" style="104" customWidth="1"/>
    <col min="1286" max="1286" width="19" style="104" bestFit="1" customWidth="1"/>
    <col min="1287" max="1287" width="22" style="104" customWidth="1"/>
    <col min="1288" max="1536" width="9.140625" style="104"/>
    <col min="1537" max="1537" width="13.5703125" style="104" customWidth="1"/>
    <col min="1538" max="1538" width="13.85546875" style="104" customWidth="1"/>
    <col min="1539" max="1539" width="67.7109375" style="104" customWidth="1"/>
    <col min="1540" max="1540" width="28.140625" style="104" customWidth="1"/>
    <col min="1541" max="1541" width="18.5703125" style="104" customWidth="1"/>
    <col min="1542" max="1542" width="19" style="104" bestFit="1" customWidth="1"/>
    <col min="1543" max="1543" width="22" style="104" customWidth="1"/>
    <col min="1544" max="1792" width="9.140625" style="104"/>
    <col min="1793" max="1793" width="13.5703125" style="104" customWidth="1"/>
    <col min="1794" max="1794" width="13.85546875" style="104" customWidth="1"/>
    <col min="1795" max="1795" width="67.7109375" style="104" customWidth="1"/>
    <col min="1796" max="1796" width="28.140625" style="104" customWidth="1"/>
    <col min="1797" max="1797" width="18.5703125" style="104" customWidth="1"/>
    <col min="1798" max="1798" width="19" style="104" bestFit="1" customWidth="1"/>
    <col min="1799" max="1799" width="22" style="104" customWidth="1"/>
    <col min="1800" max="2048" width="9.140625" style="104"/>
    <col min="2049" max="2049" width="13.5703125" style="104" customWidth="1"/>
    <col min="2050" max="2050" width="13.85546875" style="104" customWidth="1"/>
    <col min="2051" max="2051" width="67.7109375" style="104" customWidth="1"/>
    <col min="2052" max="2052" width="28.140625" style="104" customWidth="1"/>
    <col min="2053" max="2053" width="18.5703125" style="104" customWidth="1"/>
    <col min="2054" max="2054" width="19" style="104" bestFit="1" customWidth="1"/>
    <col min="2055" max="2055" width="22" style="104" customWidth="1"/>
    <col min="2056" max="2304" width="9.140625" style="104"/>
    <col min="2305" max="2305" width="13.5703125" style="104" customWidth="1"/>
    <col min="2306" max="2306" width="13.85546875" style="104" customWidth="1"/>
    <col min="2307" max="2307" width="67.7109375" style="104" customWidth="1"/>
    <col min="2308" max="2308" width="28.140625" style="104" customWidth="1"/>
    <col min="2309" max="2309" width="18.5703125" style="104" customWidth="1"/>
    <col min="2310" max="2310" width="19" style="104" bestFit="1" customWidth="1"/>
    <col min="2311" max="2311" width="22" style="104" customWidth="1"/>
    <col min="2312" max="2560" width="9.140625" style="104"/>
    <col min="2561" max="2561" width="13.5703125" style="104" customWidth="1"/>
    <col min="2562" max="2562" width="13.85546875" style="104" customWidth="1"/>
    <col min="2563" max="2563" width="67.7109375" style="104" customWidth="1"/>
    <col min="2564" max="2564" width="28.140625" style="104" customWidth="1"/>
    <col min="2565" max="2565" width="18.5703125" style="104" customWidth="1"/>
    <col min="2566" max="2566" width="19" style="104" bestFit="1" customWidth="1"/>
    <col min="2567" max="2567" width="22" style="104" customWidth="1"/>
    <col min="2568" max="2816" width="9.140625" style="104"/>
    <col min="2817" max="2817" width="13.5703125" style="104" customWidth="1"/>
    <col min="2818" max="2818" width="13.85546875" style="104" customWidth="1"/>
    <col min="2819" max="2819" width="67.7109375" style="104" customWidth="1"/>
    <col min="2820" max="2820" width="28.140625" style="104" customWidth="1"/>
    <col min="2821" max="2821" width="18.5703125" style="104" customWidth="1"/>
    <col min="2822" max="2822" width="19" style="104" bestFit="1" customWidth="1"/>
    <col min="2823" max="2823" width="22" style="104" customWidth="1"/>
    <col min="2824" max="3072" width="9.140625" style="104"/>
    <col min="3073" max="3073" width="13.5703125" style="104" customWidth="1"/>
    <col min="3074" max="3074" width="13.85546875" style="104" customWidth="1"/>
    <col min="3075" max="3075" width="67.7109375" style="104" customWidth="1"/>
    <col min="3076" max="3076" width="28.140625" style="104" customWidth="1"/>
    <col min="3077" max="3077" width="18.5703125" style="104" customWidth="1"/>
    <col min="3078" max="3078" width="19" style="104" bestFit="1" customWidth="1"/>
    <col min="3079" max="3079" width="22" style="104" customWidth="1"/>
    <col min="3080" max="3328" width="9.140625" style="104"/>
    <col min="3329" max="3329" width="13.5703125" style="104" customWidth="1"/>
    <col min="3330" max="3330" width="13.85546875" style="104" customWidth="1"/>
    <col min="3331" max="3331" width="67.7109375" style="104" customWidth="1"/>
    <col min="3332" max="3332" width="28.140625" style="104" customWidth="1"/>
    <col min="3333" max="3333" width="18.5703125" style="104" customWidth="1"/>
    <col min="3334" max="3334" width="19" style="104" bestFit="1" customWidth="1"/>
    <col min="3335" max="3335" width="22" style="104" customWidth="1"/>
    <col min="3336" max="3584" width="9.140625" style="104"/>
    <col min="3585" max="3585" width="13.5703125" style="104" customWidth="1"/>
    <col min="3586" max="3586" width="13.85546875" style="104" customWidth="1"/>
    <col min="3587" max="3587" width="67.7109375" style="104" customWidth="1"/>
    <col min="3588" max="3588" width="28.140625" style="104" customWidth="1"/>
    <col min="3589" max="3589" width="18.5703125" style="104" customWidth="1"/>
    <col min="3590" max="3590" width="19" style="104" bestFit="1" customWidth="1"/>
    <col min="3591" max="3591" width="22" style="104" customWidth="1"/>
    <col min="3592" max="3840" width="9.140625" style="104"/>
    <col min="3841" max="3841" width="13.5703125" style="104" customWidth="1"/>
    <col min="3842" max="3842" width="13.85546875" style="104" customWidth="1"/>
    <col min="3843" max="3843" width="67.7109375" style="104" customWidth="1"/>
    <col min="3844" max="3844" width="28.140625" style="104" customWidth="1"/>
    <col min="3845" max="3845" width="18.5703125" style="104" customWidth="1"/>
    <col min="3846" max="3846" width="19" style="104" bestFit="1" customWidth="1"/>
    <col min="3847" max="3847" width="22" style="104" customWidth="1"/>
    <col min="3848" max="4096" width="9.140625" style="104"/>
    <col min="4097" max="4097" width="13.5703125" style="104" customWidth="1"/>
    <col min="4098" max="4098" width="13.85546875" style="104" customWidth="1"/>
    <col min="4099" max="4099" width="67.7109375" style="104" customWidth="1"/>
    <col min="4100" max="4100" width="28.140625" style="104" customWidth="1"/>
    <col min="4101" max="4101" width="18.5703125" style="104" customWidth="1"/>
    <col min="4102" max="4102" width="19" style="104" bestFit="1" customWidth="1"/>
    <col min="4103" max="4103" width="22" style="104" customWidth="1"/>
    <col min="4104" max="4352" width="9.140625" style="104"/>
    <col min="4353" max="4353" width="13.5703125" style="104" customWidth="1"/>
    <col min="4354" max="4354" width="13.85546875" style="104" customWidth="1"/>
    <col min="4355" max="4355" width="67.7109375" style="104" customWidth="1"/>
    <col min="4356" max="4356" width="28.140625" style="104" customWidth="1"/>
    <col min="4357" max="4357" width="18.5703125" style="104" customWidth="1"/>
    <col min="4358" max="4358" width="19" style="104" bestFit="1" customWidth="1"/>
    <col min="4359" max="4359" width="22" style="104" customWidth="1"/>
    <col min="4360" max="4608" width="9.140625" style="104"/>
    <col min="4609" max="4609" width="13.5703125" style="104" customWidth="1"/>
    <col min="4610" max="4610" width="13.85546875" style="104" customWidth="1"/>
    <col min="4611" max="4611" width="67.7109375" style="104" customWidth="1"/>
    <col min="4612" max="4612" width="28.140625" style="104" customWidth="1"/>
    <col min="4613" max="4613" width="18.5703125" style="104" customWidth="1"/>
    <col min="4614" max="4614" width="19" style="104" bestFit="1" customWidth="1"/>
    <col min="4615" max="4615" width="22" style="104" customWidth="1"/>
    <col min="4616" max="4864" width="9.140625" style="104"/>
    <col min="4865" max="4865" width="13.5703125" style="104" customWidth="1"/>
    <col min="4866" max="4866" width="13.85546875" style="104" customWidth="1"/>
    <col min="4867" max="4867" width="67.7109375" style="104" customWidth="1"/>
    <col min="4868" max="4868" width="28.140625" style="104" customWidth="1"/>
    <col min="4869" max="4869" width="18.5703125" style="104" customWidth="1"/>
    <col min="4870" max="4870" width="19" style="104" bestFit="1" customWidth="1"/>
    <col min="4871" max="4871" width="22" style="104" customWidth="1"/>
    <col min="4872" max="5120" width="9.140625" style="104"/>
    <col min="5121" max="5121" width="13.5703125" style="104" customWidth="1"/>
    <col min="5122" max="5122" width="13.85546875" style="104" customWidth="1"/>
    <col min="5123" max="5123" width="67.7109375" style="104" customWidth="1"/>
    <col min="5124" max="5124" width="28.140625" style="104" customWidth="1"/>
    <col min="5125" max="5125" width="18.5703125" style="104" customWidth="1"/>
    <col min="5126" max="5126" width="19" style="104" bestFit="1" customWidth="1"/>
    <col min="5127" max="5127" width="22" style="104" customWidth="1"/>
    <col min="5128" max="5376" width="9.140625" style="104"/>
    <col min="5377" max="5377" width="13.5703125" style="104" customWidth="1"/>
    <col min="5378" max="5378" width="13.85546875" style="104" customWidth="1"/>
    <col min="5379" max="5379" width="67.7109375" style="104" customWidth="1"/>
    <col min="5380" max="5380" width="28.140625" style="104" customWidth="1"/>
    <col min="5381" max="5381" width="18.5703125" style="104" customWidth="1"/>
    <col min="5382" max="5382" width="19" style="104" bestFit="1" customWidth="1"/>
    <col min="5383" max="5383" width="22" style="104" customWidth="1"/>
    <col min="5384" max="5632" width="9.140625" style="104"/>
    <col min="5633" max="5633" width="13.5703125" style="104" customWidth="1"/>
    <col min="5634" max="5634" width="13.85546875" style="104" customWidth="1"/>
    <col min="5635" max="5635" width="67.7109375" style="104" customWidth="1"/>
    <col min="5636" max="5636" width="28.140625" style="104" customWidth="1"/>
    <col min="5637" max="5637" width="18.5703125" style="104" customWidth="1"/>
    <col min="5638" max="5638" width="19" style="104" bestFit="1" customWidth="1"/>
    <col min="5639" max="5639" width="22" style="104" customWidth="1"/>
    <col min="5640" max="5888" width="9.140625" style="104"/>
    <col min="5889" max="5889" width="13.5703125" style="104" customWidth="1"/>
    <col min="5890" max="5890" width="13.85546875" style="104" customWidth="1"/>
    <col min="5891" max="5891" width="67.7109375" style="104" customWidth="1"/>
    <col min="5892" max="5892" width="28.140625" style="104" customWidth="1"/>
    <col min="5893" max="5893" width="18.5703125" style="104" customWidth="1"/>
    <col min="5894" max="5894" width="19" style="104" bestFit="1" customWidth="1"/>
    <col min="5895" max="5895" width="22" style="104" customWidth="1"/>
    <col min="5896" max="6144" width="9.140625" style="104"/>
    <col min="6145" max="6145" width="13.5703125" style="104" customWidth="1"/>
    <col min="6146" max="6146" width="13.85546875" style="104" customWidth="1"/>
    <col min="6147" max="6147" width="67.7109375" style="104" customWidth="1"/>
    <col min="6148" max="6148" width="28.140625" style="104" customWidth="1"/>
    <col min="6149" max="6149" width="18.5703125" style="104" customWidth="1"/>
    <col min="6150" max="6150" width="19" style="104" bestFit="1" customWidth="1"/>
    <col min="6151" max="6151" width="22" style="104" customWidth="1"/>
    <col min="6152" max="6400" width="9.140625" style="104"/>
    <col min="6401" max="6401" width="13.5703125" style="104" customWidth="1"/>
    <col min="6402" max="6402" width="13.85546875" style="104" customWidth="1"/>
    <col min="6403" max="6403" width="67.7109375" style="104" customWidth="1"/>
    <col min="6404" max="6404" width="28.140625" style="104" customWidth="1"/>
    <col min="6405" max="6405" width="18.5703125" style="104" customWidth="1"/>
    <col min="6406" max="6406" width="19" style="104" bestFit="1" customWidth="1"/>
    <col min="6407" max="6407" width="22" style="104" customWidth="1"/>
    <col min="6408" max="6656" width="9.140625" style="104"/>
    <col min="6657" max="6657" width="13.5703125" style="104" customWidth="1"/>
    <col min="6658" max="6658" width="13.85546875" style="104" customWidth="1"/>
    <col min="6659" max="6659" width="67.7109375" style="104" customWidth="1"/>
    <col min="6660" max="6660" width="28.140625" style="104" customWidth="1"/>
    <col min="6661" max="6661" width="18.5703125" style="104" customWidth="1"/>
    <col min="6662" max="6662" width="19" style="104" bestFit="1" customWidth="1"/>
    <col min="6663" max="6663" width="22" style="104" customWidth="1"/>
    <col min="6664" max="6912" width="9.140625" style="104"/>
    <col min="6913" max="6913" width="13.5703125" style="104" customWidth="1"/>
    <col min="6914" max="6914" width="13.85546875" style="104" customWidth="1"/>
    <col min="6915" max="6915" width="67.7109375" style="104" customWidth="1"/>
    <col min="6916" max="6916" width="28.140625" style="104" customWidth="1"/>
    <col min="6917" max="6917" width="18.5703125" style="104" customWidth="1"/>
    <col min="6918" max="6918" width="19" style="104" bestFit="1" customWidth="1"/>
    <col min="6919" max="6919" width="22" style="104" customWidth="1"/>
    <col min="6920" max="7168" width="9.140625" style="104"/>
    <col min="7169" max="7169" width="13.5703125" style="104" customWidth="1"/>
    <col min="7170" max="7170" width="13.85546875" style="104" customWidth="1"/>
    <col min="7171" max="7171" width="67.7109375" style="104" customWidth="1"/>
    <col min="7172" max="7172" width="28.140625" style="104" customWidth="1"/>
    <col min="7173" max="7173" width="18.5703125" style="104" customWidth="1"/>
    <col min="7174" max="7174" width="19" style="104" bestFit="1" customWidth="1"/>
    <col min="7175" max="7175" width="22" style="104" customWidth="1"/>
    <col min="7176" max="7424" width="9.140625" style="104"/>
    <col min="7425" max="7425" width="13.5703125" style="104" customWidth="1"/>
    <col min="7426" max="7426" width="13.85546875" style="104" customWidth="1"/>
    <col min="7427" max="7427" width="67.7109375" style="104" customWidth="1"/>
    <col min="7428" max="7428" width="28.140625" style="104" customWidth="1"/>
    <col min="7429" max="7429" width="18.5703125" style="104" customWidth="1"/>
    <col min="7430" max="7430" width="19" style="104" bestFit="1" customWidth="1"/>
    <col min="7431" max="7431" width="22" style="104" customWidth="1"/>
    <col min="7432" max="7680" width="9.140625" style="104"/>
    <col min="7681" max="7681" width="13.5703125" style="104" customWidth="1"/>
    <col min="7682" max="7682" width="13.85546875" style="104" customWidth="1"/>
    <col min="7683" max="7683" width="67.7109375" style="104" customWidth="1"/>
    <col min="7684" max="7684" width="28.140625" style="104" customWidth="1"/>
    <col min="7685" max="7685" width="18.5703125" style="104" customWidth="1"/>
    <col min="7686" max="7686" width="19" style="104" bestFit="1" customWidth="1"/>
    <col min="7687" max="7687" width="22" style="104" customWidth="1"/>
    <col min="7688" max="7936" width="9.140625" style="104"/>
    <col min="7937" max="7937" width="13.5703125" style="104" customWidth="1"/>
    <col min="7938" max="7938" width="13.85546875" style="104" customWidth="1"/>
    <col min="7939" max="7939" width="67.7109375" style="104" customWidth="1"/>
    <col min="7940" max="7940" width="28.140625" style="104" customWidth="1"/>
    <col min="7941" max="7941" width="18.5703125" style="104" customWidth="1"/>
    <col min="7942" max="7942" width="19" style="104" bestFit="1" customWidth="1"/>
    <col min="7943" max="7943" width="22" style="104" customWidth="1"/>
    <col min="7944" max="8192" width="9.140625" style="104"/>
    <col min="8193" max="8193" width="13.5703125" style="104" customWidth="1"/>
    <col min="8194" max="8194" width="13.85546875" style="104" customWidth="1"/>
    <col min="8195" max="8195" width="67.7109375" style="104" customWidth="1"/>
    <col min="8196" max="8196" width="28.140625" style="104" customWidth="1"/>
    <col min="8197" max="8197" width="18.5703125" style="104" customWidth="1"/>
    <col min="8198" max="8198" width="19" style="104" bestFit="1" customWidth="1"/>
    <col min="8199" max="8199" width="22" style="104" customWidth="1"/>
    <col min="8200" max="8448" width="9.140625" style="104"/>
    <col min="8449" max="8449" width="13.5703125" style="104" customWidth="1"/>
    <col min="8450" max="8450" width="13.85546875" style="104" customWidth="1"/>
    <col min="8451" max="8451" width="67.7109375" style="104" customWidth="1"/>
    <col min="8452" max="8452" width="28.140625" style="104" customWidth="1"/>
    <col min="8453" max="8453" width="18.5703125" style="104" customWidth="1"/>
    <col min="8454" max="8454" width="19" style="104" bestFit="1" customWidth="1"/>
    <col min="8455" max="8455" width="22" style="104" customWidth="1"/>
    <col min="8456" max="8704" width="9.140625" style="104"/>
    <col min="8705" max="8705" width="13.5703125" style="104" customWidth="1"/>
    <col min="8706" max="8706" width="13.85546875" style="104" customWidth="1"/>
    <col min="8707" max="8707" width="67.7109375" style="104" customWidth="1"/>
    <col min="8708" max="8708" width="28.140625" style="104" customWidth="1"/>
    <col min="8709" max="8709" width="18.5703125" style="104" customWidth="1"/>
    <col min="8710" max="8710" width="19" style="104" bestFit="1" customWidth="1"/>
    <col min="8711" max="8711" width="22" style="104" customWidth="1"/>
    <col min="8712" max="8960" width="9.140625" style="104"/>
    <col min="8961" max="8961" width="13.5703125" style="104" customWidth="1"/>
    <col min="8962" max="8962" width="13.85546875" style="104" customWidth="1"/>
    <col min="8963" max="8963" width="67.7109375" style="104" customWidth="1"/>
    <col min="8964" max="8964" width="28.140625" style="104" customWidth="1"/>
    <col min="8965" max="8965" width="18.5703125" style="104" customWidth="1"/>
    <col min="8966" max="8966" width="19" style="104" bestFit="1" customWidth="1"/>
    <col min="8967" max="8967" width="22" style="104" customWidth="1"/>
    <col min="8968" max="9216" width="9.140625" style="104"/>
    <col min="9217" max="9217" width="13.5703125" style="104" customWidth="1"/>
    <col min="9218" max="9218" width="13.85546875" style="104" customWidth="1"/>
    <col min="9219" max="9219" width="67.7109375" style="104" customWidth="1"/>
    <col min="9220" max="9220" width="28.140625" style="104" customWidth="1"/>
    <col min="9221" max="9221" width="18.5703125" style="104" customWidth="1"/>
    <col min="9222" max="9222" width="19" style="104" bestFit="1" customWidth="1"/>
    <col min="9223" max="9223" width="22" style="104" customWidth="1"/>
    <col min="9224" max="9472" width="9.140625" style="104"/>
    <col min="9473" max="9473" width="13.5703125" style="104" customWidth="1"/>
    <col min="9474" max="9474" width="13.85546875" style="104" customWidth="1"/>
    <col min="9475" max="9475" width="67.7109375" style="104" customWidth="1"/>
    <col min="9476" max="9476" width="28.140625" style="104" customWidth="1"/>
    <col min="9477" max="9477" width="18.5703125" style="104" customWidth="1"/>
    <col min="9478" max="9478" width="19" style="104" bestFit="1" customWidth="1"/>
    <col min="9479" max="9479" width="22" style="104" customWidth="1"/>
    <col min="9480" max="9728" width="9.140625" style="104"/>
    <col min="9729" max="9729" width="13.5703125" style="104" customWidth="1"/>
    <col min="9730" max="9730" width="13.85546875" style="104" customWidth="1"/>
    <col min="9731" max="9731" width="67.7109375" style="104" customWidth="1"/>
    <col min="9732" max="9732" width="28.140625" style="104" customWidth="1"/>
    <col min="9733" max="9733" width="18.5703125" style="104" customWidth="1"/>
    <col min="9734" max="9734" width="19" style="104" bestFit="1" customWidth="1"/>
    <col min="9735" max="9735" width="22" style="104" customWidth="1"/>
    <col min="9736" max="9984" width="9.140625" style="104"/>
    <col min="9985" max="9985" width="13.5703125" style="104" customWidth="1"/>
    <col min="9986" max="9986" width="13.85546875" style="104" customWidth="1"/>
    <col min="9987" max="9987" width="67.7109375" style="104" customWidth="1"/>
    <col min="9988" max="9988" width="28.140625" style="104" customWidth="1"/>
    <col min="9989" max="9989" width="18.5703125" style="104" customWidth="1"/>
    <col min="9990" max="9990" width="19" style="104" bestFit="1" customWidth="1"/>
    <col min="9991" max="9991" width="22" style="104" customWidth="1"/>
    <col min="9992" max="10240" width="9.140625" style="104"/>
    <col min="10241" max="10241" width="13.5703125" style="104" customWidth="1"/>
    <col min="10242" max="10242" width="13.85546875" style="104" customWidth="1"/>
    <col min="10243" max="10243" width="67.7109375" style="104" customWidth="1"/>
    <col min="10244" max="10244" width="28.140625" style="104" customWidth="1"/>
    <col min="10245" max="10245" width="18.5703125" style="104" customWidth="1"/>
    <col min="10246" max="10246" width="19" style="104" bestFit="1" customWidth="1"/>
    <col min="10247" max="10247" width="22" style="104" customWidth="1"/>
    <col min="10248" max="10496" width="9.140625" style="104"/>
    <col min="10497" max="10497" width="13.5703125" style="104" customWidth="1"/>
    <col min="10498" max="10498" width="13.85546875" style="104" customWidth="1"/>
    <col min="10499" max="10499" width="67.7109375" style="104" customWidth="1"/>
    <col min="10500" max="10500" width="28.140625" style="104" customWidth="1"/>
    <col min="10501" max="10501" width="18.5703125" style="104" customWidth="1"/>
    <col min="10502" max="10502" width="19" style="104" bestFit="1" customWidth="1"/>
    <col min="10503" max="10503" width="22" style="104" customWidth="1"/>
    <col min="10504" max="10752" width="9.140625" style="104"/>
    <col min="10753" max="10753" width="13.5703125" style="104" customWidth="1"/>
    <col min="10754" max="10754" width="13.85546875" style="104" customWidth="1"/>
    <col min="10755" max="10755" width="67.7109375" style="104" customWidth="1"/>
    <col min="10756" max="10756" width="28.140625" style="104" customWidth="1"/>
    <col min="10757" max="10757" width="18.5703125" style="104" customWidth="1"/>
    <col min="10758" max="10758" width="19" style="104" bestFit="1" customWidth="1"/>
    <col min="10759" max="10759" width="22" style="104" customWidth="1"/>
    <col min="10760" max="11008" width="9.140625" style="104"/>
    <col min="11009" max="11009" width="13.5703125" style="104" customWidth="1"/>
    <col min="11010" max="11010" width="13.85546875" style="104" customWidth="1"/>
    <col min="11011" max="11011" width="67.7109375" style="104" customWidth="1"/>
    <col min="11012" max="11012" width="28.140625" style="104" customWidth="1"/>
    <col min="11013" max="11013" width="18.5703125" style="104" customWidth="1"/>
    <col min="11014" max="11014" width="19" style="104" bestFit="1" customWidth="1"/>
    <col min="11015" max="11015" width="22" style="104" customWidth="1"/>
    <col min="11016" max="11264" width="9.140625" style="104"/>
    <col min="11265" max="11265" width="13.5703125" style="104" customWidth="1"/>
    <col min="11266" max="11266" width="13.85546875" style="104" customWidth="1"/>
    <col min="11267" max="11267" width="67.7109375" style="104" customWidth="1"/>
    <col min="11268" max="11268" width="28.140625" style="104" customWidth="1"/>
    <col min="11269" max="11269" width="18.5703125" style="104" customWidth="1"/>
    <col min="11270" max="11270" width="19" style="104" bestFit="1" customWidth="1"/>
    <col min="11271" max="11271" width="22" style="104" customWidth="1"/>
    <col min="11272" max="11520" width="9.140625" style="104"/>
    <col min="11521" max="11521" width="13.5703125" style="104" customWidth="1"/>
    <col min="11522" max="11522" width="13.85546875" style="104" customWidth="1"/>
    <col min="11523" max="11523" width="67.7109375" style="104" customWidth="1"/>
    <col min="11524" max="11524" width="28.140625" style="104" customWidth="1"/>
    <col min="11525" max="11525" width="18.5703125" style="104" customWidth="1"/>
    <col min="11526" max="11526" width="19" style="104" bestFit="1" customWidth="1"/>
    <col min="11527" max="11527" width="22" style="104" customWidth="1"/>
    <col min="11528" max="11776" width="9.140625" style="104"/>
    <col min="11777" max="11777" width="13.5703125" style="104" customWidth="1"/>
    <col min="11778" max="11778" width="13.85546875" style="104" customWidth="1"/>
    <col min="11779" max="11779" width="67.7109375" style="104" customWidth="1"/>
    <col min="11780" max="11780" width="28.140625" style="104" customWidth="1"/>
    <col min="11781" max="11781" width="18.5703125" style="104" customWidth="1"/>
    <col min="11782" max="11782" width="19" style="104" bestFit="1" customWidth="1"/>
    <col min="11783" max="11783" width="22" style="104" customWidth="1"/>
    <col min="11784" max="12032" width="9.140625" style="104"/>
    <col min="12033" max="12033" width="13.5703125" style="104" customWidth="1"/>
    <col min="12034" max="12034" width="13.85546875" style="104" customWidth="1"/>
    <col min="12035" max="12035" width="67.7109375" style="104" customWidth="1"/>
    <col min="12036" max="12036" width="28.140625" style="104" customWidth="1"/>
    <col min="12037" max="12037" width="18.5703125" style="104" customWidth="1"/>
    <col min="12038" max="12038" width="19" style="104" bestFit="1" customWidth="1"/>
    <col min="12039" max="12039" width="22" style="104" customWidth="1"/>
    <col min="12040" max="12288" width="9.140625" style="104"/>
    <col min="12289" max="12289" width="13.5703125" style="104" customWidth="1"/>
    <col min="12290" max="12290" width="13.85546875" style="104" customWidth="1"/>
    <col min="12291" max="12291" width="67.7109375" style="104" customWidth="1"/>
    <col min="12292" max="12292" width="28.140625" style="104" customWidth="1"/>
    <col min="12293" max="12293" width="18.5703125" style="104" customWidth="1"/>
    <col min="12294" max="12294" width="19" style="104" bestFit="1" customWidth="1"/>
    <col min="12295" max="12295" width="22" style="104" customWidth="1"/>
    <col min="12296" max="12544" width="9.140625" style="104"/>
    <col min="12545" max="12545" width="13.5703125" style="104" customWidth="1"/>
    <col min="12546" max="12546" width="13.85546875" style="104" customWidth="1"/>
    <col min="12547" max="12547" width="67.7109375" style="104" customWidth="1"/>
    <col min="12548" max="12548" width="28.140625" style="104" customWidth="1"/>
    <col min="12549" max="12549" width="18.5703125" style="104" customWidth="1"/>
    <col min="12550" max="12550" width="19" style="104" bestFit="1" customWidth="1"/>
    <col min="12551" max="12551" width="22" style="104" customWidth="1"/>
    <col min="12552" max="12800" width="9.140625" style="104"/>
    <col min="12801" max="12801" width="13.5703125" style="104" customWidth="1"/>
    <col min="12802" max="12802" width="13.85546875" style="104" customWidth="1"/>
    <col min="12803" max="12803" width="67.7109375" style="104" customWidth="1"/>
    <col min="12804" max="12804" width="28.140625" style="104" customWidth="1"/>
    <col min="12805" max="12805" width="18.5703125" style="104" customWidth="1"/>
    <col min="12806" max="12806" width="19" style="104" bestFit="1" customWidth="1"/>
    <col min="12807" max="12807" width="22" style="104" customWidth="1"/>
    <col min="12808" max="13056" width="9.140625" style="104"/>
    <col min="13057" max="13057" width="13.5703125" style="104" customWidth="1"/>
    <col min="13058" max="13058" width="13.85546875" style="104" customWidth="1"/>
    <col min="13059" max="13059" width="67.7109375" style="104" customWidth="1"/>
    <col min="13060" max="13060" width="28.140625" style="104" customWidth="1"/>
    <col min="13061" max="13061" width="18.5703125" style="104" customWidth="1"/>
    <col min="13062" max="13062" width="19" style="104" bestFit="1" customWidth="1"/>
    <col min="13063" max="13063" width="22" style="104" customWidth="1"/>
    <col min="13064" max="13312" width="9.140625" style="104"/>
    <col min="13313" max="13313" width="13.5703125" style="104" customWidth="1"/>
    <col min="13314" max="13314" width="13.85546875" style="104" customWidth="1"/>
    <col min="13315" max="13315" width="67.7109375" style="104" customWidth="1"/>
    <col min="13316" max="13316" width="28.140625" style="104" customWidth="1"/>
    <col min="13317" max="13317" width="18.5703125" style="104" customWidth="1"/>
    <col min="13318" max="13318" width="19" style="104" bestFit="1" customWidth="1"/>
    <col min="13319" max="13319" width="22" style="104" customWidth="1"/>
    <col min="13320" max="13568" width="9.140625" style="104"/>
    <col min="13569" max="13569" width="13.5703125" style="104" customWidth="1"/>
    <col min="13570" max="13570" width="13.85546875" style="104" customWidth="1"/>
    <col min="13571" max="13571" width="67.7109375" style="104" customWidth="1"/>
    <col min="13572" max="13572" width="28.140625" style="104" customWidth="1"/>
    <col min="13573" max="13573" width="18.5703125" style="104" customWidth="1"/>
    <col min="13574" max="13574" width="19" style="104" bestFit="1" customWidth="1"/>
    <col min="13575" max="13575" width="22" style="104" customWidth="1"/>
    <col min="13576" max="13824" width="9.140625" style="104"/>
    <col min="13825" max="13825" width="13.5703125" style="104" customWidth="1"/>
    <col min="13826" max="13826" width="13.85546875" style="104" customWidth="1"/>
    <col min="13827" max="13827" width="67.7109375" style="104" customWidth="1"/>
    <col min="13828" max="13828" width="28.140625" style="104" customWidth="1"/>
    <col min="13829" max="13829" width="18.5703125" style="104" customWidth="1"/>
    <col min="13830" max="13830" width="19" style="104" bestFit="1" customWidth="1"/>
    <col min="13831" max="13831" width="22" style="104" customWidth="1"/>
    <col min="13832" max="14080" width="9.140625" style="104"/>
    <col min="14081" max="14081" width="13.5703125" style="104" customWidth="1"/>
    <col min="14082" max="14082" width="13.85546875" style="104" customWidth="1"/>
    <col min="14083" max="14083" width="67.7109375" style="104" customWidth="1"/>
    <col min="14084" max="14084" width="28.140625" style="104" customWidth="1"/>
    <col min="14085" max="14085" width="18.5703125" style="104" customWidth="1"/>
    <col min="14086" max="14086" width="19" style="104" bestFit="1" customWidth="1"/>
    <col min="14087" max="14087" width="22" style="104" customWidth="1"/>
    <col min="14088" max="14336" width="9.140625" style="104"/>
    <col min="14337" max="14337" width="13.5703125" style="104" customWidth="1"/>
    <col min="14338" max="14338" width="13.85546875" style="104" customWidth="1"/>
    <col min="14339" max="14339" width="67.7109375" style="104" customWidth="1"/>
    <col min="14340" max="14340" width="28.140625" style="104" customWidth="1"/>
    <col min="14341" max="14341" width="18.5703125" style="104" customWidth="1"/>
    <col min="14342" max="14342" width="19" style="104" bestFit="1" customWidth="1"/>
    <col min="14343" max="14343" width="22" style="104" customWidth="1"/>
    <col min="14344" max="14592" width="9.140625" style="104"/>
    <col min="14593" max="14593" width="13.5703125" style="104" customWidth="1"/>
    <col min="14594" max="14594" width="13.85546875" style="104" customWidth="1"/>
    <col min="14595" max="14595" width="67.7109375" style="104" customWidth="1"/>
    <col min="14596" max="14596" width="28.140625" style="104" customWidth="1"/>
    <col min="14597" max="14597" width="18.5703125" style="104" customWidth="1"/>
    <col min="14598" max="14598" width="19" style="104" bestFit="1" customWidth="1"/>
    <col min="14599" max="14599" width="22" style="104" customWidth="1"/>
    <col min="14600" max="14848" width="9.140625" style="104"/>
    <col min="14849" max="14849" width="13.5703125" style="104" customWidth="1"/>
    <col min="14850" max="14850" width="13.85546875" style="104" customWidth="1"/>
    <col min="14851" max="14851" width="67.7109375" style="104" customWidth="1"/>
    <col min="14852" max="14852" width="28.140625" style="104" customWidth="1"/>
    <col min="14853" max="14853" width="18.5703125" style="104" customWidth="1"/>
    <col min="14854" max="14854" width="19" style="104" bestFit="1" customWidth="1"/>
    <col min="14855" max="14855" width="22" style="104" customWidth="1"/>
    <col min="14856" max="15104" width="9.140625" style="104"/>
    <col min="15105" max="15105" width="13.5703125" style="104" customWidth="1"/>
    <col min="15106" max="15106" width="13.85546875" style="104" customWidth="1"/>
    <col min="15107" max="15107" width="67.7109375" style="104" customWidth="1"/>
    <col min="15108" max="15108" width="28.140625" style="104" customWidth="1"/>
    <col min="15109" max="15109" width="18.5703125" style="104" customWidth="1"/>
    <col min="15110" max="15110" width="19" style="104" bestFit="1" customWidth="1"/>
    <col min="15111" max="15111" width="22" style="104" customWidth="1"/>
    <col min="15112" max="15360" width="9.140625" style="104"/>
    <col min="15361" max="15361" width="13.5703125" style="104" customWidth="1"/>
    <col min="15362" max="15362" width="13.85546875" style="104" customWidth="1"/>
    <col min="15363" max="15363" width="67.7109375" style="104" customWidth="1"/>
    <col min="15364" max="15364" width="28.140625" style="104" customWidth="1"/>
    <col min="15365" max="15365" width="18.5703125" style="104" customWidth="1"/>
    <col min="15366" max="15366" width="19" style="104" bestFit="1" customWidth="1"/>
    <col min="15367" max="15367" width="22" style="104" customWidth="1"/>
    <col min="15368" max="15616" width="9.140625" style="104"/>
    <col min="15617" max="15617" width="13.5703125" style="104" customWidth="1"/>
    <col min="15618" max="15618" width="13.85546875" style="104" customWidth="1"/>
    <col min="15619" max="15619" width="67.7109375" style="104" customWidth="1"/>
    <col min="15620" max="15620" width="28.140625" style="104" customWidth="1"/>
    <col min="15621" max="15621" width="18.5703125" style="104" customWidth="1"/>
    <col min="15622" max="15622" width="19" style="104" bestFit="1" customWidth="1"/>
    <col min="15623" max="15623" width="22" style="104" customWidth="1"/>
    <col min="15624" max="15872" width="9.140625" style="104"/>
    <col min="15873" max="15873" width="13.5703125" style="104" customWidth="1"/>
    <col min="15874" max="15874" width="13.85546875" style="104" customWidth="1"/>
    <col min="15875" max="15875" width="67.7109375" style="104" customWidth="1"/>
    <col min="15876" max="15876" width="28.140625" style="104" customWidth="1"/>
    <col min="15877" max="15877" width="18.5703125" style="104" customWidth="1"/>
    <col min="15878" max="15878" width="19" style="104" bestFit="1" customWidth="1"/>
    <col min="15879" max="15879" width="22" style="104" customWidth="1"/>
    <col min="15880" max="16128" width="9.140625" style="104"/>
    <col min="16129" max="16129" width="13.5703125" style="104" customWidth="1"/>
    <col min="16130" max="16130" width="13.85546875" style="104" customWidth="1"/>
    <col min="16131" max="16131" width="67.7109375" style="104" customWidth="1"/>
    <col min="16132" max="16132" width="28.140625" style="104" customWidth="1"/>
    <col min="16133" max="16133" width="18.5703125" style="104" customWidth="1"/>
    <col min="16134" max="16134" width="19" style="104" bestFit="1" customWidth="1"/>
    <col min="16135" max="16135" width="22" style="104" customWidth="1"/>
    <col min="16136" max="16384" width="9.140625" style="104"/>
  </cols>
  <sheetData>
    <row r="1" spans="1:9" ht="17.25" x14ac:dyDescent="0.3">
      <c r="A1" s="4"/>
      <c r="B1" s="4"/>
      <c r="C1" s="4"/>
      <c r="D1" s="196" t="s">
        <v>32</v>
      </c>
      <c r="E1" s="196"/>
      <c r="H1" s="105"/>
    </row>
    <row r="2" spans="1:9" ht="15.75" customHeight="1" x14ac:dyDescent="0.3">
      <c r="A2" s="196" t="s">
        <v>69</v>
      </c>
      <c r="B2" s="196"/>
      <c r="C2" s="196"/>
      <c r="D2" s="196"/>
      <c r="E2" s="196"/>
      <c r="F2" s="106"/>
      <c r="G2" s="106"/>
      <c r="H2" s="105"/>
    </row>
    <row r="3" spans="1:9" ht="13.5" customHeight="1" x14ac:dyDescent="0.3">
      <c r="A3" s="4"/>
      <c r="B3" s="4"/>
      <c r="C3" s="187" t="s">
        <v>16</v>
      </c>
      <c r="D3" s="187"/>
      <c r="E3" s="187"/>
      <c r="H3" s="107"/>
    </row>
    <row r="4" spans="1:9" x14ac:dyDescent="0.25">
      <c r="A4" s="26"/>
      <c r="B4" s="26"/>
      <c r="C4" s="26"/>
      <c r="D4" s="26"/>
      <c r="E4" s="26"/>
      <c r="F4" s="35"/>
      <c r="G4" s="35"/>
    </row>
    <row r="5" spans="1:9" ht="38.25" customHeight="1" x14ac:dyDescent="0.25">
      <c r="A5" s="197" t="s">
        <v>274</v>
      </c>
      <c r="B5" s="197"/>
      <c r="C5" s="197"/>
      <c r="D5" s="197"/>
      <c r="E5" s="197"/>
      <c r="F5" s="108"/>
      <c r="G5" s="108"/>
      <c r="I5" s="109"/>
    </row>
    <row r="6" spans="1:9" ht="38.25" customHeight="1" x14ac:dyDescent="0.25">
      <c r="A6" s="198" t="s">
        <v>1</v>
      </c>
      <c r="B6" s="198"/>
      <c r="C6" s="198" t="s">
        <v>275</v>
      </c>
      <c r="D6" s="198" t="s">
        <v>276</v>
      </c>
      <c r="E6" s="134" t="s">
        <v>0</v>
      </c>
      <c r="F6" s="108"/>
      <c r="G6" s="108"/>
      <c r="I6" s="109"/>
    </row>
    <row r="7" spans="1:9" ht="77.25" customHeight="1" x14ac:dyDescent="0.25">
      <c r="A7" s="110" t="s">
        <v>277</v>
      </c>
      <c r="B7" s="110" t="s">
        <v>278</v>
      </c>
      <c r="C7" s="198"/>
      <c r="D7" s="198"/>
      <c r="E7" s="134" t="s">
        <v>351</v>
      </c>
      <c r="F7" s="108"/>
      <c r="G7" s="108"/>
      <c r="I7" s="109"/>
    </row>
    <row r="8" spans="1:9" ht="36.75" customHeight="1" x14ac:dyDescent="0.25">
      <c r="A8" s="192" t="s">
        <v>26</v>
      </c>
      <c r="B8" s="192"/>
      <c r="C8" s="192"/>
      <c r="D8" s="192"/>
      <c r="E8" s="192"/>
      <c r="F8" s="111"/>
      <c r="G8" s="108"/>
      <c r="I8" s="109"/>
    </row>
    <row r="9" spans="1:9" ht="38.25" customHeight="1" x14ac:dyDescent="0.25">
      <c r="A9" s="112">
        <v>1003</v>
      </c>
      <c r="B9" s="193" t="s">
        <v>41</v>
      </c>
      <c r="C9" s="194"/>
      <c r="D9" s="194"/>
      <c r="E9" s="195"/>
      <c r="F9" s="108"/>
      <c r="G9" s="108"/>
      <c r="I9" s="109"/>
    </row>
    <row r="10" spans="1:9" ht="56.25" customHeight="1" x14ac:dyDescent="0.25">
      <c r="A10" s="113"/>
      <c r="B10" s="113">
        <v>11001</v>
      </c>
      <c r="C10" s="110" t="s">
        <v>89</v>
      </c>
      <c r="D10" s="113" t="s">
        <v>279</v>
      </c>
      <c r="E10" s="114">
        <f>E11</f>
        <v>-200000</v>
      </c>
      <c r="F10" s="108"/>
      <c r="G10" s="108"/>
      <c r="I10" s="109"/>
    </row>
    <row r="11" spans="1:9" ht="51.75" customHeight="1" x14ac:dyDescent="0.25">
      <c r="A11" s="113"/>
      <c r="B11" s="113"/>
      <c r="C11" s="113"/>
      <c r="D11" s="115" t="s">
        <v>280</v>
      </c>
      <c r="E11" s="114">
        <f>'5'!F26</f>
        <v>-200000</v>
      </c>
      <c r="F11" s="108"/>
      <c r="G11" s="108"/>
      <c r="I11" s="109"/>
    </row>
  </sheetData>
  <mergeCells count="9">
    <mergeCell ref="A8:E8"/>
    <mergeCell ref="B9:E9"/>
    <mergeCell ref="D1:E1"/>
    <mergeCell ref="A2:E2"/>
    <mergeCell ref="C3:E3"/>
    <mergeCell ref="A5:E5"/>
    <mergeCell ref="A6:B6"/>
    <mergeCell ref="C6:C7"/>
    <mergeCell ref="D6:D7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23"/>
  <sheetViews>
    <sheetView topLeftCell="A151" zoomScaleNormal="100" workbookViewId="0">
      <selection activeCell="A162" sqref="A162:F179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5.5703125" style="26" customWidth="1"/>
    <col min="5" max="5" width="12.5703125" style="26" bestFit="1" customWidth="1"/>
    <col min="6" max="6" width="13.5703125" style="26" customWidth="1"/>
    <col min="7" max="8" width="9.140625" style="26"/>
    <col min="9" max="9" width="10.42578125" style="26" bestFit="1" customWidth="1"/>
    <col min="10" max="10" width="21.5703125" style="26" bestFit="1" customWidth="1"/>
    <col min="11" max="16384" width="9.140625" style="26"/>
  </cols>
  <sheetData>
    <row r="1" spans="1:245" s="2" customFormat="1" x14ac:dyDescent="0.25">
      <c r="B1" s="4"/>
      <c r="C1" s="4"/>
      <c r="D1" s="4"/>
      <c r="E1" s="4"/>
      <c r="F1" s="36"/>
      <c r="G1" s="196" t="s">
        <v>28</v>
      </c>
      <c r="H1" s="196"/>
      <c r="I1" s="37"/>
      <c r="J1" s="37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96" t="s">
        <v>69</v>
      </c>
      <c r="C2" s="196"/>
      <c r="D2" s="196"/>
      <c r="E2" s="196"/>
      <c r="F2" s="196"/>
      <c r="G2" s="196"/>
      <c r="H2" s="196"/>
      <c r="I2" s="37"/>
      <c r="J2" s="37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87" t="s">
        <v>16</v>
      </c>
      <c r="G3" s="187"/>
      <c r="H3" s="187"/>
      <c r="I3" s="37"/>
      <c r="J3" s="37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5"/>
      <c r="H4" s="35"/>
      <c r="I4" s="35"/>
      <c r="J4" s="35"/>
      <c r="K4" s="35"/>
    </row>
    <row r="5" spans="1:245" s="27" customFormat="1" ht="55.5" customHeight="1" x14ac:dyDescent="0.2">
      <c r="A5" s="215" t="s">
        <v>281</v>
      </c>
      <c r="B5" s="215"/>
      <c r="C5" s="215"/>
      <c r="D5" s="215"/>
      <c r="E5" s="215"/>
      <c r="F5" s="215"/>
      <c r="G5" s="44"/>
      <c r="H5" s="44"/>
    </row>
    <row r="6" spans="1:245" s="27" customFormat="1" ht="20.25" customHeight="1" x14ac:dyDescent="0.2">
      <c r="A6" s="216" t="s">
        <v>27</v>
      </c>
      <c r="B6" s="216"/>
      <c r="C6" s="216"/>
      <c r="D6" s="216"/>
      <c r="E6" s="216"/>
      <c r="F6" s="216"/>
    </row>
    <row r="7" spans="1:245" s="27" customFormat="1" ht="14.25" x14ac:dyDescent="0.2">
      <c r="A7" s="217" t="s">
        <v>29</v>
      </c>
      <c r="B7" s="217"/>
      <c r="C7" s="217"/>
      <c r="D7" s="217"/>
      <c r="E7" s="217"/>
      <c r="F7" s="217"/>
      <c r="G7" s="217"/>
      <c r="H7" s="217"/>
    </row>
    <row r="8" spans="1:245" s="29" customFormat="1" ht="14.45" customHeight="1" x14ac:dyDescent="0.25">
      <c r="A8" s="28" t="s">
        <v>57</v>
      </c>
      <c r="B8" s="200" t="s">
        <v>6</v>
      </c>
      <c r="C8" s="200"/>
      <c r="D8" s="200"/>
      <c r="E8" s="200"/>
      <c r="F8" s="200"/>
    </row>
    <row r="9" spans="1:245" s="29" customFormat="1" ht="14.25" x14ac:dyDescent="0.25">
      <c r="A9" s="28">
        <v>1003</v>
      </c>
      <c r="B9" s="200" t="s">
        <v>41</v>
      </c>
      <c r="C9" s="200"/>
      <c r="D9" s="200"/>
      <c r="E9" s="200"/>
      <c r="F9" s="200"/>
    </row>
    <row r="10" spans="1:245" s="29" customFormat="1" ht="14.25" x14ac:dyDescent="0.25">
      <c r="A10" s="56"/>
      <c r="B10" s="57"/>
      <c r="C10" s="71"/>
      <c r="D10" s="57"/>
      <c r="E10" s="57"/>
      <c r="F10" s="58"/>
    </row>
    <row r="11" spans="1:245" s="29" customFormat="1" ht="14.25" x14ac:dyDescent="0.25">
      <c r="A11" s="201" t="s">
        <v>7</v>
      </c>
      <c r="B11" s="202"/>
      <c r="C11" s="202"/>
      <c r="D11" s="202"/>
      <c r="E11" s="202"/>
      <c r="F11" s="203"/>
      <c r="J11" s="103"/>
    </row>
    <row r="12" spans="1:245" s="29" customFormat="1" ht="48" customHeight="1" x14ac:dyDescent="0.25">
      <c r="A12" s="30" t="s">
        <v>8</v>
      </c>
      <c r="B12" s="30">
        <v>1003</v>
      </c>
      <c r="C12" s="207" t="s">
        <v>80</v>
      </c>
      <c r="D12" s="208"/>
      <c r="E12" s="208"/>
      <c r="F12" s="209"/>
      <c r="J12" s="103"/>
    </row>
    <row r="13" spans="1:245" s="29" customFormat="1" x14ac:dyDescent="0.25">
      <c r="A13" s="31" t="s">
        <v>9</v>
      </c>
      <c r="B13" s="31">
        <v>11001</v>
      </c>
      <c r="C13" s="210" t="s">
        <v>58</v>
      </c>
      <c r="D13" s="210" t="s">
        <v>45</v>
      </c>
      <c r="E13" s="210" t="s">
        <v>46</v>
      </c>
      <c r="F13" s="210" t="s">
        <v>10</v>
      </c>
    </row>
    <row r="14" spans="1:245" ht="42.75" x14ac:dyDescent="0.25">
      <c r="A14" s="32" t="s">
        <v>11</v>
      </c>
      <c r="B14" s="12" t="s">
        <v>180</v>
      </c>
      <c r="C14" s="211"/>
      <c r="D14" s="211"/>
      <c r="E14" s="211"/>
      <c r="F14" s="211"/>
    </row>
    <row r="15" spans="1:245" ht="52.5" customHeight="1" x14ac:dyDescent="0.25">
      <c r="A15" s="32" t="s">
        <v>12</v>
      </c>
      <c r="B15" s="33" t="s">
        <v>181</v>
      </c>
      <c r="C15" s="212"/>
      <c r="D15" s="212"/>
      <c r="E15" s="212"/>
      <c r="F15" s="212"/>
    </row>
    <row r="16" spans="1:245" x14ac:dyDescent="0.25">
      <c r="A16" s="34" t="s">
        <v>30</v>
      </c>
      <c r="B16" s="34" t="s">
        <v>63</v>
      </c>
      <c r="C16" s="73"/>
      <c r="D16" s="55"/>
      <c r="E16" s="55"/>
      <c r="F16" s="38"/>
    </row>
    <row r="17" spans="1:6" ht="27" x14ac:dyDescent="0.25">
      <c r="A17" s="73" t="s">
        <v>182</v>
      </c>
      <c r="B17" s="73" t="s">
        <v>183</v>
      </c>
      <c r="C17" s="33"/>
      <c r="D17" s="33"/>
      <c r="E17" s="33"/>
      <c r="F17" s="39"/>
    </row>
    <row r="18" spans="1:6" x14ac:dyDescent="0.25">
      <c r="A18" s="205" t="s">
        <v>13</v>
      </c>
      <c r="B18" s="205"/>
      <c r="C18" s="72"/>
      <c r="D18" s="67"/>
      <c r="E18" s="67"/>
      <c r="F18" s="66"/>
    </row>
    <row r="19" spans="1:6" x14ac:dyDescent="0.25">
      <c r="A19" s="199" t="s">
        <v>184</v>
      </c>
      <c r="B19" s="199"/>
      <c r="C19" s="82"/>
      <c r="D19" s="69"/>
      <c r="E19" s="69"/>
      <c r="F19" s="66"/>
    </row>
    <row r="20" spans="1:6" ht="13.5" customHeight="1" x14ac:dyDescent="0.25">
      <c r="A20" s="199" t="s">
        <v>185</v>
      </c>
      <c r="B20" s="199"/>
      <c r="C20" s="82"/>
      <c r="D20" s="69"/>
      <c r="E20" s="69"/>
      <c r="F20" s="66"/>
    </row>
    <row r="21" spans="1:6" ht="13.5" customHeight="1" x14ac:dyDescent="0.25">
      <c r="A21" s="199" t="s">
        <v>186</v>
      </c>
      <c r="B21" s="199"/>
      <c r="C21" s="82"/>
      <c r="D21" s="69"/>
      <c r="E21" s="69"/>
      <c r="F21" s="66"/>
    </row>
    <row r="22" spans="1:6" ht="13.5" customHeight="1" x14ac:dyDescent="0.25">
      <c r="A22" s="199" t="s">
        <v>187</v>
      </c>
      <c r="B22" s="199"/>
      <c r="C22" s="82"/>
      <c r="D22" s="69"/>
      <c r="E22" s="69"/>
      <c r="F22" s="66"/>
    </row>
    <row r="23" spans="1:6" ht="13.5" customHeight="1" x14ac:dyDescent="0.25">
      <c r="A23" s="199" t="s">
        <v>188</v>
      </c>
      <c r="B23" s="199"/>
      <c r="C23" s="82"/>
      <c r="D23" s="69"/>
      <c r="E23" s="69"/>
      <c r="F23" s="66"/>
    </row>
    <row r="24" spans="1:6" x14ac:dyDescent="0.25">
      <c r="A24" s="199" t="s">
        <v>189</v>
      </c>
      <c r="B24" s="199"/>
      <c r="C24" s="82"/>
      <c r="D24" s="69"/>
      <c r="E24" s="69"/>
      <c r="F24" s="66"/>
    </row>
    <row r="25" spans="1:6" ht="13.5" customHeight="1" x14ac:dyDescent="0.25">
      <c r="A25" s="199" t="s">
        <v>190</v>
      </c>
      <c r="B25" s="199"/>
      <c r="C25" s="69"/>
      <c r="D25" s="67"/>
      <c r="E25" s="67"/>
      <c r="F25" s="68"/>
    </row>
    <row r="26" spans="1:6" x14ac:dyDescent="0.25">
      <c r="A26" s="199" t="s">
        <v>14</v>
      </c>
      <c r="B26" s="199"/>
      <c r="C26" s="97">
        <f>'2'!E20</f>
        <v>-133976.29999999999</v>
      </c>
      <c r="D26" s="97">
        <f>'2'!F20</f>
        <v>-200000</v>
      </c>
      <c r="E26" s="97">
        <f>'2'!G20</f>
        <v>-200000</v>
      </c>
      <c r="F26" s="97">
        <f>'2'!H20</f>
        <v>-200000</v>
      </c>
    </row>
    <row r="28" spans="1:6" ht="35.25" customHeight="1" x14ac:dyDescent="0.25">
      <c r="A28" s="30" t="s">
        <v>8</v>
      </c>
      <c r="B28" s="30" t="s">
        <v>191</v>
      </c>
      <c r="C28" s="207" t="s">
        <v>80</v>
      </c>
      <c r="D28" s="208"/>
      <c r="E28" s="208"/>
      <c r="F28" s="209"/>
    </row>
    <row r="29" spans="1:6" x14ac:dyDescent="0.25">
      <c r="A29" s="30" t="s">
        <v>9</v>
      </c>
      <c r="B29" s="30" t="s">
        <v>192</v>
      </c>
      <c r="C29" s="206" t="s">
        <v>193</v>
      </c>
      <c r="D29" s="206" t="s">
        <v>194</v>
      </c>
      <c r="E29" s="206" t="s">
        <v>195</v>
      </c>
      <c r="F29" s="206" t="s">
        <v>10</v>
      </c>
    </row>
    <row r="30" spans="1:6" ht="28.5" x14ac:dyDescent="0.25">
      <c r="A30" s="30" t="s">
        <v>11</v>
      </c>
      <c r="B30" s="12" t="s">
        <v>202</v>
      </c>
      <c r="C30" s="206"/>
      <c r="D30" s="206"/>
      <c r="E30" s="206"/>
      <c r="F30" s="206"/>
    </row>
    <row r="31" spans="1:6" ht="54" x14ac:dyDescent="0.25">
      <c r="A31" s="30" t="s">
        <v>12</v>
      </c>
      <c r="B31" s="30" t="s">
        <v>196</v>
      </c>
      <c r="C31" s="93"/>
      <c r="D31" s="93"/>
      <c r="E31" s="93"/>
      <c r="F31" s="93"/>
    </row>
    <row r="32" spans="1:6" x14ac:dyDescent="0.25">
      <c r="A32" s="30" t="s">
        <v>197</v>
      </c>
      <c r="B32" s="30" t="s">
        <v>198</v>
      </c>
      <c r="C32" s="93"/>
      <c r="D32" s="93"/>
      <c r="E32" s="93"/>
      <c r="F32" s="93"/>
    </row>
    <row r="33" spans="1:6" ht="27" x14ac:dyDescent="0.25">
      <c r="A33" s="30" t="s">
        <v>182</v>
      </c>
      <c r="B33" s="30" t="s">
        <v>199</v>
      </c>
      <c r="C33" s="93"/>
      <c r="D33" s="93"/>
      <c r="E33" s="93"/>
      <c r="F33" s="93"/>
    </row>
    <row r="34" spans="1:6" x14ac:dyDescent="0.25">
      <c r="A34" s="205" t="s">
        <v>13</v>
      </c>
      <c r="B34" s="205"/>
      <c r="C34" s="93"/>
      <c r="D34" s="93"/>
      <c r="E34" s="93"/>
      <c r="F34" s="93"/>
    </row>
    <row r="35" spans="1:6" x14ac:dyDescent="0.25">
      <c r="A35" s="199" t="s">
        <v>200</v>
      </c>
      <c r="B35" s="199"/>
      <c r="C35" s="98"/>
      <c r="D35" s="98"/>
      <c r="E35" s="98"/>
      <c r="F35" s="98"/>
    </row>
    <row r="36" spans="1:6" x14ac:dyDescent="0.25">
      <c r="A36" s="199" t="s">
        <v>201</v>
      </c>
      <c r="B36" s="199"/>
      <c r="C36" s="97">
        <f>'2'!E26</f>
        <v>-10000</v>
      </c>
      <c r="D36" s="97">
        <f>'2'!F26</f>
        <v>-40000</v>
      </c>
      <c r="E36" s="97">
        <f>'2'!G26</f>
        <v>-40000</v>
      </c>
      <c r="F36" s="97">
        <f>'2'!H26</f>
        <v>-40000</v>
      </c>
    </row>
    <row r="38" spans="1:6" ht="42.75" customHeight="1" x14ac:dyDescent="0.25">
      <c r="A38" s="30" t="s">
        <v>8</v>
      </c>
      <c r="B38" s="30" t="s">
        <v>191</v>
      </c>
      <c r="C38" s="207" t="s">
        <v>59</v>
      </c>
      <c r="D38" s="208"/>
      <c r="E38" s="208"/>
      <c r="F38" s="209"/>
    </row>
    <row r="39" spans="1:6" ht="27" x14ac:dyDescent="0.25">
      <c r="A39" s="30" t="s">
        <v>9</v>
      </c>
      <c r="B39" s="30" t="s">
        <v>203</v>
      </c>
      <c r="C39" s="99" t="s">
        <v>193</v>
      </c>
      <c r="D39" s="99" t="s">
        <v>194</v>
      </c>
      <c r="E39" s="99" t="s">
        <v>195</v>
      </c>
      <c r="F39" s="99" t="s">
        <v>10</v>
      </c>
    </row>
    <row r="40" spans="1:6" ht="42.75" x14ac:dyDescent="0.25">
      <c r="A40" s="30" t="s">
        <v>11</v>
      </c>
      <c r="B40" s="12" t="s">
        <v>206</v>
      </c>
      <c r="C40" s="97"/>
      <c r="D40" s="97"/>
      <c r="E40" s="97"/>
      <c r="F40" s="97"/>
    </row>
    <row r="41" spans="1:6" ht="40.5" x14ac:dyDescent="0.25">
      <c r="A41" s="30" t="s">
        <v>12</v>
      </c>
      <c r="B41" s="30" t="s">
        <v>205</v>
      </c>
      <c r="C41" s="97"/>
      <c r="D41" s="97"/>
      <c r="E41" s="97"/>
      <c r="F41" s="97"/>
    </row>
    <row r="42" spans="1:6" x14ac:dyDescent="0.25">
      <c r="A42" s="30" t="s">
        <v>197</v>
      </c>
      <c r="B42" s="30" t="s">
        <v>198</v>
      </c>
      <c r="C42" s="97"/>
      <c r="D42" s="97"/>
      <c r="E42" s="97"/>
      <c r="F42" s="97"/>
    </row>
    <row r="43" spans="1:6" ht="27" x14ac:dyDescent="0.25">
      <c r="A43" s="30" t="s">
        <v>182</v>
      </c>
      <c r="B43" s="30" t="s">
        <v>199</v>
      </c>
      <c r="C43" s="97"/>
      <c r="D43" s="97"/>
      <c r="E43" s="97"/>
      <c r="F43" s="97"/>
    </row>
    <row r="44" spans="1:6" x14ac:dyDescent="0.25">
      <c r="A44" s="205" t="s">
        <v>13</v>
      </c>
      <c r="B44" s="205"/>
      <c r="C44" s="97"/>
      <c r="D44" s="97"/>
      <c r="E44" s="97"/>
      <c r="F44" s="97"/>
    </row>
    <row r="45" spans="1:6" ht="13.5" customHeight="1" x14ac:dyDescent="0.25">
      <c r="A45" s="199" t="s">
        <v>207</v>
      </c>
      <c r="B45" s="199"/>
      <c r="C45" s="100">
        <v>124800</v>
      </c>
      <c r="D45" s="100">
        <v>124800</v>
      </c>
      <c r="E45" s="100">
        <v>124800</v>
      </c>
      <c r="F45" s="100">
        <v>124800</v>
      </c>
    </row>
    <row r="46" spans="1:6" ht="13.5" customHeight="1" x14ac:dyDescent="0.25">
      <c r="A46" s="213" t="s">
        <v>204</v>
      </c>
      <c r="B46" s="214"/>
      <c r="C46" s="97"/>
      <c r="D46" s="97"/>
      <c r="E46" s="97"/>
      <c r="F46" s="97"/>
    </row>
    <row r="47" spans="1:6" x14ac:dyDescent="0.25">
      <c r="A47" s="199" t="s">
        <v>201</v>
      </c>
      <c r="B47" s="199"/>
      <c r="C47" s="97">
        <f>'2'!E32</f>
        <v>309000</v>
      </c>
      <c r="D47" s="97">
        <f>'2'!F32</f>
        <v>309000</v>
      </c>
      <c r="E47" s="97">
        <f>'2'!G32</f>
        <v>309000</v>
      </c>
      <c r="F47" s="97">
        <f>'2'!H32</f>
        <v>309000</v>
      </c>
    </row>
    <row r="49" spans="1:6" ht="34.5" customHeight="1" x14ac:dyDescent="0.25">
      <c r="A49" s="30" t="s">
        <v>8</v>
      </c>
      <c r="B49" s="30">
        <v>1003</v>
      </c>
      <c r="C49" s="207" t="s">
        <v>59</v>
      </c>
      <c r="D49" s="208"/>
      <c r="E49" s="208"/>
      <c r="F49" s="209"/>
    </row>
    <row r="50" spans="1:6" x14ac:dyDescent="0.25">
      <c r="A50" s="31" t="s">
        <v>9</v>
      </c>
      <c r="B50" s="31">
        <v>11006</v>
      </c>
      <c r="C50" s="210" t="s">
        <v>58</v>
      </c>
      <c r="D50" s="210" t="s">
        <v>45</v>
      </c>
      <c r="E50" s="210" t="s">
        <v>46</v>
      </c>
      <c r="F50" s="210" t="s">
        <v>10</v>
      </c>
    </row>
    <row r="51" spans="1:6" ht="42.75" x14ac:dyDescent="0.25">
      <c r="A51" s="59" t="s">
        <v>11</v>
      </c>
      <c r="B51" s="12" t="s">
        <v>61</v>
      </c>
      <c r="C51" s="211"/>
      <c r="D51" s="211"/>
      <c r="E51" s="211"/>
      <c r="F51" s="211"/>
    </row>
    <row r="52" spans="1:6" ht="54" x14ac:dyDescent="0.25">
      <c r="A52" s="59" t="s">
        <v>12</v>
      </c>
      <c r="B52" s="33" t="s">
        <v>64</v>
      </c>
      <c r="C52" s="212"/>
      <c r="D52" s="212"/>
      <c r="E52" s="212"/>
      <c r="F52" s="212"/>
    </row>
    <row r="53" spans="1:6" x14ac:dyDescent="0.25">
      <c r="A53" s="73" t="s">
        <v>30</v>
      </c>
      <c r="B53" s="73" t="s">
        <v>63</v>
      </c>
      <c r="C53" s="73"/>
      <c r="D53" s="73"/>
      <c r="E53" s="73"/>
      <c r="F53" s="38"/>
    </row>
    <row r="54" spans="1:6" x14ac:dyDescent="0.25">
      <c r="A54" s="73" t="s">
        <v>15</v>
      </c>
      <c r="B54" s="33" t="s">
        <v>26</v>
      </c>
      <c r="C54" s="33"/>
      <c r="D54" s="33"/>
      <c r="E54" s="33"/>
      <c r="F54" s="39"/>
    </row>
    <row r="55" spans="1:6" x14ac:dyDescent="0.25">
      <c r="A55" s="205" t="s">
        <v>13</v>
      </c>
      <c r="B55" s="205"/>
      <c r="C55" s="82"/>
      <c r="D55" s="69"/>
      <c r="E55" s="69"/>
      <c r="F55" s="66"/>
    </row>
    <row r="56" spans="1:6" x14ac:dyDescent="0.25">
      <c r="A56" s="199" t="s">
        <v>56</v>
      </c>
      <c r="B56" s="199"/>
      <c r="C56" s="69"/>
      <c r="D56" s="69"/>
      <c r="E56" s="69"/>
      <c r="F56" s="68"/>
    </row>
    <row r="57" spans="1:6" x14ac:dyDescent="0.25">
      <c r="A57" s="199" t="s">
        <v>14</v>
      </c>
      <c r="B57" s="199"/>
      <c r="C57" s="77">
        <f>'2'!E38</f>
        <v>1320915</v>
      </c>
      <c r="D57" s="77">
        <f>'2'!F38</f>
        <v>1320915</v>
      </c>
      <c r="E57" s="77">
        <f>'2'!G38</f>
        <v>1320915</v>
      </c>
      <c r="F57" s="77">
        <f>'2'!H38</f>
        <v>1320915</v>
      </c>
    </row>
    <row r="59" spans="1:6" ht="14.25" x14ac:dyDescent="0.25">
      <c r="A59" s="81" t="s">
        <v>208</v>
      </c>
      <c r="B59" s="200" t="s">
        <v>6</v>
      </c>
      <c r="C59" s="200"/>
      <c r="D59" s="200"/>
      <c r="E59" s="200"/>
      <c r="F59" s="200"/>
    </row>
    <row r="60" spans="1:6" ht="14.25" x14ac:dyDescent="0.25">
      <c r="A60" s="81" t="s">
        <v>209</v>
      </c>
      <c r="B60" s="200" t="s">
        <v>210</v>
      </c>
      <c r="C60" s="200"/>
      <c r="D60" s="200"/>
      <c r="E60" s="200"/>
      <c r="F60" s="200"/>
    </row>
    <row r="61" spans="1:6" x14ac:dyDescent="0.25">
      <c r="A61" s="101"/>
      <c r="B61" s="101"/>
      <c r="C61" s="96"/>
      <c r="D61" s="96"/>
      <c r="E61" s="96"/>
      <c r="F61" s="96"/>
    </row>
    <row r="62" spans="1:6" ht="14.25" x14ac:dyDescent="0.25">
      <c r="A62" s="201" t="s">
        <v>7</v>
      </c>
      <c r="B62" s="202"/>
      <c r="C62" s="202"/>
      <c r="D62" s="202"/>
      <c r="E62" s="202"/>
      <c r="F62" s="203"/>
    </row>
    <row r="63" spans="1:6" x14ac:dyDescent="0.25">
      <c r="A63" s="30"/>
      <c r="B63" s="30"/>
      <c r="C63" s="207"/>
      <c r="D63" s="208"/>
      <c r="E63" s="208"/>
      <c r="F63" s="209"/>
    </row>
    <row r="64" spans="1:6" ht="30.75" customHeight="1" x14ac:dyDescent="0.25">
      <c r="A64" s="31" t="s">
        <v>8</v>
      </c>
      <c r="B64" s="31" t="s">
        <v>209</v>
      </c>
      <c r="C64" s="207" t="s">
        <v>80</v>
      </c>
      <c r="D64" s="208"/>
      <c r="E64" s="208"/>
      <c r="F64" s="209"/>
    </row>
    <row r="65" spans="1:6" ht="13.5" customHeight="1" x14ac:dyDescent="0.25">
      <c r="A65" s="59" t="s">
        <v>9</v>
      </c>
      <c r="B65" s="14" t="s">
        <v>211</v>
      </c>
      <c r="C65" s="210" t="s">
        <v>58</v>
      </c>
      <c r="D65" s="210" t="s">
        <v>45</v>
      </c>
      <c r="E65" s="210" t="s">
        <v>46</v>
      </c>
      <c r="F65" s="210" t="s">
        <v>10</v>
      </c>
    </row>
    <row r="66" spans="1:6" ht="28.5" x14ac:dyDescent="0.25">
      <c r="A66" s="59" t="s">
        <v>11</v>
      </c>
      <c r="B66" s="12" t="s">
        <v>227</v>
      </c>
      <c r="C66" s="211"/>
      <c r="D66" s="211"/>
      <c r="E66" s="211"/>
      <c r="F66" s="211"/>
    </row>
    <row r="67" spans="1:6" ht="27" x14ac:dyDescent="0.25">
      <c r="A67" s="73" t="s">
        <v>12</v>
      </c>
      <c r="B67" s="73" t="s">
        <v>212</v>
      </c>
      <c r="C67" s="212"/>
      <c r="D67" s="212"/>
      <c r="E67" s="212"/>
      <c r="F67" s="212"/>
    </row>
    <row r="68" spans="1:6" x14ac:dyDescent="0.25">
      <c r="A68" s="73" t="s">
        <v>197</v>
      </c>
      <c r="B68" s="73" t="s">
        <v>198</v>
      </c>
      <c r="C68" s="33"/>
      <c r="D68" s="33"/>
      <c r="E68" s="33"/>
      <c r="F68" s="39"/>
    </row>
    <row r="69" spans="1:6" ht="24.75" customHeight="1" x14ac:dyDescent="0.25">
      <c r="A69" s="31" t="s">
        <v>182</v>
      </c>
      <c r="B69" s="73" t="s">
        <v>199</v>
      </c>
      <c r="C69" s="82"/>
      <c r="D69" s="69"/>
      <c r="E69" s="69"/>
      <c r="F69" s="66"/>
    </row>
    <row r="70" spans="1:6" x14ac:dyDescent="0.25">
      <c r="A70" s="205" t="s">
        <v>13</v>
      </c>
      <c r="B70" s="205"/>
      <c r="C70" s="82"/>
      <c r="D70" s="69"/>
      <c r="E70" s="69"/>
      <c r="F70" s="66"/>
    </row>
    <row r="71" spans="1:6" x14ac:dyDescent="0.25">
      <c r="A71" s="199" t="s">
        <v>213</v>
      </c>
      <c r="B71" s="199"/>
      <c r="C71" s="82"/>
      <c r="D71" s="69"/>
      <c r="E71" s="69"/>
      <c r="F71" s="66"/>
    </row>
    <row r="72" spans="1:6" ht="25.5" customHeight="1" x14ac:dyDescent="0.25">
      <c r="A72" s="199" t="s">
        <v>214</v>
      </c>
      <c r="B72" s="199"/>
      <c r="C72" s="82"/>
      <c r="D72" s="69"/>
      <c r="E72" s="69"/>
      <c r="F72" s="66"/>
    </row>
    <row r="73" spans="1:6" ht="27.75" customHeight="1" x14ac:dyDescent="0.25">
      <c r="A73" s="199" t="s">
        <v>215</v>
      </c>
      <c r="B73" s="199"/>
      <c r="C73" s="82"/>
      <c r="D73" s="69"/>
      <c r="E73" s="69"/>
      <c r="F73" s="66"/>
    </row>
    <row r="74" spans="1:6" ht="13.5" customHeight="1" x14ac:dyDescent="0.25">
      <c r="A74" s="199" t="s">
        <v>216</v>
      </c>
      <c r="B74" s="199"/>
      <c r="C74" s="82"/>
      <c r="D74" s="69"/>
      <c r="E74" s="69"/>
      <c r="F74" s="66"/>
    </row>
    <row r="75" spans="1:6" ht="13.5" customHeight="1" x14ac:dyDescent="0.25">
      <c r="A75" s="199" t="s">
        <v>217</v>
      </c>
      <c r="B75" s="199"/>
      <c r="C75" s="82"/>
      <c r="D75" s="69"/>
      <c r="E75" s="69"/>
      <c r="F75" s="66"/>
    </row>
    <row r="76" spans="1:6" ht="25.5" customHeight="1" x14ac:dyDescent="0.25">
      <c r="A76" s="199" t="s">
        <v>218</v>
      </c>
      <c r="B76" s="199"/>
      <c r="C76" s="69"/>
      <c r="D76" s="69"/>
      <c r="E76" s="69"/>
      <c r="F76" s="68"/>
    </row>
    <row r="77" spans="1:6" x14ac:dyDescent="0.25">
      <c r="A77" s="199" t="s">
        <v>201</v>
      </c>
      <c r="B77" s="199"/>
      <c r="C77" s="97">
        <f>'2'!E51</f>
        <v>-599151</v>
      </c>
      <c r="D77" s="97">
        <f>'2'!F51</f>
        <v>-435247.3</v>
      </c>
      <c r="E77" s="97">
        <f>'2'!G51</f>
        <v>-417304.4</v>
      </c>
      <c r="F77" s="97">
        <f>'2'!H51</f>
        <v>-400000</v>
      </c>
    </row>
    <row r="78" spans="1:6" x14ac:dyDescent="0.25">
      <c r="A78" s="101"/>
      <c r="B78" s="101"/>
      <c r="C78" s="96"/>
      <c r="D78" s="96"/>
      <c r="E78" s="96"/>
      <c r="F78" s="96"/>
    </row>
    <row r="79" spans="1:6" ht="32.25" customHeight="1" x14ac:dyDescent="0.25">
      <c r="A79" s="31" t="s">
        <v>8</v>
      </c>
      <c r="B79" s="31" t="s">
        <v>209</v>
      </c>
      <c r="C79" s="207" t="s">
        <v>80</v>
      </c>
      <c r="D79" s="208"/>
      <c r="E79" s="208"/>
      <c r="F79" s="209"/>
    </row>
    <row r="80" spans="1:6" x14ac:dyDescent="0.25">
      <c r="A80" s="31" t="s">
        <v>9</v>
      </c>
      <c r="B80" s="31" t="s">
        <v>219</v>
      </c>
      <c r="C80" s="210" t="s">
        <v>58</v>
      </c>
      <c r="D80" s="210" t="s">
        <v>45</v>
      </c>
      <c r="E80" s="210" t="s">
        <v>46</v>
      </c>
      <c r="F80" s="210" t="s">
        <v>10</v>
      </c>
    </row>
    <row r="81" spans="1:6" ht="57" x14ac:dyDescent="0.25">
      <c r="A81" s="31" t="s">
        <v>11</v>
      </c>
      <c r="B81" s="12" t="s">
        <v>220</v>
      </c>
      <c r="C81" s="211"/>
      <c r="D81" s="211"/>
      <c r="E81" s="211"/>
      <c r="F81" s="211"/>
    </row>
    <row r="82" spans="1:6" ht="40.5" x14ac:dyDescent="0.25">
      <c r="A82" s="31" t="s">
        <v>12</v>
      </c>
      <c r="B82" s="73" t="s">
        <v>221</v>
      </c>
      <c r="C82" s="212"/>
      <c r="D82" s="212"/>
      <c r="E82" s="212"/>
      <c r="F82" s="212"/>
    </row>
    <row r="83" spans="1:6" x14ac:dyDescent="0.25">
      <c r="A83" s="31" t="s">
        <v>197</v>
      </c>
      <c r="B83" s="73" t="s">
        <v>198</v>
      </c>
      <c r="C83" s="93"/>
      <c r="D83" s="93"/>
      <c r="E83" s="93"/>
      <c r="F83" s="93"/>
    </row>
    <row r="84" spans="1:6" ht="27" x14ac:dyDescent="0.25">
      <c r="A84" s="31" t="s">
        <v>182</v>
      </c>
      <c r="B84" s="73" t="s">
        <v>199</v>
      </c>
      <c r="C84" s="93"/>
      <c r="D84" s="93"/>
      <c r="E84" s="93"/>
      <c r="F84" s="93"/>
    </row>
    <row r="85" spans="1:6" x14ac:dyDescent="0.25">
      <c r="A85" s="205" t="s">
        <v>13</v>
      </c>
      <c r="B85" s="205"/>
      <c r="C85" s="93"/>
      <c r="D85" s="93"/>
      <c r="E85" s="93"/>
      <c r="F85" s="93"/>
    </row>
    <row r="86" spans="1:6" x14ac:dyDescent="0.25">
      <c r="A86" s="199" t="s">
        <v>222</v>
      </c>
      <c r="B86" s="199"/>
      <c r="C86" s="100">
        <v>0</v>
      </c>
      <c r="D86" s="100">
        <v>-1000</v>
      </c>
      <c r="E86" s="100">
        <v>-1000</v>
      </c>
      <c r="F86" s="100">
        <v>-1000</v>
      </c>
    </row>
    <row r="87" spans="1:6" x14ac:dyDescent="0.25">
      <c r="A87" s="199" t="s">
        <v>201</v>
      </c>
      <c r="B87" s="199"/>
      <c r="C87" s="97">
        <f>'2'!E57</f>
        <v>0</v>
      </c>
      <c r="D87" s="97">
        <f>'2'!F57</f>
        <v>-33173.300000000003</v>
      </c>
      <c r="E87" s="97">
        <f>'2'!G57</f>
        <v>-33173.300000000003</v>
      </c>
      <c r="F87" s="97">
        <f>'2'!H57</f>
        <v>-33173.300000000003</v>
      </c>
    </row>
    <row r="88" spans="1:6" x14ac:dyDescent="0.25">
      <c r="A88" s="101"/>
      <c r="B88" s="101"/>
      <c r="C88" s="96"/>
      <c r="D88" s="96"/>
      <c r="E88" s="96"/>
      <c r="F88" s="96"/>
    </row>
    <row r="89" spans="1:6" ht="33" customHeight="1" x14ac:dyDescent="0.25">
      <c r="A89" s="31" t="s">
        <v>8</v>
      </c>
      <c r="B89" s="31" t="s">
        <v>209</v>
      </c>
      <c r="C89" s="207" t="s">
        <v>80</v>
      </c>
      <c r="D89" s="208"/>
      <c r="E89" s="208"/>
      <c r="F89" s="209"/>
    </row>
    <row r="90" spans="1:6" x14ac:dyDescent="0.25">
      <c r="A90" s="31" t="s">
        <v>9</v>
      </c>
      <c r="B90" s="31" t="s">
        <v>223</v>
      </c>
      <c r="C90" s="206" t="s">
        <v>58</v>
      </c>
      <c r="D90" s="206" t="s">
        <v>45</v>
      </c>
      <c r="E90" s="206" t="s">
        <v>46</v>
      </c>
      <c r="F90" s="206" t="s">
        <v>10</v>
      </c>
    </row>
    <row r="91" spans="1:6" ht="14.25" x14ac:dyDescent="0.25">
      <c r="A91" s="31" t="s">
        <v>11</v>
      </c>
      <c r="B91" s="12" t="s">
        <v>224</v>
      </c>
      <c r="C91" s="206"/>
      <c r="D91" s="206"/>
      <c r="E91" s="206"/>
      <c r="F91" s="206"/>
    </row>
    <row r="92" spans="1:6" ht="40.5" x14ac:dyDescent="0.25">
      <c r="A92" s="31" t="s">
        <v>12</v>
      </c>
      <c r="B92" s="73" t="s">
        <v>225</v>
      </c>
      <c r="C92" s="206"/>
      <c r="D92" s="206"/>
      <c r="E92" s="206"/>
      <c r="F92" s="206"/>
    </row>
    <row r="93" spans="1:6" x14ac:dyDescent="0.25">
      <c r="A93" s="31" t="s">
        <v>197</v>
      </c>
      <c r="B93" s="73" t="s">
        <v>198</v>
      </c>
      <c r="C93" s="93"/>
      <c r="D93" s="93"/>
      <c r="E93" s="93"/>
      <c r="F93" s="93"/>
    </row>
    <row r="94" spans="1:6" ht="27" x14ac:dyDescent="0.25">
      <c r="A94" s="31" t="s">
        <v>182</v>
      </c>
      <c r="B94" s="73" t="s">
        <v>183</v>
      </c>
      <c r="C94" s="93"/>
      <c r="D94" s="93"/>
      <c r="E94" s="93"/>
      <c r="F94" s="93"/>
    </row>
    <row r="95" spans="1:6" x14ac:dyDescent="0.25">
      <c r="A95" s="205" t="s">
        <v>13</v>
      </c>
      <c r="B95" s="205"/>
      <c r="C95" s="93"/>
      <c r="D95" s="93"/>
      <c r="E95" s="93"/>
      <c r="F95" s="93"/>
    </row>
    <row r="96" spans="1:6" ht="13.5" customHeight="1" x14ac:dyDescent="0.25">
      <c r="A96" s="199" t="s">
        <v>226</v>
      </c>
      <c r="B96" s="199"/>
      <c r="C96" s="100">
        <v>-6700</v>
      </c>
      <c r="D96" s="100">
        <v>-6700</v>
      </c>
      <c r="E96" s="100">
        <v>-6700</v>
      </c>
      <c r="F96" s="100">
        <v>-6700</v>
      </c>
    </row>
    <row r="97" spans="1:6" x14ac:dyDescent="0.25">
      <c r="A97" s="199" t="s">
        <v>201</v>
      </c>
      <c r="B97" s="199"/>
      <c r="C97" s="97">
        <f>'2'!E63</f>
        <v>-7801.3</v>
      </c>
      <c r="D97" s="97">
        <f>'2'!F63</f>
        <v>-32765.3</v>
      </c>
      <c r="E97" s="97">
        <f>'2'!G63</f>
        <v>-50708.2</v>
      </c>
      <c r="F97" s="97">
        <f>'2'!H63</f>
        <v>-68012.600000000006</v>
      </c>
    </row>
    <row r="99" spans="1:6" ht="14.25" x14ac:dyDescent="0.25">
      <c r="A99" s="81" t="s">
        <v>208</v>
      </c>
      <c r="B99" s="200" t="s">
        <v>6</v>
      </c>
      <c r="C99" s="200"/>
      <c r="D99" s="200"/>
      <c r="E99" s="200"/>
      <c r="F99" s="200"/>
    </row>
    <row r="100" spans="1:6" ht="14.25" x14ac:dyDescent="0.25">
      <c r="A100" s="81">
        <v>1142</v>
      </c>
      <c r="B100" s="200" t="s">
        <v>229</v>
      </c>
      <c r="C100" s="200"/>
      <c r="D100" s="200"/>
      <c r="E100" s="200"/>
      <c r="F100" s="200"/>
    </row>
    <row r="101" spans="1:6" x14ac:dyDescent="0.25">
      <c r="A101" s="101"/>
      <c r="B101" s="101"/>
      <c r="C101" s="96"/>
      <c r="D101" s="96"/>
      <c r="E101" s="96"/>
      <c r="F101" s="96"/>
    </row>
    <row r="102" spans="1:6" ht="14.25" x14ac:dyDescent="0.25">
      <c r="A102" s="201" t="s">
        <v>7</v>
      </c>
      <c r="B102" s="202"/>
      <c r="C102" s="202"/>
      <c r="D102" s="202"/>
      <c r="E102" s="202"/>
      <c r="F102" s="203"/>
    </row>
    <row r="103" spans="1:6" x14ac:dyDescent="0.25">
      <c r="A103" s="101"/>
      <c r="B103" s="101"/>
      <c r="C103" s="96"/>
      <c r="D103" s="96"/>
      <c r="E103" s="96"/>
      <c r="F103" s="96"/>
    </row>
    <row r="104" spans="1:6" ht="31.5" customHeight="1" x14ac:dyDescent="0.25">
      <c r="A104" s="31" t="s">
        <v>8</v>
      </c>
      <c r="B104" s="31" t="s">
        <v>228</v>
      </c>
      <c r="C104" s="207" t="s">
        <v>80</v>
      </c>
      <c r="D104" s="208"/>
      <c r="E104" s="208"/>
      <c r="F104" s="209"/>
    </row>
    <row r="105" spans="1:6" x14ac:dyDescent="0.25">
      <c r="A105" s="31" t="s">
        <v>9</v>
      </c>
      <c r="B105" s="31" t="s">
        <v>230</v>
      </c>
      <c r="C105" s="206" t="s">
        <v>58</v>
      </c>
      <c r="D105" s="206" t="s">
        <v>45</v>
      </c>
      <c r="E105" s="206" t="s">
        <v>46</v>
      </c>
      <c r="F105" s="206" t="s">
        <v>10</v>
      </c>
    </row>
    <row r="106" spans="1:6" ht="14.25" x14ac:dyDescent="0.25">
      <c r="A106" s="31" t="s">
        <v>11</v>
      </c>
      <c r="B106" s="12" t="s">
        <v>234</v>
      </c>
      <c r="C106" s="206"/>
      <c r="D106" s="206"/>
      <c r="E106" s="206"/>
      <c r="F106" s="206"/>
    </row>
    <row r="107" spans="1:6" ht="40.5" x14ac:dyDescent="0.25">
      <c r="A107" s="31" t="s">
        <v>12</v>
      </c>
      <c r="B107" s="31" t="s">
        <v>231</v>
      </c>
      <c r="C107" s="206"/>
      <c r="D107" s="206"/>
      <c r="E107" s="206"/>
      <c r="F107" s="206"/>
    </row>
    <row r="108" spans="1:6" x14ac:dyDescent="0.25">
      <c r="A108" s="31" t="s">
        <v>197</v>
      </c>
      <c r="B108" s="31" t="s">
        <v>198</v>
      </c>
      <c r="C108" s="93"/>
      <c r="D108" s="93"/>
      <c r="E108" s="93"/>
      <c r="F108" s="93"/>
    </row>
    <row r="109" spans="1:6" ht="27" x14ac:dyDescent="0.25">
      <c r="A109" s="31" t="s">
        <v>182</v>
      </c>
      <c r="B109" s="31" t="s">
        <v>199</v>
      </c>
      <c r="C109" s="93"/>
      <c r="D109" s="93"/>
      <c r="E109" s="93"/>
      <c r="F109" s="93"/>
    </row>
    <row r="110" spans="1:6" x14ac:dyDescent="0.25">
      <c r="A110" s="205" t="s">
        <v>13</v>
      </c>
      <c r="B110" s="205"/>
      <c r="C110" s="93"/>
      <c r="D110" s="93"/>
      <c r="E110" s="93"/>
      <c r="F110" s="93"/>
    </row>
    <row r="111" spans="1:6" x14ac:dyDescent="0.25">
      <c r="A111" s="199" t="s">
        <v>232</v>
      </c>
      <c r="B111" s="199"/>
      <c r="C111" s="97"/>
      <c r="D111" s="100">
        <v>-100</v>
      </c>
      <c r="E111" s="100">
        <v>-100</v>
      </c>
      <c r="F111" s="100">
        <v>-100</v>
      </c>
    </row>
    <row r="112" spans="1:6" ht="13.5" customHeight="1" x14ac:dyDescent="0.25">
      <c r="A112" s="199" t="s">
        <v>233</v>
      </c>
      <c r="B112" s="199"/>
      <c r="C112" s="97"/>
      <c r="D112" s="100">
        <v>-500</v>
      </c>
      <c r="E112" s="100">
        <v>-500</v>
      </c>
      <c r="F112" s="100">
        <v>-500</v>
      </c>
    </row>
    <row r="113" spans="1:6" x14ac:dyDescent="0.25">
      <c r="A113" s="199" t="s">
        <v>201</v>
      </c>
      <c r="B113" s="199"/>
      <c r="C113" s="97">
        <f>'2'!E76</f>
        <v>0</v>
      </c>
      <c r="D113" s="97">
        <f>'2'!F76</f>
        <v>-12916</v>
      </c>
      <c r="E113" s="97">
        <f>'2'!G76</f>
        <v>-12916</v>
      </c>
      <c r="F113" s="97">
        <f>'2'!H76</f>
        <v>-12916</v>
      </c>
    </row>
    <row r="115" spans="1:6" ht="14.25" x14ac:dyDescent="0.25">
      <c r="A115" s="81" t="s">
        <v>208</v>
      </c>
      <c r="B115" s="200" t="s">
        <v>6</v>
      </c>
      <c r="C115" s="200"/>
      <c r="D115" s="200"/>
      <c r="E115" s="200"/>
      <c r="F115" s="200"/>
    </row>
    <row r="116" spans="1:6" ht="14.25" x14ac:dyDescent="0.25">
      <c r="A116" s="81" t="s">
        <v>235</v>
      </c>
      <c r="B116" s="200" t="s">
        <v>236</v>
      </c>
      <c r="C116" s="200"/>
      <c r="D116" s="200"/>
      <c r="E116" s="200"/>
      <c r="F116" s="200"/>
    </row>
    <row r="117" spans="1:6" x14ac:dyDescent="0.25">
      <c r="A117" s="101"/>
      <c r="B117" s="101"/>
      <c r="C117" s="96"/>
      <c r="D117" s="96"/>
      <c r="E117" s="96"/>
      <c r="F117" s="96"/>
    </row>
    <row r="118" spans="1:6" ht="14.25" x14ac:dyDescent="0.25">
      <c r="A118" s="201" t="s">
        <v>7</v>
      </c>
      <c r="B118" s="202"/>
      <c r="C118" s="202"/>
      <c r="D118" s="202"/>
      <c r="E118" s="202"/>
      <c r="F118" s="203"/>
    </row>
    <row r="119" spans="1:6" x14ac:dyDescent="0.25">
      <c r="A119" s="101"/>
      <c r="B119" s="101"/>
      <c r="C119" s="96"/>
      <c r="D119" s="96"/>
      <c r="E119" s="96"/>
      <c r="F119" s="96"/>
    </row>
    <row r="120" spans="1:6" ht="32.25" customHeight="1" x14ac:dyDescent="0.25">
      <c r="A120" s="31" t="s">
        <v>8</v>
      </c>
      <c r="B120" s="31" t="s">
        <v>235</v>
      </c>
      <c r="C120" s="207" t="s">
        <v>80</v>
      </c>
      <c r="D120" s="208"/>
      <c r="E120" s="208"/>
      <c r="F120" s="209"/>
    </row>
    <row r="121" spans="1:6" x14ac:dyDescent="0.25">
      <c r="A121" s="31" t="s">
        <v>9</v>
      </c>
      <c r="B121" s="31" t="s">
        <v>211</v>
      </c>
      <c r="C121" s="206" t="s">
        <v>58</v>
      </c>
      <c r="D121" s="206" t="s">
        <v>45</v>
      </c>
      <c r="E121" s="206" t="s">
        <v>46</v>
      </c>
      <c r="F121" s="206" t="s">
        <v>10</v>
      </c>
    </row>
    <row r="122" spans="1:6" ht="28.5" x14ac:dyDescent="0.25">
      <c r="A122" s="31" t="s">
        <v>11</v>
      </c>
      <c r="B122" s="12" t="s">
        <v>246</v>
      </c>
      <c r="C122" s="206"/>
      <c r="D122" s="206"/>
      <c r="E122" s="206"/>
      <c r="F122" s="206"/>
    </row>
    <row r="123" spans="1:6" ht="67.5" x14ac:dyDescent="0.25">
      <c r="A123" s="31" t="s">
        <v>12</v>
      </c>
      <c r="B123" s="31" t="s">
        <v>237</v>
      </c>
      <c r="C123" s="206"/>
      <c r="D123" s="206"/>
      <c r="E123" s="206"/>
      <c r="F123" s="206"/>
    </row>
    <row r="124" spans="1:6" x14ac:dyDescent="0.25">
      <c r="A124" s="31" t="s">
        <v>197</v>
      </c>
      <c r="B124" s="31" t="s">
        <v>198</v>
      </c>
      <c r="C124" s="93"/>
      <c r="D124" s="93"/>
      <c r="E124" s="93"/>
      <c r="F124" s="93"/>
    </row>
    <row r="125" spans="1:6" ht="27" x14ac:dyDescent="0.25">
      <c r="A125" s="31" t="s">
        <v>182</v>
      </c>
      <c r="B125" s="31" t="s">
        <v>238</v>
      </c>
      <c r="C125" s="93"/>
      <c r="D125" s="93"/>
      <c r="E125" s="93"/>
      <c r="F125" s="93"/>
    </row>
    <row r="126" spans="1:6" x14ac:dyDescent="0.25">
      <c r="A126" s="205" t="s">
        <v>13</v>
      </c>
      <c r="B126" s="205"/>
      <c r="C126" s="93"/>
      <c r="D126" s="93"/>
      <c r="E126" s="93"/>
      <c r="F126" s="93"/>
    </row>
    <row r="127" spans="1:6" ht="13.5" customHeight="1" x14ac:dyDescent="0.25">
      <c r="A127" s="199" t="s">
        <v>239</v>
      </c>
      <c r="B127" s="199"/>
      <c r="C127" s="98"/>
      <c r="D127" s="98"/>
      <c r="E127" s="98"/>
      <c r="F127" s="98"/>
    </row>
    <row r="128" spans="1:6" ht="13.5" customHeight="1" x14ac:dyDescent="0.25">
      <c r="A128" s="199" t="s">
        <v>240</v>
      </c>
      <c r="B128" s="199"/>
      <c r="C128" s="98"/>
      <c r="D128" s="98"/>
      <c r="E128" s="98"/>
      <c r="F128" s="98"/>
    </row>
    <row r="129" spans="1:6" ht="13.5" customHeight="1" x14ac:dyDescent="0.25">
      <c r="A129" s="199" t="s">
        <v>241</v>
      </c>
      <c r="B129" s="199"/>
      <c r="C129" s="98"/>
      <c r="D129" s="98"/>
      <c r="E129" s="98"/>
      <c r="F129" s="98"/>
    </row>
    <row r="130" spans="1:6" ht="13.5" customHeight="1" x14ac:dyDescent="0.25">
      <c r="A130" s="199" t="s">
        <v>242</v>
      </c>
      <c r="B130" s="199"/>
      <c r="C130" s="98"/>
      <c r="D130" s="100">
        <v>-21</v>
      </c>
      <c r="E130" s="100">
        <v>-30</v>
      </c>
      <c r="F130" s="100">
        <v>-30</v>
      </c>
    </row>
    <row r="131" spans="1:6" ht="13.5" customHeight="1" x14ac:dyDescent="0.25">
      <c r="A131" s="199" t="s">
        <v>243</v>
      </c>
      <c r="B131" s="199"/>
      <c r="C131" s="98"/>
      <c r="D131" s="98"/>
      <c r="E131" s="98"/>
      <c r="F131" s="98"/>
    </row>
    <row r="132" spans="1:6" ht="13.5" customHeight="1" x14ac:dyDescent="0.25">
      <c r="A132" s="199" t="s">
        <v>244</v>
      </c>
      <c r="B132" s="199"/>
      <c r="C132" s="98"/>
      <c r="D132" s="98"/>
      <c r="E132" s="98"/>
      <c r="F132" s="98"/>
    </row>
    <row r="133" spans="1:6" ht="13.5" customHeight="1" x14ac:dyDescent="0.25">
      <c r="A133" s="199" t="s">
        <v>245</v>
      </c>
      <c r="B133" s="199"/>
      <c r="C133" s="98"/>
      <c r="D133" s="98"/>
      <c r="E133" s="98"/>
      <c r="F133" s="98"/>
    </row>
    <row r="134" spans="1:6" x14ac:dyDescent="0.25">
      <c r="A134" s="199" t="s">
        <v>201</v>
      </c>
      <c r="B134" s="199"/>
      <c r="C134" s="97">
        <f>'2'!E89</f>
        <v>0</v>
      </c>
      <c r="D134" s="97">
        <f>'2'!F89</f>
        <v>-30000</v>
      </c>
      <c r="E134" s="97">
        <f>'2'!G89</f>
        <v>-30000</v>
      </c>
      <c r="F134" s="97">
        <f>'2'!H89</f>
        <v>-30000</v>
      </c>
    </row>
    <row r="136" spans="1:6" ht="14.25" x14ac:dyDescent="0.25">
      <c r="A136" s="81" t="s">
        <v>208</v>
      </c>
      <c r="B136" s="200" t="s">
        <v>6</v>
      </c>
      <c r="C136" s="200"/>
      <c r="D136" s="200"/>
      <c r="E136" s="200"/>
      <c r="F136" s="200"/>
    </row>
    <row r="137" spans="1:6" ht="14.25" x14ac:dyDescent="0.25">
      <c r="A137" s="81" t="s">
        <v>247</v>
      </c>
      <c r="B137" s="200" t="s">
        <v>248</v>
      </c>
      <c r="C137" s="200"/>
      <c r="D137" s="200"/>
      <c r="E137" s="200"/>
      <c r="F137" s="200"/>
    </row>
    <row r="138" spans="1:6" x14ac:dyDescent="0.25">
      <c r="A138" s="101"/>
      <c r="B138" s="101"/>
      <c r="C138" s="96"/>
      <c r="D138" s="96"/>
      <c r="E138" s="96"/>
      <c r="F138" s="96"/>
    </row>
    <row r="139" spans="1:6" ht="14.25" x14ac:dyDescent="0.25">
      <c r="A139" s="201" t="s">
        <v>7</v>
      </c>
      <c r="B139" s="202"/>
      <c r="C139" s="202"/>
      <c r="D139" s="202"/>
      <c r="E139" s="202"/>
      <c r="F139" s="203"/>
    </row>
    <row r="140" spans="1:6" x14ac:dyDescent="0.25">
      <c r="A140" s="101"/>
      <c r="B140" s="101"/>
      <c r="C140" s="96"/>
      <c r="D140" s="96"/>
      <c r="E140" s="96"/>
      <c r="F140" s="96"/>
    </row>
    <row r="141" spans="1:6" ht="29.25" customHeight="1" x14ac:dyDescent="0.25">
      <c r="A141" s="31" t="s">
        <v>8</v>
      </c>
      <c r="B141" s="31" t="s">
        <v>247</v>
      </c>
      <c r="C141" s="207" t="s">
        <v>80</v>
      </c>
      <c r="D141" s="208"/>
      <c r="E141" s="208"/>
      <c r="F141" s="209"/>
    </row>
    <row r="142" spans="1:6" x14ac:dyDescent="0.25">
      <c r="A142" s="31" t="s">
        <v>9</v>
      </c>
      <c r="B142" s="31" t="s">
        <v>249</v>
      </c>
      <c r="C142" s="206" t="s">
        <v>58</v>
      </c>
      <c r="D142" s="206" t="s">
        <v>45</v>
      </c>
      <c r="E142" s="206" t="s">
        <v>46</v>
      </c>
      <c r="F142" s="206" t="s">
        <v>10</v>
      </c>
    </row>
    <row r="143" spans="1:6" ht="14.25" x14ac:dyDescent="0.25">
      <c r="A143" s="31" t="s">
        <v>11</v>
      </c>
      <c r="B143" s="102" t="s">
        <v>250</v>
      </c>
      <c r="C143" s="206"/>
      <c r="D143" s="206"/>
      <c r="E143" s="206"/>
      <c r="F143" s="206"/>
    </row>
    <row r="144" spans="1:6" ht="40.5" x14ac:dyDescent="0.25">
      <c r="A144" s="31" t="s">
        <v>12</v>
      </c>
      <c r="B144" s="31" t="s">
        <v>255</v>
      </c>
      <c r="C144" s="206"/>
      <c r="D144" s="206"/>
      <c r="E144" s="206"/>
      <c r="F144" s="206"/>
    </row>
    <row r="145" spans="1:6" x14ac:dyDescent="0.25">
      <c r="A145" s="31" t="s">
        <v>197</v>
      </c>
      <c r="B145" s="31" t="s">
        <v>198</v>
      </c>
      <c r="C145" s="93"/>
      <c r="D145" s="93"/>
      <c r="E145" s="93"/>
      <c r="F145" s="93"/>
    </row>
    <row r="146" spans="1:6" ht="27" x14ac:dyDescent="0.25">
      <c r="A146" s="31" t="s">
        <v>182</v>
      </c>
      <c r="B146" s="31" t="s">
        <v>199</v>
      </c>
      <c r="C146" s="93"/>
      <c r="D146" s="93"/>
      <c r="E146" s="93"/>
      <c r="F146" s="93"/>
    </row>
    <row r="147" spans="1:6" x14ac:dyDescent="0.25">
      <c r="A147" s="205" t="s">
        <v>13</v>
      </c>
      <c r="B147" s="205"/>
      <c r="C147" s="93"/>
      <c r="D147" s="93"/>
      <c r="E147" s="93"/>
      <c r="F147" s="93"/>
    </row>
    <row r="148" spans="1:6" ht="13.5" customHeight="1" x14ac:dyDescent="0.25">
      <c r="A148" s="199" t="s">
        <v>251</v>
      </c>
      <c r="B148" s="199"/>
      <c r="C148" s="100">
        <v>0</v>
      </c>
      <c r="D148" s="100">
        <v>-10000</v>
      </c>
      <c r="E148" s="100">
        <v>-10000</v>
      </c>
      <c r="F148" s="100">
        <v>-10000</v>
      </c>
    </row>
    <row r="149" spans="1:6" ht="13.5" customHeight="1" x14ac:dyDescent="0.25">
      <c r="A149" s="199" t="s">
        <v>252</v>
      </c>
      <c r="B149" s="199"/>
      <c r="C149" s="100">
        <v>0</v>
      </c>
      <c r="D149" s="100">
        <v>-1000</v>
      </c>
      <c r="E149" s="100">
        <v>-1000</v>
      </c>
      <c r="F149" s="100">
        <v>-1000</v>
      </c>
    </row>
    <row r="150" spans="1:6" x14ac:dyDescent="0.25">
      <c r="A150" s="199" t="s">
        <v>201</v>
      </c>
      <c r="B150" s="199"/>
      <c r="C150" s="97">
        <f>'2'!E102</f>
        <v>0</v>
      </c>
      <c r="D150" s="97">
        <f>'2'!F102</f>
        <v>-400000</v>
      </c>
      <c r="E150" s="97">
        <f>'2'!G102</f>
        <v>-400000</v>
      </c>
      <c r="F150" s="97">
        <f>'2'!H102</f>
        <v>-400000</v>
      </c>
    </row>
    <row r="151" spans="1:6" x14ac:dyDescent="0.25">
      <c r="A151" s="101"/>
      <c r="B151" s="101"/>
      <c r="C151" s="96"/>
      <c r="D151" s="96"/>
      <c r="E151" s="96"/>
      <c r="F151" s="96"/>
    </row>
    <row r="152" spans="1:6" ht="34.5" customHeight="1" x14ac:dyDescent="0.25">
      <c r="A152" s="31" t="s">
        <v>8</v>
      </c>
      <c r="B152" s="31" t="s">
        <v>247</v>
      </c>
      <c r="C152" s="204" t="s">
        <v>80</v>
      </c>
      <c r="D152" s="204"/>
      <c r="E152" s="204"/>
      <c r="F152" s="204"/>
    </row>
    <row r="153" spans="1:6" x14ac:dyDescent="0.25">
      <c r="A153" s="31" t="s">
        <v>9</v>
      </c>
      <c r="B153" s="31" t="s">
        <v>219</v>
      </c>
      <c r="C153" s="206" t="s">
        <v>58</v>
      </c>
      <c r="D153" s="206" t="s">
        <v>45</v>
      </c>
      <c r="E153" s="206" t="s">
        <v>46</v>
      </c>
      <c r="F153" s="206" t="s">
        <v>10</v>
      </c>
    </row>
    <row r="154" spans="1:6" ht="57" x14ac:dyDescent="0.25">
      <c r="A154" s="31" t="s">
        <v>11</v>
      </c>
      <c r="B154" s="102" t="s">
        <v>256</v>
      </c>
      <c r="C154" s="206"/>
      <c r="D154" s="206"/>
      <c r="E154" s="206"/>
      <c r="F154" s="206"/>
    </row>
    <row r="155" spans="1:6" ht="54" x14ac:dyDescent="0.25">
      <c r="A155" s="31" t="s">
        <v>12</v>
      </c>
      <c r="B155" s="31" t="s">
        <v>253</v>
      </c>
      <c r="C155" s="206"/>
      <c r="D155" s="206"/>
      <c r="E155" s="206"/>
      <c r="F155" s="206"/>
    </row>
    <row r="156" spans="1:6" x14ac:dyDescent="0.25">
      <c r="A156" s="31" t="s">
        <v>197</v>
      </c>
      <c r="B156" s="31" t="s">
        <v>198</v>
      </c>
      <c r="C156" s="93"/>
      <c r="D156" s="93"/>
      <c r="E156" s="93"/>
      <c r="F156" s="93"/>
    </row>
    <row r="157" spans="1:6" ht="27" x14ac:dyDescent="0.25">
      <c r="A157" s="31" t="s">
        <v>182</v>
      </c>
      <c r="B157" s="31" t="s">
        <v>199</v>
      </c>
      <c r="C157" s="93"/>
      <c r="D157" s="93"/>
      <c r="E157" s="93"/>
      <c r="F157" s="93"/>
    </row>
    <row r="158" spans="1:6" x14ac:dyDescent="0.25">
      <c r="A158" s="205" t="s">
        <v>13</v>
      </c>
      <c r="B158" s="205"/>
      <c r="C158" s="93"/>
      <c r="D158" s="93"/>
      <c r="E158" s="93"/>
      <c r="F158" s="93"/>
    </row>
    <row r="159" spans="1:6" ht="13.5" customHeight="1" x14ac:dyDescent="0.25">
      <c r="A159" s="199" t="s">
        <v>254</v>
      </c>
      <c r="B159" s="199"/>
      <c r="C159" s="100">
        <v>-10000</v>
      </c>
      <c r="D159" s="100">
        <v>-10000</v>
      </c>
      <c r="E159" s="100">
        <v>-10000</v>
      </c>
      <c r="F159" s="100">
        <v>-10000</v>
      </c>
    </row>
    <row r="160" spans="1:6" x14ac:dyDescent="0.25">
      <c r="A160" s="199" t="s">
        <v>201</v>
      </c>
      <c r="B160" s="199"/>
      <c r="C160" s="97">
        <f>'2'!E108</f>
        <v>-17183.3</v>
      </c>
      <c r="D160" s="97">
        <f>'2'!F108</f>
        <v>-17183.3</v>
      </c>
      <c r="E160" s="97">
        <f>'2'!G108</f>
        <v>-17183.3</v>
      </c>
      <c r="F160" s="97">
        <f>'2'!H108</f>
        <v>-17183.3</v>
      </c>
    </row>
    <row r="162" spans="1:6" ht="14.25" x14ac:dyDescent="0.25">
      <c r="A162" s="136" t="s">
        <v>208</v>
      </c>
      <c r="B162" s="200" t="s">
        <v>6</v>
      </c>
      <c r="C162" s="200"/>
      <c r="D162" s="200"/>
      <c r="E162" s="200"/>
      <c r="F162" s="200"/>
    </row>
    <row r="163" spans="1:6" ht="14.25" x14ac:dyDescent="0.25">
      <c r="A163" s="136">
        <v>1201</v>
      </c>
      <c r="B163" s="200" t="s">
        <v>370</v>
      </c>
      <c r="C163" s="200"/>
      <c r="D163" s="200"/>
      <c r="E163" s="200"/>
      <c r="F163" s="200"/>
    </row>
    <row r="165" spans="1:6" ht="14.25" x14ac:dyDescent="0.25">
      <c r="A165" s="201" t="s">
        <v>7</v>
      </c>
      <c r="B165" s="202"/>
      <c r="C165" s="202"/>
      <c r="D165" s="202"/>
      <c r="E165" s="202"/>
      <c r="F165" s="203"/>
    </row>
    <row r="167" spans="1:6" ht="33" customHeight="1" x14ac:dyDescent="0.25">
      <c r="A167" s="31" t="s">
        <v>8</v>
      </c>
      <c r="B167" s="31" t="s">
        <v>362</v>
      </c>
      <c r="C167" s="204" t="s">
        <v>80</v>
      </c>
      <c r="D167" s="204"/>
      <c r="E167" s="204"/>
      <c r="F167" s="204"/>
    </row>
    <row r="168" spans="1:6" x14ac:dyDescent="0.25">
      <c r="A168" s="31" t="s">
        <v>9</v>
      </c>
      <c r="B168" s="240" t="s">
        <v>211</v>
      </c>
      <c r="C168" s="206" t="s">
        <v>58</v>
      </c>
      <c r="D168" s="206" t="s">
        <v>45</v>
      </c>
      <c r="E168" s="206" t="s">
        <v>46</v>
      </c>
      <c r="F168" s="206" t="s">
        <v>10</v>
      </c>
    </row>
    <row r="169" spans="1:6" x14ac:dyDescent="0.25">
      <c r="A169" s="31" t="s">
        <v>11</v>
      </c>
      <c r="B169" s="240" t="s">
        <v>363</v>
      </c>
      <c r="C169" s="206"/>
      <c r="D169" s="206"/>
      <c r="E169" s="206"/>
      <c r="F169" s="206"/>
    </row>
    <row r="170" spans="1:6" x14ac:dyDescent="0.25">
      <c r="A170" s="31" t="s">
        <v>12</v>
      </c>
      <c r="B170" s="240" t="s">
        <v>364</v>
      </c>
      <c r="C170" s="206"/>
      <c r="D170" s="206"/>
      <c r="E170" s="206"/>
      <c r="F170" s="206"/>
    </row>
    <row r="171" spans="1:6" x14ac:dyDescent="0.25">
      <c r="A171" s="31" t="s">
        <v>197</v>
      </c>
      <c r="B171" s="240" t="s">
        <v>198</v>
      </c>
      <c r="C171" s="93"/>
      <c r="D171" s="93"/>
      <c r="E171" s="93"/>
      <c r="F171" s="93"/>
    </row>
    <row r="172" spans="1:6" ht="27" x14ac:dyDescent="0.25">
      <c r="A172" s="31" t="s">
        <v>371</v>
      </c>
      <c r="B172" s="240" t="s">
        <v>199</v>
      </c>
      <c r="C172" s="93"/>
      <c r="D172" s="93"/>
      <c r="E172" s="93"/>
      <c r="F172" s="93"/>
    </row>
    <row r="173" spans="1:6" x14ac:dyDescent="0.25">
      <c r="A173" s="205" t="s">
        <v>13</v>
      </c>
      <c r="B173" s="205"/>
      <c r="C173" s="93"/>
      <c r="D173" s="93"/>
      <c r="E173" s="93"/>
      <c r="F173" s="93"/>
    </row>
    <row r="174" spans="1:6" x14ac:dyDescent="0.25">
      <c r="A174" s="199" t="s">
        <v>365</v>
      </c>
      <c r="B174" s="213"/>
      <c r="C174" s="98"/>
      <c r="D174" s="98"/>
      <c r="E174" s="98"/>
      <c r="F174" s="98"/>
    </row>
    <row r="175" spans="1:6" ht="13.5" customHeight="1" x14ac:dyDescent="0.25">
      <c r="A175" s="199" t="s">
        <v>366</v>
      </c>
      <c r="B175" s="213"/>
      <c r="C175" s="98"/>
      <c r="D175" s="98"/>
      <c r="E175" s="98"/>
      <c r="F175" s="98"/>
    </row>
    <row r="176" spans="1:6" ht="13.5" customHeight="1" x14ac:dyDescent="0.25">
      <c r="A176" s="199" t="s">
        <v>367</v>
      </c>
      <c r="B176" s="213"/>
      <c r="C176" s="98"/>
      <c r="D176" s="98"/>
      <c r="E176" s="98"/>
      <c r="F176" s="98"/>
    </row>
    <row r="177" spans="1:6" ht="13.5" customHeight="1" x14ac:dyDescent="0.25">
      <c r="A177" s="199" t="s">
        <v>368</v>
      </c>
      <c r="B177" s="213"/>
      <c r="C177" s="98"/>
      <c r="D177" s="98"/>
      <c r="E177" s="98"/>
      <c r="F177" s="98"/>
    </row>
    <row r="178" spans="1:6" ht="13.5" customHeight="1" x14ac:dyDescent="0.25">
      <c r="A178" s="199" t="s">
        <v>369</v>
      </c>
      <c r="B178" s="213"/>
      <c r="C178" s="98"/>
      <c r="D178" s="98"/>
      <c r="E178" s="98"/>
      <c r="F178" s="98"/>
    </row>
    <row r="179" spans="1:6" x14ac:dyDescent="0.25">
      <c r="A179" s="199" t="s">
        <v>201</v>
      </c>
      <c r="B179" s="199"/>
      <c r="C179" s="97">
        <v>-433173.3</v>
      </c>
      <c r="D179" s="97">
        <v>0</v>
      </c>
      <c r="E179" s="97">
        <v>0</v>
      </c>
      <c r="F179" s="97">
        <v>0</v>
      </c>
    </row>
    <row r="182" spans="1:6" ht="14.25" x14ac:dyDescent="0.25">
      <c r="A182" s="81" t="s">
        <v>208</v>
      </c>
      <c r="B182" s="200" t="s">
        <v>6</v>
      </c>
      <c r="C182" s="200"/>
      <c r="D182" s="200"/>
      <c r="E182" s="200"/>
      <c r="F182" s="200"/>
    </row>
    <row r="183" spans="1:6" ht="14.25" x14ac:dyDescent="0.25">
      <c r="A183" s="81" t="s">
        <v>257</v>
      </c>
      <c r="B183" s="200" t="s">
        <v>258</v>
      </c>
      <c r="C183" s="200"/>
      <c r="D183" s="200"/>
      <c r="E183" s="200"/>
      <c r="F183" s="200"/>
    </row>
    <row r="184" spans="1:6" x14ac:dyDescent="0.25">
      <c r="A184" s="101"/>
      <c r="B184" s="101"/>
      <c r="C184" s="96"/>
      <c r="D184" s="96"/>
      <c r="E184" s="96"/>
      <c r="F184" s="96"/>
    </row>
    <row r="185" spans="1:6" ht="14.25" x14ac:dyDescent="0.25">
      <c r="A185" s="201" t="s">
        <v>7</v>
      </c>
      <c r="B185" s="202"/>
      <c r="C185" s="202"/>
      <c r="D185" s="202"/>
      <c r="E185" s="202"/>
      <c r="F185" s="203"/>
    </row>
    <row r="186" spans="1:6" x14ac:dyDescent="0.25">
      <c r="A186" s="101"/>
      <c r="B186" s="101"/>
      <c r="C186" s="96"/>
      <c r="D186" s="96"/>
      <c r="E186" s="96"/>
      <c r="F186" s="96"/>
    </row>
    <row r="187" spans="1:6" ht="35.25" customHeight="1" x14ac:dyDescent="0.25">
      <c r="A187" s="31" t="s">
        <v>8</v>
      </c>
      <c r="B187" s="31" t="s">
        <v>257</v>
      </c>
      <c r="C187" s="204" t="s">
        <v>80</v>
      </c>
      <c r="D187" s="204"/>
      <c r="E187" s="204"/>
      <c r="F187" s="204"/>
    </row>
    <row r="188" spans="1:6" x14ac:dyDescent="0.25">
      <c r="A188" s="31" t="s">
        <v>9</v>
      </c>
      <c r="B188" s="31" t="s">
        <v>211</v>
      </c>
      <c r="C188" s="206" t="s">
        <v>58</v>
      </c>
      <c r="D188" s="206" t="s">
        <v>45</v>
      </c>
      <c r="E188" s="206" t="s">
        <v>46</v>
      </c>
      <c r="F188" s="206" t="s">
        <v>10</v>
      </c>
    </row>
    <row r="189" spans="1:6" ht="28.5" x14ac:dyDescent="0.25">
      <c r="A189" s="31" t="s">
        <v>11</v>
      </c>
      <c r="B189" s="102" t="s">
        <v>259</v>
      </c>
      <c r="C189" s="206"/>
      <c r="D189" s="206"/>
      <c r="E189" s="206"/>
      <c r="F189" s="206"/>
    </row>
    <row r="190" spans="1:6" ht="54" x14ac:dyDescent="0.25">
      <c r="A190" s="31" t="s">
        <v>12</v>
      </c>
      <c r="B190" s="31" t="s">
        <v>260</v>
      </c>
      <c r="C190" s="206"/>
      <c r="D190" s="206"/>
      <c r="E190" s="206"/>
      <c r="F190" s="206"/>
    </row>
    <row r="191" spans="1:6" x14ac:dyDescent="0.25">
      <c r="A191" s="31" t="s">
        <v>197</v>
      </c>
      <c r="B191" s="31" t="s">
        <v>198</v>
      </c>
      <c r="C191" s="93"/>
      <c r="D191" s="93"/>
      <c r="E191" s="93"/>
      <c r="F191" s="93"/>
    </row>
    <row r="192" spans="1:6" ht="27" x14ac:dyDescent="0.25">
      <c r="A192" s="31" t="s">
        <v>182</v>
      </c>
      <c r="B192" s="31" t="s">
        <v>199</v>
      </c>
      <c r="C192" s="93"/>
      <c r="D192" s="93"/>
      <c r="E192" s="93"/>
      <c r="F192" s="93"/>
    </row>
    <row r="193" spans="1:6" x14ac:dyDescent="0.25">
      <c r="A193" s="205" t="s">
        <v>13</v>
      </c>
      <c r="B193" s="205"/>
      <c r="C193" s="93"/>
      <c r="D193" s="93"/>
      <c r="E193" s="93"/>
      <c r="F193" s="93"/>
    </row>
    <row r="194" spans="1:6" ht="13.5" customHeight="1" x14ac:dyDescent="0.25">
      <c r="A194" s="199" t="s">
        <v>261</v>
      </c>
      <c r="B194" s="199"/>
      <c r="C194" s="100">
        <v>-9000</v>
      </c>
      <c r="D194" s="100">
        <v>-9000</v>
      </c>
      <c r="E194" s="100">
        <v>-9000</v>
      </c>
      <c r="F194" s="100">
        <v>-9000</v>
      </c>
    </row>
    <row r="195" spans="1:6" x14ac:dyDescent="0.25">
      <c r="A195" s="199" t="s">
        <v>201</v>
      </c>
      <c r="B195" s="199"/>
      <c r="C195" s="97">
        <f>'2'!E134</f>
        <v>-400000</v>
      </c>
      <c r="D195" s="97">
        <f>'2'!F134</f>
        <v>-400000</v>
      </c>
      <c r="E195" s="97">
        <f>'2'!G134</f>
        <v>-400000</v>
      </c>
      <c r="F195" s="97">
        <f>'2'!H134</f>
        <v>-400000</v>
      </c>
    </row>
    <row r="196" spans="1:6" x14ac:dyDescent="0.25">
      <c r="A196" s="101"/>
      <c r="B196" s="101"/>
      <c r="C196" s="96"/>
      <c r="D196" s="96"/>
      <c r="E196" s="96"/>
      <c r="F196" s="96"/>
    </row>
    <row r="197" spans="1:6" ht="36.75" customHeight="1" x14ac:dyDescent="0.25">
      <c r="A197" s="31" t="s">
        <v>8</v>
      </c>
      <c r="B197" s="31" t="s">
        <v>257</v>
      </c>
      <c r="C197" s="204" t="s">
        <v>80</v>
      </c>
      <c r="D197" s="204"/>
      <c r="E197" s="204"/>
      <c r="F197" s="204"/>
    </row>
    <row r="198" spans="1:6" x14ac:dyDescent="0.25">
      <c r="A198" s="31" t="s">
        <v>9</v>
      </c>
      <c r="B198" s="31" t="s">
        <v>230</v>
      </c>
      <c r="C198" s="206" t="s">
        <v>58</v>
      </c>
      <c r="D198" s="206" t="s">
        <v>45</v>
      </c>
      <c r="E198" s="206" t="s">
        <v>46</v>
      </c>
      <c r="F198" s="206" t="s">
        <v>10</v>
      </c>
    </row>
    <row r="199" spans="1:6" ht="14.25" x14ac:dyDescent="0.25">
      <c r="A199" s="31" t="s">
        <v>11</v>
      </c>
      <c r="B199" s="102" t="s">
        <v>262</v>
      </c>
      <c r="C199" s="206"/>
      <c r="D199" s="206"/>
      <c r="E199" s="206"/>
      <c r="F199" s="206"/>
    </row>
    <row r="200" spans="1:6" ht="54" x14ac:dyDescent="0.25">
      <c r="A200" s="31" t="s">
        <v>12</v>
      </c>
      <c r="B200" s="31" t="s">
        <v>263</v>
      </c>
      <c r="C200" s="206"/>
      <c r="D200" s="206"/>
      <c r="E200" s="206"/>
      <c r="F200" s="206"/>
    </row>
    <row r="201" spans="1:6" x14ac:dyDescent="0.25">
      <c r="A201" s="31" t="s">
        <v>197</v>
      </c>
      <c r="B201" s="31" t="s">
        <v>198</v>
      </c>
      <c r="C201" s="93"/>
      <c r="D201" s="93"/>
      <c r="E201" s="93"/>
      <c r="F201" s="93"/>
    </row>
    <row r="202" spans="1:6" ht="27" x14ac:dyDescent="0.25">
      <c r="A202" s="31" t="s">
        <v>182</v>
      </c>
      <c r="B202" s="31" t="s">
        <v>199</v>
      </c>
      <c r="C202" s="93"/>
      <c r="D202" s="93"/>
      <c r="E202" s="93"/>
      <c r="F202" s="93"/>
    </row>
    <row r="203" spans="1:6" x14ac:dyDescent="0.25">
      <c r="A203" s="205" t="s">
        <v>13</v>
      </c>
      <c r="B203" s="205"/>
      <c r="C203" s="93"/>
      <c r="D203" s="93"/>
      <c r="E203" s="93"/>
      <c r="F203" s="93"/>
    </row>
    <row r="204" spans="1:6" ht="13.5" customHeight="1" x14ac:dyDescent="0.25">
      <c r="A204" s="199" t="s">
        <v>264</v>
      </c>
      <c r="B204" s="199"/>
      <c r="C204" s="100">
        <v>-5000</v>
      </c>
      <c r="D204" s="100">
        <v>-5000</v>
      </c>
      <c r="E204" s="100">
        <v>-5000</v>
      </c>
      <c r="F204" s="100">
        <v>-5000</v>
      </c>
    </row>
    <row r="205" spans="1:6" x14ac:dyDescent="0.25">
      <c r="A205" s="199" t="s">
        <v>201</v>
      </c>
      <c r="B205" s="199"/>
      <c r="C205" s="97">
        <f>'2'!E140</f>
        <v>-25000</v>
      </c>
      <c r="D205" s="97">
        <f>'2'!F140</f>
        <v>-25000</v>
      </c>
      <c r="E205" s="97">
        <f>'2'!G140</f>
        <v>-25000</v>
      </c>
      <c r="F205" s="97">
        <f>'2'!H140</f>
        <v>-25000</v>
      </c>
    </row>
    <row r="207" spans="1:6" ht="14.25" x14ac:dyDescent="0.25">
      <c r="A207" s="81" t="s">
        <v>208</v>
      </c>
      <c r="B207" s="200" t="s">
        <v>6</v>
      </c>
      <c r="C207" s="200"/>
      <c r="D207" s="200"/>
      <c r="E207" s="200"/>
      <c r="F207" s="200"/>
    </row>
    <row r="208" spans="1:6" ht="14.25" x14ac:dyDescent="0.25">
      <c r="A208" s="81" t="s">
        <v>265</v>
      </c>
      <c r="B208" s="200" t="s">
        <v>266</v>
      </c>
      <c r="C208" s="200"/>
      <c r="D208" s="200"/>
      <c r="E208" s="200"/>
      <c r="F208" s="200"/>
    </row>
    <row r="209" spans="1:6" x14ac:dyDescent="0.25">
      <c r="A209" s="101"/>
      <c r="B209" s="101"/>
      <c r="C209" s="96"/>
      <c r="D209" s="96"/>
      <c r="E209" s="96"/>
      <c r="F209" s="96"/>
    </row>
    <row r="210" spans="1:6" ht="14.25" x14ac:dyDescent="0.25">
      <c r="A210" s="201" t="s">
        <v>7</v>
      </c>
      <c r="B210" s="202"/>
      <c r="C210" s="202"/>
      <c r="D210" s="202"/>
      <c r="E210" s="202"/>
      <c r="F210" s="203"/>
    </row>
    <row r="211" spans="1:6" x14ac:dyDescent="0.25">
      <c r="A211" s="101"/>
      <c r="B211" s="101"/>
      <c r="C211" s="96"/>
      <c r="D211" s="96"/>
      <c r="E211" s="96"/>
      <c r="F211" s="96"/>
    </row>
    <row r="212" spans="1:6" ht="33" customHeight="1" x14ac:dyDescent="0.25">
      <c r="A212" s="31" t="s">
        <v>8</v>
      </c>
      <c r="B212" s="31" t="s">
        <v>265</v>
      </c>
      <c r="C212" s="204" t="s">
        <v>80</v>
      </c>
      <c r="D212" s="204"/>
      <c r="E212" s="204"/>
      <c r="F212" s="204"/>
    </row>
    <row r="213" spans="1:6" x14ac:dyDescent="0.25">
      <c r="A213" s="31" t="s">
        <v>9</v>
      </c>
      <c r="B213" s="31" t="s">
        <v>211</v>
      </c>
      <c r="C213" s="206" t="s">
        <v>58</v>
      </c>
      <c r="D213" s="206" t="s">
        <v>45</v>
      </c>
      <c r="E213" s="206" t="s">
        <v>46</v>
      </c>
      <c r="F213" s="206" t="s">
        <v>10</v>
      </c>
    </row>
    <row r="214" spans="1:6" ht="28.5" x14ac:dyDescent="0.25">
      <c r="A214" s="31" t="s">
        <v>11</v>
      </c>
      <c r="B214" s="102" t="s">
        <v>267</v>
      </c>
      <c r="C214" s="206"/>
      <c r="D214" s="206"/>
      <c r="E214" s="206"/>
      <c r="F214" s="206"/>
    </row>
    <row r="215" spans="1:6" ht="40.5" x14ac:dyDescent="0.25">
      <c r="A215" s="31" t="s">
        <v>12</v>
      </c>
      <c r="B215" s="31" t="s">
        <v>268</v>
      </c>
      <c r="C215" s="206"/>
      <c r="D215" s="206"/>
      <c r="E215" s="206"/>
      <c r="F215" s="206"/>
    </row>
    <row r="216" spans="1:6" x14ac:dyDescent="0.25">
      <c r="A216" s="31" t="s">
        <v>197</v>
      </c>
      <c r="B216" s="31" t="s">
        <v>198</v>
      </c>
      <c r="C216" s="93"/>
      <c r="D216" s="93"/>
      <c r="E216" s="93"/>
      <c r="F216" s="93"/>
    </row>
    <row r="217" spans="1:6" ht="27" x14ac:dyDescent="0.25">
      <c r="A217" s="31" t="s">
        <v>182</v>
      </c>
      <c r="B217" s="31" t="s">
        <v>199</v>
      </c>
      <c r="C217" s="93"/>
      <c r="D217" s="93"/>
      <c r="E217" s="93"/>
      <c r="F217" s="93"/>
    </row>
    <row r="218" spans="1:6" x14ac:dyDescent="0.25">
      <c r="A218" s="205" t="s">
        <v>13</v>
      </c>
      <c r="B218" s="205"/>
      <c r="C218" s="93"/>
      <c r="D218" s="93"/>
      <c r="E218" s="93"/>
      <c r="F218" s="93"/>
    </row>
    <row r="219" spans="1:6" x14ac:dyDescent="0.25">
      <c r="A219" s="199" t="s">
        <v>269</v>
      </c>
      <c r="B219" s="199"/>
      <c r="C219" s="98"/>
      <c r="D219" s="98"/>
      <c r="E219" s="98"/>
      <c r="F219" s="98"/>
    </row>
    <row r="220" spans="1:6" ht="13.5" customHeight="1" x14ac:dyDescent="0.25">
      <c r="A220" s="199" t="s">
        <v>270</v>
      </c>
      <c r="B220" s="199"/>
      <c r="C220" s="98"/>
      <c r="D220" s="98"/>
      <c r="E220" s="98"/>
      <c r="F220" s="98"/>
    </row>
    <row r="221" spans="1:6" ht="13.5" customHeight="1" x14ac:dyDescent="0.25">
      <c r="A221" s="199" t="s">
        <v>271</v>
      </c>
      <c r="B221" s="199"/>
      <c r="C221" s="98"/>
      <c r="D221" s="98"/>
      <c r="E221" s="98"/>
      <c r="F221" s="98"/>
    </row>
    <row r="222" spans="1:6" ht="13.5" customHeight="1" x14ac:dyDescent="0.25">
      <c r="A222" s="199" t="s">
        <v>272</v>
      </c>
      <c r="B222" s="199"/>
      <c r="C222" s="98"/>
      <c r="D222" s="98"/>
      <c r="E222" s="98"/>
      <c r="F222" s="98"/>
    </row>
    <row r="223" spans="1:6" x14ac:dyDescent="0.25">
      <c r="A223" s="199" t="s">
        <v>201</v>
      </c>
      <c r="B223" s="199"/>
      <c r="C223" s="97">
        <f>'2'!E153</f>
        <v>-3629.8</v>
      </c>
      <c r="D223" s="97">
        <f>'2'!F153</f>
        <v>-3629.8</v>
      </c>
      <c r="E223" s="97">
        <f>'2'!G153</f>
        <v>-3629.8</v>
      </c>
      <c r="F223" s="97">
        <f>'2'!H153</f>
        <v>-3629.8</v>
      </c>
    </row>
  </sheetData>
  <mergeCells count="174">
    <mergeCell ref="A177:B177"/>
    <mergeCell ref="A178:B178"/>
    <mergeCell ref="A179:B179"/>
    <mergeCell ref="A165:F165"/>
    <mergeCell ref="C168:C170"/>
    <mergeCell ref="D168:D170"/>
    <mergeCell ref="E168:E170"/>
    <mergeCell ref="F168:F170"/>
    <mergeCell ref="G1:H1"/>
    <mergeCell ref="B2:H2"/>
    <mergeCell ref="F3:H3"/>
    <mergeCell ref="B8:F8"/>
    <mergeCell ref="A5:F5"/>
    <mergeCell ref="B9:F9"/>
    <mergeCell ref="A6:F6"/>
    <mergeCell ref="A7:H7"/>
    <mergeCell ref="A11:F11"/>
    <mergeCell ref="C49:F49"/>
    <mergeCell ref="C50:C52"/>
    <mergeCell ref="D50:D52"/>
    <mergeCell ref="E50:E52"/>
    <mergeCell ref="F50:F52"/>
    <mergeCell ref="C12:F12"/>
    <mergeCell ref="C13:C15"/>
    <mergeCell ref="A25:B25"/>
    <mergeCell ref="A26:B26"/>
    <mergeCell ref="A18:B18"/>
    <mergeCell ref="F13:F15"/>
    <mergeCell ref="D13:D15"/>
    <mergeCell ref="E13:E15"/>
    <mergeCell ref="C38:F38"/>
    <mergeCell ref="C28:F28"/>
    <mergeCell ref="C29:C30"/>
    <mergeCell ref="D29:D30"/>
    <mergeCell ref="E29:E30"/>
    <mergeCell ref="F29:F30"/>
    <mergeCell ref="A55:B55"/>
    <mergeCell ref="A56:B56"/>
    <mergeCell ref="A57:B57"/>
    <mergeCell ref="A19:B19"/>
    <mergeCell ref="A20:B20"/>
    <mergeCell ref="A21:B21"/>
    <mergeCell ref="A22:B22"/>
    <mergeCell ref="A23:B23"/>
    <mergeCell ref="A24:B24"/>
    <mergeCell ref="A44:B44"/>
    <mergeCell ref="A45:B45"/>
    <mergeCell ref="A46:B46"/>
    <mergeCell ref="A47:B47"/>
    <mergeCell ref="A34:B34"/>
    <mergeCell ref="A35:B35"/>
    <mergeCell ref="A36:B36"/>
    <mergeCell ref="A71:B71"/>
    <mergeCell ref="A72:B72"/>
    <mergeCell ref="A73:B73"/>
    <mergeCell ref="A74:B74"/>
    <mergeCell ref="A75:B75"/>
    <mergeCell ref="B59:F59"/>
    <mergeCell ref="B60:F60"/>
    <mergeCell ref="A62:F62"/>
    <mergeCell ref="C64:F64"/>
    <mergeCell ref="A70:B70"/>
    <mergeCell ref="C63:F63"/>
    <mergeCell ref="C65:C67"/>
    <mergeCell ref="D65:D67"/>
    <mergeCell ref="E65:E67"/>
    <mergeCell ref="F65:F67"/>
    <mergeCell ref="A76:B76"/>
    <mergeCell ref="A77:B77"/>
    <mergeCell ref="C79:F79"/>
    <mergeCell ref="A85:B85"/>
    <mergeCell ref="A86:B86"/>
    <mergeCell ref="C80:C82"/>
    <mergeCell ref="D80:D82"/>
    <mergeCell ref="E80:E82"/>
    <mergeCell ref="F80:F82"/>
    <mergeCell ref="A87:B87"/>
    <mergeCell ref="C89:F89"/>
    <mergeCell ref="A95:B95"/>
    <mergeCell ref="A96:B96"/>
    <mergeCell ref="A97:B97"/>
    <mergeCell ref="C90:C92"/>
    <mergeCell ref="D90:D92"/>
    <mergeCell ref="E90:E92"/>
    <mergeCell ref="F90:F92"/>
    <mergeCell ref="C104:F104"/>
    <mergeCell ref="A110:B110"/>
    <mergeCell ref="F105:F107"/>
    <mergeCell ref="B115:F115"/>
    <mergeCell ref="B116:F116"/>
    <mergeCell ref="A118:F118"/>
    <mergeCell ref="B99:F99"/>
    <mergeCell ref="B100:F100"/>
    <mergeCell ref="A102:F102"/>
    <mergeCell ref="C121:C123"/>
    <mergeCell ref="A126:B126"/>
    <mergeCell ref="A127:B127"/>
    <mergeCell ref="A128:B128"/>
    <mergeCell ref="A129:B129"/>
    <mergeCell ref="A130:B130"/>
    <mergeCell ref="A112:B112"/>
    <mergeCell ref="A113:B113"/>
    <mergeCell ref="C105:C107"/>
    <mergeCell ref="C120:F120"/>
    <mergeCell ref="D121:D123"/>
    <mergeCell ref="E121:E123"/>
    <mergeCell ref="F121:F123"/>
    <mergeCell ref="D105:D107"/>
    <mergeCell ref="E105:E107"/>
    <mergeCell ref="A111:B111"/>
    <mergeCell ref="C141:F141"/>
    <mergeCell ref="E142:E144"/>
    <mergeCell ref="F142:F144"/>
    <mergeCell ref="E153:E155"/>
    <mergeCell ref="F153:F155"/>
    <mergeCell ref="B136:F136"/>
    <mergeCell ref="B137:F137"/>
    <mergeCell ref="A139:F139"/>
    <mergeCell ref="A131:B131"/>
    <mergeCell ref="A132:B132"/>
    <mergeCell ref="A133:B133"/>
    <mergeCell ref="A134:B134"/>
    <mergeCell ref="B182:F182"/>
    <mergeCell ref="B183:F183"/>
    <mergeCell ref="A185:F185"/>
    <mergeCell ref="C187:F187"/>
    <mergeCell ref="A193:B193"/>
    <mergeCell ref="A158:B158"/>
    <mergeCell ref="A159:B159"/>
    <mergeCell ref="A160:B160"/>
    <mergeCell ref="C142:C144"/>
    <mergeCell ref="D142:D144"/>
    <mergeCell ref="C153:C155"/>
    <mergeCell ref="D153:D155"/>
    <mergeCell ref="A147:B147"/>
    <mergeCell ref="A148:B148"/>
    <mergeCell ref="A149:B149"/>
    <mergeCell ref="A150:B150"/>
    <mergeCell ref="C152:F152"/>
    <mergeCell ref="B162:F162"/>
    <mergeCell ref="B163:F163"/>
    <mergeCell ref="C167:F167"/>
    <mergeCell ref="A173:B173"/>
    <mergeCell ref="A174:B174"/>
    <mergeCell ref="A175:B175"/>
    <mergeCell ref="A176:B176"/>
    <mergeCell ref="A205:B205"/>
    <mergeCell ref="C188:C190"/>
    <mergeCell ref="D188:D190"/>
    <mergeCell ref="E188:E190"/>
    <mergeCell ref="F188:F190"/>
    <mergeCell ref="C198:C200"/>
    <mergeCell ref="D198:D200"/>
    <mergeCell ref="E198:E200"/>
    <mergeCell ref="F198:F200"/>
    <mergeCell ref="A194:B194"/>
    <mergeCell ref="A195:B195"/>
    <mergeCell ref="C197:F197"/>
    <mergeCell ref="A203:B203"/>
    <mergeCell ref="A204:B204"/>
    <mergeCell ref="A219:B219"/>
    <mergeCell ref="A220:B220"/>
    <mergeCell ref="A221:B221"/>
    <mergeCell ref="A222:B222"/>
    <mergeCell ref="A223:B223"/>
    <mergeCell ref="B207:F207"/>
    <mergeCell ref="B208:F208"/>
    <mergeCell ref="A210:F210"/>
    <mergeCell ref="C212:F212"/>
    <mergeCell ref="A218:B218"/>
    <mergeCell ref="C213:C215"/>
    <mergeCell ref="D213:D215"/>
    <mergeCell ref="E213:E215"/>
    <mergeCell ref="F213:F2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23"/>
  <sheetViews>
    <sheetView tabSelected="1" topLeftCell="A61" zoomScaleNormal="100" workbookViewId="0">
      <selection activeCell="B181" sqref="B181"/>
    </sheetView>
  </sheetViews>
  <sheetFormatPr defaultColWidth="9.140625" defaultRowHeight="13.5" x14ac:dyDescent="0.25"/>
  <cols>
    <col min="1" max="1" width="49.28515625" style="26" customWidth="1"/>
    <col min="2" max="2" width="59.7109375" style="26" customWidth="1"/>
    <col min="3" max="3" width="21" style="26" customWidth="1"/>
    <col min="4" max="4" width="15.5703125" style="26" customWidth="1"/>
    <col min="5" max="5" width="12.5703125" style="26" bestFit="1" customWidth="1"/>
    <col min="6" max="6" width="13.5703125" style="26" customWidth="1"/>
    <col min="7" max="8" width="9.140625" style="26"/>
    <col min="9" max="9" width="10.42578125" style="26" bestFit="1" customWidth="1"/>
    <col min="10" max="10" width="21.5703125" style="26" bestFit="1" customWidth="1"/>
    <col min="11" max="16384" width="9.140625" style="26"/>
  </cols>
  <sheetData>
    <row r="1" spans="1:245" s="2" customFormat="1" x14ac:dyDescent="0.25">
      <c r="B1" s="4"/>
      <c r="C1" s="4"/>
      <c r="D1" s="4"/>
      <c r="E1" s="4"/>
      <c r="F1" s="36"/>
      <c r="G1" s="196" t="s">
        <v>283</v>
      </c>
      <c r="H1" s="196"/>
      <c r="I1" s="37"/>
      <c r="J1" s="37"/>
      <c r="K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</row>
    <row r="2" spans="1:245" s="2" customFormat="1" x14ac:dyDescent="0.25">
      <c r="B2" s="196" t="s">
        <v>69</v>
      </c>
      <c r="C2" s="196"/>
      <c r="D2" s="196"/>
      <c r="E2" s="196"/>
      <c r="F2" s="196"/>
      <c r="G2" s="196"/>
      <c r="H2" s="196"/>
      <c r="I2" s="37"/>
      <c r="J2" s="37"/>
      <c r="K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</row>
    <row r="3" spans="1:245" s="2" customFormat="1" x14ac:dyDescent="0.25">
      <c r="B3" s="4"/>
      <c r="C3" s="4"/>
      <c r="D3" s="4"/>
      <c r="E3" s="4"/>
      <c r="F3" s="187" t="s">
        <v>16</v>
      </c>
      <c r="G3" s="187"/>
      <c r="H3" s="187"/>
      <c r="I3" s="37"/>
      <c r="J3" s="37"/>
      <c r="K3" s="3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</row>
    <row r="4" spans="1:245" x14ac:dyDescent="0.25">
      <c r="G4" s="35"/>
      <c r="H4" s="35"/>
      <c r="I4" s="35"/>
      <c r="J4" s="35"/>
      <c r="K4" s="35"/>
    </row>
    <row r="5" spans="1:245" s="27" customFormat="1" ht="55.5" customHeight="1" x14ac:dyDescent="0.2">
      <c r="A5" s="215" t="s">
        <v>282</v>
      </c>
      <c r="B5" s="215"/>
      <c r="C5" s="215"/>
      <c r="D5" s="215"/>
      <c r="E5" s="215"/>
      <c r="F5" s="215"/>
      <c r="G5" s="44"/>
      <c r="H5" s="44"/>
    </row>
    <row r="6" spans="1:245" s="27" customFormat="1" ht="20.25" customHeight="1" x14ac:dyDescent="0.2">
      <c r="A6" s="216" t="s">
        <v>27</v>
      </c>
      <c r="B6" s="216"/>
      <c r="C6" s="216"/>
      <c r="D6" s="216"/>
      <c r="E6" s="216"/>
      <c r="F6" s="216"/>
    </row>
    <row r="7" spans="1:245" s="27" customFormat="1" ht="14.25" x14ac:dyDescent="0.2">
      <c r="A7" s="217" t="s">
        <v>273</v>
      </c>
      <c r="B7" s="217"/>
      <c r="C7" s="217"/>
      <c r="D7" s="217"/>
      <c r="E7" s="217"/>
      <c r="F7" s="217"/>
      <c r="G7" s="217"/>
      <c r="H7" s="217"/>
    </row>
    <row r="8" spans="1:245" s="29" customFormat="1" ht="14.45" customHeight="1" x14ac:dyDescent="0.25">
      <c r="A8" s="92" t="s">
        <v>57</v>
      </c>
      <c r="B8" s="200" t="s">
        <v>6</v>
      </c>
      <c r="C8" s="200"/>
      <c r="D8" s="200"/>
      <c r="E8" s="200"/>
      <c r="F8" s="200"/>
    </row>
    <row r="9" spans="1:245" s="29" customFormat="1" ht="14.25" x14ac:dyDescent="0.25">
      <c r="A9" s="92">
        <v>1003</v>
      </c>
      <c r="B9" s="200" t="s">
        <v>41</v>
      </c>
      <c r="C9" s="200"/>
      <c r="D9" s="200"/>
      <c r="E9" s="200"/>
      <c r="F9" s="200"/>
    </row>
    <row r="10" spans="1:245" s="29" customFormat="1" ht="14.25" x14ac:dyDescent="0.25">
      <c r="A10" s="89"/>
      <c r="B10" s="90"/>
      <c r="C10" s="90"/>
      <c r="D10" s="90"/>
      <c r="E10" s="90"/>
      <c r="F10" s="91"/>
    </row>
    <row r="11" spans="1:245" s="29" customFormat="1" ht="14.25" x14ac:dyDescent="0.25">
      <c r="A11" s="201" t="s">
        <v>7</v>
      </c>
      <c r="B11" s="202"/>
      <c r="C11" s="202"/>
      <c r="D11" s="202"/>
      <c r="E11" s="202"/>
      <c r="F11" s="203"/>
      <c r="J11" s="103"/>
    </row>
    <row r="12" spans="1:245" s="29" customFormat="1" ht="48" customHeight="1" x14ac:dyDescent="0.25">
      <c r="A12" s="30" t="s">
        <v>8</v>
      </c>
      <c r="B12" s="30">
        <v>1003</v>
      </c>
      <c r="C12" s="207" t="s">
        <v>80</v>
      </c>
      <c r="D12" s="208"/>
      <c r="E12" s="208"/>
      <c r="F12" s="209"/>
    </row>
    <row r="13" spans="1:245" s="29" customFormat="1" x14ac:dyDescent="0.25">
      <c r="A13" s="31" t="s">
        <v>9</v>
      </c>
      <c r="B13" s="31">
        <v>11001</v>
      </c>
      <c r="C13" s="210" t="s">
        <v>58</v>
      </c>
      <c r="D13" s="210" t="s">
        <v>45</v>
      </c>
      <c r="E13" s="210" t="s">
        <v>46</v>
      </c>
      <c r="F13" s="210" t="s">
        <v>10</v>
      </c>
    </row>
    <row r="14" spans="1:245" ht="42.75" x14ac:dyDescent="0.25">
      <c r="A14" s="59" t="s">
        <v>11</v>
      </c>
      <c r="B14" s="12" t="s">
        <v>180</v>
      </c>
      <c r="C14" s="211"/>
      <c r="D14" s="211"/>
      <c r="E14" s="211"/>
      <c r="F14" s="211"/>
    </row>
    <row r="15" spans="1:245" ht="52.5" customHeight="1" x14ac:dyDescent="0.25">
      <c r="A15" s="59" t="s">
        <v>12</v>
      </c>
      <c r="B15" s="33" t="s">
        <v>181</v>
      </c>
      <c r="C15" s="212"/>
      <c r="D15" s="212"/>
      <c r="E15" s="212"/>
      <c r="F15" s="212"/>
    </row>
    <row r="16" spans="1:245" x14ac:dyDescent="0.25">
      <c r="A16" s="73" t="s">
        <v>30</v>
      </c>
      <c r="B16" s="73" t="s">
        <v>63</v>
      </c>
      <c r="C16" s="73"/>
      <c r="D16" s="73"/>
      <c r="E16" s="73"/>
      <c r="F16" s="38"/>
    </row>
    <row r="17" spans="1:6" ht="27" x14ac:dyDescent="0.25">
      <c r="A17" s="73" t="s">
        <v>182</v>
      </c>
      <c r="B17" s="73" t="s">
        <v>183</v>
      </c>
      <c r="C17" s="33"/>
      <c r="D17" s="33"/>
      <c r="E17" s="33"/>
      <c r="F17" s="39"/>
    </row>
    <row r="18" spans="1:6" x14ac:dyDescent="0.25">
      <c r="A18" s="205" t="s">
        <v>13</v>
      </c>
      <c r="B18" s="205"/>
      <c r="C18" s="88"/>
      <c r="D18" s="69"/>
      <c r="E18" s="69"/>
      <c r="F18" s="66"/>
    </row>
    <row r="19" spans="1:6" x14ac:dyDescent="0.25">
      <c r="A19" s="199" t="s">
        <v>184</v>
      </c>
      <c r="B19" s="199"/>
      <c r="C19" s="88"/>
      <c r="D19" s="69"/>
      <c r="E19" s="69"/>
      <c r="F19" s="66"/>
    </row>
    <row r="20" spans="1:6" ht="13.5" customHeight="1" x14ac:dyDescent="0.25">
      <c r="A20" s="199" t="s">
        <v>185</v>
      </c>
      <c r="B20" s="199"/>
      <c r="C20" s="88"/>
      <c r="D20" s="69"/>
      <c r="E20" s="69"/>
      <c r="F20" s="66"/>
    </row>
    <row r="21" spans="1:6" ht="13.5" customHeight="1" x14ac:dyDescent="0.25">
      <c r="A21" s="199" t="s">
        <v>186</v>
      </c>
      <c r="B21" s="199"/>
      <c r="C21" s="88"/>
      <c r="D21" s="69"/>
      <c r="E21" s="69"/>
      <c r="F21" s="66"/>
    </row>
    <row r="22" spans="1:6" ht="13.5" customHeight="1" x14ac:dyDescent="0.25">
      <c r="A22" s="199" t="s">
        <v>187</v>
      </c>
      <c r="B22" s="199"/>
      <c r="C22" s="88"/>
      <c r="D22" s="69"/>
      <c r="E22" s="69"/>
      <c r="F22" s="66"/>
    </row>
    <row r="23" spans="1:6" ht="13.5" customHeight="1" x14ac:dyDescent="0.25">
      <c r="A23" s="199" t="s">
        <v>188</v>
      </c>
      <c r="B23" s="199"/>
      <c r="C23" s="88"/>
      <c r="D23" s="69"/>
      <c r="E23" s="69"/>
      <c r="F23" s="66"/>
    </row>
    <row r="24" spans="1:6" x14ac:dyDescent="0.25">
      <c r="A24" s="199" t="s">
        <v>189</v>
      </c>
      <c r="B24" s="199"/>
      <c r="C24" s="88"/>
      <c r="D24" s="69"/>
      <c r="E24" s="69"/>
      <c r="F24" s="66"/>
    </row>
    <row r="25" spans="1:6" ht="13.5" customHeight="1" x14ac:dyDescent="0.25">
      <c r="A25" s="199" t="s">
        <v>190</v>
      </c>
      <c r="B25" s="199"/>
      <c r="C25" s="69"/>
      <c r="D25" s="69"/>
      <c r="E25" s="69"/>
      <c r="F25" s="68"/>
    </row>
    <row r="26" spans="1:6" x14ac:dyDescent="0.25">
      <c r="A26" s="199" t="s">
        <v>14</v>
      </c>
      <c r="B26" s="199"/>
      <c r="C26" s="97">
        <f>'2'!E20</f>
        <v>-133976.29999999999</v>
      </c>
      <c r="D26" s="97">
        <f>'2'!F20</f>
        <v>-200000</v>
      </c>
      <c r="E26" s="97">
        <f>'2'!G20</f>
        <v>-200000</v>
      </c>
      <c r="F26" s="97">
        <f>'2'!H20</f>
        <v>-200000</v>
      </c>
    </row>
    <row r="28" spans="1:6" ht="35.25" customHeight="1" x14ac:dyDescent="0.25">
      <c r="A28" s="30" t="s">
        <v>8</v>
      </c>
      <c r="B28" s="30" t="s">
        <v>191</v>
      </c>
      <c r="C28" s="207" t="s">
        <v>80</v>
      </c>
      <c r="D28" s="208"/>
      <c r="E28" s="208"/>
      <c r="F28" s="209"/>
    </row>
    <row r="29" spans="1:6" x14ac:dyDescent="0.25">
      <c r="A29" s="30" t="s">
        <v>9</v>
      </c>
      <c r="B29" s="30" t="s">
        <v>192</v>
      </c>
      <c r="C29" s="206" t="s">
        <v>193</v>
      </c>
      <c r="D29" s="206" t="s">
        <v>194</v>
      </c>
      <c r="E29" s="206" t="s">
        <v>195</v>
      </c>
      <c r="F29" s="206" t="s">
        <v>10</v>
      </c>
    </row>
    <row r="30" spans="1:6" ht="28.5" x14ac:dyDescent="0.25">
      <c r="A30" s="30" t="s">
        <v>11</v>
      </c>
      <c r="B30" s="12" t="s">
        <v>202</v>
      </c>
      <c r="C30" s="206"/>
      <c r="D30" s="206"/>
      <c r="E30" s="206"/>
      <c r="F30" s="206"/>
    </row>
    <row r="31" spans="1:6" ht="54" x14ac:dyDescent="0.25">
      <c r="A31" s="30" t="s">
        <v>12</v>
      </c>
      <c r="B31" s="30" t="s">
        <v>196</v>
      </c>
      <c r="C31" s="93"/>
      <c r="D31" s="93"/>
      <c r="E31" s="93"/>
      <c r="F31" s="93"/>
    </row>
    <row r="32" spans="1:6" x14ac:dyDescent="0.25">
      <c r="A32" s="30" t="s">
        <v>197</v>
      </c>
      <c r="B32" s="30" t="s">
        <v>198</v>
      </c>
      <c r="C32" s="93"/>
      <c r="D32" s="93"/>
      <c r="E32" s="93"/>
      <c r="F32" s="93"/>
    </row>
    <row r="33" spans="1:6" ht="27" x14ac:dyDescent="0.25">
      <c r="A33" s="30" t="s">
        <v>182</v>
      </c>
      <c r="B33" s="30" t="s">
        <v>199</v>
      </c>
      <c r="C33" s="93"/>
      <c r="D33" s="93"/>
      <c r="E33" s="93"/>
      <c r="F33" s="93"/>
    </row>
    <row r="34" spans="1:6" x14ac:dyDescent="0.25">
      <c r="A34" s="205" t="s">
        <v>13</v>
      </c>
      <c r="B34" s="205"/>
      <c r="C34" s="93"/>
      <c r="D34" s="93"/>
      <c r="E34" s="93"/>
      <c r="F34" s="93"/>
    </row>
    <row r="35" spans="1:6" x14ac:dyDescent="0.25">
      <c r="A35" s="199" t="s">
        <v>200</v>
      </c>
      <c r="B35" s="199"/>
      <c r="C35" s="98"/>
      <c r="D35" s="98"/>
      <c r="E35" s="98"/>
      <c r="F35" s="98"/>
    </row>
    <row r="36" spans="1:6" x14ac:dyDescent="0.25">
      <c r="A36" s="199" t="s">
        <v>201</v>
      </c>
      <c r="B36" s="199"/>
      <c r="C36" s="97">
        <f>'2'!E26</f>
        <v>-10000</v>
      </c>
      <c r="D36" s="97">
        <f>'2'!F26</f>
        <v>-40000</v>
      </c>
      <c r="E36" s="97">
        <f>'2'!G26</f>
        <v>-40000</v>
      </c>
      <c r="F36" s="97">
        <f>'2'!H26</f>
        <v>-40000</v>
      </c>
    </row>
    <row r="38" spans="1:6" ht="42.75" customHeight="1" x14ac:dyDescent="0.25">
      <c r="A38" s="30" t="s">
        <v>8</v>
      </c>
      <c r="B38" s="30" t="s">
        <v>191</v>
      </c>
      <c r="C38" s="207" t="s">
        <v>59</v>
      </c>
      <c r="D38" s="208"/>
      <c r="E38" s="208"/>
      <c r="F38" s="209"/>
    </row>
    <row r="39" spans="1:6" ht="27" x14ac:dyDescent="0.25">
      <c r="A39" s="30" t="s">
        <v>9</v>
      </c>
      <c r="B39" s="30" t="s">
        <v>203</v>
      </c>
      <c r="C39" s="99" t="s">
        <v>193</v>
      </c>
      <c r="D39" s="99" t="s">
        <v>194</v>
      </c>
      <c r="E39" s="99" t="s">
        <v>195</v>
      </c>
      <c r="F39" s="99" t="s">
        <v>10</v>
      </c>
    </row>
    <row r="40" spans="1:6" ht="42.75" x14ac:dyDescent="0.25">
      <c r="A40" s="30" t="s">
        <v>11</v>
      </c>
      <c r="B40" s="12" t="s">
        <v>206</v>
      </c>
      <c r="C40" s="97"/>
      <c r="D40" s="97"/>
      <c r="E40" s="97"/>
      <c r="F40" s="97"/>
    </row>
    <row r="41" spans="1:6" ht="40.5" x14ac:dyDescent="0.25">
      <c r="A41" s="30" t="s">
        <v>12</v>
      </c>
      <c r="B41" s="30" t="s">
        <v>205</v>
      </c>
      <c r="C41" s="97"/>
      <c r="D41" s="97"/>
      <c r="E41" s="97"/>
      <c r="F41" s="97"/>
    </row>
    <row r="42" spans="1:6" x14ac:dyDescent="0.25">
      <c r="A42" s="30" t="s">
        <v>197</v>
      </c>
      <c r="B42" s="30" t="s">
        <v>198</v>
      </c>
      <c r="C42" s="97"/>
      <c r="D42" s="97"/>
      <c r="E42" s="97"/>
      <c r="F42" s="97"/>
    </row>
    <row r="43" spans="1:6" ht="27" x14ac:dyDescent="0.25">
      <c r="A43" s="30" t="s">
        <v>182</v>
      </c>
      <c r="B43" s="30" t="s">
        <v>199</v>
      </c>
      <c r="C43" s="97"/>
      <c r="D43" s="97"/>
      <c r="E43" s="97"/>
      <c r="F43" s="97"/>
    </row>
    <row r="44" spans="1:6" x14ac:dyDescent="0.25">
      <c r="A44" s="205" t="s">
        <v>13</v>
      </c>
      <c r="B44" s="205"/>
      <c r="C44" s="97"/>
      <c r="D44" s="97"/>
      <c r="E44" s="97"/>
      <c r="F44" s="97"/>
    </row>
    <row r="45" spans="1:6" ht="13.5" customHeight="1" x14ac:dyDescent="0.25">
      <c r="A45" s="199" t="s">
        <v>207</v>
      </c>
      <c r="B45" s="199"/>
      <c r="C45" s="100">
        <v>124800</v>
      </c>
      <c r="D45" s="100">
        <v>124800</v>
      </c>
      <c r="E45" s="100">
        <v>124800</v>
      </c>
      <c r="F45" s="100">
        <v>124800</v>
      </c>
    </row>
    <row r="46" spans="1:6" ht="13.5" customHeight="1" x14ac:dyDescent="0.25">
      <c r="A46" s="213" t="s">
        <v>204</v>
      </c>
      <c r="B46" s="214"/>
      <c r="C46" s="97"/>
      <c r="D46" s="97"/>
      <c r="E46" s="97"/>
      <c r="F46" s="97"/>
    </row>
    <row r="47" spans="1:6" x14ac:dyDescent="0.25">
      <c r="A47" s="199" t="s">
        <v>201</v>
      </c>
      <c r="B47" s="199"/>
      <c r="C47" s="97">
        <f>'2'!E32</f>
        <v>309000</v>
      </c>
      <c r="D47" s="97">
        <f>'2'!F32</f>
        <v>309000</v>
      </c>
      <c r="E47" s="97">
        <f>'2'!G32</f>
        <v>309000</v>
      </c>
      <c r="F47" s="97">
        <f>'2'!H32</f>
        <v>309000</v>
      </c>
    </row>
    <row r="49" spans="1:6" ht="34.5" customHeight="1" x14ac:dyDescent="0.25">
      <c r="A49" s="30" t="s">
        <v>8</v>
      </c>
      <c r="B49" s="30">
        <v>1003</v>
      </c>
      <c r="C49" s="207" t="s">
        <v>59</v>
      </c>
      <c r="D49" s="208"/>
      <c r="E49" s="208"/>
      <c r="F49" s="209"/>
    </row>
    <row r="50" spans="1:6" x14ac:dyDescent="0.25">
      <c r="A50" s="31" t="s">
        <v>9</v>
      </c>
      <c r="B50" s="31">
        <v>11006</v>
      </c>
      <c r="C50" s="210" t="s">
        <v>58</v>
      </c>
      <c r="D50" s="210" t="s">
        <v>45</v>
      </c>
      <c r="E50" s="210" t="s">
        <v>46</v>
      </c>
      <c r="F50" s="210" t="s">
        <v>10</v>
      </c>
    </row>
    <row r="51" spans="1:6" ht="42.75" x14ac:dyDescent="0.25">
      <c r="A51" s="59" t="s">
        <v>11</v>
      </c>
      <c r="B51" s="12" t="s">
        <v>61</v>
      </c>
      <c r="C51" s="211"/>
      <c r="D51" s="211"/>
      <c r="E51" s="211"/>
      <c r="F51" s="211"/>
    </row>
    <row r="52" spans="1:6" ht="54" x14ac:dyDescent="0.25">
      <c r="A52" s="59" t="s">
        <v>12</v>
      </c>
      <c r="B52" s="33" t="s">
        <v>64</v>
      </c>
      <c r="C52" s="212"/>
      <c r="D52" s="212"/>
      <c r="E52" s="212"/>
      <c r="F52" s="212"/>
    </row>
    <row r="53" spans="1:6" x14ac:dyDescent="0.25">
      <c r="A53" s="73" t="s">
        <v>30</v>
      </c>
      <c r="B53" s="73" t="s">
        <v>63</v>
      </c>
      <c r="C53" s="73"/>
      <c r="D53" s="73"/>
      <c r="E53" s="73"/>
      <c r="F53" s="38"/>
    </row>
    <row r="54" spans="1:6" x14ac:dyDescent="0.25">
      <c r="A54" s="73" t="s">
        <v>15</v>
      </c>
      <c r="B54" s="33" t="s">
        <v>26</v>
      </c>
      <c r="C54" s="33"/>
      <c r="D54" s="33"/>
      <c r="E54" s="33"/>
      <c r="F54" s="39"/>
    </row>
    <row r="55" spans="1:6" x14ac:dyDescent="0.25">
      <c r="A55" s="205" t="s">
        <v>13</v>
      </c>
      <c r="B55" s="205"/>
      <c r="C55" s="88"/>
      <c r="D55" s="69"/>
      <c r="E55" s="69"/>
      <c r="F55" s="66"/>
    </row>
    <row r="56" spans="1:6" x14ac:dyDescent="0.25">
      <c r="A56" s="199" t="s">
        <v>56</v>
      </c>
      <c r="B56" s="199"/>
      <c r="C56" s="69"/>
      <c r="D56" s="69"/>
      <c r="E56" s="69"/>
      <c r="F56" s="68"/>
    </row>
    <row r="57" spans="1:6" x14ac:dyDescent="0.25">
      <c r="A57" s="199" t="s">
        <v>14</v>
      </c>
      <c r="B57" s="199"/>
      <c r="C57" s="77">
        <f>'2'!E38</f>
        <v>1320915</v>
      </c>
      <c r="D57" s="77">
        <f>'2'!F38</f>
        <v>1320915</v>
      </c>
      <c r="E57" s="77">
        <f>'2'!G38</f>
        <v>1320915</v>
      </c>
      <c r="F57" s="77">
        <f>'2'!H38</f>
        <v>1320915</v>
      </c>
    </row>
    <row r="59" spans="1:6" ht="14.25" x14ac:dyDescent="0.25">
      <c r="A59" s="92" t="s">
        <v>208</v>
      </c>
      <c r="B59" s="200" t="s">
        <v>6</v>
      </c>
      <c r="C59" s="200"/>
      <c r="D59" s="200"/>
      <c r="E59" s="200"/>
      <c r="F59" s="200"/>
    </row>
    <row r="60" spans="1:6" ht="14.25" x14ac:dyDescent="0.25">
      <c r="A60" s="92" t="s">
        <v>209</v>
      </c>
      <c r="B60" s="200" t="s">
        <v>210</v>
      </c>
      <c r="C60" s="200"/>
      <c r="D60" s="200"/>
      <c r="E60" s="200"/>
      <c r="F60" s="200"/>
    </row>
    <row r="61" spans="1:6" x14ac:dyDescent="0.25">
      <c r="A61" s="101"/>
      <c r="B61" s="101"/>
      <c r="C61" s="96"/>
      <c r="D61" s="96"/>
      <c r="E61" s="96"/>
      <c r="F61" s="96"/>
    </row>
    <row r="62" spans="1:6" ht="14.25" x14ac:dyDescent="0.25">
      <c r="A62" s="201" t="s">
        <v>7</v>
      </c>
      <c r="B62" s="202"/>
      <c r="C62" s="202"/>
      <c r="D62" s="202"/>
      <c r="E62" s="202"/>
      <c r="F62" s="203"/>
    </row>
    <row r="63" spans="1:6" x14ac:dyDescent="0.25">
      <c r="A63" s="30"/>
      <c r="B63" s="30"/>
      <c r="C63" s="207"/>
      <c r="D63" s="208"/>
      <c r="E63" s="208"/>
      <c r="F63" s="209"/>
    </row>
    <row r="64" spans="1:6" ht="30.75" customHeight="1" x14ac:dyDescent="0.25">
      <c r="A64" s="31" t="s">
        <v>8</v>
      </c>
      <c r="B64" s="31" t="s">
        <v>209</v>
      </c>
      <c r="C64" s="207" t="s">
        <v>80</v>
      </c>
      <c r="D64" s="208"/>
      <c r="E64" s="208"/>
      <c r="F64" s="209"/>
    </row>
    <row r="65" spans="1:6" ht="13.5" customHeight="1" x14ac:dyDescent="0.25">
      <c r="A65" s="59" t="s">
        <v>9</v>
      </c>
      <c r="B65" s="14" t="s">
        <v>211</v>
      </c>
      <c r="C65" s="210" t="s">
        <v>58</v>
      </c>
      <c r="D65" s="210" t="s">
        <v>45</v>
      </c>
      <c r="E65" s="210" t="s">
        <v>46</v>
      </c>
      <c r="F65" s="210" t="s">
        <v>10</v>
      </c>
    </row>
    <row r="66" spans="1:6" ht="28.5" x14ac:dyDescent="0.25">
      <c r="A66" s="59" t="s">
        <v>11</v>
      </c>
      <c r="B66" s="12" t="s">
        <v>227</v>
      </c>
      <c r="C66" s="211"/>
      <c r="D66" s="211"/>
      <c r="E66" s="211"/>
      <c r="F66" s="211"/>
    </row>
    <row r="67" spans="1:6" ht="27" x14ac:dyDescent="0.25">
      <c r="A67" s="73" t="s">
        <v>12</v>
      </c>
      <c r="B67" s="73" t="s">
        <v>212</v>
      </c>
      <c r="C67" s="212"/>
      <c r="D67" s="212"/>
      <c r="E67" s="212"/>
      <c r="F67" s="212"/>
    </row>
    <row r="68" spans="1:6" x14ac:dyDescent="0.25">
      <c r="A68" s="73" t="s">
        <v>197</v>
      </c>
      <c r="B68" s="73" t="s">
        <v>198</v>
      </c>
      <c r="C68" s="33"/>
      <c r="D68" s="33"/>
      <c r="E68" s="33"/>
      <c r="F68" s="39"/>
    </row>
    <row r="69" spans="1:6" ht="24.75" customHeight="1" x14ac:dyDescent="0.25">
      <c r="A69" s="31" t="s">
        <v>182</v>
      </c>
      <c r="B69" s="73" t="s">
        <v>199</v>
      </c>
      <c r="C69" s="88"/>
      <c r="D69" s="69"/>
      <c r="E69" s="69"/>
      <c r="F69" s="66"/>
    </row>
    <row r="70" spans="1:6" x14ac:dyDescent="0.25">
      <c r="A70" s="205" t="s">
        <v>13</v>
      </c>
      <c r="B70" s="205"/>
      <c r="C70" s="88"/>
      <c r="D70" s="69"/>
      <c r="E70" s="69"/>
      <c r="F70" s="66"/>
    </row>
    <row r="71" spans="1:6" x14ac:dyDescent="0.25">
      <c r="A71" s="199" t="s">
        <v>213</v>
      </c>
      <c r="B71" s="199"/>
      <c r="C71" s="88"/>
      <c r="D71" s="69"/>
      <c r="E71" s="69"/>
      <c r="F71" s="66"/>
    </row>
    <row r="72" spans="1:6" ht="25.5" customHeight="1" x14ac:dyDescent="0.25">
      <c r="A72" s="199" t="s">
        <v>214</v>
      </c>
      <c r="B72" s="199"/>
      <c r="C72" s="88"/>
      <c r="D72" s="69"/>
      <c r="E72" s="69"/>
      <c r="F72" s="66"/>
    </row>
    <row r="73" spans="1:6" ht="27.75" customHeight="1" x14ac:dyDescent="0.25">
      <c r="A73" s="199" t="s">
        <v>215</v>
      </c>
      <c r="B73" s="199"/>
      <c r="C73" s="88"/>
      <c r="D73" s="69"/>
      <c r="E73" s="69"/>
      <c r="F73" s="66"/>
    </row>
    <row r="74" spans="1:6" ht="13.5" customHeight="1" x14ac:dyDescent="0.25">
      <c r="A74" s="199" t="s">
        <v>216</v>
      </c>
      <c r="B74" s="199"/>
      <c r="C74" s="88"/>
      <c r="D74" s="69"/>
      <c r="E74" s="69"/>
      <c r="F74" s="66"/>
    </row>
    <row r="75" spans="1:6" ht="13.5" customHeight="1" x14ac:dyDescent="0.25">
      <c r="A75" s="199" t="s">
        <v>217</v>
      </c>
      <c r="B75" s="199"/>
      <c r="C75" s="88"/>
      <c r="D75" s="69"/>
      <c r="E75" s="69"/>
      <c r="F75" s="66"/>
    </row>
    <row r="76" spans="1:6" ht="25.5" customHeight="1" x14ac:dyDescent="0.25">
      <c r="A76" s="199" t="s">
        <v>218</v>
      </c>
      <c r="B76" s="199"/>
      <c r="C76" s="69"/>
      <c r="D76" s="69"/>
      <c r="E76" s="69"/>
      <c r="F76" s="68"/>
    </row>
    <row r="77" spans="1:6" x14ac:dyDescent="0.25">
      <c r="A77" s="199" t="s">
        <v>201</v>
      </c>
      <c r="B77" s="199"/>
      <c r="C77" s="97">
        <f>'2'!E51</f>
        <v>-599151</v>
      </c>
      <c r="D77" s="97">
        <f>'2'!F51</f>
        <v>-435247.3</v>
      </c>
      <c r="E77" s="97">
        <f>'2'!G51</f>
        <v>-417304.4</v>
      </c>
      <c r="F77" s="97">
        <f>'2'!H51</f>
        <v>-400000</v>
      </c>
    </row>
    <row r="78" spans="1:6" x14ac:dyDescent="0.25">
      <c r="A78" s="101"/>
      <c r="B78" s="101"/>
      <c r="C78" s="96"/>
      <c r="D78" s="96"/>
      <c r="E78" s="96"/>
      <c r="F78" s="96"/>
    </row>
    <row r="79" spans="1:6" ht="32.25" customHeight="1" x14ac:dyDescent="0.25">
      <c r="A79" s="31" t="s">
        <v>8</v>
      </c>
      <c r="B79" s="31" t="s">
        <v>209</v>
      </c>
      <c r="C79" s="207" t="s">
        <v>80</v>
      </c>
      <c r="D79" s="208"/>
      <c r="E79" s="208"/>
      <c r="F79" s="209"/>
    </row>
    <row r="80" spans="1:6" x14ac:dyDescent="0.25">
      <c r="A80" s="31" t="s">
        <v>9</v>
      </c>
      <c r="B80" s="31" t="s">
        <v>219</v>
      </c>
      <c r="C80" s="210" t="s">
        <v>58</v>
      </c>
      <c r="D80" s="210" t="s">
        <v>45</v>
      </c>
      <c r="E80" s="210" t="s">
        <v>46</v>
      </c>
      <c r="F80" s="210" t="s">
        <v>10</v>
      </c>
    </row>
    <row r="81" spans="1:6" ht="57" x14ac:dyDescent="0.25">
      <c r="A81" s="31" t="s">
        <v>11</v>
      </c>
      <c r="B81" s="12" t="s">
        <v>220</v>
      </c>
      <c r="C81" s="211"/>
      <c r="D81" s="211"/>
      <c r="E81" s="211"/>
      <c r="F81" s="211"/>
    </row>
    <row r="82" spans="1:6" ht="40.5" x14ac:dyDescent="0.25">
      <c r="A82" s="31" t="s">
        <v>12</v>
      </c>
      <c r="B82" s="73" t="s">
        <v>221</v>
      </c>
      <c r="C82" s="212"/>
      <c r="D82" s="212"/>
      <c r="E82" s="212"/>
      <c r="F82" s="212"/>
    </row>
    <row r="83" spans="1:6" x14ac:dyDescent="0.25">
      <c r="A83" s="31" t="s">
        <v>197</v>
      </c>
      <c r="B83" s="73" t="s">
        <v>198</v>
      </c>
      <c r="C83" s="93"/>
      <c r="D83" s="93"/>
      <c r="E83" s="93"/>
      <c r="F83" s="93"/>
    </row>
    <row r="84" spans="1:6" ht="27" x14ac:dyDescent="0.25">
      <c r="A84" s="31" t="s">
        <v>182</v>
      </c>
      <c r="B84" s="73" t="s">
        <v>199</v>
      </c>
      <c r="C84" s="93"/>
      <c r="D84" s="93"/>
      <c r="E84" s="93"/>
      <c r="F84" s="93"/>
    </row>
    <row r="85" spans="1:6" x14ac:dyDescent="0.25">
      <c r="A85" s="205" t="s">
        <v>13</v>
      </c>
      <c r="B85" s="205"/>
      <c r="C85" s="93"/>
      <c r="D85" s="93"/>
      <c r="E85" s="93"/>
      <c r="F85" s="93"/>
    </row>
    <row r="86" spans="1:6" x14ac:dyDescent="0.25">
      <c r="A86" s="199" t="s">
        <v>222</v>
      </c>
      <c r="B86" s="199"/>
      <c r="C86" s="100">
        <v>0</v>
      </c>
      <c r="D86" s="100">
        <v>-1000</v>
      </c>
      <c r="E86" s="100">
        <v>-1000</v>
      </c>
      <c r="F86" s="100">
        <v>-1000</v>
      </c>
    </row>
    <row r="87" spans="1:6" x14ac:dyDescent="0.25">
      <c r="A87" s="199" t="s">
        <v>201</v>
      </c>
      <c r="B87" s="199"/>
      <c r="C87" s="97">
        <f>'2'!E57</f>
        <v>0</v>
      </c>
      <c r="D87" s="97">
        <f>'2'!F57</f>
        <v>-33173.300000000003</v>
      </c>
      <c r="E87" s="97">
        <f>'2'!G57</f>
        <v>-33173.300000000003</v>
      </c>
      <c r="F87" s="97">
        <f>'2'!H57</f>
        <v>-33173.300000000003</v>
      </c>
    </row>
    <row r="88" spans="1:6" x14ac:dyDescent="0.25">
      <c r="A88" s="101"/>
      <c r="B88" s="101"/>
      <c r="C88" s="96"/>
      <c r="D88" s="96"/>
      <c r="E88" s="96"/>
      <c r="F88" s="96"/>
    </row>
    <row r="89" spans="1:6" ht="33" customHeight="1" x14ac:dyDescent="0.25">
      <c r="A89" s="31" t="s">
        <v>8</v>
      </c>
      <c r="B89" s="31" t="s">
        <v>209</v>
      </c>
      <c r="C89" s="207" t="s">
        <v>80</v>
      </c>
      <c r="D89" s="208"/>
      <c r="E89" s="208"/>
      <c r="F89" s="209"/>
    </row>
    <row r="90" spans="1:6" x14ac:dyDescent="0.25">
      <c r="A90" s="31" t="s">
        <v>9</v>
      </c>
      <c r="B90" s="31" t="s">
        <v>223</v>
      </c>
      <c r="C90" s="206" t="s">
        <v>58</v>
      </c>
      <c r="D90" s="206" t="s">
        <v>45</v>
      </c>
      <c r="E90" s="206" t="s">
        <v>46</v>
      </c>
      <c r="F90" s="206" t="s">
        <v>10</v>
      </c>
    </row>
    <row r="91" spans="1:6" ht="14.25" x14ac:dyDescent="0.25">
      <c r="A91" s="31" t="s">
        <v>11</v>
      </c>
      <c r="B91" s="12" t="s">
        <v>224</v>
      </c>
      <c r="C91" s="206"/>
      <c r="D91" s="206"/>
      <c r="E91" s="206"/>
      <c r="F91" s="206"/>
    </row>
    <row r="92" spans="1:6" ht="40.5" x14ac:dyDescent="0.25">
      <c r="A92" s="31" t="s">
        <v>12</v>
      </c>
      <c r="B92" s="73" t="s">
        <v>225</v>
      </c>
      <c r="C92" s="206"/>
      <c r="D92" s="206"/>
      <c r="E92" s="206"/>
      <c r="F92" s="206"/>
    </row>
    <row r="93" spans="1:6" x14ac:dyDescent="0.25">
      <c r="A93" s="31" t="s">
        <v>197</v>
      </c>
      <c r="B93" s="73" t="s">
        <v>198</v>
      </c>
      <c r="C93" s="93"/>
      <c r="D93" s="93"/>
      <c r="E93" s="93"/>
      <c r="F93" s="93"/>
    </row>
    <row r="94" spans="1:6" ht="27" x14ac:dyDescent="0.25">
      <c r="A94" s="31" t="s">
        <v>182</v>
      </c>
      <c r="B94" s="73" t="s">
        <v>183</v>
      </c>
      <c r="C94" s="93"/>
      <c r="D94" s="93"/>
      <c r="E94" s="93"/>
      <c r="F94" s="93"/>
    </row>
    <row r="95" spans="1:6" x14ac:dyDescent="0.25">
      <c r="A95" s="205" t="s">
        <v>13</v>
      </c>
      <c r="B95" s="205"/>
      <c r="C95" s="93"/>
      <c r="D95" s="93"/>
      <c r="E95" s="93"/>
      <c r="F95" s="93"/>
    </row>
    <row r="96" spans="1:6" ht="13.5" customHeight="1" x14ac:dyDescent="0.25">
      <c r="A96" s="199" t="s">
        <v>226</v>
      </c>
      <c r="B96" s="199"/>
      <c r="C96" s="100">
        <v>-6700</v>
      </c>
      <c r="D96" s="100">
        <v>-6700</v>
      </c>
      <c r="E96" s="100">
        <v>-6700</v>
      </c>
      <c r="F96" s="100">
        <v>-6700</v>
      </c>
    </row>
    <row r="97" spans="1:6" x14ac:dyDescent="0.25">
      <c r="A97" s="199" t="s">
        <v>201</v>
      </c>
      <c r="B97" s="199"/>
      <c r="C97" s="97">
        <f>'2'!E63</f>
        <v>-7801.3</v>
      </c>
      <c r="D97" s="97">
        <f>'2'!F63</f>
        <v>-32765.3</v>
      </c>
      <c r="E97" s="97">
        <f>'2'!G63</f>
        <v>-50708.2</v>
      </c>
      <c r="F97" s="97">
        <f>'2'!H63</f>
        <v>-68012.600000000006</v>
      </c>
    </row>
    <row r="99" spans="1:6" ht="14.25" x14ac:dyDescent="0.25">
      <c r="A99" s="92" t="s">
        <v>208</v>
      </c>
      <c r="B99" s="200" t="s">
        <v>6</v>
      </c>
      <c r="C99" s="200"/>
      <c r="D99" s="200"/>
      <c r="E99" s="200"/>
      <c r="F99" s="200"/>
    </row>
    <row r="100" spans="1:6" ht="14.25" x14ac:dyDescent="0.25">
      <c r="A100" s="92">
        <v>1142</v>
      </c>
      <c r="B100" s="200" t="s">
        <v>229</v>
      </c>
      <c r="C100" s="200"/>
      <c r="D100" s="200"/>
      <c r="E100" s="200"/>
      <c r="F100" s="200"/>
    </row>
    <row r="101" spans="1:6" x14ac:dyDescent="0.25">
      <c r="A101" s="101"/>
      <c r="B101" s="101"/>
      <c r="C101" s="96"/>
      <c r="D101" s="96"/>
      <c r="E101" s="96"/>
      <c r="F101" s="96"/>
    </row>
    <row r="102" spans="1:6" ht="14.25" x14ac:dyDescent="0.25">
      <c r="A102" s="201" t="s">
        <v>7</v>
      </c>
      <c r="B102" s="202"/>
      <c r="C102" s="202"/>
      <c r="D102" s="202"/>
      <c r="E102" s="202"/>
      <c r="F102" s="203"/>
    </row>
    <row r="103" spans="1:6" x14ac:dyDescent="0.25">
      <c r="A103" s="101"/>
      <c r="B103" s="101"/>
      <c r="C103" s="96"/>
      <c r="D103" s="96"/>
      <c r="E103" s="96"/>
      <c r="F103" s="96"/>
    </row>
    <row r="104" spans="1:6" ht="31.5" customHeight="1" x14ac:dyDescent="0.25">
      <c r="A104" s="31" t="s">
        <v>8</v>
      </c>
      <c r="B104" s="31" t="s">
        <v>228</v>
      </c>
      <c r="C104" s="207" t="s">
        <v>80</v>
      </c>
      <c r="D104" s="208"/>
      <c r="E104" s="208"/>
      <c r="F104" s="209"/>
    </row>
    <row r="105" spans="1:6" x14ac:dyDescent="0.25">
      <c r="A105" s="31" t="s">
        <v>9</v>
      </c>
      <c r="B105" s="31" t="s">
        <v>230</v>
      </c>
      <c r="C105" s="206" t="s">
        <v>58</v>
      </c>
      <c r="D105" s="206" t="s">
        <v>45</v>
      </c>
      <c r="E105" s="206" t="s">
        <v>46</v>
      </c>
      <c r="F105" s="206" t="s">
        <v>10</v>
      </c>
    </row>
    <row r="106" spans="1:6" ht="14.25" x14ac:dyDescent="0.25">
      <c r="A106" s="31" t="s">
        <v>11</v>
      </c>
      <c r="B106" s="12" t="s">
        <v>234</v>
      </c>
      <c r="C106" s="206"/>
      <c r="D106" s="206"/>
      <c r="E106" s="206"/>
      <c r="F106" s="206"/>
    </row>
    <row r="107" spans="1:6" ht="40.5" x14ac:dyDescent="0.25">
      <c r="A107" s="31" t="s">
        <v>12</v>
      </c>
      <c r="B107" s="31" t="s">
        <v>231</v>
      </c>
      <c r="C107" s="206"/>
      <c r="D107" s="206"/>
      <c r="E107" s="206"/>
      <c r="F107" s="206"/>
    </row>
    <row r="108" spans="1:6" x14ac:dyDescent="0.25">
      <c r="A108" s="31" t="s">
        <v>197</v>
      </c>
      <c r="B108" s="31" t="s">
        <v>198</v>
      </c>
      <c r="C108" s="93"/>
      <c r="D108" s="93"/>
      <c r="E108" s="93"/>
      <c r="F108" s="93"/>
    </row>
    <row r="109" spans="1:6" ht="27" x14ac:dyDescent="0.25">
      <c r="A109" s="31" t="s">
        <v>182</v>
      </c>
      <c r="B109" s="31" t="s">
        <v>199</v>
      </c>
      <c r="C109" s="93"/>
      <c r="D109" s="93"/>
      <c r="E109" s="93"/>
      <c r="F109" s="93"/>
    </row>
    <row r="110" spans="1:6" x14ac:dyDescent="0.25">
      <c r="A110" s="205" t="s">
        <v>13</v>
      </c>
      <c r="B110" s="205"/>
      <c r="C110" s="93"/>
      <c r="D110" s="93"/>
      <c r="E110" s="93"/>
      <c r="F110" s="93"/>
    </row>
    <row r="111" spans="1:6" x14ac:dyDescent="0.25">
      <c r="A111" s="199" t="s">
        <v>232</v>
      </c>
      <c r="B111" s="199"/>
      <c r="C111" s="97"/>
      <c r="D111" s="100">
        <v>-100</v>
      </c>
      <c r="E111" s="100">
        <v>-100</v>
      </c>
      <c r="F111" s="100">
        <v>-100</v>
      </c>
    </row>
    <row r="112" spans="1:6" ht="13.5" customHeight="1" x14ac:dyDescent="0.25">
      <c r="A112" s="199" t="s">
        <v>233</v>
      </c>
      <c r="B112" s="199"/>
      <c r="C112" s="97"/>
      <c r="D112" s="100">
        <v>-500</v>
      </c>
      <c r="E112" s="100">
        <v>-500</v>
      </c>
      <c r="F112" s="100">
        <v>-500</v>
      </c>
    </row>
    <row r="113" spans="1:6" x14ac:dyDescent="0.25">
      <c r="A113" s="199" t="s">
        <v>201</v>
      </c>
      <c r="B113" s="199"/>
      <c r="C113" s="97">
        <f>'2'!E76</f>
        <v>0</v>
      </c>
      <c r="D113" s="97">
        <f>'2'!F76</f>
        <v>-12916</v>
      </c>
      <c r="E113" s="97">
        <f>'2'!G76</f>
        <v>-12916</v>
      </c>
      <c r="F113" s="97">
        <f>'2'!H76</f>
        <v>-12916</v>
      </c>
    </row>
    <row r="115" spans="1:6" ht="14.25" x14ac:dyDescent="0.25">
      <c r="A115" s="92" t="s">
        <v>208</v>
      </c>
      <c r="B115" s="200" t="s">
        <v>6</v>
      </c>
      <c r="C115" s="200"/>
      <c r="D115" s="200"/>
      <c r="E115" s="200"/>
      <c r="F115" s="200"/>
    </row>
    <row r="116" spans="1:6" ht="14.25" x14ac:dyDescent="0.25">
      <c r="A116" s="92" t="s">
        <v>235</v>
      </c>
      <c r="B116" s="200" t="s">
        <v>236</v>
      </c>
      <c r="C116" s="200"/>
      <c r="D116" s="200"/>
      <c r="E116" s="200"/>
      <c r="F116" s="200"/>
    </row>
    <row r="117" spans="1:6" x14ac:dyDescent="0.25">
      <c r="A117" s="101"/>
      <c r="B117" s="101"/>
      <c r="C117" s="96"/>
      <c r="D117" s="96"/>
      <c r="E117" s="96"/>
      <c r="F117" s="96"/>
    </row>
    <row r="118" spans="1:6" ht="14.25" x14ac:dyDescent="0.25">
      <c r="A118" s="201" t="s">
        <v>7</v>
      </c>
      <c r="B118" s="202"/>
      <c r="C118" s="202"/>
      <c r="D118" s="202"/>
      <c r="E118" s="202"/>
      <c r="F118" s="203"/>
    </row>
    <row r="119" spans="1:6" x14ac:dyDescent="0.25">
      <c r="A119" s="101"/>
      <c r="B119" s="101"/>
      <c r="C119" s="96"/>
      <c r="D119" s="96"/>
      <c r="E119" s="96"/>
      <c r="F119" s="96"/>
    </row>
    <row r="120" spans="1:6" ht="32.25" customHeight="1" x14ac:dyDescent="0.25">
      <c r="A120" s="31" t="s">
        <v>8</v>
      </c>
      <c r="B120" s="31" t="s">
        <v>235</v>
      </c>
      <c r="C120" s="207" t="s">
        <v>80</v>
      </c>
      <c r="D120" s="208"/>
      <c r="E120" s="208"/>
      <c r="F120" s="209"/>
    </row>
    <row r="121" spans="1:6" x14ac:dyDescent="0.25">
      <c r="A121" s="31" t="s">
        <v>9</v>
      </c>
      <c r="B121" s="31" t="s">
        <v>211</v>
      </c>
      <c r="C121" s="206" t="s">
        <v>58</v>
      </c>
      <c r="D121" s="206" t="s">
        <v>45</v>
      </c>
      <c r="E121" s="206" t="s">
        <v>46</v>
      </c>
      <c r="F121" s="206" t="s">
        <v>10</v>
      </c>
    </row>
    <row r="122" spans="1:6" ht="28.5" x14ac:dyDescent="0.25">
      <c r="A122" s="31" t="s">
        <v>11</v>
      </c>
      <c r="B122" s="12" t="s">
        <v>246</v>
      </c>
      <c r="C122" s="206"/>
      <c r="D122" s="206"/>
      <c r="E122" s="206"/>
      <c r="F122" s="206"/>
    </row>
    <row r="123" spans="1:6" ht="67.5" x14ac:dyDescent="0.25">
      <c r="A123" s="31" t="s">
        <v>12</v>
      </c>
      <c r="B123" s="31" t="s">
        <v>237</v>
      </c>
      <c r="C123" s="206"/>
      <c r="D123" s="206"/>
      <c r="E123" s="206"/>
      <c r="F123" s="206"/>
    </row>
    <row r="124" spans="1:6" x14ac:dyDescent="0.25">
      <c r="A124" s="31" t="s">
        <v>197</v>
      </c>
      <c r="B124" s="31" t="s">
        <v>198</v>
      </c>
      <c r="C124" s="93"/>
      <c r="D124" s="93"/>
      <c r="E124" s="93"/>
      <c r="F124" s="93"/>
    </row>
    <row r="125" spans="1:6" ht="27" x14ac:dyDescent="0.25">
      <c r="A125" s="31" t="s">
        <v>182</v>
      </c>
      <c r="B125" s="31" t="s">
        <v>238</v>
      </c>
      <c r="C125" s="93"/>
      <c r="D125" s="93"/>
      <c r="E125" s="93"/>
      <c r="F125" s="93"/>
    </row>
    <row r="126" spans="1:6" x14ac:dyDescent="0.25">
      <c r="A126" s="205" t="s">
        <v>13</v>
      </c>
      <c r="B126" s="205"/>
      <c r="C126" s="93"/>
      <c r="D126" s="93"/>
      <c r="E126" s="93"/>
      <c r="F126" s="93"/>
    </row>
    <row r="127" spans="1:6" ht="13.5" customHeight="1" x14ac:dyDescent="0.25">
      <c r="A127" s="199" t="s">
        <v>239</v>
      </c>
      <c r="B127" s="199"/>
      <c r="C127" s="98"/>
      <c r="D127" s="98"/>
      <c r="E127" s="98"/>
      <c r="F127" s="98"/>
    </row>
    <row r="128" spans="1:6" ht="13.5" customHeight="1" x14ac:dyDescent="0.25">
      <c r="A128" s="199" t="s">
        <v>240</v>
      </c>
      <c r="B128" s="199"/>
      <c r="C128" s="98"/>
      <c r="D128" s="98"/>
      <c r="E128" s="98"/>
      <c r="F128" s="98"/>
    </row>
    <row r="129" spans="1:6" ht="13.5" customHeight="1" x14ac:dyDescent="0.25">
      <c r="A129" s="199" t="s">
        <v>241</v>
      </c>
      <c r="B129" s="199"/>
      <c r="C129" s="98"/>
      <c r="D129" s="98"/>
      <c r="E129" s="98"/>
      <c r="F129" s="98"/>
    </row>
    <row r="130" spans="1:6" ht="13.5" customHeight="1" x14ac:dyDescent="0.25">
      <c r="A130" s="199" t="s">
        <v>242</v>
      </c>
      <c r="B130" s="199"/>
      <c r="C130" s="98"/>
      <c r="D130" s="100">
        <v>-21</v>
      </c>
      <c r="E130" s="100">
        <v>-30</v>
      </c>
      <c r="F130" s="100">
        <v>-30</v>
      </c>
    </row>
    <row r="131" spans="1:6" ht="13.5" customHeight="1" x14ac:dyDescent="0.25">
      <c r="A131" s="199" t="s">
        <v>243</v>
      </c>
      <c r="B131" s="199"/>
      <c r="C131" s="98"/>
      <c r="D131" s="98"/>
      <c r="E131" s="98"/>
      <c r="F131" s="98"/>
    </row>
    <row r="132" spans="1:6" ht="13.5" customHeight="1" x14ac:dyDescent="0.25">
      <c r="A132" s="199" t="s">
        <v>244</v>
      </c>
      <c r="B132" s="199"/>
      <c r="C132" s="98"/>
      <c r="D132" s="98"/>
      <c r="E132" s="98"/>
      <c r="F132" s="98"/>
    </row>
    <row r="133" spans="1:6" ht="13.5" customHeight="1" x14ac:dyDescent="0.25">
      <c r="A133" s="199" t="s">
        <v>245</v>
      </c>
      <c r="B133" s="199"/>
      <c r="C133" s="98"/>
      <c r="D133" s="98"/>
      <c r="E133" s="98"/>
      <c r="F133" s="98"/>
    </row>
    <row r="134" spans="1:6" x14ac:dyDescent="0.25">
      <c r="A134" s="199" t="s">
        <v>201</v>
      </c>
      <c r="B134" s="199"/>
      <c r="C134" s="97">
        <f>'2'!E89</f>
        <v>0</v>
      </c>
      <c r="D134" s="97">
        <f>'2'!F89</f>
        <v>-30000</v>
      </c>
      <c r="E134" s="97">
        <f>'2'!G89</f>
        <v>-30000</v>
      </c>
      <c r="F134" s="97">
        <f>'2'!H89</f>
        <v>-30000</v>
      </c>
    </row>
    <row r="136" spans="1:6" ht="14.25" x14ac:dyDescent="0.25">
      <c r="A136" s="92" t="s">
        <v>208</v>
      </c>
      <c r="B136" s="200" t="s">
        <v>6</v>
      </c>
      <c r="C136" s="200"/>
      <c r="D136" s="200"/>
      <c r="E136" s="200"/>
      <c r="F136" s="200"/>
    </row>
    <row r="137" spans="1:6" ht="14.25" x14ac:dyDescent="0.25">
      <c r="A137" s="92" t="s">
        <v>247</v>
      </c>
      <c r="B137" s="200" t="s">
        <v>248</v>
      </c>
      <c r="C137" s="200"/>
      <c r="D137" s="200"/>
      <c r="E137" s="200"/>
      <c r="F137" s="200"/>
    </row>
    <row r="138" spans="1:6" x14ac:dyDescent="0.25">
      <c r="A138" s="101"/>
      <c r="B138" s="101"/>
      <c r="C138" s="96"/>
      <c r="D138" s="96"/>
      <c r="E138" s="96"/>
      <c r="F138" s="96"/>
    </row>
    <row r="139" spans="1:6" ht="14.25" x14ac:dyDescent="0.25">
      <c r="A139" s="201" t="s">
        <v>7</v>
      </c>
      <c r="B139" s="202"/>
      <c r="C139" s="202"/>
      <c r="D139" s="202"/>
      <c r="E139" s="202"/>
      <c r="F139" s="203"/>
    </row>
    <row r="140" spans="1:6" x14ac:dyDescent="0.25">
      <c r="A140" s="101"/>
      <c r="B140" s="101"/>
      <c r="C140" s="96"/>
      <c r="D140" s="96"/>
      <c r="E140" s="96"/>
      <c r="F140" s="96"/>
    </row>
    <row r="141" spans="1:6" ht="29.25" customHeight="1" x14ac:dyDescent="0.25">
      <c r="A141" s="31" t="s">
        <v>8</v>
      </c>
      <c r="B141" s="31" t="s">
        <v>247</v>
      </c>
      <c r="C141" s="207" t="s">
        <v>80</v>
      </c>
      <c r="D141" s="208"/>
      <c r="E141" s="208"/>
      <c r="F141" s="209"/>
    </row>
    <row r="142" spans="1:6" x14ac:dyDescent="0.25">
      <c r="A142" s="31" t="s">
        <v>9</v>
      </c>
      <c r="B142" s="31" t="s">
        <v>249</v>
      </c>
      <c r="C142" s="206" t="s">
        <v>58</v>
      </c>
      <c r="D142" s="206" t="s">
        <v>45</v>
      </c>
      <c r="E142" s="206" t="s">
        <v>46</v>
      </c>
      <c r="F142" s="206" t="s">
        <v>10</v>
      </c>
    </row>
    <row r="143" spans="1:6" ht="14.25" x14ac:dyDescent="0.25">
      <c r="A143" s="31" t="s">
        <v>11</v>
      </c>
      <c r="B143" s="102" t="s">
        <v>250</v>
      </c>
      <c r="C143" s="206"/>
      <c r="D143" s="206"/>
      <c r="E143" s="206"/>
      <c r="F143" s="206"/>
    </row>
    <row r="144" spans="1:6" ht="40.5" x14ac:dyDescent="0.25">
      <c r="A144" s="31" t="s">
        <v>12</v>
      </c>
      <c r="B144" s="31" t="s">
        <v>255</v>
      </c>
      <c r="C144" s="206"/>
      <c r="D144" s="206"/>
      <c r="E144" s="206"/>
      <c r="F144" s="206"/>
    </row>
    <row r="145" spans="1:6" x14ac:dyDescent="0.25">
      <c r="A145" s="31" t="s">
        <v>197</v>
      </c>
      <c r="B145" s="31" t="s">
        <v>198</v>
      </c>
      <c r="C145" s="93"/>
      <c r="D145" s="93"/>
      <c r="E145" s="93"/>
      <c r="F145" s="93"/>
    </row>
    <row r="146" spans="1:6" ht="27" x14ac:dyDescent="0.25">
      <c r="A146" s="31" t="s">
        <v>182</v>
      </c>
      <c r="B146" s="31" t="s">
        <v>199</v>
      </c>
      <c r="C146" s="93"/>
      <c r="D146" s="93"/>
      <c r="E146" s="93"/>
      <c r="F146" s="93"/>
    </row>
    <row r="147" spans="1:6" x14ac:dyDescent="0.25">
      <c r="A147" s="205" t="s">
        <v>13</v>
      </c>
      <c r="B147" s="205"/>
      <c r="C147" s="93"/>
      <c r="D147" s="93"/>
      <c r="E147" s="93"/>
      <c r="F147" s="93"/>
    </row>
    <row r="148" spans="1:6" ht="13.5" customHeight="1" x14ac:dyDescent="0.25">
      <c r="A148" s="199" t="s">
        <v>251</v>
      </c>
      <c r="B148" s="199"/>
      <c r="C148" s="100">
        <v>0</v>
      </c>
      <c r="D148" s="100">
        <v>-10000</v>
      </c>
      <c r="E148" s="100">
        <v>-10000</v>
      </c>
      <c r="F148" s="100">
        <v>-10000</v>
      </c>
    </row>
    <row r="149" spans="1:6" ht="13.5" customHeight="1" x14ac:dyDescent="0.25">
      <c r="A149" s="199" t="s">
        <v>252</v>
      </c>
      <c r="B149" s="199"/>
      <c r="C149" s="100">
        <v>0</v>
      </c>
      <c r="D149" s="100">
        <v>-1000</v>
      </c>
      <c r="E149" s="100">
        <v>-1000</v>
      </c>
      <c r="F149" s="100">
        <v>-1000</v>
      </c>
    </row>
    <row r="150" spans="1:6" x14ac:dyDescent="0.25">
      <c r="A150" s="199" t="s">
        <v>201</v>
      </c>
      <c r="B150" s="199"/>
      <c r="C150" s="97">
        <f>'2'!E102</f>
        <v>0</v>
      </c>
      <c r="D150" s="97">
        <f>'2'!F102</f>
        <v>-400000</v>
      </c>
      <c r="E150" s="97">
        <f>'2'!G102</f>
        <v>-400000</v>
      </c>
      <c r="F150" s="97">
        <f>'2'!H102</f>
        <v>-400000</v>
      </c>
    </row>
    <row r="151" spans="1:6" x14ac:dyDescent="0.25">
      <c r="A151" s="101"/>
      <c r="B151" s="101"/>
      <c r="C151" s="96"/>
      <c r="D151" s="96"/>
      <c r="E151" s="96"/>
      <c r="F151" s="96"/>
    </row>
    <row r="152" spans="1:6" ht="34.5" customHeight="1" x14ac:dyDescent="0.25">
      <c r="A152" s="31" t="s">
        <v>8</v>
      </c>
      <c r="B152" s="31" t="s">
        <v>247</v>
      </c>
      <c r="C152" s="204" t="s">
        <v>80</v>
      </c>
      <c r="D152" s="204"/>
      <c r="E152" s="204"/>
      <c r="F152" s="204"/>
    </row>
    <row r="153" spans="1:6" x14ac:dyDescent="0.25">
      <c r="A153" s="31" t="s">
        <v>9</v>
      </c>
      <c r="B153" s="31" t="s">
        <v>219</v>
      </c>
      <c r="C153" s="206" t="s">
        <v>58</v>
      </c>
      <c r="D153" s="206" t="s">
        <v>45</v>
      </c>
      <c r="E153" s="206" t="s">
        <v>46</v>
      </c>
      <c r="F153" s="206" t="s">
        <v>10</v>
      </c>
    </row>
    <row r="154" spans="1:6" ht="57" x14ac:dyDescent="0.25">
      <c r="A154" s="31" t="s">
        <v>11</v>
      </c>
      <c r="B154" s="102" t="s">
        <v>256</v>
      </c>
      <c r="C154" s="206"/>
      <c r="D154" s="206"/>
      <c r="E154" s="206"/>
      <c r="F154" s="206"/>
    </row>
    <row r="155" spans="1:6" ht="54" x14ac:dyDescent="0.25">
      <c r="A155" s="31" t="s">
        <v>12</v>
      </c>
      <c r="B155" s="31" t="s">
        <v>253</v>
      </c>
      <c r="C155" s="206"/>
      <c r="D155" s="206"/>
      <c r="E155" s="206"/>
      <c r="F155" s="206"/>
    </row>
    <row r="156" spans="1:6" x14ac:dyDescent="0.25">
      <c r="A156" s="31" t="s">
        <v>197</v>
      </c>
      <c r="B156" s="31" t="s">
        <v>198</v>
      </c>
      <c r="C156" s="93"/>
      <c r="D156" s="93"/>
      <c r="E156" s="93"/>
      <c r="F156" s="93"/>
    </row>
    <row r="157" spans="1:6" ht="27" x14ac:dyDescent="0.25">
      <c r="A157" s="31" t="s">
        <v>182</v>
      </c>
      <c r="B157" s="31" t="s">
        <v>199</v>
      </c>
      <c r="C157" s="93"/>
      <c r="D157" s="93"/>
      <c r="E157" s="93"/>
      <c r="F157" s="93"/>
    </row>
    <row r="158" spans="1:6" x14ac:dyDescent="0.25">
      <c r="A158" s="205" t="s">
        <v>13</v>
      </c>
      <c r="B158" s="205"/>
      <c r="C158" s="93"/>
      <c r="D158" s="93"/>
      <c r="E158" s="93"/>
      <c r="F158" s="93"/>
    </row>
    <row r="159" spans="1:6" ht="13.5" customHeight="1" x14ac:dyDescent="0.25">
      <c r="A159" s="199" t="s">
        <v>254</v>
      </c>
      <c r="B159" s="199"/>
      <c r="C159" s="100">
        <v>-10000</v>
      </c>
      <c r="D159" s="100">
        <v>-10000</v>
      </c>
      <c r="E159" s="100">
        <v>-10000</v>
      </c>
      <c r="F159" s="100">
        <v>-10000</v>
      </c>
    </row>
    <row r="160" spans="1:6" x14ac:dyDescent="0.25">
      <c r="A160" s="199" t="s">
        <v>201</v>
      </c>
      <c r="B160" s="199"/>
      <c r="C160" s="97">
        <f>'2'!E108</f>
        <v>-17183.3</v>
      </c>
      <c r="D160" s="97">
        <f>'2'!F108</f>
        <v>-17183.3</v>
      </c>
      <c r="E160" s="97">
        <f>'2'!G108</f>
        <v>-17183.3</v>
      </c>
      <c r="F160" s="97">
        <f>'2'!H108</f>
        <v>-17183.3</v>
      </c>
    </row>
    <row r="162" spans="1:6" ht="14.25" x14ac:dyDescent="0.25">
      <c r="A162" s="136" t="s">
        <v>208</v>
      </c>
      <c r="B162" s="200" t="s">
        <v>6</v>
      </c>
      <c r="C162" s="200"/>
      <c r="D162" s="200"/>
      <c r="E162" s="200"/>
      <c r="F162" s="200"/>
    </row>
    <row r="163" spans="1:6" ht="14.25" x14ac:dyDescent="0.25">
      <c r="A163" s="136">
        <v>1201</v>
      </c>
      <c r="B163" s="200" t="s">
        <v>370</v>
      </c>
      <c r="C163" s="200"/>
      <c r="D163" s="200"/>
      <c r="E163" s="200"/>
      <c r="F163" s="200"/>
    </row>
    <row r="165" spans="1:6" ht="14.25" x14ac:dyDescent="0.25">
      <c r="A165" s="201" t="s">
        <v>7</v>
      </c>
      <c r="B165" s="202"/>
      <c r="C165" s="202"/>
      <c r="D165" s="202"/>
      <c r="E165" s="202"/>
      <c r="F165" s="203"/>
    </row>
    <row r="167" spans="1:6" ht="33.75" customHeight="1" x14ac:dyDescent="0.25">
      <c r="A167" s="31" t="s">
        <v>8</v>
      </c>
      <c r="B167" s="31" t="s">
        <v>362</v>
      </c>
      <c r="C167" s="204" t="s">
        <v>80</v>
      </c>
      <c r="D167" s="204"/>
      <c r="E167" s="204"/>
      <c r="F167" s="204"/>
    </row>
    <row r="168" spans="1:6" ht="24.75" customHeight="1" x14ac:dyDescent="0.25">
      <c r="A168" s="31" t="s">
        <v>9</v>
      </c>
      <c r="B168" s="240" t="s">
        <v>211</v>
      </c>
      <c r="C168" s="206" t="s">
        <v>58</v>
      </c>
      <c r="D168" s="206" t="s">
        <v>45</v>
      </c>
      <c r="E168" s="206" t="s">
        <v>46</v>
      </c>
      <c r="F168" s="206" t="s">
        <v>10</v>
      </c>
    </row>
    <row r="169" spans="1:6" x14ac:dyDescent="0.25">
      <c r="A169" s="31" t="s">
        <v>11</v>
      </c>
      <c r="B169" s="240" t="s">
        <v>363</v>
      </c>
      <c r="C169" s="206"/>
      <c r="D169" s="206"/>
      <c r="E169" s="206"/>
      <c r="F169" s="206"/>
    </row>
    <row r="170" spans="1:6" x14ac:dyDescent="0.25">
      <c r="A170" s="31" t="s">
        <v>12</v>
      </c>
      <c r="B170" s="240" t="s">
        <v>364</v>
      </c>
      <c r="C170" s="206"/>
      <c r="D170" s="206"/>
      <c r="E170" s="206"/>
      <c r="F170" s="206"/>
    </row>
    <row r="171" spans="1:6" x14ac:dyDescent="0.25">
      <c r="A171" s="31" t="s">
        <v>197</v>
      </c>
      <c r="B171" s="240" t="s">
        <v>198</v>
      </c>
      <c r="C171" s="93"/>
      <c r="D171" s="93"/>
      <c r="E171" s="93"/>
      <c r="F171" s="93"/>
    </row>
    <row r="172" spans="1:6" ht="27" x14ac:dyDescent="0.25">
      <c r="A172" s="31" t="s">
        <v>371</v>
      </c>
      <c r="B172" s="240" t="s">
        <v>199</v>
      </c>
      <c r="C172" s="93"/>
      <c r="D172" s="93"/>
      <c r="E172" s="93"/>
      <c r="F172" s="93"/>
    </row>
    <row r="173" spans="1:6" x14ac:dyDescent="0.25">
      <c r="A173" s="205" t="s">
        <v>13</v>
      </c>
      <c r="B173" s="205"/>
      <c r="C173" s="93"/>
      <c r="D173" s="93"/>
      <c r="E173" s="93"/>
      <c r="F173" s="93"/>
    </row>
    <row r="174" spans="1:6" x14ac:dyDescent="0.25">
      <c r="A174" s="199" t="s">
        <v>365</v>
      </c>
      <c r="B174" s="213"/>
      <c r="C174" s="98"/>
      <c r="D174" s="98"/>
      <c r="E174" s="98"/>
      <c r="F174" s="98"/>
    </row>
    <row r="175" spans="1:6" x14ac:dyDescent="0.25">
      <c r="A175" s="199" t="s">
        <v>366</v>
      </c>
      <c r="B175" s="213"/>
      <c r="C175" s="98"/>
      <c r="D175" s="98"/>
      <c r="E175" s="98"/>
      <c r="F175" s="98"/>
    </row>
    <row r="176" spans="1:6" x14ac:dyDescent="0.25">
      <c r="A176" s="199" t="s">
        <v>367</v>
      </c>
      <c r="B176" s="213"/>
      <c r="C176" s="98"/>
      <c r="D176" s="98"/>
      <c r="E176" s="98"/>
      <c r="F176" s="98"/>
    </row>
    <row r="177" spans="1:6" x14ac:dyDescent="0.25">
      <c r="A177" s="199" t="s">
        <v>368</v>
      </c>
      <c r="B177" s="213"/>
      <c r="C177" s="98"/>
      <c r="D177" s="98"/>
      <c r="E177" s="98"/>
      <c r="F177" s="98"/>
    </row>
    <row r="178" spans="1:6" x14ac:dyDescent="0.25">
      <c r="A178" s="199" t="s">
        <v>369</v>
      </c>
      <c r="B178" s="213"/>
      <c r="C178" s="98"/>
      <c r="D178" s="98"/>
      <c r="E178" s="98"/>
      <c r="F178" s="98"/>
    </row>
    <row r="179" spans="1:6" x14ac:dyDescent="0.25">
      <c r="A179" s="199" t="s">
        <v>201</v>
      </c>
      <c r="B179" s="199"/>
      <c r="C179" s="97">
        <v>-433173.3</v>
      </c>
      <c r="D179" s="97">
        <v>0</v>
      </c>
      <c r="E179" s="97">
        <v>0</v>
      </c>
      <c r="F179" s="97">
        <v>0</v>
      </c>
    </row>
    <row r="182" spans="1:6" ht="14.25" x14ac:dyDescent="0.25">
      <c r="A182" s="92" t="s">
        <v>208</v>
      </c>
      <c r="B182" s="200" t="s">
        <v>6</v>
      </c>
      <c r="C182" s="200"/>
      <c r="D182" s="200"/>
      <c r="E182" s="200"/>
      <c r="F182" s="200"/>
    </row>
    <row r="183" spans="1:6" ht="14.25" x14ac:dyDescent="0.25">
      <c r="A183" s="92" t="s">
        <v>257</v>
      </c>
      <c r="B183" s="200" t="s">
        <v>258</v>
      </c>
      <c r="C183" s="200"/>
      <c r="D183" s="200"/>
      <c r="E183" s="200"/>
      <c r="F183" s="200"/>
    </row>
    <row r="184" spans="1:6" x14ac:dyDescent="0.25">
      <c r="A184" s="101"/>
      <c r="B184" s="101"/>
      <c r="C184" s="96"/>
      <c r="D184" s="96"/>
      <c r="E184" s="96"/>
      <c r="F184" s="96"/>
    </row>
    <row r="185" spans="1:6" ht="14.25" x14ac:dyDescent="0.25">
      <c r="A185" s="201" t="s">
        <v>7</v>
      </c>
      <c r="B185" s="202"/>
      <c r="C185" s="202"/>
      <c r="D185" s="202"/>
      <c r="E185" s="202"/>
      <c r="F185" s="203"/>
    </row>
    <row r="186" spans="1:6" x14ac:dyDescent="0.25">
      <c r="A186" s="101"/>
      <c r="B186" s="101"/>
      <c r="C186" s="96"/>
      <c r="D186" s="96"/>
      <c r="E186" s="96"/>
      <c r="F186" s="96"/>
    </row>
    <row r="187" spans="1:6" ht="35.25" customHeight="1" x14ac:dyDescent="0.25">
      <c r="A187" s="31" t="s">
        <v>8</v>
      </c>
      <c r="B187" s="31" t="s">
        <v>257</v>
      </c>
      <c r="C187" s="204" t="s">
        <v>80</v>
      </c>
      <c r="D187" s="204"/>
      <c r="E187" s="204"/>
      <c r="F187" s="204"/>
    </row>
    <row r="188" spans="1:6" x14ac:dyDescent="0.25">
      <c r="A188" s="31" t="s">
        <v>9</v>
      </c>
      <c r="B188" s="31" t="s">
        <v>211</v>
      </c>
      <c r="C188" s="206" t="s">
        <v>58</v>
      </c>
      <c r="D188" s="206" t="s">
        <v>45</v>
      </c>
      <c r="E188" s="206" t="s">
        <v>46</v>
      </c>
      <c r="F188" s="206" t="s">
        <v>10</v>
      </c>
    </row>
    <row r="189" spans="1:6" ht="28.5" x14ac:dyDescent="0.25">
      <c r="A189" s="31" t="s">
        <v>11</v>
      </c>
      <c r="B189" s="102" t="s">
        <v>259</v>
      </c>
      <c r="C189" s="206"/>
      <c r="D189" s="206"/>
      <c r="E189" s="206"/>
      <c r="F189" s="206"/>
    </row>
    <row r="190" spans="1:6" ht="54" x14ac:dyDescent="0.25">
      <c r="A190" s="31" t="s">
        <v>12</v>
      </c>
      <c r="B190" s="31" t="s">
        <v>260</v>
      </c>
      <c r="C190" s="206"/>
      <c r="D190" s="206"/>
      <c r="E190" s="206"/>
      <c r="F190" s="206"/>
    </row>
    <row r="191" spans="1:6" x14ac:dyDescent="0.25">
      <c r="A191" s="31" t="s">
        <v>197</v>
      </c>
      <c r="B191" s="31" t="s">
        <v>198</v>
      </c>
      <c r="C191" s="93"/>
      <c r="D191" s="93"/>
      <c r="E191" s="93"/>
      <c r="F191" s="93"/>
    </row>
    <row r="192" spans="1:6" ht="27" x14ac:dyDescent="0.25">
      <c r="A192" s="31" t="s">
        <v>182</v>
      </c>
      <c r="B192" s="31" t="s">
        <v>199</v>
      </c>
      <c r="C192" s="93"/>
      <c r="D192" s="93"/>
      <c r="E192" s="93"/>
      <c r="F192" s="93"/>
    </row>
    <row r="193" spans="1:6" x14ac:dyDescent="0.25">
      <c r="A193" s="205" t="s">
        <v>13</v>
      </c>
      <c r="B193" s="205"/>
      <c r="C193" s="93"/>
      <c r="D193" s="93"/>
      <c r="E193" s="93"/>
      <c r="F193" s="93"/>
    </row>
    <row r="194" spans="1:6" ht="13.5" customHeight="1" x14ac:dyDescent="0.25">
      <c r="A194" s="199" t="s">
        <v>261</v>
      </c>
      <c r="B194" s="199"/>
      <c r="C194" s="100">
        <v>-9000</v>
      </c>
      <c r="D194" s="100">
        <v>-9000</v>
      </c>
      <c r="E194" s="100">
        <v>-9000</v>
      </c>
      <c r="F194" s="100">
        <v>-9000</v>
      </c>
    </row>
    <row r="195" spans="1:6" x14ac:dyDescent="0.25">
      <c r="A195" s="199" t="s">
        <v>201</v>
      </c>
      <c r="B195" s="199"/>
      <c r="C195" s="97">
        <f>'2'!E134</f>
        <v>-400000</v>
      </c>
      <c r="D195" s="97">
        <f>'2'!F134</f>
        <v>-400000</v>
      </c>
      <c r="E195" s="97">
        <f>'2'!G134</f>
        <v>-400000</v>
      </c>
      <c r="F195" s="97">
        <f>'2'!H134</f>
        <v>-400000</v>
      </c>
    </row>
    <row r="196" spans="1:6" x14ac:dyDescent="0.25">
      <c r="A196" s="101"/>
      <c r="B196" s="101"/>
      <c r="C196" s="96"/>
      <c r="D196" s="96"/>
      <c r="E196" s="96"/>
      <c r="F196" s="96"/>
    </row>
    <row r="197" spans="1:6" ht="36.75" customHeight="1" x14ac:dyDescent="0.25">
      <c r="A197" s="31" t="s">
        <v>8</v>
      </c>
      <c r="B197" s="31" t="s">
        <v>257</v>
      </c>
      <c r="C197" s="204" t="s">
        <v>80</v>
      </c>
      <c r="D197" s="204"/>
      <c r="E197" s="204"/>
      <c r="F197" s="204"/>
    </row>
    <row r="198" spans="1:6" x14ac:dyDescent="0.25">
      <c r="A198" s="31" t="s">
        <v>9</v>
      </c>
      <c r="B198" s="31" t="s">
        <v>230</v>
      </c>
      <c r="C198" s="206" t="s">
        <v>58</v>
      </c>
      <c r="D198" s="206" t="s">
        <v>45</v>
      </c>
      <c r="E198" s="206" t="s">
        <v>46</v>
      </c>
      <c r="F198" s="206" t="s">
        <v>10</v>
      </c>
    </row>
    <row r="199" spans="1:6" ht="14.25" x14ac:dyDescent="0.25">
      <c r="A199" s="31" t="s">
        <v>11</v>
      </c>
      <c r="B199" s="102" t="s">
        <v>262</v>
      </c>
      <c r="C199" s="206"/>
      <c r="D199" s="206"/>
      <c r="E199" s="206"/>
      <c r="F199" s="206"/>
    </row>
    <row r="200" spans="1:6" ht="54" x14ac:dyDescent="0.25">
      <c r="A200" s="31" t="s">
        <v>12</v>
      </c>
      <c r="B200" s="31" t="s">
        <v>263</v>
      </c>
      <c r="C200" s="206"/>
      <c r="D200" s="206"/>
      <c r="E200" s="206"/>
      <c r="F200" s="206"/>
    </row>
    <row r="201" spans="1:6" x14ac:dyDescent="0.25">
      <c r="A201" s="31" t="s">
        <v>197</v>
      </c>
      <c r="B201" s="31" t="s">
        <v>198</v>
      </c>
      <c r="C201" s="93"/>
      <c r="D201" s="93"/>
      <c r="E201" s="93"/>
      <c r="F201" s="93"/>
    </row>
    <row r="202" spans="1:6" ht="27" x14ac:dyDescent="0.25">
      <c r="A202" s="31" t="s">
        <v>182</v>
      </c>
      <c r="B202" s="31" t="s">
        <v>199</v>
      </c>
      <c r="C202" s="93"/>
      <c r="D202" s="93"/>
      <c r="E202" s="93"/>
      <c r="F202" s="93"/>
    </row>
    <row r="203" spans="1:6" x14ac:dyDescent="0.25">
      <c r="A203" s="205" t="s">
        <v>13</v>
      </c>
      <c r="B203" s="205"/>
      <c r="C203" s="93"/>
      <c r="D203" s="93"/>
      <c r="E203" s="93"/>
      <c r="F203" s="93"/>
    </row>
    <row r="204" spans="1:6" ht="13.5" customHeight="1" x14ac:dyDescent="0.25">
      <c r="A204" s="199" t="s">
        <v>264</v>
      </c>
      <c r="B204" s="199"/>
      <c r="C204" s="100">
        <v>-5000</v>
      </c>
      <c r="D204" s="100">
        <v>-5000</v>
      </c>
      <c r="E204" s="100">
        <v>-5000</v>
      </c>
      <c r="F204" s="100">
        <v>-5000</v>
      </c>
    </row>
    <row r="205" spans="1:6" x14ac:dyDescent="0.25">
      <c r="A205" s="199" t="s">
        <v>201</v>
      </c>
      <c r="B205" s="199"/>
      <c r="C205" s="97">
        <f>'2'!E140</f>
        <v>-25000</v>
      </c>
      <c r="D205" s="97">
        <f>'2'!F140</f>
        <v>-25000</v>
      </c>
      <c r="E205" s="97">
        <f>'2'!G140</f>
        <v>-25000</v>
      </c>
      <c r="F205" s="97">
        <f>'2'!H140</f>
        <v>-25000</v>
      </c>
    </row>
    <row r="207" spans="1:6" ht="14.25" x14ac:dyDescent="0.25">
      <c r="A207" s="92" t="s">
        <v>208</v>
      </c>
      <c r="B207" s="200" t="s">
        <v>6</v>
      </c>
      <c r="C207" s="200"/>
      <c r="D207" s="200"/>
      <c r="E207" s="200"/>
      <c r="F207" s="200"/>
    </row>
    <row r="208" spans="1:6" ht="14.25" x14ac:dyDescent="0.25">
      <c r="A208" s="92" t="s">
        <v>265</v>
      </c>
      <c r="B208" s="200" t="s">
        <v>266</v>
      </c>
      <c r="C208" s="200"/>
      <c r="D208" s="200"/>
      <c r="E208" s="200"/>
      <c r="F208" s="200"/>
    </row>
    <row r="209" spans="1:6" x14ac:dyDescent="0.25">
      <c r="A209" s="101"/>
      <c r="B209" s="101"/>
      <c r="C209" s="96"/>
      <c r="D209" s="96"/>
      <c r="E209" s="96"/>
      <c r="F209" s="96"/>
    </row>
    <row r="210" spans="1:6" ht="14.25" x14ac:dyDescent="0.25">
      <c r="A210" s="201" t="s">
        <v>7</v>
      </c>
      <c r="B210" s="202"/>
      <c r="C210" s="202"/>
      <c r="D210" s="202"/>
      <c r="E210" s="202"/>
      <c r="F210" s="203"/>
    </row>
    <row r="211" spans="1:6" x14ac:dyDescent="0.25">
      <c r="A211" s="101"/>
      <c r="B211" s="101"/>
      <c r="C211" s="96"/>
      <c r="D211" s="96"/>
      <c r="E211" s="96"/>
      <c r="F211" s="96"/>
    </row>
    <row r="212" spans="1:6" ht="33" customHeight="1" x14ac:dyDescent="0.25">
      <c r="A212" s="31" t="s">
        <v>8</v>
      </c>
      <c r="B212" s="31" t="s">
        <v>265</v>
      </c>
      <c r="C212" s="204" t="s">
        <v>80</v>
      </c>
      <c r="D212" s="204"/>
      <c r="E212" s="204"/>
      <c r="F212" s="204"/>
    </row>
    <row r="213" spans="1:6" x14ac:dyDescent="0.25">
      <c r="A213" s="31" t="s">
        <v>9</v>
      </c>
      <c r="B213" s="31" t="s">
        <v>211</v>
      </c>
      <c r="C213" s="206" t="s">
        <v>58</v>
      </c>
      <c r="D213" s="206" t="s">
        <v>45</v>
      </c>
      <c r="E213" s="206" t="s">
        <v>46</v>
      </c>
      <c r="F213" s="206" t="s">
        <v>10</v>
      </c>
    </row>
    <row r="214" spans="1:6" ht="28.5" x14ac:dyDescent="0.25">
      <c r="A214" s="31" t="s">
        <v>11</v>
      </c>
      <c r="B214" s="102" t="s">
        <v>267</v>
      </c>
      <c r="C214" s="206"/>
      <c r="D214" s="206"/>
      <c r="E214" s="206"/>
      <c r="F214" s="206"/>
    </row>
    <row r="215" spans="1:6" ht="40.5" x14ac:dyDescent="0.25">
      <c r="A215" s="31" t="s">
        <v>12</v>
      </c>
      <c r="B215" s="31" t="s">
        <v>268</v>
      </c>
      <c r="C215" s="206"/>
      <c r="D215" s="206"/>
      <c r="E215" s="206"/>
      <c r="F215" s="206"/>
    </row>
    <row r="216" spans="1:6" x14ac:dyDescent="0.25">
      <c r="A216" s="31" t="s">
        <v>197</v>
      </c>
      <c r="B216" s="31" t="s">
        <v>198</v>
      </c>
      <c r="C216" s="93"/>
      <c r="D216" s="93"/>
      <c r="E216" s="93"/>
      <c r="F216" s="93"/>
    </row>
    <row r="217" spans="1:6" ht="27" x14ac:dyDescent="0.25">
      <c r="A217" s="31" t="s">
        <v>182</v>
      </c>
      <c r="B217" s="31" t="s">
        <v>199</v>
      </c>
      <c r="C217" s="93"/>
      <c r="D217" s="93"/>
      <c r="E217" s="93"/>
      <c r="F217" s="93"/>
    </row>
    <row r="218" spans="1:6" x14ac:dyDescent="0.25">
      <c r="A218" s="205" t="s">
        <v>13</v>
      </c>
      <c r="B218" s="205"/>
      <c r="C218" s="93"/>
      <c r="D218" s="93"/>
      <c r="E218" s="93"/>
      <c r="F218" s="93"/>
    </row>
    <row r="219" spans="1:6" x14ac:dyDescent="0.25">
      <c r="A219" s="199" t="s">
        <v>269</v>
      </c>
      <c r="B219" s="199"/>
      <c r="C219" s="98"/>
      <c r="D219" s="98"/>
      <c r="E219" s="98"/>
      <c r="F219" s="98"/>
    </row>
    <row r="220" spans="1:6" ht="13.5" customHeight="1" x14ac:dyDescent="0.25">
      <c r="A220" s="199" t="s">
        <v>270</v>
      </c>
      <c r="B220" s="199"/>
      <c r="C220" s="98"/>
      <c r="D220" s="98"/>
      <c r="E220" s="98"/>
      <c r="F220" s="98"/>
    </row>
    <row r="221" spans="1:6" ht="13.5" customHeight="1" x14ac:dyDescent="0.25">
      <c r="A221" s="199" t="s">
        <v>271</v>
      </c>
      <c r="B221" s="199"/>
      <c r="C221" s="98"/>
      <c r="D221" s="98"/>
      <c r="E221" s="98"/>
      <c r="F221" s="98"/>
    </row>
    <row r="222" spans="1:6" ht="13.5" customHeight="1" x14ac:dyDescent="0.25">
      <c r="A222" s="199" t="s">
        <v>272</v>
      </c>
      <c r="B222" s="199"/>
      <c r="C222" s="98"/>
      <c r="D222" s="98"/>
      <c r="E222" s="98"/>
      <c r="F222" s="98"/>
    </row>
    <row r="223" spans="1:6" x14ac:dyDescent="0.25">
      <c r="A223" s="199" t="s">
        <v>201</v>
      </c>
      <c r="B223" s="199"/>
      <c r="C223" s="97">
        <f>'2'!E153</f>
        <v>-3629.8</v>
      </c>
      <c r="D223" s="97">
        <f>'2'!F153</f>
        <v>-3629.8</v>
      </c>
      <c r="E223" s="97">
        <f>'2'!G153</f>
        <v>-3629.8</v>
      </c>
      <c r="F223" s="97">
        <f>'2'!H153</f>
        <v>-3629.8</v>
      </c>
    </row>
  </sheetData>
  <mergeCells count="174">
    <mergeCell ref="A177:B177"/>
    <mergeCell ref="A178:B178"/>
    <mergeCell ref="A179:B179"/>
    <mergeCell ref="A219:B219"/>
    <mergeCell ref="A220:B220"/>
    <mergeCell ref="A221:B221"/>
    <mergeCell ref="A222:B222"/>
    <mergeCell ref="A223:B223"/>
    <mergeCell ref="C212:F212"/>
    <mergeCell ref="C213:C215"/>
    <mergeCell ref="D213:D215"/>
    <mergeCell ref="E213:E215"/>
    <mergeCell ref="F213:F215"/>
    <mergeCell ref="A218:B218"/>
    <mergeCell ref="A203:B203"/>
    <mergeCell ref="A204:B204"/>
    <mergeCell ref="A205:B205"/>
    <mergeCell ref="B207:F207"/>
    <mergeCell ref="B208:F208"/>
    <mergeCell ref="A210:F210"/>
    <mergeCell ref="A194:B194"/>
    <mergeCell ref="A195:B195"/>
    <mergeCell ref="C197:F197"/>
    <mergeCell ref="C198:C200"/>
    <mergeCell ref="D198:D200"/>
    <mergeCell ref="E198:E200"/>
    <mergeCell ref="F198:F200"/>
    <mergeCell ref="C187:F187"/>
    <mergeCell ref="C188:C190"/>
    <mergeCell ref="D188:D190"/>
    <mergeCell ref="E188:E190"/>
    <mergeCell ref="F188:F190"/>
    <mergeCell ref="A193:B193"/>
    <mergeCell ref="A158:B158"/>
    <mergeCell ref="A159:B159"/>
    <mergeCell ref="A160:B160"/>
    <mergeCell ref="B182:F182"/>
    <mergeCell ref="B183:F183"/>
    <mergeCell ref="A185:F185"/>
    <mergeCell ref="B162:F162"/>
    <mergeCell ref="B163:F163"/>
    <mergeCell ref="A165:F165"/>
    <mergeCell ref="C167:F167"/>
    <mergeCell ref="C168:C170"/>
    <mergeCell ref="D168:D170"/>
    <mergeCell ref="E168:E170"/>
    <mergeCell ref="F168:F170"/>
    <mergeCell ref="A173:B173"/>
    <mergeCell ref="A174:B174"/>
    <mergeCell ref="A175:B175"/>
    <mergeCell ref="A176:B176"/>
    <mergeCell ref="A149:B149"/>
    <mergeCell ref="A150:B150"/>
    <mergeCell ref="C152:F152"/>
    <mergeCell ref="C153:C155"/>
    <mergeCell ref="D153:D155"/>
    <mergeCell ref="E153:E155"/>
    <mergeCell ref="F153:F155"/>
    <mergeCell ref="C142:C144"/>
    <mergeCell ref="D142:D144"/>
    <mergeCell ref="E142:E144"/>
    <mergeCell ref="F142:F144"/>
    <mergeCell ref="A147:B147"/>
    <mergeCell ref="A148:B148"/>
    <mergeCell ref="A133:B133"/>
    <mergeCell ref="A134:B134"/>
    <mergeCell ref="B136:F136"/>
    <mergeCell ref="B137:F137"/>
    <mergeCell ref="A139:F139"/>
    <mergeCell ref="C141:F141"/>
    <mergeCell ref="A127:B127"/>
    <mergeCell ref="A128:B128"/>
    <mergeCell ref="A129:B129"/>
    <mergeCell ref="A130:B130"/>
    <mergeCell ref="A131:B131"/>
    <mergeCell ref="A132:B132"/>
    <mergeCell ref="C120:F120"/>
    <mergeCell ref="C121:C123"/>
    <mergeCell ref="D121:D123"/>
    <mergeCell ref="E121:E123"/>
    <mergeCell ref="F121:F123"/>
    <mergeCell ref="A126:B126"/>
    <mergeCell ref="A111:B111"/>
    <mergeCell ref="A112:B112"/>
    <mergeCell ref="A113:B113"/>
    <mergeCell ref="B115:F115"/>
    <mergeCell ref="B116:F116"/>
    <mergeCell ref="A118:F118"/>
    <mergeCell ref="C104:F104"/>
    <mergeCell ref="C105:C107"/>
    <mergeCell ref="D105:D107"/>
    <mergeCell ref="E105:E107"/>
    <mergeCell ref="F105:F107"/>
    <mergeCell ref="A110:B110"/>
    <mergeCell ref="A95:B95"/>
    <mergeCell ref="A96:B96"/>
    <mergeCell ref="A97:B97"/>
    <mergeCell ref="B99:F99"/>
    <mergeCell ref="B100:F100"/>
    <mergeCell ref="A102:F102"/>
    <mergeCell ref="A85:B85"/>
    <mergeCell ref="A86:B86"/>
    <mergeCell ref="A87:B87"/>
    <mergeCell ref="C89:F89"/>
    <mergeCell ref="C90:C92"/>
    <mergeCell ref="D90:D92"/>
    <mergeCell ref="E90:E92"/>
    <mergeCell ref="F90:F92"/>
    <mergeCell ref="A76:B76"/>
    <mergeCell ref="A77:B77"/>
    <mergeCell ref="C79:F79"/>
    <mergeCell ref="C80:C82"/>
    <mergeCell ref="D80:D82"/>
    <mergeCell ref="E80:E82"/>
    <mergeCell ref="F80:F82"/>
    <mergeCell ref="A70:B70"/>
    <mergeCell ref="A71:B71"/>
    <mergeCell ref="A72:B72"/>
    <mergeCell ref="A73:B73"/>
    <mergeCell ref="A74:B74"/>
    <mergeCell ref="A75:B75"/>
    <mergeCell ref="C63:F63"/>
    <mergeCell ref="C64:F64"/>
    <mergeCell ref="C65:C67"/>
    <mergeCell ref="D65:D67"/>
    <mergeCell ref="E65:E67"/>
    <mergeCell ref="F65:F67"/>
    <mergeCell ref="A55:B55"/>
    <mergeCell ref="A56:B56"/>
    <mergeCell ref="A57:B57"/>
    <mergeCell ref="B59:F59"/>
    <mergeCell ref="B60:F60"/>
    <mergeCell ref="A62:F62"/>
    <mergeCell ref="A46:B46"/>
    <mergeCell ref="A47:B47"/>
    <mergeCell ref="C49:F49"/>
    <mergeCell ref="C50:C52"/>
    <mergeCell ref="D50:D52"/>
    <mergeCell ref="E50:E52"/>
    <mergeCell ref="F50:F52"/>
    <mergeCell ref="A34:B34"/>
    <mergeCell ref="A35:B35"/>
    <mergeCell ref="A36:B36"/>
    <mergeCell ref="C38:F38"/>
    <mergeCell ref="A44:B44"/>
    <mergeCell ref="A45:B45"/>
    <mergeCell ref="A24:B24"/>
    <mergeCell ref="A25:B25"/>
    <mergeCell ref="A26:B26"/>
    <mergeCell ref="C28:F28"/>
    <mergeCell ref="C29:C30"/>
    <mergeCell ref="D29:D30"/>
    <mergeCell ref="E29:E30"/>
    <mergeCell ref="F29:F30"/>
    <mergeCell ref="A21:B21"/>
    <mergeCell ref="A22:B22"/>
    <mergeCell ref="A23:B23"/>
    <mergeCell ref="B8:F8"/>
    <mergeCell ref="B9:F9"/>
    <mergeCell ref="A11:F11"/>
    <mergeCell ref="C12:F12"/>
    <mergeCell ref="C13:C15"/>
    <mergeCell ref="D13:D15"/>
    <mergeCell ref="E13:E15"/>
    <mergeCell ref="F13:F15"/>
    <mergeCell ref="G1:H1"/>
    <mergeCell ref="B2:H2"/>
    <mergeCell ref="F3:H3"/>
    <mergeCell ref="A5:F5"/>
    <mergeCell ref="A6:F6"/>
    <mergeCell ref="A7:H7"/>
    <mergeCell ref="A18:B18"/>
    <mergeCell ref="A19:B19"/>
    <mergeCell ref="A20:B2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7" zoomScaleNormal="100" workbookViewId="0">
      <selection activeCell="H44" sqref="H44"/>
    </sheetView>
  </sheetViews>
  <sheetFormatPr defaultRowHeight="13.5" x14ac:dyDescent="0.25"/>
  <cols>
    <col min="1" max="1" width="14.5703125" style="116" customWidth="1"/>
    <col min="2" max="2" width="14.140625" style="116" customWidth="1"/>
    <col min="3" max="3" width="13.140625" style="116" customWidth="1"/>
    <col min="4" max="4" width="42.85546875" style="116" bestFit="1" customWidth="1"/>
    <col min="5" max="5" width="16.7109375" style="116" customWidth="1"/>
    <col min="6" max="6" width="10.140625" style="116" customWidth="1"/>
    <col min="7" max="7" width="19.140625" style="116" customWidth="1"/>
    <col min="8" max="8" width="12.85546875" style="116" bestFit="1" customWidth="1"/>
    <col min="9" max="9" width="18.140625" style="116" customWidth="1"/>
    <col min="10" max="11" width="9.140625" style="116"/>
    <col min="12" max="12" width="14" style="116" bestFit="1" customWidth="1"/>
    <col min="13" max="13" width="12" style="116" bestFit="1" customWidth="1"/>
    <col min="14" max="256" width="9.140625" style="116"/>
    <col min="257" max="257" width="14.5703125" style="116" customWidth="1"/>
    <col min="258" max="258" width="14.140625" style="116" customWidth="1"/>
    <col min="259" max="259" width="13.140625" style="116" customWidth="1"/>
    <col min="260" max="260" width="42.85546875" style="116" bestFit="1" customWidth="1"/>
    <col min="261" max="261" width="16.7109375" style="116" customWidth="1"/>
    <col min="262" max="262" width="10.140625" style="116" customWidth="1"/>
    <col min="263" max="263" width="13.85546875" style="116" customWidth="1"/>
    <col min="264" max="264" width="12.85546875" style="116" bestFit="1" customWidth="1"/>
    <col min="265" max="265" width="18.140625" style="116" customWidth="1"/>
    <col min="266" max="267" width="9.140625" style="116"/>
    <col min="268" max="268" width="14" style="116" bestFit="1" customWidth="1"/>
    <col min="269" max="269" width="12" style="116" bestFit="1" customWidth="1"/>
    <col min="270" max="512" width="9.140625" style="116"/>
    <col min="513" max="513" width="14.5703125" style="116" customWidth="1"/>
    <col min="514" max="514" width="14.140625" style="116" customWidth="1"/>
    <col min="515" max="515" width="13.140625" style="116" customWidth="1"/>
    <col min="516" max="516" width="42.85546875" style="116" bestFit="1" customWidth="1"/>
    <col min="517" max="517" width="16.7109375" style="116" customWidth="1"/>
    <col min="518" max="518" width="10.140625" style="116" customWidth="1"/>
    <col min="519" max="519" width="13.85546875" style="116" customWidth="1"/>
    <col min="520" max="520" width="12.85546875" style="116" bestFit="1" customWidth="1"/>
    <col min="521" max="521" width="18.140625" style="116" customWidth="1"/>
    <col min="522" max="523" width="9.140625" style="116"/>
    <col min="524" max="524" width="14" style="116" bestFit="1" customWidth="1"/>
    <col min="525" max="525" width="12" style="116" bestFit="1" customWidth="1"/>
    <col min="526" max="768" width="9.140625" style="116"/>
    <col min="769" max="769" width="14.5703125" style="116" customWidth="1"/>
    <col min="770" max="770" width="14.140625" style="116" customWidth="1"/>
    <col min="771" max="771" width="13.140625" style="116" customWidth="1"/>
    <col min="772" max="772" width="42.85546875" style="116" bestFit="1" customWidth="1"/>
    <col min="773" max="773" width="16.7109375" style="116" customWidth="1"/>
    <col min="774" max="774" width="10.140625" style="116" customWidth="1"/>
    <col min="775" max="775" width="13.85546875" style="116" customWidth="1"/>
    <col min="776" max="776" width="12.85546875" style="116" bestFit="1" customWidth="1"/>
    <col min="777" max="777" width="18.140625" style="116" customWidth="1"/>
    <col min="778" max="779" width="9.140625" style="116"/>
    <col min="780" max="780" width="14" style="116" bestFit="1" customWidth="1"/>
    <col min="781" max="781" width="12" style="116" bestFit="1" customWidth="1"/>
    <col min="782" max="1024" width="9.140625" style="116"/>
    <col min="1025" max="1025" width="14.5703125" style="116" customWidth="1"/>
    <col min="1026" max="1026" width="14.140625" style="116" customWidth="1"/>
    <col min="1027" max="1027" width="13.140625" style="116" customWidth="1"/>
    <col min="1028" max="1028" width="42.85546875" style="116" bestFit="1" customWidth="1"/>
    <col min="1029" max="1029" width="16.7109375" style="116" customWidth="1"/>
    <col min="1030" max="1030" width="10.140625" style="116" customWidth="1"/>
    <col min="1031" max="1031" width="13.85546875" style="116" customWidth="1"/>
    <col min="1032" max="1032" width="12.85546875" style="116" bestFit="1" customWidth="1"/>
    <col min="1033" max="1033" width="18.140625" style="116" customWidth="1"/>
    <col min="1034" max="1035" width="9.140625" style="116"/>
    <col min="1036" max="1036" width="14" style="116" bestFit="1" customWidth="1"/>
    <col min="1037" max="1037" width="12" style="116" bestFit="1" customWidth="1"/>
    <col min="1038" max="1280" width="9.140625" style="116"/>
    <col min="1281" max="1281" width="14.5703125" style="116" customWidth="1"/>
    <col min="1282" max="1282" width="14.140625" style="116" customWidth="1"/>
    <col min="1283" max="1283" width="13.140625" style="116" customWidth="1"/>
    <col min="1284" max="1284" width="42.85546875" style="116" bestFit="1" customWidth="1"/>
    <col min="1285" max="1285" width="16.7109375" style="116" customWidth="1"/>
    <col min="1286" max="1286" width="10.140625" style="116" customWidth="1"/>
    <col min="1287" max="1287" width="13.85546875" style="116" customWidth="1"/>
    <col min="1288" max="1288" width="12.85546875" style="116" bestFit="1" customWidth="1"/>
    <col min="1289" max="1289" width="18.140625" style="116" customWidth="1"/>
    <col min="1290" max="1291" width="9.140625" style="116"/>
    <col min="1292" max="1292" width="14" style="116" bestFit="1" customWidth="1"/>
    <col min="1293" max="1293" width="12" style="116" bestFit="1" customWidth="1"/>
    <col min="1294" max="1536" width="9.140625" style="116"/>
    <col min="1537" max="1537" width="14.5703125" style="116" customWidth="1"/>
    <col min="1538" max="1538" width="14.140625" style="116" customWidth="1"/>
    <col min="1539" max="1539" width="13.140625" style="116" customWidth="1"/>
    <col min="1540" max="1540" width="42.85546875" style="116" bestFit="1" customWidth="1"/>
    <col min="1541" max="1541" width="16.7109375" style="116" customWidth="1"/>
    <col min="1542" max="1542" width="10.140625" style="116" customWidth="1"/>
    <col min="1543" max="1543" width="13.85546875" style="116" customWidth="1"/>
    <col min="1544" max="1544" width="12.85546875" style="116" bestFit="1" customWidth="1"/>
    <col min="1545" max="1545" width="18.140625" style="116" customWidth="1"/>
    <col min="1546" max="1547" width="9.140625" style="116"/>
    <col min="1548" max="1548" width="14" style="116" bestFit="1" customWidth="1"/>
    <col min="1549" max="1549" width="12" style="116" bestFit="1" customWidth="1"/>
    <col min="1550" max="1792" width="9.140625" style="116"/>
    <col min="1793" max="1793" width="14.5703125" style="116" customWidth="1"/>
    <col min="1794" max="1794" width="14.140625" style="116" customWidth="1"/>
    <col min="1795" max="1795" width="13.140625" style="116" customWidth="1"/>
    <col min="1796" max="1796" width="42.85546875" style="116" bestFit="1" customWidth="1"/>
    <col min="1797" max="1797" width="16.7109375" style="116" customWidth="1"/>
    <col min="1798" max="1798" width="10.140625" style="116" customWidth="1"/>
    <col min="1799" max="1799" width="13.85546875" style="116" customWidth="1"/>
    <col min="1800" max="1800" width="12.85546875" style="116" bestFit="1" customWidth="1"/>
    <col min="1801" max="1801" width="18.140625" style="116" customWidth="1"/>
    <col min="1802" max="1803" width="9.140625" style="116"/>
    <col min="1804" max="1804" width="14" style="116" bestFit="1" customWidth="1"/>
    <col min="1805" max="1805" width="12" style="116" bestFit="1" customWidth="1"/>
    <col min="1806" max="2048" width="9.140625" style="116"/>
    <col min="2049" max="2049" width="14.5703125" style="116" customWidth="1"/>
    <col min="2050" max="2050" width="14.140625" style="116" customWidth="1"/>
    <col min="2051" max="2051" width="13.140625" style="116" customWidth="1"/>
    <col min="2052" max="2052" width="42.85546875" style="116" bestFit="1" customWidth="1"/>
    <col min="2053" max="2053" width="16.7109375" style="116" customWidth="1"/>
    <col min="2054" max="2054" width="10.140625" style="116" customWidth="1"/>
    <col min="2055" max="2055" width="13.85546875" style="116" customWidth="1"/>
    <col min="2056" max="2056" width="12.85546875" style="116" bestFit="1" customWidth="1"/>
    <col min="2057" max="2057" width="18.140625" style="116" customWidth="1"/>
    <col min="2058" max="2059" width="9.140625" style="116"/>
    <col min="2060" max="2060" width="14" style="116" bestFit="1" customWidth="1"/>
    <col min="2061" max="2061" width="12" style="116" bestFit="1" customWidth="1"/>
    <col min="2062" max="2304" width="9.140625" style="116"/>
    <col min="2305" max="2305" width="14.5703125" style="116" customWidth="1"/>
    <col min="2306" max="2306" width="14.140625" style="116" customWidth="1"/>
    <col min="2307" max="2307" width="13.140625" style="116" customWidth="1"/>
    <col min="2308" max="2308" width="42.85546875" style="116" bestFit="1" customWidth="1"/>
    <col min="2309" max="2309" width="16.7109375" style="116" customWidth="1"/>
    <col min="2310" max="2310" width="10.140625" style="116" customWidth="1"/>
    <col min="2311" max="2311" width="13.85546875" style="116" customWidth="1"/>
    <col min="2312" max="2312" width="12.85546875" style="116" bestFit="1" customWidth="1"/>
    <col min="2313" max="2313" width="18.140625" style="116" customWidth="1"/>
    <col min="2314" max="2315" width="9.140625" style="116"/>
    <col min="2316" max="2316" width="14" style="116" bestFit="1" customWidth="1"/>
    <col min="2317" max="2317" width="12" style="116" bestFit="1" customWidth="1"/>
    <col min="2318" max="2560" width="9.140625" style="116"/>
    <col min="2561" max="2561" width="14.5703125" style="116" customWidth="1"/>
    <col min="2562" max="2562" width="14.140625" style="116" customWidth="1"/>
    <col min="2563" max="2563" width="13.140625" style="116" customWidth="1"/>
    <col min="2564" max="2564" width="42.85546875" style="116" bestFit="1" customWidth="1"/>
    <col min="2565" max="2565" width="16.7109375" style="116" customWidth="1"/>
    <col min="2566" max="2566" width="10.140625" style="116" customWidth="1"/>
    <col min="2567" max="2567" width="13.85546875" style="116" customWidth="1"/>
    <col min="2568" max="2568" width="12.85546875" style="116" bestFit="1" customWidth="1"/>
    <col min="2569" max="2569" width="18.140625" style="116" customWidth="1"/>
    <col min="2570" max="2571" width="9.140625" style="116"/>
    <col min="2572" max="2572" width="14" style="116" bestFit="1" customWidth="1"/>
    <col min="2573" max="2573" width="12" style="116" bestFit="1" customWidth="1"/>
    <col min="2574" max="2816" width="9.140625" style="116"/>
    <col min="2817" max="2817" width="14.5703125" style="116" customWidth="1"/>
    <col min="2818" max="2818" width="14.140625" style="116" customWidth="1"/>
    <col min="2819" max="2819" width="13.140625" style="116" customWidth="1"/>
    <col min="2820" max="2820" width="42.85546875" style="116" bestFit="1" customWidth="1"/>
    <col min="2821" max="2821" width="16.7109375" style="116" customWidth="1"/>
    <col min="2822" max="2822" width="10.140625" style="116" customWidth="1"/>
    <col min="2823" max="2823" width="13.85546875" style="116" customWidth="1"/>
    <col min="2824" max="2824" width="12.85546875" style="116" bestFit="1" customWidth="1"/>
    <col min="2825" max="2825" width="18.140625" style="116" customWidth="1"/>
    <col min="2826" max="2827" width="9.140625" style="116"/>
    <col min="2828" max="2828" width="14" style="116" bestFit="1" customWidth="1"/>
    <col min="2829" max="2829" width="12" style="116" bestFit="1" customWidth="1"/>
    <col min="2830" max="3072" width="9.140625" style="116"/>
    <col min="3073" max="3073" width="14.5703125" style="116" customWidth="1"/>
    <col min="3074" max="3074" width="14.140625" style="116" customWidth="1"/>
    <col min="3075" max="3075" width="13.140625" style="116" customWidth="1"/>
    <col min="3076" max="3076" width="42.85546875" style="116" bestFit="1" customWidth="1"/>
    <col min="3077" max="3077" width="16.7109375" style="116" customWidth="1"/>
    <col min="3078" max="3078" width="10.140625" style="116" customWidth="1"/>
    <col min="3079" max="3079" width="13.85546875" style="116" customWidth="1"/>
    <col min="3080" max="3080" width="12.85546875" style="116" bestFit="1" customWidth="1"/>
    <col min="3081" max="3081" width="18.140625" style="116" customWidth="1"/>
    <col min="3082" max="3083" width="9.140625" style="116"/>
    <col min="3084" max="3084" width="14" style="116" bestFit="1" customWidth="1"/>
    <col min="3085" max="3085" width="12" style="116" bestFit="1" customWidth="1"/>
    <col min="3086" max="3328" width="9.140625" style="116"/>
    <col min="3329" max="3329" width="14.5703125" style="116" customWidth="1"/>
    <col min="3330" max="3330" width="14.140625" style="116" customWidth="1"/>
    <col min="3331" max="3331" width="13.140625" style="116" customWidth="1"/>
    <col min="3332" max="3332" width="42.85546875" style="116" bestFit="1" customWidth="1"/>
    <col min="3333" max="3333" width="16.7109375" style="116" customWidth="1"/>
    <col min="3334" max="3334" width="10.140625" style="116" customWidth="1"/>
    <col min="3335" max="3335" width="13.85546875" style="116" customWidth="1"/>
    <col min="3336" max="3336" width="12.85546875" style="116" bestFit="1" customWidth="1"/>
    <col min="3337" max="3337" width="18.140625" style="116" customWidth="1"/>
    <col min="3338" max="3339" width="9.140625" style="116"/>
    <col min="3340" max="3340" width="14" style="116" bestFit="1" customWidth="1"/>
    <col min="3341" max="3341" width="12" style="116" bestFit="1" customWidth="1"/>
    <col min="3342" max="3584" width="9.140625" style="116"/>
    <col min="3585" max="3585" width="14.5703125" style="116" customWidth="1"/>
    <col min="3586" max="3586" width="14.140625" style="116" customWidth="1"/>
    <col min="3587" max="3587" width="13.140625" style="116" customWidth="1"/>
    <col min="3588" max="3588" width="42.85546875" style="116" bestFit="1" customWidth="1"/>
    <col min="3589" max="3589" width="16.7109375" style="116" customWidth="1"/>
    <col min="3590" max="3590" width="10.140625" style="116" customWidth="1"/>
    <col min="3591" max="3591" width="13.85546875" style="116" customWidth="1"/>
    <col min="3592" max="3592" width="12.85546875" style="116" bestFit="1" customWidth="1"/>
    <col min="3593" max="3593" width="18.140625" style="116" customWidth="1"/>
    <col min="3594" max="3595" width="9.140625" style="116"/>
    <col min="3596" max="3596" width="14" style="116" bestFit="1" customWidth="1"/>
    <col min="3597" max="3597" width="12" style="116" bestFit="1" customWidth="1"/>
    <col min="3598" max="3840" width="9.140625" style="116"/>
    <col min="3841" max="3841" width="14.5703125" style="116" customWidth="1"/>
    <col min="3842" max="3842" width="14.140625" style="116" customWidth="1"/>
    <col min="3843" max="3843" width="13.140625" style="116" customWidth="1"/>
    <col min="3844" max="3844" width="42.85546875" style="116" bestFit="1" customWidth="1"/>
    <col min="3845" max="3845" width="16.7109375" style="116" customWidth="1"/>
    <col min="3846" max="3846" width="10.140625" style="116" customWidth="1"/>
    <col min="3847" max="3847" width="13.85546875" style="116" customWidth="1"/>
    <col min="3848" max="3848" width="12.85546875" style="116" bestFit="1" customWidth="1"/>
    <col min="3849" max="3849" width="18.140625" style="116" customWidth="1"/>
    <col min="3850" max="3851" width="9.140625" style="116"/>
    <col min="3852" max="3852" width="14" style="116" bestFit="1" customWidth="1"/>
    <col min="3853" max="3853" width="12" style="116" bestFit="1" customWidth="1"/>
    <col min="3854" max="4096" width="9.140625" style="116"/>
    <col min="4097" max="4097" width="14.5703125" style="116" customWidth="1"/>
    <col min="4098" max="4098" width="14.140625" style="116" customWidth="1"/>
    <col min="4099" max="4099" width="13.140625" style="116" customWidth="1"/>
    <col min="4100" max="4100" width="42.85546875" style="116" bestFit="1" customWidth="1"/>
    <col min="4101" max="4101" width="16.7109375" style="116" customWidth="1"/>
    <col min="4102" max="4102" width="10.140625" style="116" customWidth="1"/>
    <col min="4103" max="4103" width="13.85546875" style="116" customWidth="1"/>
    <col min="4104" max="4104" width="12.85546875" style="116" bestFit="1" customWidth="1"/>
    <col min="4105" max="4105" width="18.140625" style="116" customWidth="1"/>
    <col min="4106" max="4107" width="9.140625" style="116"/>
    <col min="4108" max="4108" width="14" style="116" bestFit="1" customWidth="1"/>
    <col min="4109" max="4109" width="12" style="116" bestFit="1" customWidth="1"/>
    <col min="4110" max="4352" width="9.140625" style="116"/>
    <col min="4353" max="4353" width="14.5703125" style="116" customWidth="1"/>
    <col min="4354" max="4354" width="14.140625" style="116" customWidth="1"/>
    <col min="4355" max="4355" width="13.140625" style="116" customWidth="1"/>
    <col min="4356" max="4356" width="42.85546875" style="116" bestFit="1" customWidth="1"/>
    <col min="4357" max="4357" width="16.7109375" style="116" customWidth="1"/>
    <col min="4358" max="4358" width="10.140625" style="116" customWidth="1"/>
    <col min="4359" max="4359" width="13.85546875" style="116" customWidth="1"/>
    <col min="4360" max="4360" width="12.85546875" style="116" bestFit="1" customWidth="1"/>
    <col min="4361" max="4361" width="18.140625" style="116" customWidth="1"/>
    <col min="4362" max="4363" width="9.140625" style="116"/>
    <col min="4364" max="4364" width="14" style="116" bestFit="1" customWidth="1"/>
    <col min="4365" max="4365" width="12" style="116" bestFit="1" customWidth="1"/>
    <col min="4366" max="4608" width="9.140625" style="116"/>
    <col min="4609" max="4609" width="14.5703125" style="116" customWidth="1"/>
    <col min="4610" max="4610" width="14.140625" style="116" customWidth="1"/>
    <col min="4611" max="4611" width="13.140625" style="116" customWidth="1"/>
    <col min="4612" max="4612" width="42.85546875" style="116" bestFit="1" customWidth="1"/>
    <col min="4613" max="4613" width="16.7109375" style="116" customWidth="1"/>
    <col min="4614" max="4614" width="10.140625" style="116" customWidth="1"/>
    <col min="4615" max="4615" width="13.85546875" style="116" customWidth="1"/>
    <col min="4616" max="4616" width="12.85546875" style="116" bestFit="1" customWidth="1"/>
    <col min="4617" max="4617" width="18.140625" style="116" customWidth="1"/>
    <col min="4618" max="4619" width="9.140625" style="116"/>
    <col min="4620" max="4620" width="14" style="116" bestFit="1" customWidth="1"/>
    <col min="4621" max="4621" width="12" style="116" bestFit="1" customWidth="1"/>
    <col min="4622" max="4864" width="9.140625" style="116"/>
    <col min="4865" max="4865" width="14.5703125" style="116" customWidth="1"/>
    <col min="4866" max="4866" width="14.140625" style="116" customWidth="1"/>
    <col min="4867" max="4867" width="13.140625" style="116" customWidth="1"/>
    <col min="4868" max="4868" width="42.85546875" style="116" bestFit="1" customWidth="1"/>
    <col min="4869" max="4869" width="16.7109375" style="116" customWidth="1"/>
    <col min="4870" max="4870" width="10.140625" style="116" customWidth="1"/>
    <col min="4871" max="4871" width="13.85546875" style="116" customWidth="1"/>
    <col min="4872" max="4872" width="12.85546875" style="116" bestFit="1" customWidth="1"/>
    <col min="4873" max="4873" width="18.140625" style="116" customWidth="1"/>
    <col min="4874" max="4875" width="9.140625" style="116"/>
    <col min="4876" max="4876" width="14" style="116" bestFit="1" customWidth="1"/>
    <col min="4877" max="4877" width="12" style="116" bestFit="1" customWidth="1"/>
    <col min="4878" max="5120" width="9.140625" style="116"/>
    <col min="5121" max="5121" width="14.5703125" style="116" customWidth="1"/>
    <col min="5122" max="5122" width="14.140625" style="116" customWidth="1"/>
    <col min="5123" max="5123" width="13.140625" style="116" customWidth="1"/>
    <col min="5124" max="5124" width="42.85546875" style="116" bestFit="1" customWidth="1"/>
    <col min="5125" max="5125" width="16.7109375" style="116" customWidth="1"/>
    <col min="5126" max="5126" width="10.140625" style="116" customWidth="1"/>
    <col min="5127" max="5127" width="13.85546875" style="116" customWidth="1"/>
    <col min="5128" max="5128" width="12.85546875" style="116" bestFit="1" customWidth="1"/>
    <col min="5129" max="5129" width="18.140625" style="116" customWidth="1"/>
    <col min="5130" max="5131" width="9.140625" style="116"/>
    <col min="5132" max="5132" width="14" style="116" bestFit="1" customWidth="1"/>
    <col min="5133" max="5133" width="12" style="116" bestFit="1" customWidth="1"/>
    <col min="5134" max="5376" width="9.140625" style="116"/>
    <col min="5377" max="5377" width="14.5703125" style="116" customWidth="1"/>
    <col min="5378" max="5378" width="14.140625" style="116" customWidth="1"/>
    <col min="5379" max="5379" width="13.140625" style="116" customWidth="1"/>
    <col min="5380" max="5380" width="42.85546875" style="116" bestFit="1" customWidth="1"/>
    <col min="5381" max="5381" width="16.7109375" style="116" customWidth="1"/>
    <col min="5382" max="5382" width="10.140625" style="116" customWidth="1"/>
    <col min="5383" max="5383" width="13.85546875" style="116" customWidth="1"/>
    <col min="5384" max="5384" width="12.85546875" style="116" bestFit="1" customWidth="1"/>
    <col min="5385" max="5385" width="18.140625" style="116" customWidth="1"/>
    <col min="5386" max="5387" width="9.140625" style="116"/>
    <col min="5388" max="5388" width="14" style="116" bestFit="1" customWidth="1"/>
    <col min="5389" max="5389" width="12" style="116" bestFit="1" customWidth="1"/>
    <col min="5390" max="5632" width="9.140625" style="116"/>
    <col min="5633" max="5633" width="14.5703125" style="116" customWidth="1"/>
    <col min="5634" max="5634" width="14.140625" style="116" customWidth="1"/>
    <col min="5635" max="5635" width="13.140625" style="116" customWidth="1"/>
    <col min="5636" max="5636" width="42.85546875" style="116" bestFit="1" customWidth="1"/>
    <col min="5637" max="5637" width="16.7109375" style="116" customWidth="1"/>
    <col min="5638" max="5638" width="10.140625" style="116" customWidth="1"/>
    <col min="5639" max="5639" width="13.85546875" style="116" customWidth="1"/>
    <col min="5640" max="5640" width="12.85546875" style="116" bestFit="1" customWidth="1"/>
    <col min="5641" max="5641" width="18.140625" style="116" customWidth="1"/>
    <col min="5642" max="5643" width="9.140625" style="116"/>
    <col min="5644" max="5644" width="14" style="116" bestFit="1" customWidth="1"/>
    <col min="5645" max="5645" width="12" style="116" bestFit="1" customWidth="1"/>
    <col min="5646" max="5888" width="9.140625" style="116"/>
    <col min="5889" max="5889" width="14.5703125" style="116" customWidth="1"/>
    <col min="5890" max="5890" width="14.140625" style="116" customWidth="1"/>
    <col min="5891" max="5891" width="13.140625" style="116" customWidth="1"/>
    <col min="5892" max="5892" width="42.85546875" style="116" bestFit="1" customWidth="1"/>
    <col min="5893" max="5893" width="16.7109375" style="116" customWidth="1"/>
    <col min="5894" max="5894" width="10.140625" style="116" customWidth="1"/>
    <col min="5895" max="5895" width="13.85546875" style="116" customWidth="1"/>
    <col min="5896" max="5896" width="12.85546875" style="116" bestFit="1" customWidth="1"/>
    <col min="5897" max="5897" width="18.140625" style="116" customWidth="1"/>
    <col min="5898" max="5899" width="9.140625" style="116"/>
    <col min="5900" max="5900" width="14" style="116" bestFit="1" customWidth="1"/>
    <col min="5901" max="5901" width="12" style="116" bestFit="1" customWidth="1"/>
    <col min="5902" max="6144" width="9.140625" style="116"/>
    <col min="6145" max="6145" width="14.5703125" style="116" customWidth="1"/>
    <col min="6146" max="6146" width="14.140625" style="116" customWidth="1"/>
    <col min="6147" max="6147" width="13.140625" style="116" customWidth="1"/>
    <col min="6148" max="6148" width="42.85546875" style="116" bestFit="1" customWidth="1"/>
    <col min="6149" max="6149" width="16.7109375" style="116" customWidth="1"/>
    <col min="6150" max="6150" width="10.140625" style="116" customWidth="1"/>
    <col min="6151" max="6151" width="13.85546875" style="116" customWidth="1"/>
    <col min="6152" max="6152" width="12.85546875" style="116" bestFit="1" customWidth="1"/>
    <col min="6153" max="6153" width="18.140625" style="116" customWidth="1"/>
    <col min="6154" max="6155" width="9.140625" style="116"/>
    <col min="6156" max="6156" width="14" style="116" bestFit="1" customWidth="1"/>
    <col min="6157" max="6157" width="12" style="116" bestFit="1" customWidth="1"/>
    <col min="6158" max="6400" width="9.140625" style="116"/>
    <col min="6401" max="6401" width="14.5703125" style="116" customWidth="1"/>
    <col min="6402" max="6402" width="14.140625" style="116" customWidth="1"/>
    <col min="6403" max="6403" width="13.140625" style="116" customWidth="1"/>
    <col min="6404" max="6404" width="42.85546875" style="116" bestFit="1" customWidth="1"/>
    <col min="6405" max="6405" width="16.7109375" style="116" customWidth="1"/>
    <col min="6406" max="6406" width="10.140625" style="116" customWidth="1"/>
    <col min="6407" max="6407" width="13.85546875" style="116" customWidth="1"/>
    <col min="6408" max="6408" width="12.85546875" style="116" bestFit="1" customWidth="1"/>
    <col min="6409" max="6409" width="18.140625" style="116" customWidth="1"/>
    <col min="6410" max="6411" width="9.140625" style="116"/>
    <col min="6412" max="6412" width="14" style="116" bestFit="1" customWidth="1"/>
    <col min="6413" max="6413" width="12" style="116" bestFit="1" customWidth="1"/>
    <col min="6414" max="6656" width="9.140625" style="116"/>
    <col min="6657" max="6657" width="14.5703125" style="116" customWidth="1"/>
    <col min="6658" max="6658" width="14.140625" style="116" customWidth="1"/>
    <col min="6659" max="6659" width="13.140625" style="116" customWidth="1"/>
    <col min="6660" max="6660" width="42.85546875" style="116" bestFit="1" customWidth="1"/>
    <col min="6661" max="6661" width="16.7109375" style="116" customWidth="1"/>
    <col min="6662" max="6662" width="10.140625" style="116" customWidth="1"/>
    <col min="6663" max="6663" width="13.85546875" style="116" customWidth="1"/>
    <col min="6664" max="6664" width="12.85546875" style="116" bestFit="1" customWidth="1"/>
    <col min="6665" max="6665" width="18.140625" style="116" customWidth="1"/>
    <col min="6666" max="6667" width="9.140625" style="116"/>
    <col min="6668" max="6668" width="14" style="116" bestFit="1" customWidth="1"/>
    <col min="6669" max="6669" width="12" style="116" bestFit="1" customWidth="1"/>
    <col min="6670" max="6912" width="9.140625" style="116"/>
    <col min="6913" max="6913" width="14.5703125" style="116" customWidth="1"/>
    <col min="6914" max="6914" width="14.140625" style="116" customWidth="1"/>
    <col min="6915" max="6915" width="13.140625" style="116" customWidth="1"/>
    <col min="6916" max="6916" width="42.85546875" style="116" bestFit="1" customWidth="1"/>
    <col min="6917" max="6917" width="16.7109375" style="116" customWidth="1"/>
    <col min="6918" max="6918" width="10.140625" style="116" customWidth="1"/>
    <col min="6919" max="6919" width="13.85546875" style="116" customWidth="1"/>
    <col min="6920" max="6920" width="12.85546875" style="116" bestFit="1" customWidth="1"/>
    <col min="6921" max="6921" width="18.140625" style="116" customWidth="1"/>
    <col min="6922" max="6923" width="9.140625" style="116"/>
    <col min="6924" max="6924" width="14" style="116" bestFit="1" customWidth="1"/>
    <col min="6925" max="6925" width="12" style="116" bestFit="1" customWidth="1"/>
    <col min="6926" max="7168" width="9.140625" style="116"/>
    <col min="7169" max="7169" width="14.5703125" style="116" customWidth="1"/>
    <col min="7170" max="7170" width="14.140625" style="116" customWidth="1"/>
    <col min="7171" max="7171" width="13.140625" style="116" customWidth="1"/>
    <col min="7172" max="7172" width="42.85546875" style="116" bestFit="1" customWidth="1"/>
    <col min="7173" max="7173" width="16.7109375" style="116" customWidth="1"/>
    <col min="7174" max="7174" width="10.140625" style="116" customWidth="1"/>
    <col min="7175" max="7175" width="13.85546875" style="116" customWidth="1"/>
    <col min="7176" max="7176" width="12.85546875" style="116" bestFit="1" customWidth="1"/>
    <col min="7177" max="7177" width="18.140625" style="116" customWidth="1"/>
    <col min="7178" max="7179" width="9.140625" style="116"/>
    <col min="7180" max="7180" width="14" style="116" bestFit="1" customWidth="1"/>
    <col min="7181" max="7181" width="12" style="116" bestFit="1" customWidth="1"/>
    <col min="7182" max="7424" width="9.140625" style="116"/>
    <col min="7425" max="7425" width="14.5703125" style="116" customWidth="1"/>
    <col min="7426" max="7426" width="14.140625" style="116" customWidth="1"/>
    <col min="7427" max="7427" width="13.140625" style="116" customWidth="1"/>
    <col min="7428" max="7428" width="42.85546875" style="116" bestFit="1" customWidth="1"/>
    <col min="7429" max="7429" width="16.7109375" style="116" customWidth="1"/>
    <col min="7430" max="7430" width="10.140625" style="116" customWidth="1"/>
    <col min="7431" max="7431" width="13.85546875" style="116" customWidth="1"/>
    <col min="7432" max="7432" width="12.85546875" style="116" bestFit="1" customWidth="1"/>
    <col min="7433" max="7433" width="18.140625" style="116" customWidth="1"/>
    <col min="7434" max="7435" width="9.140625" style="116"/>
    <col min="7436" max="7436" width="14" style="116" bestFit="1" customWidth="1"/>
    <col min="7437" max="7437" width="12" style="116" bestFit="1" customWidth="1"/>
    <col min="7438" max="7680" width="9.140625" style="116"/>
    <col min="7681" max="7681" width="14.5703125" style="116" customWidth="1"/>
    <col min="7682" max="7682" width="14.140625" style="116" customWidth="1"/>
    <col min="7683" max="7683" width="13.140625" style="116" customWidth="1"/>
    <col min="7684" max="7684" width="42.85546875" style="116" bestFit="1" customWidth="1"/>
    <col min="7685" max="7685" width="16.7109375" style="116" customWidth="1"/>
    <col min="7686" max="7686" width="10.140625" style="116" customWidth="1"/>
    <col min="7687" max="7687" width="13.85546875" style="116" customWidth="1"/>
    <col min="7688" max="7688" width="12.85546875" style="116" bestFit="1" customWidth="1"/>
    <col min="7689" max="7689" width="18.140625" style="116" customWidth="1"/>
    <col min="7690" max="7691" width="9.140625" style="116"/>
    <col min="7692" max="7692" width="14" style="116" bestFit="1" customWidth="1"/>
    <col min="7693" max="7693" width="12" style="116" bestFit="1" customWidth="1"/>
    <col min="7694" max="7936" width="9.140625" style="116"/>
    <col min="7937" max="7937" width="14.5703125" style="116" customWidth="1"/>
    <col min="7938" max="7938" width="14.140625" style="116" customWidth="1"/>
    <col min="7939" max="7939" width="13.140625" style="116" customWidth="1"/>
    <col min="7940" max="7940" width="42.85546875" style="116" bestFit="1" customWidth="1"/>
    <col min="7941" max="7941" width="16.7109375" style="116" customWidth="1"/>
    <col min="7942" max="7942" width="10.140625" style="116" customWidth="1"/>
    <col min="7943" max="7943" width="13.85546875" style="116" customWidth="1"/>
    <col min="7944" max="7944" width="12.85546875" style="116" bestFit="1" customWidth="1"/>
    <col min="7945" max="7945" width="18.140625" style="116" customWidth="1"/>
    <col min="7946" max="7947" width="9.140625" style="116"/>
    <col min="7948" max="7948" width="14" style="116" bestFit="1" customWidth="1"/>
    <col min="7949" max="7949" width="12" style="116" bestFit="1" customWidth="1"/>
    <col min="7950" max="8192" width="9.140625" style="116"/>
    <col min="8193" max="8193" width="14.5703125" style="116" customWidth="1"/>
    <col min="8194" max="8194" width="14.140625" style="116" customWidth="1"/>
    <col min="8195" max="8195" width="13.140625" style="116" customWidth="1"/>
    <col min="8196" max="8196" width="42.85546875" style="116" bestFit="1" customWidth="1"/>
    <col min="8197" max="8197" width="16.7109375" style="116" customWidth="1"/>
    <col min="8198" max="8198" width="10.140625" style="116" customWidth="1"/>
    <col min="8199" max="8199" width="13.85546875" style="116" customWidth="1"/>
    <col min="8200" max="8200" width="12.85546875" style="116" bestFit="1" customWidth="1"/>
    <col min="8201" max="8201" width="18.140625" style="116" customWidth="1"/>
    <col min="8202" max="8203" width="9.140625" style="116"/>
    <col min="8204" max="8204" width="14" style="116" bestFit="1" customWidth="1"/>
    <col min="8205" max="8205" width="12" style="116" bestFit="1" customWidth="1"/>
    <col min="8206" max="8448" width="9.140625" style="116"/>
    <col min="8449" max="8449" width="14.5703125" style="116" customWidth="1"/>
    <col min="8450" max="8450" width="14.140625" style="116" customWidth="1"/>
    <col min="8451" max="8451" width="13.140625" style="116" customWidth="1"/>
    <col min="8452" max="8452" width="42.85546875" style="116" bestFit="1" customWidth="1"/>
    <col min="8453" max="8453" width="16.7109375" style="116" customWidth="1"/>
    <col min="8454" max="8454" width="10.140625" style="116" customWidth="1"/>
    <col min="8455" max="8455" width="13.85546875" style="116" customWidth="1"/>
    <col min="8456" max="8456" width="12.85546875" style="116" bestFit="1" customWidth="1"/>
    <col min="8457" max="8457" width="18.140625" style="116" customWidth="1"/>
    <col min="8458" max="8459" width="9.140625" style="116"/>
    <col min="8460" max="8460" width="14" style="116" bestFit="1" customWidth="1"/>
    <col min="8461" max="8461" width="12" style="116" bestFit="1" customWidth="1"/>
    <col min="8462" max="8704" width="9.140625" style="116"/>
    <col min="8705" max="8705" width="14.5703125" style="116" customWidth="1"/>
    <col min="8706" max="8706" width="14.140625" style="116" customWidth="1"/>
    <col min="8707" max="8707" width="13.140625" style="116" customWidth="1"/>
    <col min="8708" max="8708" width="42.85546875" style="116" bestFit="1" customWidth="1"/>
    <col min="8709" max="8709" width="16.7109375" style="116" customWidth="1"/>
    <col min="8710" max="8710" width="10.140625" style="116" customWidth="1"/>
    <col min="8711" max="8711" width="13.85546875" style="116" customWidth="1"/>
    <col min="8712" max="8712" width="12.85546875" style="116" bestFit="1" customWidth="1"/>
    <col min="8713" max="8713" width="18.140625" style="116" customWidth="1"/>
    <col min="8714" max="8715" width="9.140625" style="116"/>
    <col min="8716" max="8716" width="14" style="116" bestFit="1" customWidth="1"/>
    <col min="8717" max="8717" width="12" style="116" bestFit="1" customWidth="1"/>
    <col min="8718" max="8960" width="9.140625" style="116"/>
    <col min="8961" max="8961" width="14.5703125" style="116" customWidth="1"/>
    <col min="8962" max="8962" width="14.140625" style="116" customWidth="1"/>
    <col min="8963" max="8963" width="13.140625" style="116" customWidth="1"/>
    <col min="8964" max="8964" width="42.85546875" style="116" bestFit="1" customWidth="1"/>
    <col min="8965" max="8965" width="16.7109375" style="116" customWidth="1"/>
    <col min="8966" max="8966" width="10.140625" style="116" customWidth="1"/>
    <col min="8967" max="8967" width="13.85546875" style="116" customWidth="1"/>
    <col min="8968" max="8968" width="12.85546875" style="116" bestFit="1" customWidth="1"/>
    <col min="8969" max="8969" width="18.140625" style="116" customWidth="1"/>
    <col min="8970" max="8971" width="9.140625" style="116"/>
    <col min="8972" max="8972" width="14" style="116" bestFit="1" customWidth="1"/>
    <col min="8973" max="8973" width="12" style="116" bestFit="1" customWidth="1"/>
    <col min="8974" max="9216" width="9.140625" style="116"/>
    <col min="9217" max="9217" width="14.5703125" style="116" customWidth="1"/>
    <col min="9218" max="9218" width="14.140625" style="116" customWidth="1"/>
    <col min="9219" max="9219" width="13.140625" style="116" customWidth="1"/>
    <col min="9220" max="9220" width="42.85546875" style="116" bestFit="1" customWidth="1"/>
    <col min="9221" max="9221" width="16.7109375" style="116" customWidth="1"/>
    <col min="9222" max="9222" width="10.140625" style="116" customWidth="1"/>
    <col min="9223" max="9223" width="13.85546875" style="116" customWidth="1"/>
    <col min="9224" max="9224" width="12.85546875" style="116" bestFit="1" customWidth="1"/>
    <col min="9225" max="9225" width="18.140625" style="116" customWidth="1"/>
    <col min="9226" max="9227" width="9.140625" style="116"/>
    <col min="9228" max="9228" width="14" style="116" bestFit="1" customWidth="1"/>
    <col min="9229" max="9229" width="12" style="116" bestFit="1" customWidth="1"/>
    <col min="9230" max="9472" width="9.140625" style="116"/>
    <col min="9473" max="9473" width="14.5703125" style="116" customWidth="1"/>
    <col min="9474" max="9474" width="14.140625" style="116" customWidth="1"/>
    <col min="9475" max="9475" width="13.140625" style="116" customWidth="1"/>
    <col min="9476" max="9476" width="42.85546875" style="116" bestFit="1" customWidth="1"/>
    <col min="9477" max="9477" width="16.7109375" style="116" customWidth="1"/>
    <col min="9478" max="9478" width="10.140625" style="116" customWidth="1"/>
    <col min="9479" max="9479" width="13.85546875" style="116" customWidth="1"/>
    <col min="9480" max="9480" width="12.85546875" style="116" bestFit="1" customWidth="1"/>
    <col min="9481" max="9481" width="18.140625" style="116" customWidth="1"/>
    <col min="9482" max="9483" width="9.140625" style="116"/>
    <col min="9484" max="9484" width="14" style="116" bestFit="1" customWidth="1"/>
    <col min="9485" max="9485" width="12" style="116" bestFit="1" customWidth="1"/>
    <col min="9486" max="9728" width="9.140625" style="116"/>
    <col min="9729" max="9729" width="14.5703125" style="116" customWidth="1"/>
    <col min="9730" max="9730" width="14.140625" style="116" customWidth="1"/>
    <col min="9731" max="9731" width="13.140625" style="116" customWidth="1"/>
    <col min="9732" max="9732" width="42.85546875" style="116" bestFit="1" customWidth="1"/>
    <col min="9733" max="9733" width="16.7109375" style="116" customWidth="1"/>
    <col min="9734" max="9734" width="10.140625" style="116" customWidth="1"/>
    <col min="9735" max="9735" width="13.85546875" style="116" customWidth="1"/>
    <col min="9736" max="9736" width="12.85546875" style="116" bestFit="1" customWidth="1"/>
    <col min="9737" max="9737" width="18.140625" style="116" customWidth="1"/>
    <col min="9738" max="9739" width="9.140625" style="116"/>
    <col min="9740" max="9740" width="14" style="116" bestFit="1" customWidth="1"/>
    <col min="9741" max="9741" width="12" style="116" bestFit="1" customWidth="1"/>
    <col min="9742" max="9984" width="9.140625" style="116"/>
    <col min="9985" max="9985" width="14.5703125" style="116" customWidth="1"/>
    <col min="9986" max="9986" width="14.140625" style="116" customWidth="1"/>
    <col min="9987" max="9987" width="13.140625" style="116" customWidth="1"/>
    <col min="9988" max="9988" width="42.85546875" style="116" bestFit="1" customWidth="1"/>
    <col min="9989" max="9989" width="16.7109375" style="116" customWidth="1"/>
    <col min="9990" max="9990" width="10.140625" style="116" customWidth="1"/>
    <col min="9991" max="9991" width="13.85546875" style="116" customWidth="1"/>
    <col min="9992" max="9992" width="12.85546875" style="116" bestFit="1" customWidth="1"/>
    <col min="9993" max="9993" width="18.140625" style="116" customWidth="1"/>
    <col min="9994" max="9995" width="9.140625" style="116"/>
    <col min="9996" max="9996" width="14" style="116" bestFit="1" customWidth="1"/>
    <col min="9997" max="9997" width="12" style="116" bestFit="1" customWidth="1"/>
    <col min="9998" max="10240" width="9.140625" style="116"/>
    <col min="10241" max="10241" width="14.5703125" style="116" customWidth="1"/>
    <col min="10242" max="10242" width="14.140625" style="116" customWidth="1"/>
    <col min="10243" max="10243" width="13.140625" style="116" customWidth="1"/>
    <col min="10244" max="10244" width="42.85546875" style="116" bestFit="1" customWidth="1"/>
    <col min="10245" max="10245" width="16.7109375" style="116" customWidth="1"/>
    <col min="10246" max="10246" width="10.140625" style="116" customWidth="1"/>
    <col min="10247" max="10247" width="13.85546875" style="116" customWidth="1"/>
    <col min="10248" max="10248" width="12.85546875" style="116" bestFit="1" customWidth="1"/>
    <col min="10249" max="10249" width="18.140625" style="116" customWidth="1"/>
    <col min="10250" max="10251" width="9.140625" style="116"/>
    <col min="10252" max="10252" width="14" style="116" bestFit="1" customWidth="1"/>
    <col min="10253" max="10253" width="12" style="116" bestFit="1" customWidth="1"/>
    <col min="10254" max="10496" width="9.140625" style="116"/>
    <col min="10497" max="10497" width="14.5703125" style="116" customWidth="1"/>
    <col min="10498" max="10498" width="14.140625" style="116" customWidth="1"/>
    <col min="10499" max="10499" width="13.140625" style="116" customWidth="1"/>
    <col min="10500" max="10500" width="42.85546875" style="116" bestFit="1" customWidth="1"/>
    <col min="10501" max="10501" width="16.7109375" style="116" customWidth="1"/>
    <col min="10502" max="10502" width="10.140625" style="116" customWidth="1"/>
    <col min="10503" max="10503" width="13.85546875" style="116" customWidth="1"/>
    <col min="10504" max="10504" width="12.85546875" style="116" bestFit="1" customWidth="1"/>
    <col min="10505" max="10505" width="18.140625" style="116" customWidth="1"/>
    <col min="10506" max="10507" width="9.140625" style="116"/>
    <col min="10508" max="10508" width="14" style="116" bestFit="1" customWidth="1"/>
    <col min="10509" max="10509" width="12" style="116" bestFit="1" customWidth="1"/>
    <col min="10510" max="10752" width="9.140625" style="116"/>
    <col min="10753" max="10753" width="14.5703125" style="116" customWidth="1"/>
    <col min="10754" max="10754" width="14.140625" style="116" customWidth="1"/>
    <col min="10755" max="10755" width="13.140625" style="116" customWidth="1"/>
    <col min="10756" max="10756" width="42.85546875" style="116" bestFit="1" customWidth="1"/>
    <col min="10757" max="10757" width="16.7109375" style="116" customWidth="1"/>
    <col min="10758" max="10758" width="10.140625" style="116" customWidth="1"/>
    <col min="10759" max="10759" width="13.85546875" style="116" customWidth="1"/>
    <col min="10760" max="10760" width="12.85546875" style="116" bestFit="1" customWidth="1"/>
    <col min="10761" max="10761" width="18.140625" style="116" customWidth="1"/>
    <col min="10762" max="10763" width="9.140625" style="116"/>
    <col min="10764" max="10764" width="14" style="116" bestFit="1" customWidth="1"/>
    <col min="10765" max="10765" width="12" style="116" bestFit="1" customWidth="1"/>
    <col min="10766" max="11008" width="9.140625" style="116"/>
    <col min="11009" max="11009" width="14.5703125" style="116" customWidth="1"/>
    <col min="11010" max="11010" width="14.140625" style="116" customWidth="1"/>
    <col min="11011" max="11011" width="13.140625" style="116" customWidth="1"/>
    <col min="11012" max="11012" width="42.85546875" style="116" bestFit="1" customWidth="1"/>
    <col min="11013" max="11013" width="16.7109375" style="116" customWidth="1"/>
    <col min="11014" max="11014" width="10.140625" style="116" customWidth="1"/>
    <col min="11015" max="11015" width="13.85546875" style="116" customWidth="1"/>
    <col min="11016" max="11016" width="12.85546875" style="116" bestFit="1" customWidth="1"/>
    <col min="11017" max="11017" width="18.140625" style="116" customWidth="1"/>
    <col min="11018" max="11019" width="9.140625" style="116"/>
    <col min="11020" max="11020" width="14" style="116" bestFit="1" customWidth="1"/>
    <col min="11021" max="11021" width="12" style="116" bestFit="1" customWidth="1"/>
    <col min="11022" max="11264" width="9.140625" style="116"/>
    <col min="11265" max="11265" width="14.5703125" style="116" customWidth="1"/>
    <col min="11266" max="11266" width="14.140625" style="116" customWidth="1"/>
    <col min="11267" max="11267" width="13.140625" style="116" customWidth="1"/>
    <col min="11268" max="11268" width="42.85546875" style="116" bestFit="1" customWidth="1"/>
    <col min="11269" max="11269" width="16.7109375" style="116" customWidth="1"/>
    <col min="11270" max="11270" width="10.140625" style="116" customWidth="1"/>
    <col min="11271" max="11271" width="13.85546875" style="116" customWidth="1"/>
    <col min="11272" max="11272" width="12.85546875" style="116" bestFit="1" customWidth="1"/>
    <col min="11273" max="11273" width="18.140625" style="116" customWidth="1"/>
    <col min="11274" max="11275" width="9.140625" style="116"/>
    <col min="11276" max="11276" width="14" style="116" bestFit="1" customWidth="1"/>
    <col min="11277" max="11277" width="12" style="116" bestFit="1" customWidth="1"/>
    <col min="11278" max="11520" width="9.140625" style="116"/>
    <col min="11521" max="11521" width="14.5703125" style="116" customWidth="1"/>
    <col min="11522" max="11522" width="14.140625" style="116" customWidth="1"/>
    <col min="11523" max="11523" width="13.140625" style="116" customWidth="1"/>
    <col min="11524" max="11524" width="42.85546875" style="116" bestFit="1" customWidth="1"/>
    <col min="11525" max="11525" width="16.7109375" style="116" customWidth="1"/>
    <col min="11526" max="11526" width="10.140625" style="116" customWidth="1"/>
    <col min="11527" max="11527" width="13.85546875" style="116" customWidth="1"/>
    <col min="11528" max="11528" width="12.85546875" style="116" bestFit="1" customWidth="1"/>
    <col min="11529" max="11529" width="18.140625" style="116" customWidth="1"/>
    <col min="11530" max="11531" width="9.140625" style="116"/>
    <col min="11532" max="11532" width="14" style="116" bestFit="1" customWidth="1"/>
    <col min="11533" max="11533" width="12" style="116" bestFit="1" customWidth="1"/>
    <col min="11534" max="11776" width="9.140625" style="116"/>
    <col min="11777" max="11777" width="14.5703125" style="116" customWidth="1"/>
    <col min="11778" max="11778" width="14.140625" style="116" customWidth="1"/>
    <col min="11779" max="11779" width="13.140625" style="116" customWidth="1"/>
    <col min="11780" max="11780" width="42.85546875" style="116" bestFit="1" customWidth="1"/>
    <col min="11781" max="11781" width="16.7109375" style="116" customWidth="1"/>
    <col min="11782" max="11782" width="10.140625" style="116" customWidth="1"/>
    <col min="11783" max="11783" width="13.85546875" style="116" customWidth="1"/>
    <col min="11784" max="11784" width="12.85546875" style="116" bestFit="1" customWidth="1"/>
    <col min="11785" max="11785" width="18.140625" style="116" customWidth="1"/>
    <col min="11786" max="11787" width="9.140625" style="116"/>
    <col min="11788" max="11788" width="14" style="116" bestFit="1" customWidth="1"/>
    <col min="11789" max="11789" width="12" style="116" bestFit="1" customWidth="1"/>
    <col min="11790" max="12032" width="9.140625" style="116"/>
    <col min="12033" max="12033" width="14.5703125" style="116" customWidth="1"/>
    <col min="12034" max="12034" width="14.140625" style="116" customWidth="1"/>
    <col min="12035" max="12035" width="13.140625" style="116" customWidth="1"/>
    <col min="12036" max="12036" width="42.85546875" style="116" bestFit="1" customWidth="1"/>
    <col min="12037" max="12037" width="16.7109375" style="116" customWidth="1"/>
    <col min="12038" max="12038" width="10.140625" style="116" customWidth="1"/>
    <col min="12039" max="12039" width="13.85546875" style="116" customWidth="1"/>
    <col min="12040" max="12040" width="12.85546875" style="116" bestFit="1" customWidth="1"/>
    <col min="12041" max="12041" width="18.140625" style="116" customWidth="1"/>
    <col min="12042" max="12043" width="9.140625" style="116"/>
    <col min="12044" max="12044" width="14" style="116" bestFit="1" customWidth="1"/>
    <col min="12045" max="12045" width="12" style="116" bestFit="1" customWidth="1"/>
    <col min="12046" max="12288" width="9.140625" style="116"/>
    <col min="12289" max="12289" width="14.5703125" style="116" customWidth="1"/>
    <col min="12290" max="12290" width="14.140625" style="116" customWidth="1"/>
    <col min="12291" max="12291" width="13.140625" style="116" customWidth="1"/>
    <col min="12292" max="12292" width="42.85546875" style="116" bestFit="1" customWidth="1"/>
    <col min="12293" max="12293" width="16.7109375" style="116" customWidth="1"/>
    <col min="12294" max="12294" width="10.140625" style="116" customWidth="1"/>
    <col min="12295" max="12295" width="13.85546875" style="116" customWidth="1"/>
    <col min="12296" max="12296" width="12.85546875" style="116" bestFit="1" customWidth="1"/>
    <col min="12297" max="12297" width="18.140625" style="116" customWidth="1"/>
    <col min="12298" max="12299" width="9.140625" style="116"/>
    <col min="12300" max="12300" width="14" style="116" bestFit="1" customWidth="1"/>
    <col min="12301" max="12301" width="12" style="116" bestFit="1" customWidth="1"/>
    <col min="12302" max="12544" width="9.140625" style="116"/>
    <col min="12545" max="12545" width="14.5703125" style="116" customWidth="1"/>
    <col min="12546" max="12546" width="14.140625" style="116" customWidth="1"/>
    <col min="12547" max="12547" width="13.140625" style="116" customWidth="1"/>
    <col min="12548" max="12548" width="42.85546875" style="116" bestFit="1" customWidth="1"/>
    <col min="12549" max="12549" width="16.7109375" style="116" customWidth="1"/>
    <col min="12550" max="12550" width="10.140625" style="116" customWidth="1"/>
    <col min="12551" max="12551" width="13.85546875" style="116" customWidth="1"/>
    <col min="12552" max="12552" width="12.85546875" style="116" bestFit="1" customWidth="1"/>
    <col min="12553" max="12553" width="18.140625" style="116" customWidth="1"/>
    <col min="12554" max="12555" width="9.140625" style="116"/>
    <col min="12556" max="12556" width="14" style="116" bestFit="1" customWidth="1"/>
    <col min="12557" max="12557" width="12" style="116" bestFit="1" customWidth="1"/>
    <col min="12558" max="12800" width="9.140625" style="116"/>
    <col min="12801" max="12801" width="14.5703125" style="116" customWidth="1"/>
    <col min="12802" max="12802" width="14.140625" style="116" customWidth="1"/>
    <col min="12803" max="12803" width="13.140625" style="116" customWidth="1"/>
    <col min="12804" max="12804" width="42.85546875" style="116" bestFit="1" customWidth="1"/>
    <col min="12805" max="12805" width="16.7109375" style="116" customWidth="1"/>
    <col min="12806" max="12806" width="10.140625" style="116" customWidth="1"/>
    <col min="12807" max="12807" width="13.85546875" style="116" customWidth="1"/>
    <col min="12808" max="12808" width="12.85546875" style="116" bestFit="1" customWidth="1"/>
    <col min="12809" max="12809" width="18.140625" style="116" customWidth="1"/>
    <col min="12810" max="12811" width="9.140625" style="116"/>
    <col min="12812" max="12812" width="14" style="116" bestFit="1" customWidth="1"/>
    <col min="12813" max="12813" width="12" style="116" bestFit="1" customWidth="1"/>
    <col min="12814" max="13056" width="9.140625" style="116"/>
    <col min="13057" max="13057" width="14.5703125" style="116" customWidth="1"/>
    <col min="13058" max="13058" width="14.140625" style="116" customWidth="1"/>
    <col min="13059" max="13059" width="13.140625" style="116" customWidth="1"/>
    <col min="13060" max="13060" width="42.85546875" style="116" bestFit="1" customWidth="1"/>
    <col min="13061" max="13061" width="16.7109375" style="116" customWidth="1"/>
    <col min="13062" max="13062" width="10.140625" style="116" customWidth="1"/>
    <col min="13063" max="13063" width="13.85546875" style="116" customWidth="1"/>
    <col min="13064" max="13064" width="12.85546875" style="116" bestFit="1" customWidth="1"/>
    <col min="13065" max="13065" width="18.140625" style="116" customWidth="1"/>
    <col min="13066" max="13067" width="9.140625" style="116"/>
    <col min="13068" max="13068" width="14" style="116" bestFit="1" customWidth="1"/>
    <col min="13069" max="13069" width="12" style="116" bestFit="1" customWidth="1"/>
    <col min="13070" max="13312" width="9.140625" style="116"/>
    <col min="13313" max="13313" width="14.5703125" style="116" customWidth="1"/>
    <col min="13314" max="13314" width="14.140625" style="116" customWidth="1"/>
    <col min="13315" max="13315" width="13.140625" style="116" customWidth="1"/>
    <col min="13316" max="13316" width="42.85546875" style="116" bestFit="1" customWidth="1"/>
    <col min="13317" max="13317" width="16.7109375" style="116" customWidth="1"/>
    <col min="13318" max="13318" width="10.140625" style="116" customWidth="1"/>
    <col min="13319" max="13319" width="13.85546875" style="116" customWidth="1"/>
    <col min="13320" max="13320" width="12.85546875" style="116" bestFit="1" customWidth="1"/>
    <col min="13321" max="13321" width="18.140625" style="116" customWidth="1"/>
    <col min="13322" max="13323" width="9.140625" style="116"/>
    <col min="13324" max="13324" width="14" style="116" bestFit="1" customWidth="1"/>
    <col min="13325" max="13325" width="12" style="116" bestFit="1" customWidth="1"/>
    <col min="13326" max="13568" width="9.140625" style="116"/>
    <col min="13569" max="13569" width="14.5703125" style="116" customWidth="1"/>
    <col min="13570" max="13570" width="14.140625" style="116" customWidth="1"/>
    <col min="13571" max="13571" width="13.140625" style="116" customWidth="1"/>
    <col min="13572" max="13572" width="42.85546875" style="116" bestFit="1" customWidth="1"/>
    <col min="13573" max="13573" width="16.7109375" style="116" customWidth="1"/>
    <col min="13574" max="13574" width="10.140625" style="116" customWidth="1"/>
    <col min="13575" max="13575" width="13.85546875" style="116" customWidth="1"/>
    <col min="13576" max="13576" width="12.85546875" style="116" bestFit="1" customWidth="1"/>
    <col min="13577" max="13577" width="18.140625" style="116" customWidth="1"/>
    <col min="13578" max="13579" width="9.140625" style="116"/>
    <col min="13580" max="13580" width="14" style="116" bestFit="1" customWidth="1"/>
    <col min="13581" max="13581" width="12" style="116" bestFit="1" customWidth="1"/>
    <col min="13582" max="13824" width="9.140625" style="116"/>
    <col min="13825" max="13825" width="14.5703125" style="116" customWidth="1"/>
    <col min="13826" max="13826" width="14.140625" style="116" customWidth="1"/>
    <col min="13827" max="13827" width="13.140625" style="116" customWidth="1"/>
    <col min="13828" max="13828" width="42.85546875" style="116" bestFit="1" customWidth="1"/>
    <col min="13829" max="13829" width="16.7109375" style="116" customWidth="1"/>
    <col min="13830" max="13830" width="10.140625" style="116" customWidth="1"/>
    <col min="13831" max="13831" width="13.85546875" style="116" customWidth="1"/>
    <col min="13832" max="13832" width="12.85546875" style="116" bestFit="1" customWidth="1"/>
    <col min="13833" max="13833" width="18.140625" style="116" customWidth="1"/>
    <col min="13834" max="13835" width="9.140625" style="116"/>
    <col min="13836" max="13836" width="14" style="116" bestFit="1" customWidth="1"/>
    <col min="13837" max="13837" width="12" style="116" bestFit="1" customWidth="1"/>
    <col min="13838" max="14080" width="9.140625" style="116"/>
    <col min="14081" max="14081" width="14.5703125" style="116" customWidth="1"/>
    <col min="14082" max="14082" width="14.140625" style="116" customWidth="1"/>
    <col min="14083" max="14083" width="13.140625" style="116" customWidth="1"/>
    <col min="14084" max="14084" width="42.85546875" style="116" bestFit="1" customWidth="1"/>
    <col min="14085" max="14085" width="16.7109375" style="116" customWidth="1"/>
    <col min="14086" max="14086" width="10.140625" style="116" customWidth="1"/>
    <col min="14087" max="14087" width="13.85546875" style="116" customWidth="1"/>
    <col min="14088" max="14088" width="12.85546875" style="116" bestFit="1" customWidth="1"/>
    <col min="14089" max="14089" width="18.140625" style="116" customWidth="1"/>
    <col min="14090" max="14091" width="9.140625" style="116"/>
    <col min="14092" max="14092" width="14" style="116" bestFit="1" customWidth="1"/>
    <col min="14093" max="14093" width="12" style="116" bestFit="1" customWidth="1"/>
    <col min="14094" max="14336" width="9.140625" style="116"/>
    <col min="14337" max="14337" width="14.5703125" style="116" customWidth="1"/>
    <col min="14338" max="14338" width="14.140625" style="116" customWidth="1"/>
    <col min="14339" max="14339" width="13.140625" style="116" customWidth="1"/>
    <col min="14340" max="14340" width="42.85546875" style="116" bestFit="1" customWidth="1"/>
    <col min="14341" max="14341" width="16.7109375" style="116" customWidth="1"/>
    <col min="14342" max="14342" width="10.140625" style="116" customWidth="1"/>
    <col min="14343" max="14343" width="13.85546875" style="116" customWidth="1"/>
    <col min="14344" max="14344" width="12.85546875" style="116" bestFit="1" customWidth="1"/>
    <col min="14345" max="14345" width="18.140625" style="116" customWidth="1"/>
    <col min="14346" max="14347" width="9.140625" style="116"/>
    <col min="14348" max="14348" width="14" style="116" bestFit="1" customWidth="1"/>
    <col min="14349" max="14349" width="12" style="116" bestFit="1" customWidth="1"/>
    <col min="14350" max="14592" width="9.140625" style="116"/>
    <col min="14593" max="14593" width="14.5703125" style="116" customWidth="1"/>
    <col min="14594" max="14594" width="14.140625" style="116" customWidth="1"/>
    <col min="14595" max="14595" width="13.140625" style="116" customWidth="1"/>
    <col min="14596" max="14596" width="42.85546875" style="116" bestFit="1" customWidth="1"/>
    <col min="14597" max="14597" width="16.7109375" style="116" customWidth="1"/>
    <col min="14598" max="14598" width="10.140625" style="116" customWidth="1"/>
    <col min="14599" max="14599" width="13.85546875" style="116" customWidth="1"/>
    <col min="14600" max="14600" width="12.85546875" style="116" bestFit="1" customWidth="1"/>
    <col min="14601" max="14601" width="18.140625" style="116" customWidth="1"/>
    <col min="14602" max="14603" width="9.140625" style="116"/>
    <col min="14604" max="14604" width="14" style="116" bestFit="1" customWidth="1"/>
    <col min="14605" max="14605" width="12" style="116" bestFit="1" customWidth="1"/>
    <col min="14606" max="14848" width="9.140625" style="116"/>
    <col min="14849" max="14849" width="14.5703125" style="116" customWidth="1"/>
    <col min="14850" max="14850" width="14.140625" style="116" customWidth="1"/>
    <col min="14851" max="14851" width="13.140625" style="116" customWidth="1"/>
    <col min="14852" max="14852" width="42.85546875" style="116" bestFit="1" customWidth="1"/>
    <col min="14853" max="14853" width="16.7109375" style="116" customWidth="1"/>
    <col min="14854" max="14854" width="10.140625" style="116" customWidth="1"/>
    <col min="14855" max="14855" width="13.85546875" style="116" customWidth="1"/>
    <col min="14856" max="14856" width="12.85546875" style="116" bestFit="1" customWidth="1"/>
    <col min="14857" max="14857" width="18.140625" style="116" customWidth="1"/>
    <col min="14858" max="14859" width="9.140625" style="116"/>
    <col min="14860" max="14860" width="14" style="116" bestFit="1" customWidth="1"/>
    <col min="14861" max="14861" width="12" style="116" bestFit="1" customWidth="1"/>
    <col min="14862" max="15104" width="9.140625" style="116"/>
    <col min="15105" max="15105" width="14.5703125" style="116" customWidth="1"/>
    <col min="15106" max="15106" width="14.140625" style="116" customWidth="1"/>
    <col min="15107" max="15107" width="13.140625" style="116" customWidth="1"/>
    <col min="15108" max="15108" width="42.85546875" style="116" bestFit="1" customWidth="1"/>
    <col min="15109" max="15109" width="16.7109375" style="116" customWidth="1"/>
    <col min="15110" max="15110" width="10.140625" style="116" customWidth="1"/>
    <col min="15111" max="15111" width="13.85546875" style="116" customWidth="1"/>
    <col min="15112" max="15112" width="12.85546875" style="116" bestFit="1" customWidth="1"/>
    <col min="15113" max="15113" width="18.140625" style="116" customWidth="1"/>
    <col min="15114" max="15115" width="9.140625" style="116"/>
    <col min="15116" max="15116" width="14" style="116" bestFit="1" customWidth="1"/>
    <col min="15117" max="15117" width="12" style="116" bestFit="1" customWidth="1"/>
    <col min="15118" max="15360" width="9.140625" style="116"/>
    <col min="15361" max="15361" width="14.5703125" style="116" customWidth="1"/>
    <col min="15362" max="15362" width="14.140625" style="116" customWidth="1"/>
    <col min="15363" max="15363" width="13.140625" style="116" customWidth="1"/>
    <col min="15364" max="15364" width="42.85546875" style="116" bestFit="1" customWidth="1"/>
    <col min="15365" max="15365" width="16.7109375" style="116" customWidth="1"/>
    <col min="15366" max="15366" width="10.140625" style="116" customWidth="1"/>
    <col min="15367" max="15367" width="13.85546875" style="116" customWidth="1"/>
    <col min="15368" max="15368" width="12.85546875" style="116" bestFit="1" customWidth="1"/>
    <col min="15369" max="15369" width="18.140625" style="116" customWidth="1"/>
    <col min="15370" max="15371" width="9.140625" style="116"/>
    <col min="15372" max="15372" width="14" style="116" bestFit="1" customWidth="1"/>
    <col min="15373" max="15373" width="12" style="116" bestFit="1" customWidth="1"/>
    <col min="15374" max="15616" width="9.140625" style="116"/>
    <col min="15617" max="15617" width="14.5703125" style="116" customWidth="1"/>
    <col min="15618" max="15618" width="14.140625" style="116" customWidth="1"/>
    <col min="15619" max="15619" width="13.140625" style="116" customWidth="1"/>
    <col min="15620" max="15620" width="42.85546875" style="116" bestFit="1" customWidth="1"/>
    <col min="15621" max="15621" width="16.7109375" style="116" customWidth="1"/>
    <col min="15622" max="15622" width="10.140625" style="116" customWidth="1"/>
    <col min="15623" max="15623" width="13.85546875" style="116" customWidth="1"/>
    <col min="15624" max="15624" width="12.85546875" style="116" bestFit="1" customWidth="1"/>
    <col min="15625" max="15625" width="18.140625" style="116" customWidth="1"/>
    <col min="15626" max="15627" width="9.140625" style="116"/>
    <col min="15628" max="15628" width="14" style="116" bestFit="1" customWidth="1"/>
    <col min="15629" max="15629" width="12" style="116" bestFit="1" customWidth="1"/>
    <col min="15630" max="15872" width="9.140625" style="116"/>
    <col min="15873" max="15873" width="14.5703125" style="116" customWidth="1"/>
    <col min="15874" max="15874" width="14.140625" style="116" customWidth="1"/>
    <col min="15875" max="15875" width="13.140625" style="116" customWidth="1"/>
    <col min="15876" max="15876" width="42.85546875" style="116" bestFit="1" customWidth="1"/>
    <col min="15877" max="15877" width="16.7109375" style="116" customWidth="1"/>
    <col min="15878" max="15878" width="10.140625" style="116" customWidth="1"/>
    <col min="15879" max="15879" width="13.85546875" style="116" customWidth="1"/>
    <col min="15880" max="15880" width="12.85546875" style="116" bestFit="1" customWidth="1"/>
    <col min="15881" max="15881" width="18.140625" style="116" customWidth="1"/>
    <col min="15882" max="15883" width="9.140625" style="116"/>
    <col min="15884" max="15884" width="14" style="116" bestFit="1" customWidth="1"/>
    <col min="15885" max="15885" width="12" style="116" bestFit="1" customWidth="1"/>
    <col min="15886" max="16128" width="9.140625" style="116"/>
    <col min="16129" max="16129" width="14.5703125" style="116" customWidth="1"/>
    <col min="16130" max="16130" width="14.140625" style="116" customWidth="1"/>
    <col min="16131" max="16131" width="13.140625" style="116" customWidth="1"/>
    <col min="16132" max="16132" width="42.85546875" style="116" bestFit="1" customWidth="1"/>
    <col min="16133" max="16133" width="16.7109375" style="116" customWidth="1"/>
    <col min="16134" max="16134" width="10.140625" style="116" customWidth="1"/>
    <col min="16135" max="16135" width="13.85546875" style="116" customWidth="1"/>
    <col min="16136" max="16136" width="12.85546875" style="116" bestFit="1" customWidth="1"/>
    <col min="16137" max="16137" width="18.140625" style="116" customWidth="1"/>
    <col min="16138" max="16139" width="9.140625" style="116"/>
    <col min="16140" max="16140" width="14" style="116" bestFit="1" customWidth="1"/>
    <col min="16141" max="16141" width="12" style="116" bestFit="1" customWidth="1"/>
    <col min="16142" max="16384" width="9.140625" style="116"/>
  </cols>
  <sheetData>
    <row r="1" spans="1:12" x14ac:dyDescent="0.25">
      <c r="D1" s="4"/>
      <c r="E1" s="4"/>
      <c r="F1" s="4"/>
      <c r="G1" s="196" t="s">
        <v>284</v>
      </c>
      <c r="H1" s="196"/>
      <c r="I1" s="196"/>
    </row>
    <row r="2" spans="1:12" ht="15.75" customHeight="1" x14ac:dyDescent="0.25">
      <c r="D2" s="196" t="s">
        <v>69</v>
      </c>
      <c r="E2" s="196"/>
      <c r="F2" s="196"/>
      <c r="G2" s="196"/>
      <c r="H2" s="196"/>
      <c r="I2" s="196"/>
      <c r="J2" s="106"/>
    </row>
    <row r="3" spans="1:12" ht="13.5" customHeight="1" x14ac:dyDescent="0.25">
      <c r="D3" s="4"/>
      <c r="E3" s="187" t="s">
        <v>16</v>
      </c>
      <c r="F3" s="187"/>
      <c r="G3" s="187"/>
      <c r="H3" s="187"/>
      <c r="I3" s="187"/>
    </row>
    <row r="5" spans="1:12" ht="38.25" customHeight="1" x14ac:dyDescent="0.25">
      <c r="A5" s="238" t="s">
        <v>285</v>
      </c>
      <c r="B5" s="238"/>
      <c r="C5" s="238"/>
      <c r="D5" s="238"/>
      <c r="E5" s="238"/>
      <c r="F5" s="238"/>
      <c r="G5" s="238"/>
      <c r="H5" s="238"/>
      <c r="I5" s="238"/>
    </row>
    <row r="6" spans="1:12" ht="21" customHeight="1" x14ac:dyDescent="0.25">
      <c r="A6" s="239" t="s">
        <v>26</v>
      </c>
      <c r="B6" s="239"/>
      <c r="C6" s="239"/>
      <c r="D6" s="239"/>
      <c r="E6" s="239"/>
      <c r="F6" s="239"/>
      <c r="G6" s="239"/>
      <c r="H6" s="239"/>
      <c r="I6" s="239"/>
    </row>
    <row r="7" spans="1:12" ht="21" customHeight="1" x14ac:dyDescent="0.25">
      <c r="A7" s="228" t="s">
        <v>286</v>
      </c>
      <c r="B7" s="228"/>
      <c r="C7" s="228"/>
      <c r="D7" s="228"/>
      <c r="E7" s="229" t="s">
        <v>287</v>
      </c>
      <c r="F7" s="229" t="s">
        <v>288</v>
      </c>
      <c r="G7" s="229" t="s">
        <v>289</v>
      </c>
      <c r="H7" s="232" t="s">
        <v>290</v>
      </c>
      <c r="I7" s="233"/>
    </row>
    <row r="8" spans="1:12" ht="39.75" customHeight="1" x14ac:dyDescent="0.25">
      <c r="A8" s="229" t="s">
        <v>291</v>
      </c>
      <c r="B8" s="232" t="s">
        <v>292</v>
      </c>
      <c r="C8" s="236"/>
      <c r="D8" s="233"/>
      <c r="E8" s="230"/>
      <c r="F8" s="230"/>
      <c r="G8" s="230"/>
      <c r="H8" s="234"/>
      <c r="I8" s="235"/>
    </row>
    <row r="9" spans="1:12" ht="84" customHeight="1" x14ac:dyDescent="0.25">
      <c r="A9" s="231"/>
      <c r="B9" s="234"/>
      <c r="C9" s="237"/>
      <c r="D9" s="235"/>
      <c r="E9" s="231"/>
      <c r="F9" s="231"/>
      <c r="G9" s="231"/>
      <c r="H9" s="117" t="s">
        <v>293</v>
      </c>
      <c r="I9" s="118" t="s">
        <v>294</v>
      </c>
      <c r="L9" s="129"/>
    </row>
    <row r="10" spans="1:12" ht="24" customHeight="1" x14ac:dyDescent="0.25">
      <c r="A10" s="123" t="s">
        <v>310</v>
      </c>
      <c r="B10" s="123" t="s">
        <v>311</v>
      </c>
      <c r="C10" s="123" t="s">
        <v>312</v>
      </c>
      <c r="D10" s="222" t="s">
        <v>313</v>
      </c>
      <c r="E10" s="223"/>
      <c r="F10" s="223"/>
      <c r="G10" s="223"/>
      <c r="H10" s="224"/>
      <c r="I10" s="120">
        <f>+I11</f>
        <v>-400000</v>
      </c>
      <c r="L10" s="129"/>
    </row>
    <row r="11" spans="1:12" ht="24" customHeight="1" x14ac:dyDescent="0.25">
      <c r="A11" s="121" t="s">
        <v>314</v>
      </c>
      <c r="B11" s="222" t="s">
        <v>94</v>
      </c>
      <c r="C11" s="223"/>
      <c r="D11" s="223"/>
      <c r="E11" s="223"/>
      <c r="F11" s="223"/>
      <c r="G11" s="223"/>
      <c r="H11" s="224"/>
      <c r="I11" s="120">
        <f>I13</f>
        <v>-400000</v>
      </c>
    </row>
    <row r="12" spans="1:12" ht="24" customHeight="1" x14ac:dyDescent="0.25">
      <c r="A12" s="131" t="s">
        <v>315</v>
      </c>
      <c r="B12" s="221" t="s">
        <v>299</v>
      </c>
      <c r="C12" s="221"/>
      <c r="D12" s="221"/>
      <c r="E12" s="133" t="s">
        <v>315</v>
      </c>
      <c r="F12" s="133" t="s">
        <v>315</v>
      </c>
      <c r="G12" s="131" t="s">
        <v>315</v>
      </c>
      <c r="H12" s="131" t="s">
        <v>315</v>
      </c>
      <c r="I12" s="132"/>
      <c r="L12" s="129"/>
    </row>
    <row r="13" spans="1:12" ht="24" customHeight="1" x14ac:dyDescent="0.25">
      <c r="A13" s="124" t="s">
        <v>316</v>
      </c>
      <c r="B13" s="218" t="s">
        <v>317</v>
      </c>
      <c r="C13" s="219"/>
      <c r="D13" s="220"/>
      <c r="E13" s="124" t="s">
        <v>318</v>
      </c>
      <c r="F13" s="124" t="s">
        <v>319</v>
      </c>
      <c r="G13" s="132"/>
      <c r="H13" s="132"/>
      <c r="I13" s="126">
        <f>'3'!J28</f>
        <v>-400000</v>
      </c>
    </row>
    <row r="14" spans="1:12" ht="24" customHeight="1" x14ac:dyDescent="0.25">
      <c r="A14" s="123" t="s">
        <v>310</v>
      </c>
      <c r="B14" s="123" t="s">
        <v>311</v>
      </c>
      <c r="C14" s="123" t="s">
        <v>320</v>
      </c>
      <c r="D14" s="222" t="s">
        <v>321</v>
      </c>
      <c r="E14" s="223"/>
      <c r="F14" s="223"/>
      <c r="G14" s="223"/>
      <c r="H14" s="224"/>
      <c r="I14" s="120">
        <f>+I15+I18+I21+I24</f>
        <v>-121999</v>
      </c>
    </row>
    <row r="15" spans="1:12" ht="33.75" customHeight="1" x14ac:dyDescent="0.25">
      <c r="A15" s="121" t="s">
        <v>322</v>
      </c>
      <c r="B15" s="222" t="s">
        <v>123</v>
      </c>
      <c r="C15" s="223"/>
      <c r="D15" s="223"/>
      <c r="E15" s="223"/>
      <c r="F15" s="223"/>
      <c r="G15" s="223"/>
      <c r="H15" s="224"/>
      <c r="I15" s="120">
        <f>I17</f>
        <v>-17183.3</v>
      </c>
    </row>
    <row r="16" spans="1:12" ht="24" customHeight="1" x14ac:dyDescent="0.25">
      <c r="A16" s="131" t="s">
        <v>315</v>
      </c>
      <c r="B16" s="221" t="s">
        <v>299</v>
      </c>
      <c r="C16" s="221"/>
      <c r="D16" s="221"/>
      <c r="E16" s="133" t="s">
        <v>315</v>
      </c>
      <c r="F16" s="133" t="s">
        <v>315</v>
      </c>
      <c r="G16" s="131" t="s">
        <v>315</v>
      </c>
      <c r="H16" s="131" t="s">
        <v>315</v>
      </c>
      <c r="I16" s="132"/>
    </row>
    <row r="17" spans="1:9" ht="24" customHeight="1" x14ac:dyDescent="0.25">
      <c r="A17" s="124" t="s">
        <v>323</v>
      </c>
      <c r="B17" s="218" t="s">
        <v>324</v>
      </c>
      <c r="C17" s="219"/>
      <c r="D17" s="220"/>
      <c r="E17" s="124" t="s">
        <v>318</v>
      </c>
      <c r="F17" s="124" t="s">
        <v>319</v>
      </c>
      <c r="G17" s="132"/>
      <c r="H17" s="132"/>
      <c r="I17" s="126">
        <f>'3'!J63</f>
        <v>-17183.3</v>
      </c>
    </row>
    <row r="18" spans="1:9" ht="24" customHeight="1" x14ac:dyDescent="0.25">
      <c r="A18" s="121" t="s">
        <v>325</v>
      </c>
      <c r="B18" s="222" t="s">
        <v>136</v>
      </c>
      <c r="C18" s="223"/>
      <c r="D18" s="223"/>
      <c r="E18" s="223"/>
      <c r="F18" s="223"/>
      <c r="G18" s="223"/>
      <c r="H18" s="224"/>
      <c r="I18" s="120">
        <f>I20</f>
        <v>-3629.8</v>
      </c>
    </row>
    <row r="19" spans="1:9" ht="24" customHeight="1" x14ac:dyDescent="0.25">
      <c r="A19" s="131" t="s">
        <v>315</v>
      </c>
      <c r="B19" s="221" t="s">
        <v>299</v>
      </c>
      <c r="C19" s="221"/>
      <c r="D19" s="221"/>
      <c r="E19" s="133" t="s">
        <v>315</v>
      </c>
      <c r="F19" s="133" t="s">
        <v>315</v>
      </c>
      <c r="G19" s="131" t="s">
        <v>315</v>
      </c>
      <c r="H19" s="131" t="s">
        <v>315</v>
      </c>
      <c r="I19" s="132"/>
    </row>
    <row r="20" spans="1:9" ht="24" customHeight="1" x14ac:dyDescent="0.25">
      <c r="A20" s="124" t="s">
        <v>316</v>
      </c>
      <c r="B20" s="218" t="s">
        <v>317</v>
      </c>
      <c r="C20" s="219"/>
      <c r="D20" s="220"/>
      <c r="E20" s="124" t="s">
        <v>318</v>
      </c>
      <c r="F20" s="124" t="s">
        <v>319</v>
      </c>
      <c r="G20" s="132"/>
      <c r="H20" s="132"/>
      <c r="I20" s="126">
        <f>'3'!J66</f>
        <v>-3629.8</v>
      </c>
    </row>
    <row r="21" spans="1:9" ht="42.75" customHeight="1" x14ac:dyDescent="0.25">
      <c r="A21" s="121" t="s">
        <v>326</v>
      </c>
      <c r="B21" s="222" t="s">
        <v>98</v>
      </c>
      <c r="C21" s="223"/>
      <c r="D21" s="223"/>
      <c r="E21" s="223"/>
      <c r="F21" s="223"/>
      <c r="G21" s="223"/>
      <c r="H21" s="224"/>
      <c r="I21" s="120">
        <f>I23</f>
        <v>-33173.300000000003</v>
      </c>
    </row>
    <row r="22" spans="1:9" ht="24" customHeight="1" x14ac:dyDescent="0.25">
      <c r="A22" s="131" t="s">
        <v>315</v>
      </c>
      <c r="B22" s="221" t="s">
        <v>299</v>
      </c>
      <c r="C22" s="221"/>
      <c r="D22" s="221"/>
      <c r="E22" s="133" t="s">
        <v>315</v>
      </c>
      <c r="F22" s="133" t="s">
        <v>315</v>
      </c>
      <c r="G22" s="131" t="s">
        <v>315</v>
      </c>
      <c r="H22" s="131" t="s">
        <v>315</v>
      </c>
      <c r="I22" s="126"/>
    </row>
    <row r="23" spans="1:9" ht="24" customHeight="1" x14ac:dyDescent="0.25">
      <c r="A23" s="124" t="s">
        <v>316</v>
      </c>
      <c r="B23" s="218" t="s">
        <v>317</v>
      </c>
      <c r="C23" s="219"/>
      <c r="D23" s="220"/>
      <c r="E23" s="124" t="s">
        <v>318</v>
      </c>
      <c r="F23" s="124" t="s">
        <v>319</v>
      </c>
      <c r="G23" s="124"/>
      <c r="H23" s="125"/>
      <c r="I23" s="126">
        <f>'3'!J43</f>
        <v>-33173.300000000003</v>
      </c>
    </row>
    <row r="24" spans="1:9" ht="24" customHeight="1" x14ac:dyDescent="0.25">
      <c r="A24" s="121" t="s">
        <v>327</v>
      </c>
      <c r="B24" s="222" t="s">
        <v>328</v>
      </c>
      <c r="C24" s="223"/>
      <c r="D24" s="223"/>
      <c r="E24" s="223"/>
      <c r="F24" s="223"/>
      <c r="G24" s="223"/>
      <c r="H24" s="224"/>
      <c r="I24" s="120">
        <f>I26</f>
        <v>-68012.600000000006</v>
      </c>
    </row>
    <row r="25" spans="1:9" ht="24" customHeight="1" x14ac:dyDescent="0.25">
      <c r="A25" s="131" t="s">
        <v>315</v>
      </c>
      <c r="B25" s="221" t="s">
        <v>299</v>
      </c>
      <c r="C25" s="221"/>
      <c r="D25" s="221"/>
      <c r="E25" s="133" t="s">
        <v>315</v>
      </c>
      <c r="F25" s="133" t="s">
        <v>315</v>
      </c>
      <c r="G25" s="131" t="s">
        <v>315</v>
      </c>
      <c r="H25" s="131" t="s">
        <v>315</v>
      </c>
      <c r="I25" s="126"/>
    </row>
    <row r="26" spans="1:9" ht="24" customHeight="1" x14ac:dyDescent="0.25">
      <c r="A26" s="124" t="s">
        <v>316</v>
      </c>
      <c r="B26" s="218" t="s">
        <v>317</v>
      </c>
      <c r="C26" s="219"/>
      <c r="D26" s="220"/>
      <c r="E26" s="124" t="s">
        <v>318</v>
      </c>
      <c r="F26" s="124" t="s">
        <v>319</v>
      </c>
      <c r="G26" s="124"/>
      <c r="H26" s="125"/>
      <c r="I26" s="126">
        <f>'3'!J52</f>
        <v>-68012.600000000006</v>
      </c>
    </row>
    <row r="27" spans="1:9" ht="24" customHeight="1" x14ac:dyDescent="0.25">
      <c r="A27" s="123" t="s">
        <v>310</v>
      </c>
      <c r="B27" s="123" t="s">
        <v>311</v>
      </c>
      <c r="C27" s="123" t="s">
        <v>329</v>
      </c>
      <c r="D27" s="222" t="s">
        <v>162</v>
      </c>
      <c r="E27" s="223"/>
      <c r="F27" s="223"/>
      <c r="G27" s="223"/>
      <c r="H27" s="224"/>
      <c r="I27" s="120">
        <f>+I28</f>
        <v>-25000</v>
      </c>
    </row>
    <row r="28" spans="1:9" ht="24" customHeight="1" x14ac:dyDescent="0.25">
      <c r="A28" s="121" t="s">
        <v>330</v>
      </c>
      <c r="B28" s="222" t="s">
        <v>130</v>
      </c>
      <c r="C28" s="223"/>
      <c r="D28" s="223"/>
      <c r="E28" s="223"/>
      <c r="F28" s="223"/>
      <c r="G28" s="223"/>
      <c r="H28" s="224"/>
      <c r="I28" s="120">
        <f>I30</f>
        <v>-25000</v>
      </c>
    </row>
    <row r="29" spans="1:9" ht="24" customHeight="1" x14ac:dyDescent="0.25">
      <c r="A29" s="131" t="s">
        <v>315</v>
      </c>
      <c r="B29" s="221" t="s">
        <v>299</v>
      </c>
      <c r="C29" s="221"/>
      <c r="D29" s="221"/>
      <c r="E29" s="133" t="s">
        <v>315</v>
      </c>
      <c r="F29" s="133" t="s">
        <v>315</v>
      </c>
      <c r="G29" s="131" t="s">
        <v>315</v>
      </c>
      <c r="H29" s="131" t="s">
        <v>315</v>
      </c>
      <c r="I29" s="132"/>
    </row>
    <row r="30" spans="1:9" ht="24" customHeight="1" x14ac:dyDescent="0.25">
      <c r="A30" s="124" t="s">
        <v>331</v>
      </c>
      <c r="B30" s="218" t="s">
        <v>332</v>
      </c>
      <c r="C30" s="219"/>
      <c r="D30" s="220"/>
      <c r="E30" s="124" t="s">
        <v>318</v>
      </c>
      <c r="F30" s="124" t="s">
        <v>319</v>
      </c>
      <c r="G30" s="132"/>
      <c r="H30" s="132"/>
      <c r="I30" s="126">
        <f>'3'!J89</f>
        <v>-25000</v>
      </c>
    </row>
    <row r="31" spans="1:9" ht="28.5" customHeight="1" x14ac:dyDescent="0.25">
      <c r="A31" s="123" t="s">
        <v>295</v>
      </c>
      <c r="B31" s="123" t="s">
        <v>296</v>
      </c>
      <c r="C31" s="123" t="s">
        <v>297</v>
      </c>
      <c r="D31" s="222" t="s">
        <v>165</v>
      </c>
      <c r="E31" s="223"/>
      <c r="F31" s="223"/>
      <c r="G31" s="223"/>
      <c r="H31" s="224"/>
      <c r="I31" s="120">
        <f>+I32</f>
        <v>-400000</v>
      </c>
    </row>
    <row r="32" spans="1:9" ht="28.5" customHeight="1" x14ac:dyDescent="0.25">
      <c r="A32" s="121" t="s">
        <v>298</v>
      </c>
      <c r="B32" s="222" t="s">
        <v>166</v>
      </c>
      <c r="C32" s="223"/>
      <c r="D32" s="223"/>
      <c r="E32" s="223"/>
      <c r="F32" s="223"/>
      <c r="G32" s="223"/>
      <c r="H32" s="224"/>
      <c r="I32" s="120">
        <f>I34</f>
        <v>-400000</v>
      </c>
    </row>
    <row r="33" spans="1:12" ht="22.5" customHeight="1" x14ac:dyDescent="0.25">
      <c r="A33" s="122"/>
      <c r="B33" s="221" t="s">
        <v>299</v>
      </c>
      <c r="C33" s="221"/>
      <c r="D33" s="221"/>
      <c r="E33" s="119"/>
      <c r="F33" s="119"/>
      <c r="G33" s="124"/>
      <c r="H33" s="119"/>
      <c r="I33" s="118"/>
    </row>
    <row r="34" spans="1:12" ht="26.25" customHeight="1" x14ac:dyDescent="0.25">
      <c r="A34" s="124" t="s">
        <v>300</v>
      </c>
      <c r="B34" s="218" t="s">
        <v>301</v>
      </c>
      <c r="C34" s="219"/>
      <c r="D34" s="220"/>
      <c r="E34" s="124" t="s">
        <v>302</v>
      </c>
      <c r="F34" s="124" t="s">
        <v>303</v>
      </c>
      <c r="G34" s="124"/>
      <c r="H34" s="119"/>
      <c r="I34" s="126">
        <f>'6'!F195</f>
        <v>-400000</v>
      </c>
    </row>
    <row r="35" spans="1:12" ht="26.25" customHeight="1" x14ac:dyDescent="0.25">
      <c r="A35" s="123" t="s">
        <v>310</v>
      </c>
      <c r="B35" s="123" t="s">
        <v>333</v>
      </c>
      <c r="C35" s="123" t="s">
        <v>329</v>
      </c>
      <c r="D35" s="222" t="s">
        <v>167</v>
      </c>
      <c r="E35" s="223"/>
      <c r="F35" s="223"/>
      <c r="G35" s="223"/>
      <c r="H35" s="224"/>
      <c r="I35" s="120">
        <f>+I36</f>
        <v>-400000</v>
      </c>
    </row>
    <row r="36" spans="1:12" ht="26.25" customHeight="1" x14ac:dyDescent="0.25">
      <c r="A36" s="121" t="s">
        <v>334</v>
      </c>
      <c r="B36" s="222" t="s">
        <v>120</v>
      </c>
      <c r="C36" s="223"/>
      <c r="D36" s="223"/>
      <c r="E36" s="223"/>
      <c r="F36" s="223"/>
      <c r="G36" s="223"/>
      <c r="H36" s="224"/>
      <c r="I36" s="120">
        <f>I38</f>
        <v>-400000</v>
      </c>
    </row>
    <row r="37" spans="1:12" ht="26.25" customHeight="1" x14ac:dyDescent="0.25">
      <c r="A37" s="131" t="s">
        <v>315</v>
      </c>
      <c r="B37" s="221" t="s">
        <v>299</v>
      </c>
      <c r="C37" s="221"/>
      <c r="D37" s="221"/>
      <c r="E37" s="133" t="s">
        <v>315</v>
      </c>
      <c r="F37" s="133" t="s">
        <v>315</v>
      </c>
      <c r="G37" s="131" t="s">
        <v>315</v>
      </c>
      <c r="H37" s="131" t="s">
        <v>315</v>
      </c>
      <c r="I37" s="118"/>
    </row>
    <row r="38" spans="1:12" ht="26.25" customHeight="1" x14ac:dyDescent="0.25">
      <c r="A38" s="124" t="s">
        <v>335</v>
      </c>
      <c r="B38" s="218" t="s">
        <v>336</v>
      </c>
      <c r="C38" s="219"/>
      <c r="D38" s="220"/>
      <c r="E38" s="124" t="s">
        <v>302</v>
      </c>
      <c r="F38" s="124" t="s">
        <v>303</v>
      </c>
      <c r="G38" s="132"/>
      <c r="H38" s="132"/>
      <c r="I38" s="126">
        <f>'6'!F150</f>
        <v>-400000</v>
      </c>
    </row>
    <row r="39" spans="1:12" ht="24.75" customHeight="1" x14ac:dyDescent="0.25">
      <c r="A39" s="119" t="s">
        <v>295</v>
      </c>
      <c r="B39" s="119" t="s">
        <v>304</v>
      </c>
      <c r="C39" s="119" t="s">
        <v>297</v>
      </c>
      <c r="D39" s="222" t="s">
        <v>52</v>
      </c>
      <c r="E39" s="223"/>
      <c r="F39" s="223"/>
      <c r="G39" s="223"/>
      <c r="H39" s="224"/>
      <c r="I39" s="120">
        <f>+I40+I43</f>
        <v>269000</v>
      </c>
    </row>
    <row r="40" spans="1:12" ht="32.25" customHeight="1" x14ac:dyDescent="0.25">
      <c r="A40" s="121" t="s">
        <v>305</v>
      </c>
      <c r="B40" s="222" t="s">
        <v>174</v>
      </c>
      <c r="C40" s="223"/>
      <c r="D40" s="223"/>
      <c r="E40" s="223"/>
      <c r="F40" s="223"/>
      <c r="G40" s="223"/>
      <c r="H40" s="224"/>
      <c r="I40" s="120">
        <f>I42</f>
        <v>309000</v>
      </c>
    </row>
    <row r="41" spans="1:12" ht="21" customHeight="1" x14ac:dyDescent="0.25">
      <c r="A41" s="127"/>
      <c r="B41" s="225" t="s">
        <v>306</v>
      </c>
      <c r="C41" s="226"/>
      <c r="D41" s="227"/>
      <c r="E41" s="119"/>
      <c r="F41" s="119"/>
      <c r="G41" s="124"/>
      <c r="H41" s="119"/>
      <c r="I41" s="117"/>
      <c r="L41" s="129"/>
    </row>
    <row r="42" spans="1:12" ht="22.5" customHeight="1" x14ac:dyDescent="0.25">
      <c r="A42" s="124" t="s">
        <v>307</v>
      </c>
      <c r="B42" s="218" t="s">
        <v>308</v>
      </c>
      <c r="C42" s="219"/>
      <c r="D42" s="220"/>
      <c r="E42" s="124" t="s">
        <v>352</v>
      </c>
      <c r="F42" s="124" t="s">
        <v>309</v>
      </c>
      <c r="G42" s="130">
        <v>124800</v>
      </c>
      <c r="H42" s="130">
        <f>I42/G42*1000</f>
        <v>2475.9615384615381</v>
      </c>
      <c r="I42" s="126">
        <v>309000</v>
      </c>
    </row>
    <row r="43" spans="1:12" ht="24" customHeight="1" x14ac:dyDescent="0.25">
      <c r="A43" s="121" t="s">
        <v>337</v>
      </c>
      <c r="B43" s="222" t="s">
        <v>172</v>
      </c>
      <c r="C43" s="223"/>
      <c r="D43" s="223"/>
      <c r="E43" s="223"/>
      <c r="F43" s="223"/>
      <c r="G43" s="223"/>
      <c r="H43" s="224"/>
      <c r="I43" s="120">
        <f>I45+I46</f>
        <v>-40000</v>
      </c>
    </row>
    <row r="44" spans="1:12" ht="24" customHeight="1" x14ac:dyDescent="0.25">
      <c r="A44" s="128"/>
      <c r="B44" s="221" t="s">
        <v>299</v>
      </c>
      <c r="C44" s="221"/>
      <c r="D44" s="221"/>
      <c r="E44" s="123"/>
      <c r="F44" s="123"/>
      <c r="G44" s="124"/>
      <c r="H44" s="123"/>
      <c r="I44" s="117"/>
    </row>
    <row r="45" spans="1:12" ht="24" customHeight="1" x14ac:dyDescent="0.25">
      <c r="A45" s="124" t="s">
        <v>338</v>
      </c>
      <c r="B45" s="218" t="s">
        <v>339</v>
      </c>
      <c r="C45" s="219"/>
      <c r="D45" s="220"/>
      <c r="E45" s="124" t="s">
        <v>342</v>
      </c>
      <c r="F45" s="124" t="s">
        <v>319</v>
      </c>
      <c r="G45" s="130"/>
      <c r="H45" s="130"/>
      <c r="I45" s="126">
        <f>'3'!J162</f>
        <v>-10000</v>
      </c>
    </row>
    <row r="46" spans="1:12" ht="24" customHeight="1" x14ac:dyDescent="0.25">
      <c r="A46" s="124" t="s">
        <v>340</v>
      </c>
      <c r="B46" s="218" t="s">
        <v>341</v>
      </c>
      <c r="C46" s="219"/>
      <c r="D46" s="220"/>
      <c r="E46" s="124" t="s">
        <v>342</v>
      </c>
      <c r="F46" s="124" t="s">
        <v>319</v>
      </c>
      <c r="G46" s="130"/>
      <c r="H46" s="130"/>
      <c r="I46" s="126">
        <f>'3'!J163</f>
        <v>-30000</v>
      </c>
    </row>
    <row r="47" spans="1:12" ht="22.5" customHeight="1" x14ac:dyDescent="0.25">
      <c r="A47" s="123" t="s">
        <v>310</v>
      </c>
      <c r="B47" s="123" t="s">
        <v>343</v>
      </c>
      <c r="C47" s="123" t="s">
        <v>312</v>
      </c>
      <c r="D47" s="222" t="s">
        <v>344</v>
      </c>
      <c r="E47" s="223"/>
      <c r="F47" s="223"/>
      <c r="G47" s="223"/>
      <c r="H47" s="224"/>
      <c r="I47" s="120">
        <f>+I48+I51</f>
        <v>-42916</v>
      </c>
    </row>
    <row r="48" spans="1:12" ht="22.5" customHeight="1" x14ac:dyDescent="0.25">
      <c r="A48" s="121" t="s">
        <v>345</v>
      </c>
      <c r="B48" s="222" t="s">
        <v>105</v>
      </c>
      <c r="C48" s="223"/>
      <c r="D48" s="223"/>
      <c r="E48" s="223"/>
      <c r="F48" s="223"/>
      <c r="G48" s="223"/>
      <c r="H48" s="224"/>
      <c r="I48" s="120">
        <f>I50</f>
        <v>-12916</v>
      </c>
    </row>
    <row r="49" spans="1:9" ht="22.5" customHeight="1" x14ac:dyDescent="0.25">
      <c r="A49" s="131" t="s">
        <v>315</v>
      </c>
      <c r="B49" s="221" t="s">
        <v>299</v>
      </c>
      <c r="C49" s="221"/>
      <c r="D49" s="221"/>
      <c r="E49" s="133" t="s">
        <v>315</v>
      </c>
      <c r="F49" s="133" t="s">
        <v>315</v>
      </c>
      <c r="G49" s="131" t="s">
        <v>315</v>
      </c>
      <c r="H49" s="131" t="s">
        <v>315</v>
      </c>
      <c r="I49" s="117"/>
    </row>
    <row r="50" spans="1:9" ht="22.5" customHeight="1" x14ac:dyDescent="0.25">
      <c r="A50" s="124" t="s">
        <v>316</v>
      </c>
      <c r="B50" s="218" t="s">
        <v>317</v>
      </c>
      <c r="C50" s="219"/>
      <c r="D50" s="220"/>
      <c r="E50" s="124" t="s">
        <v>318</v>
      </c>
      <c r="F50" s="124" t="s">
        <v>319</v>
      </c>
      <c r="G50" s="132"/>
      <c r="H50" s="132"/>
      <c r="I50" s="126">
        <f>'3'!J197</f>
        <v>-12916</v>
      </c>
    </row>
    <row r="51" spans="1:9" ht="34.5" customHeight="1" x14ac:dyDescent="0.25">
      <c r="A51" s="121" t="s">
        <v>346</v>
      </c>
      <c r="B51" s="222" t="s">
        <v>111</v>
      </c>
      <c r="C51" s="223"/>
      <c r="D51" s="223"/>
      <c r="E51" s="218"/>
      <c r="F51" s="219"/>
      <c r="G51" s="220"/>
      <c r="H51" s="125"/>
      <c r="I51" s="120">
        <f>I53</f>
        <v>-30000</v>
      </c>
    </row>
    <row r="52" spans="1:9" ht="22.5" customHeight="1" x14ac:dyDescent="0.25">
      <c r="A52" s="131" t="s">
        <v>315</v>
      </c>
      <c r="B52" s="221" t="s">
        <v>299</v>
      </c>
      <c r="C52" s="221"/>
      <c r="D52" s="221"/>
      <c r="E52" s="133" t="s">
        <v>315</v>
      </c>
      <c r="F52" s="133" t="s">
        <v>315</v>
      </c>
      <c r="G52" s="131" t="s">
        <v>315</v>
      </c>
      <c r="H52" s="131" t="s">
        <v>315</v>
      </c>
      <c r="I52" s="117"/>
    </row>
    <row r="53" spans="1:9" ht="22.5" customHeight="1" x14ac:dyDescent="0.25">
      <c r="A53" s="124" t="s">
        <v>347</v>
      </c>
      <c r="B53" s="218" t="s">
        <v>348</v>
      </c>
      <c r="C53" s="219"/>
      <c r="D53" s="220"/>
      <c r="E53" s="124" t="s">
        <v>318</v>
      </c>
      <c r="F53" s="124" t="s">
        <v>319</v>
      </c>
      <c r="G53" s="132"/>
      <c r="H53" s="132"/>
      <c r="I53" s="126">
        <f>'3'!J208</f>
        <v>-30000</v>
      </c>
    </row>
  </sheetData>
  <mergeCells count="57">
    <mergeCell ref="B15:H15"/>
    <mergeCell ref="D10:H10"/>
    <mergeCell ref="B11:H11"/>
    <mergeCell ref="B12:D12"/>
    <mergeCell ref="B13:D13"/>
    <mergeCell ref="D14:H14"/>
    <mergeCell ref="G1:I1"/>
    <mergeCell ref="D2:I2"/>
    <mergeCell ref="E3:I3"/>
    <mergeCell ref="A5:I5"/>
    <mergeCell ref="A6:I6"/>
    <mergeCell ref="A7:D7"/>
    <mergeCell ref="E7:E9"/>
    <mergeCell ref="F7:F9"/>
    <mergeCell ref="G7:G9"/>
    <mergeCell ref="H7:I8"/>
    <mergeCell ref="A8:A9"/>
    <mergeCell ref="B8:D9"/>
    <mergeCell ref="B16:D16"/>
    <mergeCell ref="B17:D17"/>
    <mergeCell ref="B18:H18"/>
    <mergeCell ref="B19:D19"/>
    <mergeCell ref="B20:D20"/>
    <mergeCell ref="B26:D26"/>
    <mergeCell ref="B21:H21"/>
    <mergeCell ref="B22:D22"/>
    <mergeCell ref="B23:D23"/>
    <mergeCell ref="B24:H24"/>
    <mergeCell ref="B25:D25"/>
    <mergeCell ref="D27:H27"/>
    <mergeCell ref="B28:H28"/>
    <mergeCell ref="B29:D29"/>
    <mergeCell ref="B30:D30"/>
    <mergeCell ref="D35:H35"/>
    <mergeCell ref="D31:H31"/>
    <mergeCell ref="B32:H32"/>
    <mergeCell ref="B33:D33"/>
    <mergeCell ref="B34:D34"/>
    <mergeCell ref="B36:H36"/>
    <mergeCell ref="B37:D37"/>
    <mergeCell ref="B38:D38"/>
    <mergeCell ref="B43:H43"/>
    <mergeCell ref="B44:D44"/>
    <mergeCell ref="B40:H40"/>
    <mergeCell ref="B41:D41"/>
    <mergeCell ref="B42:D42"/>
    <mergeCell ref="D39:H39"/>
    <mergeCell ref="B45:D45"/>
    <mergeCell ref="B46:D46"/>
    <mergeCell ref="D47:H47"/>
    <mergeCell ref="B48:H48"/>
    <mergeCell ref="B49:D49"/>
    <mergeCell ref="B50:D50"/>
    <mergeCell ref="B52:D52"/>
    <mergeCell ref="B53:D53"/>
    <mergeCell ref="B51:D51"/>
    <mergeCell ref="E51:G51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https://mul2-moh.gov.am/tasks/168406/oneclick/Havelvatsner.xlsx?token=b285b576d8edd455dfbb766df9f1c9f1</cp:keywords>
  <cp:lastModifiedBy>Hasmik Mnatsakanyan</cp:lastModifiedBy>
  <cp:lastPrinted>2020-03-13T06:15:04Z</cp:lastPrinted>
  <dcterms:created xsi:type="dcterms:W3CDTF">1996-10-14T23:33:28Z</dcterms:created>
  <dcterms:modified xsi:type="dcterms:W3CDTF">2021-03-04T04:07:19Z</dcterms:modified>
</cp:coreProperties>
</file>