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menakKh\Desktop\2021 - ՏԿԵՆ-Տավուշ - 12122\"/>
    </mc:Choice>
  </mc:AlternateContent>
  <bookViews>
    <workbookView xWindow="0" yWindow="0" windowWidth="28800" windowHeight="11130"/>
  </bookViews>
  <sheets>
    <sheet name="Hav_1" sheetId="27" r:id="rId1"/>
    <sheet name="Hav_2" sheetId="32" r:id="rId2"/>
    <sheet name="Hav_3" sheetId="33" r:id="rId3"/>
    <sheet name="Hav_4" sheetId="34" r:id="rId4"/>
    <sheet name="Hav_5" sheetId="31" r:id="rId5"/>
    <sheet name="Hav_6" sheetId="28" r:id="rId6"/>
  </sheets>
  <definedNames>
    <definedName name="AgencyCode" localSheetId="1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åû" localSheetId="1">#REF!</definedName>
    <definedName name="åû" localSheetId="4">#REF!</definedName>
    <definedName name="åû">#REF!</definedName>
    <definedName name="Functional1" localSheetId="1">#REF!</definedName>
    <definedName name="Functional1" localSheetId="4">#REF!</definedName>
    <definedName name="Functional1">#REF!</definedName>
    <definedName name="mas" localSheetId="1">#REF!</definedName>
    <definedName name="mas" localSheetId="4">#REF!</definedName>
    <definedName name="mas">#REF!</definedName>
    <definedName name="mass" localSheetId="1">#REF!</definedName>
    <definedName name="mass" localSheetId="4">#REF!</definedName>
    <definedName name="mass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x" localSheetId="1">#REF!</definedName>
    <definedName name="x" localSheetId="4">#REF!</definedName>
    <definedName name="x">#REF!</definedName>
  </definedNames>
  <calcPr calcId="162913"/>
</workbook>
</file>

<file path=xl/calcChain.xml><?xml version="1.0" encoding="utf-8"?>
<calcChain xmlns="http://schemas.openxmlformats.org/spreadsheetml/2006/main">
  <c r="D59" i="28" l="1"/>
  <c r="D48" i="28"/>
  <c r="E15" i="34"/>
  <c r="E13" i="34" s="1"/>
  <c r="E11" i="34" s="1"/>
  <c r="E9" i="34" s="1"/>
  <c r="H48" i="32"/>
  <c r="H47" i="32" s="1"/>
  <c r="H46" i="32" s="1"/>
  <c r="H44" i="32" s="1"/>
  <c r="H42" i="32" s="1"/>
  <c r="H40" i="32"/>
  <c r="H38" i="32"/>
  <c r="H37" i="32" s="1"/>
  <c r="H35" i="32" s="1"/>
  <c r="H33" i="32" s="1"/>
  <c r="H32" i="32" s="1"/>
  <c r="H29" i="32" s="1"/>
  <c r="H27" i="32" s="1"/>
  <c r="H25" i="32" s="1"/>
  <c r="H24" i="32" s="1"/>
  <c r="H23" i="32" s="1"/>
  <c r="H22" i="32" s="1"/>
  <c r="H21" i="32" s="1"/>
  <c r="H19" i="32" s="1"/>
  <c r="H17" i="32" s="1"/>
  <c r="H16" i="32" s="1"/>
  <c r="H14" i="32" s="1"/>
  <c r="H12" i="32" s="1"/>
  <c r="H10" i="32" s="1"/>
  <c r="H9" i="32" s="1"/>
  <c r="H39" i="32"/>
  <c r="E25" i="27"/>
  <c r="E9" i="27" s="1"/>
  <c r="E10" i="27"/>
  <c r="D25" i="27"/>
  <c r="F15" i="34"/>
  <c r="F13" i="34" s="1"/>
  <c r="F11" i="34" s="1"/>
  <c r="F9" i="34" s="1"/>
  <c r="G15" i="34"/>
  <c r="G13" i="34" s="1"/>
  <c r="G11" i="34" s="1"/>
  <c r="G9" i="34" s="1"/>
  <c r="D15" i="34"/>
  <c r="D13" i="34" s="1"/>
  <c r="D11" i="34" s="1"/>
  <c r="D9" i="34" s="1"/>
  <c r="F13" i="33"/>
  <c r="F11" i="33" s="1"/>
  <c r="F9" i="33" s="1"/>
  <c r="G13" i="33"/>
  <c r="G11" i="33"/>
  <c r="G9" i="33" s="1"/>
  <c r="H13" i="33"/>
  <c r="H11" i="33" s="1"/>
  <c r="H9" i="33" s="1"/>
  <c r="E13" i="33"/>
  <c r="D14" i="33"/>
  <c r="D15" i="33"/>
  <c r="I48" i="32"/>
  <c r="I47" i="32" s="1"/>
  <c r="I46" i="32" s="1"/>
  <c r="I44" i="32" s="1"/>
  <c r="I42" i="32" s="1"/>
  <c r="J48" i="32"/>
  <c r="J47" i="32" s="1"/>
  <c r="J46" i="32" s="1"/>
  <c r="J44" i="32" s="1"/>
  <c r="J42" i="32" s="1"/>
  <c r="G48" i="32"/>
  <c r="G47" i="32" s="1"/>
  <c r="G46" i="32" s="1"/>
  <c r="G44" i="32" s="1"/>
  <c r="G42" i="32" s="1"/>
  <c r="D10" i="27"/>
  <c r="D9" i="27"/>
  <c r="E59" i="28"/>
  <c r="F59" i="28"/>
  <c r="E48" i="28"/>
  <c r="G40" i="32"/>
  <c r="G38" i="32" s="1"/>
  <c r="G37" i="32" s="1"/>
  <c r="G35" i="32" s="1"/>
  <c r="G33" i="32" s="1"/>
  <c r="G32" i="32" s="1"/>
  <c r="I40" i="32"/>
  <c r="I39" i="32"/>
  <c r="F25" i="27"/>
  <c r="F10" i="27"/>
  <c r="C59" i="28"/>
  <c r="C48" i="28"/>
  <c r="G10" i="27"/>
  <c r="G9" i="27"/>
  <c r="J40" i="32"/>
  <c r="J39" i="32"/>
  <c r="J38" i="32"/>
  <c r="J37" i="32"/>
  <c r="J35" i="32" s="1"/>
  <c r="J33" i="32" s="1"/>
  <c r="G25" i="27"/>
  <c r="F48" i="28"/>
  <c r="I38" i="32"/>
  <c r="I37" i="32"/>
  <c r="I35" i="32" s="1"/>
  <c r="I33" i="32" s="1"/>
  <c r="I32" i="32" s="1"/>
  <c r="E11" i="33"/>
  <c r="E9" i="33" s="1"/>
  <c r="D9" i="33" s="1"/>
  <c r="F9" i="27"/>
  <c r="G31" i="32"/>
  <c r="G29" i="32"/>
  <c r="G27" i="32" s="1"/>
  <c r="G25" i="32"/>
  <c r="G24" i="32" s="1"/>
  <c r="G23" i="32" s="1"/>
  <c r="G22" i="32" s="1"/>
  <c r="G21" i="32" s="1"/>
  <c r="G19" i="32" s="1"/>
  <c r="G17" i="32" s="1"/>
  <c r="G16" i="32" s="1"/>
  <c r="G14" i="32" s="1"/>
  <c r="G12" i="32" s="1"/>
  <c r="G10" i="32" s="1"/>
  <c r="G9" i="32" s="1"/>
  <c r="H31" i="32"/>
  <c r="I29" i="32" l="1"/>
  <c r="I27" i="32" s="1"/>
  <c r="I25" i="32" s="1"/>
  <c r="I24" i="32" s="1"/>
  <c r="I23" i="32" s="1"/>
  <c r="I22" i="32" s="1"/>
  <c r="I21" i="32" s="1"/>
  <c r="I19" i="32" s="1"/>
  <c r="I17" i="32" s="1"/>
  <c r="I16" i="32" s="1"/>
  <c r="I14" i="32" s="1"/>
  <c r="I12" i="32" s="1"/>
  <c r="I10" i="32" s="1"/>
  <c r="I9" i="32" s="1"/>
  <c r="I31" i="32"/>
  <c r="J32" i="32"/>
  <c r="G39" i="32"/>
  <c r="D11" i="33"/>
  <c r="D13" i="33"/>
  <c r="J29" i="32" l="1"/>
  <c r="J27" i="32" s="1"/>
  <c r="J25" i="32" s="1"/>
  <c r="J24" i="32" s="1"/>
  <c r="J23" i="32" s="1"/>
  <c r="J22" i="32" s="1"/>
  <c r="J21" i="32" s="1"/>
  <c r="J19" i="32" s="1"/>
  <c r="J17" i="32" s="1"/>
  <c r="J16" i="32" s="1"/>
  <c r="J14" i="32" s="1"/>
  <c r="J12" i="32" s="1"/>
  <c r="J10" i="32" s="1"/>
  <c r="J9" i="32" s="1"/>
  <c r="J31" i="32"/>
</calcChain>
</file>

<file path=xl/sharedStrings.xml><?xml version="1.0" encoding="utf-8"?>
<sst xmlns="http://schemas.openxmlformats.org/spreadsheetml/2006/main" count="320" uniqueCount="157">
  <si>
    <t>Արդյունքի չափորոշիչներ</t>
  </si>
  <si>
    <t>Ծրագրի դասիչը</t>
  </si>
  <si>
    <t>Ծրագրի անվանումը</t>
  </si>
  <si>
    <t>Ծրագրի միջոցառումները</t>
  </si>
  <si>
    <t>______________ ի    ___Ն որոշման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</si>
  <si>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</si>
  <si>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</si>
  <si>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</si>
  <si>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</si>
  <si>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</si>
  <si>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Ծրագրի միջոցառումներ</t>
  </si>
  <si>
    <t>Հավելված 3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</si>
  <si>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</si>
  <si>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</si>
  <si>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</si>
  <si>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</si>
  <si>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</si>
  <si>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</si>
  <si>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</si>
  <si>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</si>
  <si>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</si>
  <si>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</si>
  <si>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</si>
  <si>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</si>
  <si>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</si>
  <si>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</si>
  <si>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</si>
  <si>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</si>
  <si>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</si>
  <si>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</si>
  <si>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</si>
  <si>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ՀՀ կառավարություն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</si>
  <si>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</si>
  <si>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</si>
  <si>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</si>
  <si>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</si>
  <si>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</si>
  <si>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</si>
  <si>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</si>
  <si>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</si>
  <si>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</si>
  <si>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</si>
  <si>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</si>
  <si>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</si>
  <si>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</si>
  <si>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</si>
  <si>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</si>
  <si>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</si>
  <si>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</si>
  <si>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</t>
  </si>
  <si>
    <t>ՀՀ ՏԱՐԱԾՔԱՅԻՆ ԿԱՌԱՎԱՐՄԱՆ ԵՎ ԵՆԹԱԿԱՌՈՒՑՎԱԾՔՆԵՐԻ ՆԱԽԱՐԱՐՈՒԹՅՈՒՆ</t>
  </si>
  <si>
    <t>01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</si>
  <si>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</si>
  <si>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</si>
  <si>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</si>
  <si>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Տրանսֆերտների տրամադրում </t>
  </si>
  <si>
    <t xml:space="preserve"> ՀՀ տարածքային կառավարման և ենթակառուցվածքների նախարարություն </t>
  </si>
  <si>
    <t xml:space="preserve"> ՄԱՍ 1. ՊԵՏԱԿԱՆ ՄԱՐՄՆԻ ԳԾՈՎ ԱՐԴՅՈՒՆՔԱՅԻՆ (ԿԱՏԱՐՈՂԱԿԱՆ) ՑՈՒՑԱՆԻՇՆԵՐԸ </t>
  </si>
  <si>
    <t xml:space="preserve"> ՀՀ Տավուշի մարզպետարան</t>
  </si>
  <si>
    <t xml:space="preserve"> ՀՀ Տավուշի  մարզպետարան </t>
  </si>
  <si>
    <t>ՀՀ տարածքային կառավարման և ենթակառուցվածքների նախարարություն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</si>
  <si>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</si>
  <si>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</si>
  <si>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</si>
  <si>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08</t>
  </si>
  <si>
    <t xml:space="preserve"> Կառավարության տարբեր մակարդակների միջև իրականացվող ընդհանուր բնույթի տրանսֆերտներ</t>
  </si>
  <si>
    <t xml:space="preserve"> ԸՆԴՀԱՆՈՒՐ ԲՆՈՒՅԹԻ ՀԱՆՐԱՅԻՆ ԾԱՌԱՅՈՒԹՅՈՒՆՆԵՐ</t>
  </si>
  <si>
    <t>1212</t>
  </si>
  <si>
    <t xml:space="preserve"> Շահառուների ընտրության չափանիշները`</t>
  </si>
  <si>
    <t xml:space="preserve">Հրետակոծության հետևանքով հասցված վնասների փոխհատուցում </t>
  </si>
  <si>
    <t>Ծրագրային դասիչը</t>
  </si>
  <si>
    <t>ՀԻՄՆԱԿԱՆ ՄԻՋՈՑՆԵՐ</t>
  </si>
  <si>
    <t>ՈՉ ՖԻՆԱՆՍԱԿԱՆ ԱԿՏԻՎՆԵՐԻ ԳԾՈՎ ԾԱԽՍԵՐ</t>
  </si>
  <si>
    <t>Հավելված 4</t>
  </si>
  <si>
    <t>Հավելված 1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</si>
  <si>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</si>
  <si>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</si>
  <si>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</si>
  <si>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</si>
  <si>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</si>
  <si>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</si>
  <si>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</si>
  <si>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</si>
  <si>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</si>
  <si>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</si>
  <si>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թվում` ըստ կատարողների</t>
  </si>
  <si>
    <t>այդ թվում՝ ըստ ուղղությունների</t>
  </si>
  <si>
    <t>ՀՀ Տավուշի մարզպետարան</t>
  </si>
  <si>
    <t>Հավելված 6</t>
  </si>
  <si>
    <t>Հավելված 5</t>
  </si>
  <si>
    <t>ՀՀ Տավուշի մարզի Բերդ համայնքի Չինարի գյուղում բնակելի տան, օժանդակ շինությունների կառուցման և տարածքի բարեկարգման աշխատանքներ</t>
  </si>
  <si>
    <t>ԸՆԹԱՑԻԿ ԾԱԽՍԵՐ</t>
  </si>
  <si>
    <t>Հրետակոծության հետևանքով տուժած ՀՀ համայնքներ /բնակիչներ/</t>
  </si>
  <si>
    <t>Հրետակոծության հետևանքով ՀՀ Տավուշի մարզի սահմանամերձ համայնքներին (բնակիչներին) հասցված վնասների փոխհատուցում</t>
  </si>
  <si>
    <t>Բնակավայրերի քանակ, հատ</t>
  </si>
  <si>
    <t>ԾԱՌԱՅՈՒԹՅՈՒՆՆԵՐԻ ԵՎ ԱՊՐԱՆՔՆԵՐԻ ՁԵՌՔ ԲԵՐՈՒՄ</t>
  </si>
  <si>
    <t>ՇԵՆՔԵՐ ԵՎ ՇԻՆՈՒԹՅՈՒՆՆԵՐ</t>
  </si>
  <si>
    <t>Կառուցվող պուրակների թիվը, հատ</t>
  </si>
  <si>
    <t>Վերականգնվող տների թիվը, հատ</t>
  </si>
  <si>
    <t>Կառուցվող տների թիվը, հատ</t>
  </si>
  <si>
    <t>ԸՆԹԱՑԻԿ ՆՈՐՈԳՈՒՄ ԵՎ ՊԱՀՊԱՆՈՒՄ (ծառայություններ և նյութեր)</t>
  </si>
  <si>
    <t>- Շենքերի և կառույցների ընթացիկ նորոգում և պահպանում</t>
  </si>
  <si>
    <t>- Շենքերի և շինությունների շինարարություն</t>
  </si>
  <si>
    <t>Հրետակոծության հետևանքով հասցված վնասների վերականգնման աշխատանքներ</t>
  </si>
  <si>
    <t xml:space="preserve"> Հանրության կողմից անմիջականորեն օգտագործվող ակտիվների հետ կապված միջոցառումներ</t>
  </si>
  <si>
    <t xml:space="preserve">  Հանրության կողմից անմիջականորեն օգտագործվող ակտիվների հետ կապված միջոցառումներ</t>
  </si>
  <si>
    <t>ՀՀ կառավարության 2021 թվականի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</si>
  <si>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</si>
  <si>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 xml:space="preserve"> 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</si>
  <si>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>«ՀԱՅԱՍՏԱՆԻ ՀԱՆՐԱՊԵՏՈՒԹՅԱՆ 2021 ԹՎԱԿԱՆԻ ՊԵՏԱԿԱՆ ԲՅՈՒՋԵԻ ՄԱՍԻՆ» ՀԱՅԱՍՏԱՆԻ ՀԱՆՐԱՊԵՏՈՒԹՅԱՆ
ՕՐԵՆՔԻ N 1 ՀԱՎԵԼՎԱԾԻ N 3 ԱՂՅՈՒՍԱԿՈՒՄ ԿԱՏԱՐՎՈՂ ԼՐԱՑՈՒՄՆԵՐԸ</t>
  </si>
  <si>
    <t xml:space="preserve">ՀՀ կառավարության  2021 թվականի </t>
  </si>
  <si>
    <t>ՀԱՅԱՍՏԱՆԻ ՀԱՆՐԱՊԵՏՈՒԹՅԱՆ ԿԱՌԱՎԱՐՈՒԹՅԱՆ 2020 ԹՎԱԿԱՆԻ ԴԵԿՏԵՄԲԵՐԻ 30-Ի  N 2215-Ն ՈՐՈՇՄԱՆ N 5 ՀԱՎԵԼՎԱԾԻ N 2 ԱՂՅՈՒՍԱԿՈՒՄ ԿԱՏԱՐՎՈՂ ԼՐԱՑՈՒՄՆԵՐԸ</t>
  </si>
  <si>
    <t>ՀԱՅԱՍՏԱՆԻ ՀԱՆՐԱՊԵՏՈՒԹՅԱՆ ԿԱՌԱՎԱՐՈՒԹՅԱՆ 2020 ԹՎԱԿԱՆԻ ԴԵԿՏԵՄԲԵՐԻ 30-Ի N 2215-Ն ՈՐՈՇՄԱՆ N9 ՀԱՎԵԼՎԱԾԻ N 9.47 ԱՂՅՈՒՍԱԿՈՒՄ ԿԱՏԱՐՎՈՂ ՓՈՓՈԽՈՒԹՅՈՒՆՆԵՐԸ</t>
  </si>
  <si>
    <t>ՀԱՅԱՍՏԱՆԻ ՀԱՆՐԱՊԵՏՈՒԹՅԱՆ ԿԱՌԱՎԱՐՈՒԹՅԱՆ 2020 ԹՎԱԿԱՆԻ ԴԵԿՏԵՄԲԵՐԻ 30-Ի N 2215-Ն ՈՐՈՇՄԱՆ N 9 ՀԱՎԵԼՎԱԾԻ N 9.8 ԱՂՅՈՒՍԱԿՈՒՄ ԿԱՏԱՐՎՈՂ ԼՐԱՑՈՒՄՆԵՐԸ</t>
  </si>
  <si>
    <t>ՀԱՅԱՍՏԱՆԻ ՀԱՆՐԱՊԵՏՈՒԹՅԱՆ ԿԱՌԱՎԱՐՈՒԹՅԱՆ 2020 ԹՎԱԿԱՆԻ ԴԵԿՏԵՄԲԵՐԻ 30-Ի N 2215-Ն ՈՐՈՇՄԱՆ N9.1 ՀԱՎԵԼՎԱԾԻ 9.1.58  ԱՂՅՈՒՍԱԿՈՒՄ ԿԱՏԱՐՎՈՂ ՓՈՓՈԽՈՒԹՅՈՒՆՆԵՐԸ</t>
  </si>
  <si>
    <t>ՀԱՅԱՍՏԱՆԻ ՀԱՆՐԱՊԵՏՈՒԹՅԱՆ ԿԱՌԱՎԱՐՈՒԹՅԱՆ 2020 ԹՎԱԿԱՆԻ ԴԵԿՏԵՄԲԵՐԻ 30-Ի N 2215-Ն ՈՐՈՇՄԱՆ N 9.1 ՀԱՎԵԼՎԱԾԻ  N 9.1.57 ԱՂՅՈՒՍԱԿՈՒՄ ԿԱՏԱՐՎՈՂ ԼՐԱՑՈՒՄՆԵՐԸ</t>
  </si>
  <si>
    <t xml:space="preserve"> ՀՀ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</si>
  <si>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</si>
  <si>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Ծրագրի անվանումը</t>
  </si>
  <si>
    <t xml:space="preserve"> Ծրագրի նպատակը</t>
  </si>
  <si>
    <t xml:space="preserve"> Պահուստային ֆոնդի կառավարման արդյունավետության և թափանցիկության ապահովում</t>
  </si>
  <si>
    <t>(հազ. դրամ)</t>
  </si>
  <si>
    <t>Ծրագիրը</t>
  </si>
  <si>
    <t>Միջոցառումը</t>
  </si>
  <si>
    <t xml:space="preserve"> Միջոցառման անվանումը</t>
  </si>
  <si>
    <t xml:space="preserve"> Միջոցառման նկարագրությունը</t>
  </si>
  <si>
    <t>Բաժինը</t>
  </si>
  <si>
    <t>Խումբը</t>
  </si>
  <si>
    <t>առաջին կիսամյակ</t>
  </si>
  <si>
    <t xml:space="preserve"> ինն ամիս</t>
  </si>
  <si>
    <t xml:space="preserve"> տարի</t>
  </si>
  <si>
    <t xml:space="preserve"> ԸՆԴԱՄԵՆԸ՝ ԾԱԽՍԵՐ</t>
  </si>
  <si>
    <t>Ցուցանիշների փոփոխությունը 
(ավելացումները նշված են դրական նշանով)</t>
  </si>
  <si>
    <t>Ընդամենը</t>
  </si>
  <si>
    <t>«ՄԱՅՐԻԿ» մանկական պուրակ
ՀՀ Տավուշի մարզի Ներքին Կարմիրաղբյուր գյուղում</t>
  </si>
  <si>
    <t>տարի</t>
  </si>
  <si>
    <t>Ցուցանիշների փոփոխությունը (ավելացումները նշված են դրական նշանով)</t>
  </si>
  <si>
    <t>Միջոցառման դասիչը</t>
  </si>
  <si>
    <t>Միջոցառման անվանումը</t>
  </si>
  <si>
    <t>Նկարագրությունը</t>
  </si>
  <si>
    <t>Միջոցառման տեսակը</t>
  </si>
  <si>
    <t xml:space="preserve"> ՀՀ պետական բյուջեում նախատեսված ելքերի լրացուցիչ ֆինանսավորման՝ ՀՀ պետական բյուջեում չկանխատեսված ելքերի, ինչպես նաև բյուջետային երաշխիքների ապահովման ելքերի ֆինանսավորման ապահովում </t>
  </si>
  <si>
    <t>Միջոցառման վրա կատարվող ծախսը (հազ. դրամ)</t>
  </si>
  <si>
    <t xml:space="preserve"> Ծրագրի դասիչը</t>
  </si>
  <si>
    <t xml:space="preserve"> Միջոցառման դասիչը</t>
  </si>
  <si>
    <t xml:space="preserve"> Նկարագրությունը</t>
  </si>
  <si>
    <t xml:space="preserve"> Շահառուների ընտրության չափանիշները</t>
  </si>
  <si>
    <t xml:space="preserve"> Միջոցառման վրա կատարվող ծախսը (հազ. դրամ) </t>
  </si>
  <si>
    <t>Ցուցանիշների փոփոխությունը (ավելացումները նշված են դրական նշանով)</t>
  </si>
  <si>
    <t xml:space="preserve"> ՀՀ պետական բյուջեում նախատեսված ելքերի լրացուցիչ ֆինանսավորման՝ ՀՀ պետական բյուջեում չկանխատեսված ելքերի՝ ինչպես նաև բյուջետային երաշխիքների ապահովման ելքերի ֆինանսավորման ապահովում </t>
  </si>
  <si>
    <t>Դասը</t>
  </si>
  <si>
    <t>«ՄԱՅՐԻԿ» մանկական պուրակ ՀՀ Տավուշի մարզի Ներքին Կարմիրաղբյուր գյուղում</t>
  </si>
  <si>
    <t>ԸՆԴԱՄԵՆԸ</t>
  </si>
  <si>
    <t>Հրետակոծությունից տուժած ՀՀ սահմանամերձ համայնքների բնակիչների բնակելի տների, շենք-շինությունների կենցաղային պայմանների բարելավում, աշակերտների համար ուսումնական պրոցեսի պայմանների բարելավում, կյանքի անվտանգության ապահովում, բնակելի տան և մանկական պուրակի կառուցում</t>
  </si>
  <si>
    <t xml:space="preserve">ՀՀ Տավուշի մարզի Բերդ համայնքի Չինարի գյուղում բնակելի տան, օժանդակ շինությունների կառուցման և տարածքի բարեկարգման աշխատանքներ </t>
  </si>
  <si>
    <t>առաջին եռամսյակ</t>
  </si>
  <si>
    <t>Ցուցանիշների փոփոխությունը 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</si>
</sst>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 * #,##0.00_)_€_ ;_ * \(#,##0.00\)_€_ ;_ * &quot;-&quot;??_)_€_ ;_ @_ "/>
    <numFmt numFmtId="165" formatCode="_(* #,##0.00_);_(* \(#,##0.00\);_(* &quot;-&quot;??_);_(@_)"/>
    <numFmt numFmtId="166" formatCode="##,##0.0;\(##,##0.0\);\-"/>
    <numFmt numFmtId="167" formatCode="0.0"/>
    <numFmt numFmtId="168" formatCode="#,##0.0_);\(#,##0.0\)"/>
    <numFmt numFmtId="169" formatCode="#,##0.0"/>
    <numFmt numFmtId="170" formatCode="_(* #,##0.0_);_(* \(#,##0.0\);_(* &quot;-&quot;??_);_(@_)"/>
    <numFmt numFmtId="171" formatCode="#,##0_);\(#,##0\)"/>
  </numFmts>
  <fonts count="77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indexed="8"/>
      <name val="Calibri"/>
      <family val="2"/>
      <charset val="1"/>
    </font>
    <font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sz val="10"/>
      <color indexed="8"/>
      <name val="GHEA Grapalat"/>
      <family val="3"/>
    </font>
    <font>
      <i/>
      <sz val="10"/>
      <color indexed="8"/>
      <name val="GHEA Grapalat"/>
      <family val="3"/>
    </font>
    <font>
      <b/>
      <sz val="10"/>
      <name val="GHEA Grapalat"/>
      <family val="3"/>
    </font>
    <font>
      <sz val="9"/>
      <color indexed="8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2"/>
      <name val="Times LatArm"/>
    </font>
    <font>
      <sz val="11"/>
      <color indexed="8"/>
      <name val="Calibri"/>
      <family val="2"/>
    </font>
    <font>
      <sz val="8"/>
      <name val="Calibri"/>
      <family val="2"/>
      <charset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b/>
      <sz val="8"/>
      <name val="GHEA Grapalat"/>
      <family val="2"/>
    </font>
    <font>
      <sz val="11"/>
      <color indexed="60"/>
      <name val="Calibri"/>
      <family val="2"/>
    </font>
    <font>
      <sz val="12"/>
      <name val="GHEA Grapalat"/>
      <family val="3"/>
    </font>
    <font>
      <sz val="11"/>
      <name val="GHEA Grapalat"/>
      <family val="3"/>
    </font>
    <font>
      <b/>
      <sz val="12"/>
      <name val="GHEA Grapalat"/>
      <family val="3"/>
    </font>
    <font>
      <b/>
      <u/>
      <sz val="12"/>
      <name val="GHEA Grapalat"/>
      <family val="3"/>
    </font>
    <font>
      <sz val="9"/>
      <name val="GHEA Grapalat"/>
      <family val="3"/>
    </font>
    <font>
      <b/>
      <sz val="10"/>
      <name val="GHEA Grapalat"/>
      <family val="2"/>
    </font>
    <font>
      <b/>
      <i/>
      <sz val="10"/>
      <name val="GHEA Grapalat"/>
      <family val="3"/>
    </font>
    <font>
      <b/>
      <sz val="8"/>
      <name val="GHEA Grapalat"/>
      <family val="3"/>
    </font>
    <font>
      <i/>
      <sz val="12"/>
      <name val="GHEA Grapalat"/>
      <family val="3"/>
    </font>
    <font>
      <i/>
      <sz val="8"/>
      <name val="GHEA Grapalat"/>
      <family val="3"/>
    </font>
    <font>
      <i/>
      <sz val="9"/>
      <name val="GHEA Grapalat"/>
      <family val="3"/>
    </font>
    <font>
      <u/>
      <sz val="11"/>
      <name val="GHEA Grapalat"/>
      <family val="3"/>
    </font>
    <font>
      <b/>
      <u/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9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1"/>
      <name val="Times Armenian"/>
      <family val="2"/>
    </font>
    <font>
      <sz val="11"/>
      <color theme="1"/>
      <name val="Calibri"/>
      <family val="2"/>
      <scheme val="minor"/>
    </font>
    <font>
      <sz val="11"/>
      <color theme="0"/>
      <name val="Times Armenian"/>
      <family val="2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charset val="1"/>
      <scheme val="minor"/>
    </font>
    <font>
      <sz val="8"/>
      <name val="Calibri"/>
      <family val="2"/>
      <charset val="1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3">
    <xf numFmtId="0" fontId="0" fillId="0" borderId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11" borderId="0" applyNumberFormat="0" applyBorder="0" applyAlignment="0" applyProtection="0"/>
    <xf numFmtId="0" fontId="40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40" fillId="15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21" borderId="0" applyNumberFormat="0" applyBorder="0" applyAlignment="0" applyProtection="0"/>
    <xf numFmtId="0" fontId="43" fillId="16" borderId="0" applyNumberFormat="0" applyBorder="0" applyAlignment="0" applyProtection="0"/>
    <xf numFmtId="0" fontId="43" fillId="17" borderId="0" applyNumberFormat="0" applyBorder="0" applyAlignment="0" applyProtection="0"/>
    <xf numFmtId="0" fontId="43" fillId="18" borderId="0" applyNumberFormat="0" applyBorder="0" applyAlignment="0" applyProtection="0"/>
    <xf numFmtId="0" fontId="43" fillId="19" borderId="0" applyNumberFormat="0" applyBorder="0" applyAlignment="0" applyProtection="0"/>
    <xf numFmtId="0" fontId="43" fillId="20" borderId="0" applyNumberFormat="0" applyBorder="0" applyAlignment="0" applyProtection="0"/>
    <xf numFmtId="0" fontId="43" fillId="21" borderId="0" applyNumberFormat="0" applyBorder="0" applyAlignment="0" applyProtection="0"/>
    <xf numFmtId="0" fontId="42" fillId="22" borderId="0" applyNumberFormat="0" applyBorder="0" applyAlignment="0" applyProtection="0"/>
    <xf numFmtId="0" fontId="42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5" borderId="0" applyNumberFormat="0" applyBorder="0" applyAlignment="0" applyProtection="0"/>
    <xf numFmtId="0" fontId="42" fillId="26" borderId="0" applyNumberFormat="0" applyBorder="0" applyAlignment="0" applyProtection="0"/>
    <xf numFmtId="0" fontId="42" fillId="27" borderId="0" applyNumberFormat="0" applyBorder="0" applyAlignment="0" applyProtection="0"/>
    <xf numFmtId="0" fontId="44" fillId="28" borderId="0" applyNumberFormat="0" applyBorder="0" applyAlignment="0" applyProtection="0"/>
    <xf numFmtId="0" fontId="45" fillId="29" borderId="13" applyNumberFormat="0" applyAlignment="0" applyProtection="0"/>
    <xf numFmtId="0" fontId="46" fillId="30" borderId="14" applyNumberFormat="0" applyAlignment="0" applyProtection="0"/>
    <xf numFmtId="165" fontId="16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31" borderId="0" applyNumberFormat="0" applyBorder="0" applyAlignment="0" applyProtection="0"/>
    <xf numFmtId="0" fontId="49" fillId="0" borderId="15" applyNumberFormat="0" applyFill="0" applyAlignment="0" applyProtection="0"/>
    <xf numFmtId="0" fontId="50" fillId="0" borderId="16" applyNumberFormat="0" applyFill="0" applyAlignment="0" applyProtection="0"/>
    <xf numFmtId="0" fontId="51" fillId="0" borderId="17" applyNumberFormat="0" applyFill="0" applyAlignment="0" applyProtection="0"/>
    <xf numFmtId="0" fontId="51" fillId="0" borderId="0" applyNumberFormat="0" applyFill="0" applyBorder="0" applyAlignment="0" applyProtection="0"/>
    <xf numFmtId="0" fontId="52" fillId="32" borderId="13" applyNumberFormat="0" applyAlignment="0" applyProtection="0"/>
    <xf numFmtId="0" fontId="53" fillId="0" borderId="18" applyNumberFormat="0" applyFill="0" applyAlignment="0" applyProtection="0"/>
    <xf numFmtId="0" fontId="54" fillId="33" borderId="0" applyNumberFormat="0" applyBorder="0" applyAlignment="0" applyProtection="0"/>
    <xf numFmtId="0" fontId="22" fillId="2" borderId="0" applyNumberFormat="0" applyBorder="0" applyAlignment="0" applyProtection="0"/>
    <xf numFmtId="0" fontId="4" fillId="0" borderId="0">
      <alignment horizontal="left" vertical="top" wrapText="1"/>
    </xf>
    <xf numFmtId="0" fontId="1" fillId="0" borderId="0"/>
    <xf numFmtId="0" fontId="55" fillId="0" borderId="0"/>
    <xf numFmtId="0" fontId="3" fillId="0" borderId="0"/>
    <xf numFmtId="0" fontId="14" fillId="0" borderId="0">
      <alignment horizontal="left" vertical="top" wrapText="1"/>
    </xf>
    <xf numFmtId="0" fontId="39" fillId="0" borderId="0"/>
    <xf numFmtId="0" fontId="16" fillId="0" borderId="0"/>
    <xf numFmtId="0" fontId="3" fillId="0" borderId="0"/>
    <xf numFmtId="0" fontId="14" fillId="0" borderId="0">
      <alignment horizontal="left" vertical="top" wrapText="1"/>
    </xf>
    <xf numFmtId="0" fontId="17" fillId="0" borderId="0"/>
    <xf numFmtId="0" fontId="40" fillId="34" borderId="19" applyNumberFormat="0" applyFont="0" applyAlignment="0" applyProtection="0"/>
    <xf numFmtId="0" fontId="41" fillId="34" borderId="19" applyNumberFormat="0" applyFont="0" applyAlignment="0" applyProtection="0"/>
    <xf numFmtId="0" fontId="56" fillId="29" borderId="20" applyNumberFormat="0" applyAlignment="0" applyProtection="0"/>
    <xf numFmtId="9" fontId="2" fillId="0" borderId="0" applyFont="0" applyFill="0" applyBorder="0" applyAlignment="0" applyProtection="0"/>
    <xf numFmtId="166" fontId="14" fillId="0" borderId="0" applyFill="0" applyBorder="0" applyProtection="0">
      <alignment horizontal="right" vertical="top"/>
    </xf>
    <xf numFmtId="0" fontId="57" fillId="0" borderId="0" applyNumberFormat="0" applyFill="0" applyBorder="0" applyAlignment="0" applyProtection="0"/>
    <xf numFmtId="0" fontId="58" fillId="0" borderId="21" applyNumberFormat="0" applyFill="0" applyAlignment="0" applyProtection="0"/>
    <xf numFmtId="0" fontId="59" fillId="0" borderId="0" applyNumberFormat="0" applyFill="0" applyBorder="0" applyAlignment="0" applyProtection="0"/>
    <xf numFmtId="0" fontId="43" fillId="22" borderId="0" applyNumberFormat="0" applyBorder="0" applyAlignment="0" applyProtection="0"/>
    <xf numFmtId="0" fontId="43" fillId="23" borderId="0" applyNumberFormat="0" applyBorder="0" applyAlignment="0" applyProtection="0"/>
    <xf numFmtId="0" fontId="43" fillId="24" borderId="0" applyNumberFormat="0" applyBorder="0" applyAlignment="0" applyProtection="0"/>
    <xf numFmtId="0" fontId="43" fillId="25" borderId="0" applyNumberFormat="0" applyBorder="0" applyAlignment="0" applyProtection="0"/>
    <xf numFmtId="0" fontId="43" fillId="26" borderId="0" applyNumberFormat="0" applyBorder="0" applyAlignment="0" applyProtection="0"/>
    <xf numFmtId="0" fontId="43" fillId="27" borderId="0" applyNumberFormat="0" applyBorder="0" applyAlignment="0" applyProtection="0"/>
    <xf numFmtId="0" fontId="60" fillId="32" borderId="13" applyNumberFormat="0" applyAlignment="0" applyProtection="0"/>
    <xf numFmtId="0" fontId="61" fillId="29" borderId="20" applyNumberFormat="0" applyAlignment="0" applyProtection="0"/>
    <xf numFmtId="0" fontId="62" fillId="29" borderId="13" applyNumberFormat="0" applyAlignment="0" applyProtection="0"/>
    <xf numFmtId="0" fontId="63" fillId="0" borderId="15" applyNumberFormat="0" applyFill="0" applyAlignment="0" applyProtection="0"/>
    <xf numFmtId="0" fontId="64" fillId="0" borderId="16" applyNumberFormat="0" applyFill="0" applyAlignment="0" applyProtection="0"/>
    <xf numFmtId="0" fontId="65" fillId="0" borderId="17" applyNumberFormat="0" applyFill="0" applyAlignment="0" applyProtection="0"/>
    <xf numFmtId="0" fontId="65" fillId="0" borderId="0" applyNumberFormat="0" applyFill="0" applyBorder="0" applyAlignment="0" applyProtection="0"/>
    <xf numFmtId="0" fontId="66" fillId="0" borderId="21" applyNumberFormat="0" applyFill="0" applyAlignment="0" applyProtection="0"/>
    <xf numFmtId="0" fontId="67" fillId="30" borderId="14" applyNumberFormat="0" applyAlignment="0" applyProtection="0"/>
    <xf numFmtId="0" fontId="68" fillId="0" borderId="0" applyNumberFormat="0" applyFill="0" applyBorder="0" applyAlignment="0" applyProtection="0"/>
    <xf numFmtId="0" fontId="69" fillId="33" borderId="0" applyNumberFormat="0" applyBorder="0" applyAlignment="0" applyProtection="0"/>
    <xf numFmtId="0" fontId="19" fillId="0" borderId="0"/>
    <xf numFmtId="0" fontId="14" fillId="0" borderId="0">
      <alignment horizontal="left" vertical="top" wrapText="1"/>
    </xf>
    <xf numFmtId="0" fontId="70" fillId="28" borderId="0" applyNumberFormat="0" applyBorder="0" applyAlignment="0" applyProtection="0"/>
    <xf numFmtId="0" fontId="71" fillId="0" borderId="0" applyNumberFormat="0" applyFill="0" applyBorder="0" applyAlignment="0" applyProtection="0"/>
    <xf numFmtId="0" fontId="41" fillId="34" borderId="19" applyNumberFormat="0" applyFont="0" applyAlignment="0" applyProtection="0"/>
    <xf numFmtId="0" fontId="72" fillId="0" borderId="18" applyNumberFormat="0" applyFill="0" applyAlignment="0" applyProtection="0"/>
    <xf numFmtId="0" fontId="20" fillId="0" borderId="0"/>
    <xf numFmtId="0" fontId="73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74" fillId="31" borderId="0" applyNumberFormat="0" applyBorder="0" applyAlignment="0" applyProtection="0"/>
  </cellStyleXfs>
  <cellXfs count="280">
    <xf numFmtId="0" fontId="0" fillId="0" borderId="0" xfId="0"/>
    <xf numFmtId="0" fontId="10" fillId="0" borderId="0" xfId="0" applyFont="1" applyAlignment="1">
      <alignment horizontal="left" vertical="top" wrapText="1"/>
    </xf>
    <xf numFmtId="0" fontId="6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justify"/>
    </xf>
    <xf numFmtId="0" fontId="10" fillId="0" borderId="0" xfId="0" applyFont="1" applyFill="1"/>
    <xf numFmtId="0" fontId="8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left" vertical="top" wrapText="1"/>
    </xf>
    <xf numFmtId="0" fontId="13" fillId="0" borderId="2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wrapText="1"/>
    </xf>
    <xf numFmtId="0" fontId="6" fillId="0" borderId="3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left" vertical="top" wrapText="1"/>
    </xf>
    <xf numFmtId="168" fontId="9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vertical="top" wrapText="1"/>
    </xf>
    <xf numFmtId="0" fontId="7" fillId="0" borderId="0" xfId="0" applyFont="1" applyFill="1" applyAlignment="1">
      <alignment horizontal="center"/>
    </xf>
    <xf numFmtId="0" fontId="10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168" fontId="9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top" wrapText="1"/>
    </xf>
    <xf numFmtId="171" fontId="9" fillId="0" borderId="1" xfId="0" applyNumberFormat="1" applyFont="1" applyFill="1" applyBorder="1" applyAlignment="1">
      <alignment horizontal="center" vertical="center" wrapText="1"/>
    </xf>
    <xf numFmtId="49" fontId="12" fillId="0" borderId="0" xfId="100" applyNumberFormat="1" applyFont="1" applyFill="1" applyBorder="1" applyAlignment="1">
      <alignment horizontal="right"/>
    </xf>
    <xf numFmtId="0" fontId="0" fillId="0" borderId="0" xfId="0" applyFill="1" applyAlignment="1">
      <alignment horizontal="left" vertical="top" wrapText="1"/>
    </xf>
    <xf numFmtId="0" fontId="21" fillId="0" borderId="0" xfId="0" applyFont="1" applyFill="1" applyAlignment="1">
      <alignment vertical="top" wrapText="1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center" vertical="top"/>
    </xf>
    <xf numFmtId="0" fontId="23" fillId="0" borderId="0" xfId="63" applyFont="1" applyAlignment="1">
      <alignment horizontal="center" vertical="center" wrapText="1"/>
    </xf>
    <xf numFmtId="0" fontId="15" fillId="0" borderId="0" xfId="65" applyFont="1" applyAlignment="1">
      <alignment vertical="center" wrapText="1"/>
    </xf>
    <xf numFmtId="0" fontId="15" fillId="0" borderId="0" xfId="65" applyFont="1" applyAlignment="1">
      <alignment horizontal="right" vertical="center"/>
    </xf>
    <xf numFmtId="0" fontId="23" fillId="0" borderId="0" xfId="63" applyFont="1" applyAlignment="1">
      <alignment vertical="center" wrapText="1"/>
    </xf>
    <xf numFmtId="0" fontId="24" fillId="0" borderId="0" xfId="63" applyNumberFormat="1" applyFont="1" applyFill="1" applyAlignment="1">
      <alignment horizontal="center" vertical="center" wrapText="1"/>
    </xf>
    <xf numFmtId="49" fontId="15" fillId="0" borderId="0" xfId="63" applyNumberFormat="1" applyFont="1" applyFill="1" applyAlignment="1">
      <alignment horizontal="center" vertical="center" wrapText="1"/>
    </xf>
    <xf numFmtId="168" fontId="15" fillId="0" borderId="0" xfId="63" applyNumberFormat="1" applyFont="1" applyFill="1" applyAlignment="1">
      <alignment horizontal="center" vertical="center" wrapText="1"/>
    </xf>
    <xf numFmtId="0" fontId="15" fillId="0" borderId="0" xfId="63" applyFont="1" applyAlignment="1">
      <alignment horizontal="center" vertical="center" wrapText="1"/>
    </xf>
    <xf numFmtId="0" fontId="23" fillId="0" borderId="1" xfId="63" applyFont="1" applyBorder="1" applyAlignment="1">
      <alignment horizontal="center" vertical="center" wrapText="1"/>
    </xf>
    <xf numFmtId="170" fontId="23" fillId="0" borderId="1" xfId="100" applyNumberFormat="1" applyFont="1" applyBorder="1" applyAlignment="1">
      <alignment horizontal="left" vertical="center" wrapText="1"/>
    </xf>
    <xf numFmtId="168" fontId="23" fillId="0" borderId="0" xfId="63" applyNumberFormat="1" applyFont="1" applyAlignment="1">
      <alignment vertical="center" wrapText="1"/>
    </xf>
    <xf numFmtId="0" fontId="23" fillId="0" borderId="0" xfId="63" applyFont="1" applyFill="1" applyAlignment="1">
      <alignment horizontal="center" vertical="center" wrapText="1"/>
    </xf>
    <xf numFmtId="0" fontId="15" fillId="0" borderId="0" xfId="65" applyFont="1" applyFill="1" applyAlignment="1">
      <alignment vertical="center"/>
    </xf>
    <xf numFmtId="0" fontId="15" fillId="0" borderId="0" xfId="65" applyFont="1" applyFill="1" applyAlignment="1">
      <alignment horizontal="right" vertical="center"/>
    </xf>
    <xf numFmtId="39" fontId="23" fillId="0" borderId="0" xfId="63" applyNumberFormat="1" applyFont="1" applyFill="1" applyAlignment="1">
      <alignment vertical="center" wrapText="1"/>
    </xf>
    <xf numFmtId="39" fontId="23" fillId="0" borderId="0" xfId="63" applyNumberFormat="1" applyFont="1" applyAlignment="1">
      <alignment vertical="center" wrapText="1"/>
    </xf>
    <xf numFmtId="170" fontId="25" fillId="0" borderId="1" xfId="100" applyNumberFormat="1" applyFont="1" applyBorder="1" applyAlignment="1">
      <alignment horizontal="left" vertical="center" wrapText="1"/>
    </xf>
    <xf numFmtId="0" fontId="25" fillId="0" borderId="1" xfId="63" applyFont="1" applyBorder="1" applyAlignment="1">
      <alignment horizontal="center" vertical="center" wrapText="1"/>
    </xf>
    <xf numFmtId="0" fontId="25" fillId="0" borderId="0" xfId="63" applyFont="1" applyAlignment="1">
      <alignment horizontal="center" vertical="center" wrapText="1"/>
    </xf>
    <xf numFmtId="0" fontId="25" fillId="0" borderId="1" xfId="63" applyFont="1" applyBorder="1" applyAlignment="1">
      <alignment horizontal="left" vertical="center" wrapText="1"/>
    </xf>
    <xf numFmtId="0" fontId="25" fillId="0" borderId="0" xfId="63" applyFont="1" applyAlignment="1">
      <alignment vertical="center" wrapText="1"/>
    </xf>
    <xf numFmtId="0" fontId="8" fillId="0" borderId="2" xfId="0" applyFont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  <xf numFmtId="49" fontId="12" fillId="3" borderId="1" xfId="0" applyNumberFormat="1" applyFont="1" applyFill="1" applyBorder="1" applyAlignment="1">
      <alignment wrapText="1"/>
    </xf>
    <xf numFmtId="0" fontId="15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75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76" fillId="0" borderId="1" xfId="0" applyFont="1" applyBorder="1" applyAlignment="1">
      <alignment horizontal="left" vertical="top" wrapText="1"/>
    </xf>
    <xf numFmtId="168" fontId="10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wrapText="1"/>
    </xf>
    <xf numFmtId="168" fontId="15" fillId="3" borderId="1" xfId="0" applyNumberFormat="1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vertical="top" wrapText="1"/>
    </xf>
    <xf numFmtId="0" fontId="23" fillId="0" borderId="1" xfId="0" applyFont="1" applyFill="1" applyBorder="1" applyAlignment="1">
      <alignment horizontal="center" vertical="center" wrapText="1"/>
    </xf>
    <xf numFmtId="0" fontId="26" fillId="0" borderId="1" xfId="63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5" fillId="0" borderId="0" xfId="0" applyFont="1" applyFill="1"/>
    <xf numFmtId="168" fontId="25" fillId="0" borderId="1" xfId="63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top" wrapText="1"/>
    </xf>
    <xf numFmtId="168" fontId="12" fillId="0" borderId="1" xfId="0" applyNumberFormat="1" applyFont="1" applyFill="1" applyBorder="1" applyAlignment="1">
      <alignment horizontal="center" vertical="center" wrapText="1"/>
    </xf>
    <xf numFmtId="167" fontId="15" fillId="0" borderId="0" xfId="0" applyNumberFormat="1" applyFont="1"/>
    <xf numFmtId="0" fontId="24" fillId="0" borderId="1" xfId="0" applyFont="1" applyBorder="1" applyAlignment="1">
      <alignment horizontal="center" vertical="top" wrapText="1"/>
    </xf>
    <xf numFmtId="168" fontId="12" fillId="3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/>
    <xf numFmtId="0" fontId="21" fillId="3" borderId="4" xfId="0" applyFont="1" applyFill="1" applyBorder="1" applyAlignment="1">
      <alignment vertical="top" wrapText="1"/>
    </xf>
    <xf numFmtId="0" fontId="28" fillId="0" borderId="1" xfId="0" applyFont="1" applyBorder="1" applyAlignment="1">
      <alignment horizontal="left" vertical="center" wrapText="1"/>
    </xf>
    <xf numFmtId="168" fontId="29" fillId="3" borderId="1" xfId="0" applyNumberFormat="1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vertical="top" wrapText="1"/>
    </xf>
    <xf numFmtId="0" fontId="1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68" fontId="10" fillId="0" borderId="5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top"/>
    </xf>
    <xf numFmtId="0" fontId="10" fillId="0" borderId="1" xfId="0" applyFont="1" applyBorder="1" applyAlignment="1">
      <alignment vertical="top" wrapText="1"/>
    </xf>
    <xf numFmtId="49" fontId="27" fillId="0" borderId="1" xfId="63" applyNumberFormat="1" applyFont="1" applyFill="1" applyBorder="1" applyAlignment="1">
      <alignment horizontal="center" vertical="center" wrapText="1"/>
    </xf>
    <xf numFmtId="168" fontId="15" fillId="0" borderId="5" xfId="63" applyNumberFormat="1" applyFont="1" applyFill="1" applyBorder="1" applyAlignment="1">
      <alignment horizontal="center" vertical="center" wrapText="1"/>
    </xf>
    <xf numFmtId="168" fontId="27" fillId="0" borderId="1" xfId="63" applyNumberFormat="1" applyFont="1" applyFill="1" applyBorder="1" applyAlignment="1">
      <alignment horizontal="center" vertical="center" wrapText="1"/>
    </xf>
    <xf numFmtId="168" fontId="23" fillId="0" borderId="1" xfId="63" applyNumberFormat="1" applyFont="1" applyBorder="1" applyAlignment="1">
      <alignment vertical="center" wrapText="1"/>
    </xf>
    <xf numFmtId="0" fontId="15" fillId="0" borderId="1" xfId="63" applyFont="1" applyBorder="1" applyAlignment="1">
      <alignment horizontal="center" vertical="center" wrapText="1"/>
    </xf>
    <xf numFmtId="168" fontId="15" fillId="0" borderId="1" xfId="63" applyNumberFormat="1" applyFont="1" applyBorder="1" applyAlignment="1">
      <alignment horizontal="center" vertical="center" wrapText="1"/>
    </xf>
    <xf numFmtId="49" fontId="15" fillId="0" borderId="1" xfId="63" applyNumberFormat="1" applyFont="1" applyFill="1" applyBorder="1" applyAlignment="1">
      <alignment horizontal="center" vertical="center" textRotation="90" wrapText="1"/>
    </xf>
    <xf numFmtId="0" fontId="15" fillId="0" borderId="1" xfId="63" applyNumberFormat="1" applyFont="1" applyFill="1" applyBorder="1" applyAlignment="1">
      <alignment horizontal="center" vertical="center" wrapText="1"/>
    </xf>
    <xf numFmtId="0" fontId="15" fillId="0" borderId="0" xfId="63" applyFont="1" applyAlignment="1">
      <alignment vertical="center" wrapText="1"/>
    </xf>
    <xf numFmtId="0" fontId="31" fillId="0" borderId="0" xfId="63" applyFont="1" applyAlignment="1">
      <alignment vertical="center" wrapText="1"/>
    </xf>
    <xf numFmtId="164" fontId="23" fillId="0" borderId="0" xfId="63" applyNumberFormat="1" applyFont="1" applyAlignment="1">
      <alignment vertical="center" wrapText="1"/>
    </xf>
    <xf numFmtId="0" fontId="10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left" vertical="top" wrapText="1"/>
    </xf>
    <xf numFmtId="0" fontId="15" fillId="0" borderId="0" xfId="0" applyFont="1" applyFill="1" applyAlignment="1">
      <alignment horizontal="justify"/>
    </xf>
    <xf numFmtId="0" fontId="10" fillId="0" borderId="0" xfId="0" applyFont="1" applyFill="1" applyBorder="1" applyAlignment="1">
      <alignment vertical="top" wrapText="1"/>
    </xf>
    <xf numFmtId="0" fontId="15" fillId="0" borderId="1" xfId="0" applyFont="1" applyFill="1" applyBorder="1" applyAlignment="1">
      <alignment vertical="top" wrapText="1"/>
    </xf>
    <xf numFmtId="0" fontId="15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 vertical="top" wrapText="1"/>
    </xf>
    <xf numFmtId="0" fontId="15" fillId="0" borderId="6" xfId="0" applyFont="1" applyFill="1" applyBorder="1" applyAlignment="1">
      <alignment vertical="top" wrapText="1"/>
    </xf>
    <xf numFmtId="0" fontId="15" fillId="0" borderId="2" xfId="0" applyFont="1" applyFill="1" applyBorder="1" applyAlignment="1">
      <alignment vertical="top" wrapText="1"/>
    </xf>
    <xf numFmtId="0" fontId="15" fillId="0" borderId="6" xfId="0" applyFont="1" applyFill="1" applyBorder="1" applyAlignment="1">
      <alignment horizontal="left" vertical="top"/>
    </xf>
    <xf numFmtId="0" fontId="15" fillId="0" borderId="2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top"/>
    </xf>
    <xf numFmtId="167" fontId="12" fillId="0" borderId="0" xfId="0" applyNumberFormat="1" applyFont="1" applyFill="1" applyBorder="1" applyAlignment="1">
      <alignment horizontal="right" wrapText="1"/>
    </xf>
    <xf numFmtId="0" fontId="12" fillId="0" borderId="1" xfId="0" applyFont="1" applyFill="1" applyBorder="1" applyAlignment="1">
      <alignment horizontal="center" vertical="top" wrapText="1"/>
    </xf>
    <xf numFmtId="49" fontId="12" fillId="0" borderId="7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Alignment="1">
      <alignment horizontal="left" vertical="top" wrapText="1"/>
    </xf>
    <xf numFmtId="0" fontId="15" fillId="0" borderId="8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vertical="top" wrapText="1"/>
    </xf>
    <xf numFmtId="0" fontId="14" fillId="0" borderId="2" xfId="0" applyFont="1" applyBorder="1" applyAlignment="1">
      <alignment wrapText="1"/>
    </xf>
    <xf numFmtId="168" fontId="14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2" xfId="0" applyFont="1" applyBorder="1" applyAlignment="1">
      <alignment horizontal="left" vertical="center" wrapText="1"/>
    </xf>
    <xf numFmtId="168" fontId="2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68" fontId="30" fillId="0" borderId="1" xfId="0" applyNumberFormat="1" applyFont="1" applyBorder="1" applyAlignment="1">
      <alignment horizontal="center" vertical="center" wrapText="1"/>
    </xf>
    <xf numFmtId="0" fontId="76" fillId="0" borderId="0" xfId="0" applyFont="1" applyAlignment="1">
      <alignment horizontal="left" vertical="top" wrapText="1"/>
    </xf>
    <xf numFmtId="168" fontId="1" fillId="0" borderId="1" xfId="0" applyNumberFormat="1" applyFont="1" applyBorder="1" applyAlignment="1">
      <alignment horizontal="center" vertical="center" wrapText="1"/>
    </xf>
    <xf numFmtId="168" fontId="32" fillId="0" borderId="5" xfId="10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33" fillId="0" borderId="1" xfId="63" applyFont="1" applyFill="1" applyBorder="1" applyAlignment="1">
      <alignment horizontal="center" vertical="center" wrapText="1"/>
    </xf>
    <xf numFmtId="0" fontId="33" fillId="0" borderId="1" xfId="63" applyFont="1" applyFill="1" applyBorder="1" applyAlignment="1">
      <alignment horizontal="left" vertical="center" wrapText="1"/>
    </xf>
    <xf numFmtId="168" fontId="33" fillId="0" borderId="1" xfId="100" applyNumberFormat="1" applyFont="1" applyFill="1" applyBorder="1" applyAlignment="1">
      <alignment horizontal="center" vertical="center" wrapText="1"/>
    </xf>
    <xf numFmtId="0" fontId="33" fillId="0" borderId="0" xfId="63" applyFont="1" applyAlignment="1">
      <alignment vertical="center" wrapText="1"/>
    </xf>
    <xf numFmtId="0" fontId="27" fillId="0" borderId="1" xfId="63" applyFont="1" applyFill="1" applyBorder="1" applyAlignment="1">
      <alignment vertical="center" wrapText="1"/>
    </xf>
    <xf numFmtId="168" fontId="27" fillId="0" borderId="1" xfId="100" applyNumberFormat="1" applyFont="1" applyFill="1" applyBorder="1" applyAlignment="1">
      <alignment horizontal="center" vertical="center" wrapText="1"/>
    </xf>
    <xf numFmtId="0" fontId="27" fillId="0" borderId="0" xfId="63" applyFont="1" applyAlignment="1">
      <alignment vertical="center" wrapText="1"/>
    </xf>
    <xf numFmtId="49" fontId="24" fillId="0" borderId="1" xfId="63" applyNumberFormat="1" applyFont="1" applyFill="1" applyBorder="1" applyAlignment="1">
      <alignment horizontal="center" vertical="center" textRotation="90" wrapText="1"/>
    </xf>
    <xf numFmtId="0" fontId="24" fillId="0" borderId="1" xfId="63" applyNumberFormat="1" applyFont="1" applyFill="1" applyBorder="1" applyAlignment="1">
      <alignment horizontal="center" vertical="center" wrapText="1"/>
    </xf>
    <xf numFmtId="168" fontId="24" fillId="0" borderId="5" xfId="63" applyNumberFormat="1" applyFont="1" applyFill="1" applyBorder="1" applyAlignment="1">
      <alignment horizontal="center" vertical="center" wrapText="1"/>
    </xf>
    <xf numFmtId="0" fontId="24" fillId="0" borderId="1" xfId="63" applyFont="1" applyFill="1" applyBorder="1" applyAlignment="1">
      <alignment horizontal="center" vertical="center" wrapText="1"/>
    </xf>
    <xf numFmtId="0" fontId="34" fillId="0" borderId="1" xfId="63" applyFont="1" applyFill="1" applyBorder="1" applyAlignment="1">
      <alignment horizontal="center" vertical="center" wrapText="1"/>
    </xf>
    <xf numFmtId="0" fontId="35" fillId="0" borderId="1" xfId="63" applyFont="1" applyBorder="1" applyAlignment="1">
      <alignment horizontal="center" vertical="center" wrapText="1"/>
    </xf>
    <xf numFmtId="168" fontId="24" fillId="0" borderId="1" xfId="63" applyNumberFormat="1" applyFont="1" applyFill="1" applyBorder="1" applyAlignment="1">
      <alignment horizontal="center" vertical="center" wrapText="1"/>
    </xf>
    <xf numFmtId="0" fontId="36" fillId="0" borderId="1" xfId="63" applyFont="1" applyBorder="1" applyAlignment="1">
      <alignment horizontal="left" vertical="center" wrapText="1"/>
    </xf>
    <xf numFmtId="168" fontId="24" fillId="0" borderId="1" xfId="100" applyNumberFormat="1" applyFont="1" applyFill="1" applyBorder="1" applyAlignment="1">
      <alignment horizontal="center" vertical="center" wrapText="1"/>
    </xf>
    <xf numFmtId="168" fontId="37" fillId="0" borderId="1" xfId="100" applyNumberFormat="1" applyFont="1" applyFill="1" applyBorder="1" applyAlignment="1">
      <alignment horizontal="center" vertical="center" wrapText="1"/>
    </xf>
    <xf numFmtId="0" fontId="37" fillId="0" borderId="1" xfId="63" applyFont="1" applyFill="1" applyBorder="1" applyAlignment="1">
      <alignment vertical="center" wrapText="1"/>
    </xf>
    <xf numFmtId="0" fontId="24" fillId="0" borderId="1" xfId="63" applyFont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168" fontId="24" fillId="0" borderId="1" xfId="63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3" fillId="0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/>
    </xf>
    <xf numFmtId="0" fontId="15" fillId="0" borderId="6" xfId="0" applyFont="1" applyFill="1" applyBorder="1" applyAlignment="1">
      <alignment horizontal="left" vertical="center" wrapText="1"/>
    </xf>
    <xf numFmtId="0" fontId="25" fillId="0" borderId="1" xfId="63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/>
    </xf>
    <xf numFmtId="0" fontId="38" fillId="0" borderId="1" xfId="0" applyFont="1" applyBorder="1" applyAlignment="1">
      <alignment horizontal="center" vertical="center" wrapText="1"/>
    </xf>
    <xf numFmtId="0" fontId="10" fillId="0" borderId="0" xfId="0" applyFont="1"/>
    <xf numFmtId="167" fontId="10" fillId="0" borderId="0" xfId="0" applyNumberFormat="1" applyFont="1"/>
    <xf numFmtId="0" fontId="25" fillId="0" borderId="5" xfId="0" applyFont="1" applyBorder="1" applyAlignment="1">
      <alignment horizontal="center" vertical="center" wrapText="1"/>
    </xf>
    <xf numFmtId="169" fontId="38" fillId="0" borderId="4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top" wrapText="1"/>
    </xf>
    <xf numFmtId="49" fontId="12" fillId="3" borderId="6" xfId="0" applyNumberFormat="1" applyFont="1" applyFill="1" applyBorder="1" applyAlignment="1">
      <alignment wrapText="1"/>
    </xf>
    <xf numFmtId="0" fontId="15" fillId="0" borderId="6" xfId="0" applyFont="1" applyBorder="1" applyAlignment="1">
      <alignment wrapText="1"/>
    </xf>
    <xf numFmtId="0" fontId="15" fillId="0" borderId="6" xfId="0" applyFont="1" applyBorder="1" applyAlignment="1">
      <alignment vertical="top" wrapText="1"/>
    </xf>
    <xf numFmtId="0" fontId="25" fillId="0" borderId="1" xfId="0" applyFont="1" applyBorder="1" applyAlignment="1"/>
    <xf numFmtId="0" fontId="12" fillId="0" borderId="6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15" fillId="0" borderId="1" xfId="0" applyFont="1" applyBorder="1" applyAlignment="1"/>
    <xf numFmtId="168" fontId="12" fillId="3" borderId="1" xfId="0" applyNumberFormat="1" applyFont="1" applyFill="1" applyBorder="1" applyAlignment="1">
      <alignment horizontal="center" vertical="center" wrapText="1"/>
    </xf>
    <xf numFmtId="168" fontId="12" fillId="3" borderId="4" xfId="0" applyNumberFormat="1" applyFont="1" applyFill="1" applyBorder="1" applyAlignment="1">
      <alignment horizontal="center" vertical="center" wrapText="1"/>
    </xf>
    <xf numFmtId="168" fontId="12" fillId="3" borderId="3" xfId="0" applyNumberFormat="1" applyFont="1" applyFill="1" applyBorder="1" applyAlignment="1">
      <alignment horizontal="center" vertical="center" wrapText="1"/>
    </xf>
    <xf numFmtId="168" fontId="12" fillId="3" borderId="5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5" fillId="0" borderId="4" xfId="0" applyFont="1" applyFill="1" applyBorder="1" applyAlignment="1">
      <alignment horizontal="center" vertical="top"/>
    </xf>
    <xf numFmtId="0" fontId="15" fillId="0" borderId="3" xfId="0" applyFont="1" applyFill="1" applyBorder="1" applyAlignment="1">
      <alignment horizontal="center" vertical="top"/>
    </xf>
    <xf numFmtId="0" fontId="15" fillId="0" borderId="5" xfId="0" applyFont="1" applyFill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5" fillId="0" borderId="4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15" fillId="0" borderId="5" xfId="0" applyFont="1" applyBorder="1" applyAlignment="1">
      <alignment horizontal="center" vertical="top"/>
    </xf>
    <xf numFmtId="0" fontId="15" fillId="0" borderId="4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36" fillId="0" borderId="0" xfId="0" applyFont="1" applyAlignment="1">
      <alignment horizontal="center" vertical="top" wrapText="1"/>
    </xf>
    <xf numFmtId="0" fontId="25" fillId="0" borderId="1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30" fillId="0" borderId="4" xfId="0" applyFont="1" applyFill="1" applyBorder="1" applyAlignment="1">
      <alignment horizontal="center" vertical="top"/>
    </xf>
    <xf numFmtId="0" fontId="30" fillId="0" borderId="3" xfId="0" applyFont="1" applyFill="1" applyBorder="1" applyAlignment="1">
      <alignment horizontal="center" vertical="top"/>
    </xf>
    <xf numFmtId="0" fontId="30" fillId="0" borderId="5" xfId="0" applyFont="1" applyFill="1" applyBorder="1" applyAlignment="1">
      <alignment horizontal="center" vertical="top"/>
    </xf>
    <xf numFmtId="0" fontId="15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8" fillId="3" borderId="10" xfId="0" applyFont="1" applyFill="1" applyBorder="1" applyAlignment="1">
      <alignment horizontal="center" vertical="top" wrapText="1"/>
    </xf>
    <xf numFmtId="0" fontId="18" fillId="3" borderId="8" xfId="0" applyFont="1" applyFill="1" applyBorder="1" applyAlignment="1">
      <alignment horizontal="center" vertical="top" wrapText="1"/>
    </xf>
    <xf numFmtId="0" fontId="18" fillId="3" borderId="0" xfId="0" applyFont="1" applyFill="1" applyBorder="1" applyAlignment="1">
      <alignment horizontal="center" vertical="top" wrapText="1"/>
    </xf>
    <xf numFmtId="0" fontId="18" fillId="3" borderId="12" xfId="0" applyFont="1" applyFill="1" applyBorder="1" applyAlignment="1">
      <alignment horizontal="center" vertical="top" wrapText="1"/>
    </xf>
    <xf numFmtId="0" fontId="1" fillId="0" borderId="12" xfId="0" applyFont="1" applyBorder="1" applyAlignment="1">
      <alignment horizontal="center"/>
    </xf>
    <xf numFmtId="0" fontId="76" fillId="0" borderId="4" xfId="0" applyFont="1" applyBorder="1" applyAlignment="1">
      <alignment horizontal="center" vertical="top" wrapText="1"/>
    </xf>
    <xf numFmtId="0" fontId="76" fillId="0" borderId="3" xfId="0" applyFont="1" applyBorder="1" applyAlignment="1">
      <alignment horizontal="center" vertical="top" wrapText="1"/>
    </xf>
    <xf numFmtId="0" fontId="76" fillId="0" borderId="5" xfId="0" applyFont="1" applyBorder="1" applyAlignment="1">
      <alignment horizontal="center" vertical="top" wrapText="1"/>
    </xf>
    <xf numFmtId="49" fontId="21" fillId="3" borderId="1" xfId="0" applyNumberFormat="1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5" fillId="0" borderId="0" xfId="0" applyFont="1" applyAlignment="1">
      <alignment horizontal="center" wrapText="1"/>
    </xf>
    <xf numFmtId="0" fontId="18" fillId="3" borderId="1" xfId="0" applyFont="1" applyFill="1" applyBorder="1" applyAlignment="1">
      <alignment horizontal="center" vertical="top" wrapText="1"/>
    </xf>
    <xf numFmtId="0" fontId="18" fillId="3" borderId="2" xfId="0" applyFont="1" applyFill="1" applyBorder="1" applyAlignment="1">
      <alignment horizontal="center" vertical="top" wrapText="1"/>
    </xf>
    <xf numFmtId="0" fontId="24" fillId="35" borderId="0" xfId="63" applyNumberFormat="1" applyFont="1" applyFill="1" applyAlignment="1">
      <alignment horizontal="center" vertical="center" wrapText="1"/>
    </xf>
    <xf numFmtId="168" fontId="15" fillId="0" borderId="12" xfId="63" applyNumberFormat="1" applyFont="1" applyFill="1" applyBorder="1" applyAlignment="1">
      <alignment horizontal="center" vertical="center" wrapText="1"/>
    </xf>
    <xf numFmtId="49" fontId="15" fillId="0" borderId="1" xfId="63" applyNumberFormat="1" applyFont="1" applyFill="1" applyBorder="1" applyAlignment="1">
      <alignment horizontal="center" vertical="center" wrapText="1"/>
    </xf>
    <xf numFmtId="0" fontId="23" fillId="0" borderId="4" xfId="63" applyNumberFormat="1" applyFont="1" applyFill="1" applyBorder="1" applyAlignment="1">
      <alignment horizontal="center" vertical="center" wrapText="1"/>
    </xf>
    <xf numFmtId="0" fontId="23" fillId="0" borderId="3" xfId="63" applyNumberFormat="1" applyFont="1" applyFill="1" applyBorder="1" applyAlignment="1">
      <alignment horizontal="center" vertical="center" wrapText="1"/>
    </xf>
    <xf numFmtId="0" fontId="23" fillId="0" borderId="5" xfId="63" applyNumberFormat="1" applyFont="1" applyFill="1" applyBorder="1" applyAlignment="1">
      <alignment horizontal="center" vertical="center" wrapText="1"/>
    </xf>
    <xf numFmtId="168" fontId="24" fillId="0" borderId="6" xfId="63" applyNumberFormat="1" applyFont="1" applyFill="1" applyBorder="1" applyAlignment="1">
      <alignment horizontal="center" vertical="center" wrapText="1"/>
    </xf>
    <xf numFmtId="168" fontId="24" fillId="0" borderId="9" xfId="63" applyNumberFormat="1" applyFont="1" applyFill="1" applyBorder="1" applyAlignment="1">
      <alignment horizontal="center" vertical="center" wrapText="1"/>
    </xf>
    <xf numFmtId="168" fontId="24" fillId="0" borderId="2" xfId="63" applyNumberFormat="1" applyFont="1" applyFill="1" applyBorder="1" applyAlignment="1">
      <alignment horizontal="center" vertical="center" wrapText="1"/>
    </xf>
    <xf numFmtId="168" fontId="15" fillId="0" borderId="4" xfId="63" applyNumberFormat="1" applyFont="1" applyFill="1" applyBorder="1" applyAlignment="1">
      <alignment horizontal="center" vertical="center" wrapText="1"/>
    </xf>
    <xf numFmtId="168" fontId="15" fillId="0" borderId="5" xfId="63" applyNumberFormat="1" applyFont="1" applyFill="1" applyBorder="1" applyAlignment="1">
      <alignment horizontal="center" vertical="center" wrapText="1"/>
    </xf>
    <xf numFmtId="168" fontId="15" fillId="0" borderId="6" xfId="63" applyNumberFormat="1" applyFont="1" applyFill="1" applyBorder="1" applyAlignment="1">
      <alignment horizontal="center" vertical="center" wrapText="1"/>
    </xf>
    <xf numFmtId="168" fontId="15" fillId="0" borderId="9" xfId="63" applyNumberFormat="1" applyFont="1" applyFill="1" applyBorder="1" applyAlignment="1">
      <alignment horizontal="center" vertical="center" wrapText="1"/>
    </xf>
    <xf numFmtId="168" fontId="15" fillId="0" borderId="2" xfId="63" applyNumberFormat="1" applyFont="1" applyFill="1" applyBorder="1" applyAlignment="1">
      <alignment horizontal="center" vertical="center" wrapText="1"/>
    </xf>
    <xf numFmtId="0" fontId="23" fillId="0" borderId="0" xfId="65" applyFont="1" applyFill="1" applyAlignment="1">
      <alignment horizontal="right" vertical="center" wrapText="1"/>
    </xf>
    <xf numFmtId="0" fontId="23" fillId="0" borderId="0" xfId="65" applyFont="1" applyFill="1" applyAlignment="1">
      <alignment horizontal="center" vertical="center" wrapText="1"/>
    </xf>
    <xf numFmtId="0" fontId="15" fillId="0" borderId="4" xfId="63" applyNumberFormat="1" applyFont="1" applyFill="1" applyBorder="1" applyAlignment="1">
      <alignment horizontal="center" vertical="center" wrapText="1"/>
    </xf>
    <xf numFmtId="0" fontId="15" fillId="0" borderId="5" xfId="63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5" xfId="0" applyFont="1" applyFill="1" applyBorder="1" applyAlignment="1">
      <alignment horizontal="center" vertical="top" wrapText="1"/>
    </xf>
    <xf numFmtId="0" fontId="15" fillId="0" borderId="6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25" fillId="0" borderId="0" xfId="0" applyFont="1" applyFill="1" applyAlignment="1">
      <alignment horizontal="center"/>
    </xf>
    <xf numFmtId="0" fontId="15" fillId="0" borderId="6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right"/>
    </xf>
    <xf numFmtId="0" fontId="25" fillId="0" borderId="0" xfId="0" applyFont="1" applyFill="1" applyAlignment="1">
      <alignment horizontal="center" wrapText="1"/>
    </xf>
    <xf numFmtId="0" fontId="11" fillId="0" borderId="1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/>
    </xf>
    <xf numFmtId="170" fontId="6" fillId="0" borderId="0" xfId="100" applyNumberFormat="1" applyFont="1" applyFill="1"/>
  </cellXfs>
  <cellStyles count="103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Акцент1 2" xfId="7"/>
    <cellStyle name="20% - Акцент2 2" xfId="8"/>
    <cellStyle name="20% - Акцент3 2" xfId="9"/>
    <cellStyle name="20% - Акцент4 2" xfId="10"/>
    <cellStyle name="20% - Акцент5 2" xfId="11"/>
    <cellStyle name="20% - Акцент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Акцент1 2" xfId="19"/>
    <cellStyle name="40% - Акцент2 2" xfId="20"/>
    <cellStyle name="40% - Акцент3 2" xfId="21"/>
    <cellStyle name="40% - Акцент4 2" xfId="22"/>
    <cellStyle name="40% - Акцент5 2" xfId="23"/>
    <cellStyle name="40% - Акцент6 2" xfId="24"/>
    <cellStyle name="60% - Accent1 2" xfId="25"/>
    <cellStyle name="60% - Accent2 2" xfId="26"/>
    <cellStyle name="60% - Accent3 2" xfId="27"/>
    <cellStyle name="60% - Accent4 2" xfId="28"/>
    <cellStyle name="60% - Accent5 2" xfId="29"/>
    <cellStyle name="60% - Accent6 2" xfId="30"/>
    <cellStyle name="60% - Акцент1 2" xfId="31"/>
    <cellStyle name="60% - Акцент2 2" xfId="32"/>
    <cellStyle name="60% - Акцент3 2" xfId="33"/>
    <cellStyle name="60% - Акцент4 2" xfId="34"/>
    <cellStyle name="60% - Акцент5 2" xfId="35"/>
    <cellStyle name="60% - Акцент6 2" xfId="36"/>
    <cellStyle name="Accent1 2" xfId="37"/>
    <cellStyle name="Accent2 2" xfId="38"/>
    <cellStyle name="Accent3 2" xfId="39"/>
    <cellStyle name="Accent4 2" xfId="40"/>
    <cellStyle name="Accent5 2" xfId="41"/>
    <cellStyle name="Accent6 2" xfId="42"/>
    <cellStyle name="Bad 2" xfId="43"/>
    <cellStyle name="Calculation 2" xfId="44"/>
    <cellStyle name="Check Cell 2" xfId="45"/>
    <cellStyle name="Comma" xfId="100" builtinId="3"/>
    <cellStyle name="Comma 2" xfId="46"/>
    <cellStyle name="Explanatory Text 2" xfId="47"/>
    <cellStyle name="Good 2" xfId="48"/>
    <cellStyle name="Heading 1 2" xfId="49"/>
    <cellStyle name="Heading 2 2" xfId="50"/>
    <cellStyle name="Heading 3 2" xfId="51"/>
    <cellStyle name="Heading 4 2" xfId="52"/>
    <cellStyle name="Input 2" xfId="53"/>
    <cellStyle name="Linked Cell 2" xfId="54"/>
    <cellStyle name="Neutral 2" xfId="55"/>
    <cellStyle name="Neutral 3" xfId="56"/>
    <cellStyle name="Normal" xfId="0" builtinId="0"/>
    <cellStyle name="Normal 10" xfId="57"/>
    <cellStyle name="Normal 2" xfId="58"/>
    <cellStyle name="Normal 2 2" xfId="59"/>
    <cellStyle name="Normal 3" xfId="60"/>
    <cellStyle name="Normal 3 2" xfId="61"/>
    <cellStyle name="Normal 4" xfId="62"/>
    <cellStyle name="Normal 5" xfId="63"/>
    <cellStyle name="Normal 5 2" xfId="64"/>
    <cellStyle name="Normal 8" xfId="65"/>
    <cellStyle name="Normal 9 3_հավ1-3" xfId="66"/>
    <cellStyle name="Note 2" xfId="67"/>
    <cellStyle name="Note 3" xfId="68"/>
    <cellStyle name="Output 2" xfId="69"/>
    <cellStyle name="Percent 2" xfId="70"/>
    <cellStyle name="SN_241" xfId="71"/>
    <cellStyle name="Title 2" xfId="72"/>
    <cellStyle name="Total 2" xfId="73"/>
    <cellStyle name="Warning Text 2" xfId="74"/>
    <cellStyle name="Акцент1 2" xfId="75"/>
    <cellStyle name="Акцент2 2" xfId="76"/>
    <cellStyle name="Акцент3 2" xfId="77"/>
    <cellStyle name="Акцент4 2" xfId="78"/>
    <cellStyle name="Акцент5 2" xfId="79"/>
    <cellStyle name="Акцент6 2" xfId="80"/>
    <cellStyle name="Ввод  2" xfId="81"/>
    <cellStyle name="Вывод 2" xfId="82"/>
    <cellStyle name="Вычисление 2" xfId="83"/>
    <cellStyle name="Заголовок 1 2" xfId="84"/>
    <cellStyle name="Заголовок 2 2" xfId="85"/>
    <cellStyle name="Заголовок 3 2" xfId="86"/>
    <cellStyle name="Заголовок 4 2" xfId="87"/>
    <cellStyle name="Итог 2" xfId="88"/>
    <cellStyle name="Контрольная ячейка 2" xfId="89"/>
    <cellStyle name="Название 2" xfId="90"/>
    <cellStyle name="Нейтральный 2" xfId="91"/>
    <cellStyle name="Обычный 2" xfId="92"/>
    <cellStyle name="Обычный 3" xfId="93"/>
    <cellStyle name="Плохой 2" xfId="94"/>
    <cellStyle name="Пояснение 2" xfId="95"/>
    <cellStyle name="Примечание 2" xfId="96"/>
    <cellStyle name="Связанная ячейка 2" xfId="97"/>
    <cellStyle name="Стиль 1" xfId="98"/>
    <cellStyle name="Текст предупреждения 2" xfId="99"/>
    <cellStyle name="Финансовый 2" xfId="101"/>
    <cellStyle name="Хороший 2" xfId="10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view="pageBreakPreview" zoomScale="60" zoomScaleNormal="100" workbookViewId="0">
      <selection activeCell="G46" sqref="A46:G46"/>
    </sheetView>
  </sheetViews>
  <sheetFormatPr defaultRowHeight="13.5"/>
  <cols>
    <col min="1" max="2" width="8.28515625" style="57" customWidth="1"/>
    <col min="3" max="3" width="129.28515625" style="57" customWidth="1"/>
    <col min="4" max="5" width="12.140625" style="57" customWidth="1"/>
    <col min="6" max="6" width="12.42578125" style="57" customWidth="1"/>
    <col min="7" max="7" width="11.85546875" style="57" customWidth="1"/>
    <col min="8" max="8" width="0.85546875" style="57" customWidth="1"/>
    <col min="9" max="13" width="9.140625" style="57"/>
    <col min="14" max="14" width="13.42578125" style="57" customWidth="1"/>
    <col min="15" max="16384" width="9.140625" style="57"/>
  </cols>
  <sheetData>
    <row r="1" spans="1:14">
      <c r="F1" s="58" t="s">
        <v>74</v>
      </c>
      <c r="G1" s="58"/>
    </row>
    <row r="2" spans="1:14">
      <c r="F2" s="70" t="s">
        <v>106</v>
      </c>
      <c r="G2" s="58"/>
    </row>
    <row r="3" spans="1:14">
      <c r="F3" s="70" t="s">
        <v>4</v>
      </c>
      <c r="G3" s="58"/>
    </row>
    <row r="4" spans="1:14" ht="9" customHeight="1"/>
    <row r="5" spans="1:14" ht="51" customHeight="1">
      <c r="A5" s="208" t="s">
        <v>107</v>
      </c>
      <c r="B5" s="208"/>
      <c r="C5" s="208"/>
      <c r="D5" s="208"/>
      <c r="E5" s="208"/>
      <c r="F5" s="208"/>
      <c r="G5" s="208"/>
    </row>
    <row r="6" spans="1:14">
      <c r="F6" s="57" t="s">
        <v>121</v>
      </c>
    </row>
    <row r="7" spans="1:14" ht="63.75" customHeight="1">
      <c r="A7" s="203" t="s">
        <v>8</v>
      </c>
      <c r="B7" s="205"/>
      <c r="C7" s="217" t="s">
        <v>9</v>
      </c>
      <c r="D7" s="203" t="s">
        <v>26</v>
      </c>
      <c r="E7" s="204"/>
      <c r="F7" s="204"/>
      <c r="G7" s="205"/>
      <c r="N7" s="80"/>
    </row>
    <row r="8" spans="1:14" ht="29.25" customHeight="1">
      <c r="A8" s="74" t="s">
        <v>122</v>
      </c>
      <c r="B8" s="74" t="s">
        <v>123</v>
      </c>
      <c r="C8" s="218"/>
      <c r="D8" s="76" t="s">
        <v>155</v>
      </c>
      <c r="E8" s="76" t="s">
        <v>128</v>
      </c>
      <c r="F8" s="76" t="s">
        <v>129</v>
      </c>
      <c r="G8" s="76" t="s">
        <v>130</v>
      </c>
      <c r="N8" s="80"/>
    </row>
    <row r="9" spans="1:14" s="172" customFormat="1" ht="29.25" customHeight="1">
      <c r="A9" s="171"/>
      <c r="B9" s="171"/>
      <c r="C9" s="174" t="s">
        <v>152</v>
      </c>
      <c r="D9" s="175">
        <f>D10+D25</f>
        <v>0</v>
      </c>
      <c r="E9" s="175">
        <f>E10+E25</f>
        <v>0</v>
      </c>
      <c r="F9" s="175">
        <f>F10+F25</f>
        <v>0</v>
      </c>
      <c r="G9" s="175">
        <f>G10+G25</f>
        <v>0</v>
      </c>
      <c r="N9" s="173"/>
    </row>
    <row r="10" spans="1:14" ht="17.25" customHeight="1">
      <c r="A10" s="81"/>
      <c r="B10" s="209" t="s">
        <v>18</v>
      </c>
      <c r="C10" s="210"/>
      <c r="D10" s="184">
        <f>+D18</f>
        <v>0</v>
      </c>
      <c r="E10" s="184">
        <f>+E18</f>
        <v>-173169.4</v>
      </c>
      <c r="F10" s="184">
        <f>+F18</f>
        <v>-234228</v>
      </c>
      <c r="G10" s="184">
        <f>+G18</f>
        <v>-234228</v>
      </c>
      <c r="N10" s="80"/>
    </row>
    <row r="11" spans="1:14">
      <c r="A11" s="194" t="s">
        <v>13</v>
      </c>
      <c r="B11" s="194"/>
      <c r="C11" s="181" t="s">
        <v>118</v>
      </c>
      <c r="D11" s="184"/>
      <c r="E11" s="184"/>
      <c r="F11" s="184"/>
      <c r="G11" s="184"/>
    </row>
    <row r="12" spans="1:14">
      <c r="A12" s="194"/>
      <c r="B12" s="194"/>
      <c r="C12" s="182" t="s">
        <v>14</v>
      </c>
      <c r="D12" s="184"/>
      <c r="E12" s="184"/>
      <c r="F12" s="184"/>
      <c r="G12" s="184"/>
    </row>
    <row r="13" spans="1:14">
      <c r="A13" s="194"/>
      <c r="B13" s="194"/>
      <c r="C13" s="181" t="s">
        <v>119</v>
      </c>
      <c r="D13" s="184"/>
      <c r="E13" s="184"/>
      <c r="F13" s="184"/>
      <c r="G13" s="184"/>
    </row>
    <row r="14" spans="1:14">
      <c r="A14" s="194"/>
      <c r="B14" s="194"/>
      <c r="C14" s="182" t="s">
        <v>116</v>
      </c>
      <c r="D14" s="184"/>
      <c r="E14" s="184"/>
      <c r="F14" s="184"/>
      <c r="G14" s="184"/>
    </row>
    <row r="15" spans="1:14">
      <c r="A15" s="194"/>
      <c r="B15" s="194"/>
      <c r="C15" s="181" t="s">
        <v>117</v>
      </c>
      <c r="D15" s="184"/>
      <c r="E15" s="184"/>
      <c r="F15" s="184"/>
      <c r="G15" s="184"/>
    </row>
    <row r="16" spans="1:14" ht="15" customHeight="1">
      <c r="A16" s="194"/>
      <c r="B16" s="194"/>
      <c r="C16" s="182" t="s">
        <v>120</v>
      </c>
      <c r="D16" s="184"/>
      <c r="E16" s="184"/>
      <c r="F16" s="184"/>
      <c r="G16" s="184"/>
    </row>
    <row r="17" spans="1:7" ht="14.25">
      <c r="A17" s="195"/>
      <c r="B17" s="196"/>
      <c r="C17" s="170" t="s">
        <v>10</v>
      </c>
      <c r="D17" s="183"/>
      <c r="E17" s="183"/>
      <c r="F17" s="183"/>
      <c r="G17" s="183"/>
    </row>
    <row r="18" spans="1:7">
      <c r="A18" s="211"/>
      <c r="B18" s="214" t="s">
        <v>16</v>
      </c>
      <c r="C18" s="181" t="s">
        <v>124</v>
      </c>
      <c r="D18" s="184">
        <v>0</v>
      </c>
      <c r="E18" s="184">
        <v>-173169.4</v>
      </c>
      <c r="F18" s="184">
        <v>-234228</v>
      </c>
      <c r="G18" s="184">
        <v>-234228</v>
      </c>
    </row>
    <row r="19" spans="1:7">
      <c r="A19" s="212"/>
      <c r="B19" s="215"/>
      <c r="C19" s="182" t="s">
        <v>14</v>
      </c>
      <c r="D19" s="184"/>
      <c r="E19" s="184"/>
      <c r="F19" s="184"/>
      <c r="G19" s="184"/>
    </row>
    <row r="20" spans="1:7">
      <c r="A20" s="212"/>
      <c r="B20" s="215"/>
      <c r="C20" s="181" t="s">
        <v>125</v>
      </c>
      <c r="D20" s="184"/>
      <c r="E20" s="184"/>
      <c r="F20" s="184"/>
      <c r="G20" s="184"/>
    </row>
    <row r="21" spans="1:7" ht="27.75" customHeight="1">
      <c r="A21" s="212"/>
      <c r="B21" s="215"/>
      <c r="C21" s="182" t="s">
        <v>32</v>
      </c>
      <c r="D21" s="184"/>
      <c r="E21" s="184"/>
      <c r="F21" s="184"/>
      <c r="G21" s="184"/>
    </row>
    <row r="22" spans="1:7">
      <c r="A22" s="212"/>
      <c r="B22" s="215"/>
      <c r="C22" s="181" t="s">
        <v>33</v>
      </c>
      <c r="D22" s="184"/>
      <c r="E22" s="184"/>
      <c r="F22" s="184"/>
      <c r="G22" s="184"/>
    </row>
    <row r="23" spans="1:7">
      <c r="A23" s="213"/>
      <c r="B23" s="216"/>
      <c r="C23" s="182" t="s">
        <v>34</v>
      </c>
      <c r="D23" s="184"/>
      <c r="E23" s="184"/>
      <c r="F23" s="184"/>
      <c r="G23" s="184"/>
    </row>
    <row r="24" spans="1:7" ht="18" customHeight="1">
      <c r="A24" s="83"/>
      <c r="B24" s="206" t="s">
        <v>60</v>
      </c>
      <c r="C24" s="207"/>
      <c r="D24" s="180"/>
      <c r="E24" s="180"/>
      <c r="F24" s="180"/>
      <c r="G24" s="180"/>
    </row>
    <row r="25" spans="1:7" ht="15" customHeight="1">
      <c r="A25" s="197">
        <v>1212</v>
      </c>
      <c r="B25" s="200"/>
      <c r="C25" s="177" t="s">
        <v>118</v>
      </c>
      <c r="D25" s="184">
        <f>D32+D38</f>
        <v>0</v>
      </c>
      <c r="E25" s="184">
        <f>E32+E38</f>
        <v>173169.4</v>
      </c>
      <c r="F25" s="184">
        <f>F32+F38</f>
        <v>234228</v>
      </c>
      <c r="G25" s="184">
        <f>G32+G38</f>
        <v>234228</v>
      </c>
    </row>
    <row r="26" spans="1:7">
      <c r="A26" s="198"/>
      <c r="B26" s="201"/>
      <c r="C26" s="178" t="s">
        <v>61</v>
      </c>
      <c r="D26" s="184"/>
      <c r="E26" s="184"/>
      <c r="F26" s="184"/>
      <c r="G26" s="184"/>
    </row>
    <row r="27" spans="1:7">
      <c r="A27" s="198"/>
      <c r="B27" s="201"/>
      <c r="C27" s="177" t="s">
        <v>119</v>
      </c>
      <c r="D27" s="184"/>
      <c r="E27" s="184"/>
      <c r="F27" s="184"/>
      <c r="G27" s="184"/>
    </row>
    <row r="28" spans="1:7" ht="14.25" customHeight="1">
      <c r="A28" s="198"/>
      <c r="B28" s="201"/>
      <c r="C28" s="179" t="s">
        <v>62</v>
      </c>
      <c r="D28" s="184"/>
      <c r="E28" s="184"/>
      <c r="F28" s="184"/>
      <c r="G28" s="184"/>
    </row>
    <row r="29" spans="1:7">
      <c r="A29" s="198"/>
      <c r="B29" s="201"/>
      <c r="C29" s="177" t="s">
        <v>117</v>
      </c>
      <c r="D29" s="184"/>
      <c r="E29" s="184"/>
      <c r="F29" s="184"/>
      <c r="G29" s="184"/>
    </row>
    <row r="30" spans="1:7" ht="16.5" customHeight="1">
      <c r="A30" s="199"/>
      <c r="B30" s="202"/>
      <c r="C30" s="179" t="s">
        <v>63</v>
      </c>
      <c r="D30" s="184"/>
      <c r="E30" s="184"/>
      <c r="F30" s="184"/>
      <c r="G30" s="184"/>
    </row>
    <row r="31" spans="1:7" ht="14.25">
      <c r="A31" s="195"/>
      <c r="B31" s="196"/>
      <c r="C31" s="170" t="s">
        <v>10</v>
      </c>
      <c r="D31" s="183"/>
      <c r="E31" s="183"/>
      <c r="F31" s="183"/>
      <c r="G31" s="183"/>
    </row>
    <row r="32" spans="1:7" ht="15" customHeight="1">
      <c r="A32" s="188"/>
      <c r="B32" s="191">
        <v>12013</v>
      </c>
      <c r="C32" s="177" t="s">
        <v>124</v>
      </c>
      <c r="D32" s="184">
        <v>0</v>
      </c>
      <c r="E32" s="184">
        <v>122000</v>
      </c>
      <c r="F32" s="184">
        <v>161652</v>
      </c>
      <c r="G32" s="184">
        <v>161652</v>
      </c>
    </row>
    <row r="33" spans="1:7" ht="12.75" customHeight="1">
      <c r="A33" s="189"/>
      <c r="B33" s="192"/>
      <c r="C33" s="179" t="s">
        <v>69</v>
      </c>
      <c r="D33" s="184"/>
      <c r="E33" s="184"/>
      <c r="F33" s="184"/>
      <c r="G33" s="184"/>
    </row>
    <row r="34" spans="1:7" ht="15" customHeight="1">
      <c r="A34" s="189"/>
      <c r="B34" s="192"/>
      <c r="C34" s="177" t="s">
        <v>125</v>
      </c>
      <c r="D34" s="184"/>
      <c r="E34" s="184"/>
      <c r="F34" s="184"/>
      <c r="G34" s="184"/>
    </row>
    <row r="35" spans="1:7">
      <c r="A35" s="189"/>
      <c r="B35" s="192"/>
      <c r="C35" s="179" t="s">
        <v>93</v>
      </c>
      <c r="D35" s="184"/>
      <c r="E35" s="184"/>
      <c r="F35" s="184"/>
      <c r="G35" s="184"/>
    </row>
    <row r="36" spans="1:7" ht="15.75" customHeight="1">
      <c r="A36" s="189"/>
      <c r="B36" s="192"/>
      <c r="C36" s="177" t="s">
        <v>33</v>
      </c>
      <c r="D36" s="184"/>
      <c r="E36" s="184"/>
      <c r="F36" s="184"/>
      <c r="G36" s="184"/>
    </row>
    <row r="37" spans="1:7" ht="12.75" customHeight="1">
      <c r="A37" s="190"/>
      <c r="B37" s="193"/>
      <c r="C37" s="179" t="s">
        <v>49</v>
      </c>
      <c r="D37" s="184"/>
      <c r="E37" s="184"/>
      <c r="F37" s="184"/>
      <c r="G37" s="184"/>
    </row>
    <row r="38" spans="1:7">
      <c r="A38" s="188"/>
      <c r="B38" s="191">
        <v>21001</v>
      </c>
      <c r="C38" s="53" t="s">
        <v>124</v>
      </c>
      <c r="D38" s="185">
        <v>0</v>
      </c>
      <c r="E38" s="185">
        <v>51169.4</v>
      </c>
      <c r="F38" s="185">
        <v>72576</v>
      </c>
      <c r="G38" s="185">
        <v>72576</v>
      </c>
    </row>
    <row r="39" spans="1:7" ht="13.5" customHeight="1">
      <c r="A39" s="189"/>
      <c r="B39" s="192"/>
      <c r="C39" s="54" t="s">
        <v>103</v>
      </c>
      <c r="D39" s="186"/>
      <c r="E39" s="186"/>
      <c r="F39" s="186"/>
      <c r="G39" s="186"/>
    </row>
    <row r="40" spans="1:7" ht="15.75" customHeight="1">
      <c r="A40" s="189"/>
      <c r="B40" s="192"/>
      <c r="C40" s="53" t="s">
        <v>125</v>
      </c>
      <c r="D40" s="186"/>
      <c r="E40" s="186"/>
      <c r="F40" s="186"/>
      <c r="G40" s="186"/>
    </row>
    <row r="41" spans="1:7" ht="43.5" customHeight="1">
      <c r="A41" s="189"/>
      <c r="B41" s="192"/>
      <c r="C41" s="54" t="s">
        <v>153</v>
      </c>
      <c r="D41" s="186"/>
      <c r="E41" s="186"/>
      <c r="F41" s="186"/>
      <c r="G41" s="186"/>
    </row>
    <row r="42" spans="1:7" ht="15.75" customHeight="1">
      <c r="A42" s="189"/>
      <c r="B42" s="192"/>
      <c r="C42" s="53" t="s">
        <v>33</v>
      </c>
      <c r="D42" s="186"/>
      <c r="E42" s="186"/>
      <c r="F42" s="186"/>
      <c r="G42" s="186"/>
    </row>
    <row r="43" spans="1:7" ht="16.5" customHeight="1">
      <c r="A43" s="190"/>
      <c r="B43" s="193"/>
      <c r="C43" s="54" t="s">
        <v>104</v>
      </c>
      <c r="D43" s="187"/>
      <c r="E43" s="187"/>
      <c r="F43" s="187"/>
      <c r="G43" s="187"/>
    </row>
  </sheetData>
  <mergeCells count="38">
    <mergeCell ref="G38:G43"/>
    <mergeCell ref="A5:G5"/>
    <mergeCell ref="B10:C10"/>
    <mergeCell ref="D10:D16"/>
    <mergeCell ref="G10:G16"/>
    <mergeCell ref="A18:A23"/>
    <mergeCell ref="B18:B23"/>
    <mergeCell ref="A7:B7"/>
    <mergeCell ref="C7:C8"/>
    <mergeCell ref="E10:E16"/>
    <mergeCell ref="D7:G7"/>
    <mergeCell ref="F18:F23"/>
    <mergeCell ref="F25:F30"/>
    <mergeCell ref="B24:C24"/>
    <mergeCell ref="E18:E23"/>
    <mergeCell ref="E25:E30"/>
    <mergeCell ref="G32:G37"/>
    <mergeCell ref="A11:A16"/>
    <mergeCell ref="B11:B16"/>
    <mergeCell ref="A17:B17"/>
    <mergeCell ref="A31:B31"/>
    <mergeCell ref="D18:D23"/>
    <mergeCell ref="G18:G23"/>
    <mergeCell ref="F10:F16"/>
    <mergeCell ref="A25:A30"/>
    <mergeCell ref="B25:B30"/>
    <mergeCell ref="D25:D30"/>
    <mergeCell ref="G25:G30"/>
    <mergeCell ref="F32:F37"/>
    <mergeCell ref="F38:F43"/>
    <mergeCell ref="A32:A37"/>
    <mergeCell ref="B32:B37"/>
    <mergeCell ref="D32:D37"/>
    <mergeCell ref="A38:A43"/>
    <mergeCell ref="B38:B43"/>
    <mergeCell ref="D38:D43"/>
    <mergeCell ref="E32:E37"/>
    <mergeCell ref="E38:E43"/>
  </mergeCells>
  <phoneticPr fontId="18" type="noConversion"/>
  <pageMargins left="0.19685039370078741" right="0.19685039370078741" top="0.19685039370078741" bottom="0.19685039370078741" header="0" footer="0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view="pageBreakPreview" zoomScale="60" zoomScaleNormal="100" workbookViewId="0">
      <selection activeCell="N18" sqref="N18"/>
    </sheetView>
  </sheetViews>
  <sheetFormatPr defaultRowHeight="13.5"/>
  <cols>
    <col min="1" max="1" width="5.85546875" style="55" customWidth="1"/>
    <col min="2" max="2" width="5.140625" style="55" customWidth="1"/>
    <col min="3" max="3" width="4.85546875" style="55" customWidth="1"/>
    <col min="4" max="4" width="7.7109375" style="55" customWidth="1"/>
    <col min="5" max="5" width="6.7109375" style="55" customWidth="1"/>
    <col min="6" max="6" width="85" style="57" customWidth="1"/>
    <col min="7" max="8" width="14.42578125" style="57" customWidth="1"/>
    <col min="9" max="9" width="13.5703125" style="57" customWidth="1"/>
    <col min="10" max="10" width="13.85546875" style="57" customWidth="1"/>
    <col min="11" max="11" width="0.5703125" style="57" customWidth="1"/>
    <col min="12" max="16384" width="9.140625" style="57"/>
  </cols>
  <sheetData>
    <row r="1" spans="1:10">
      <c r="E1" s="56"/>
      <c r="I1" s="58" t="s">
        <v>7</v>
      </c>
    </row>
    <row r="2" spans="1:10">
      <c r="I2" s="70" t="s">
        <v>106</v>
      </c>
    </row>
    <row r="3" spans="1:10">
      <c r="I3" s="70" t="s">
        <v>4</v>
      </c>
    </row>
    <row r="5" spans="1:10" ht="43.5" customHeight="1">
      <c r="A5" s="238" t="s">
        <v>108</v>
      </c>
      <c r="B5" s="238"/>
      <c r="C5" s="238"/>
      <c r="D5" s="238"/>
      <c r="E5" s="238"/>
      <c r="F5" s="238"/>
      <c r="G5" s="238"/>
      <c r="H5" s="238"/>
      <c r="I5" s="238"/>
      <c r="J5" s="238"/>
    </row>
    <row r="6" spans="1:10" ht="15" customHeight="1">
      <c r="I6" s="230" t="s">
        <v>121</v>
      </c>
      <c r="J6" s="230"/>
    </row>
    <row r="7" spans="1:10" s="59" customFormat="1" ht="47.25" customHeight="1">
      <c r="A7" s="203" t="s">
        <v>25</v>
      </c>
      <c r="B7" s="204"/>
      <c r="C7" s="205"/>
      <c r="D7" s="223" t="s">
        <v>70</v>
      </c>
      <c r="E7" s="223"/>
      <c r="F7" s="223" t="s">
        <v>12</v>
      </c>
      <c r="G7" s="203" t="s">
        <v>26</v>
      </c>
      <c r="H7" s="204"/>
      <c r="I7" s="204"/>
      <c r="J7" s="205"/>
    </row>
    <row r="8" spans="1:10" s="59" customFormat="1" ht="31.5" customHeight="1">
      <c r="A8" s="60" t="s">
        <v>126</v>
      </c>
      <c r="B8" s="60" t="s">
        <v>127</v>
      </c>
      <c r="C8" s="60" t="s">
        <v>150</v>
      </c>
      <c r="D8" s="61" t="s">
        <v>122</v>
      </c>
      <c r="E8" s="61" t="s">
        <v>123</v>
      </c>
      <c r="F8" s="223"/>
      <c r="G8" s="76" t="s">
        <v>155</v>
      </c>
      <c r="H8" s="76" t="s">
        <v>128</v>
      </c>
      <c r="I8" s="76" t="s">
        <v>129</v>
      </c>
      <c r="J8" s="76" t="s">
        <v>130</v>
      </c>
    </row>
    <row r="9" spans="1:10" s="59" customFormat="1" ht="15">
      <c r="A9" s="62"/>
      <c r="B9" s="62"/>
      <c r="C9" s="62"/>
      <c r="D9" s="61"/>
      <c r="E9" s="61"/>
      <c r="F9" s="1" t="s">
        <v>24</v>
      </c>
      <c r="G9" s="63">
        <f>+G10+G25</f>
        <v>0</v>
      </c>
      <c r="H9" s="63">
        <f>+H10+H25</f>
        <v>0</v>
      </c>
      <c r="I9" s="63">
        <f>+I10+I25</f>
        <v>0</v>
      </c>
      <c r="J9" s="63">
        <f>+J10+J25</f>
        <v>0</v>
      </c>
    </row>
    <row r="10" spans="1:10" s="59" customFormat="1" ht="15">
      <c r="A10" s="84" t="s">
        <v>27</v>
      </c>
      <c r="B10" s="240"/>
      <c r="C10" s="226"/>
      <c r="D10" s="231"/>
      <c r="E10" s="231"/>
      <c r="F10" s="85" t="s">
        <v>28</v>
      </c>
      <c r="G10" s="86">
        <f>+G12</f>
        <v>0</v>
      </c>
      <c r="H10" s="86">
        <f>+H12</f>
        <v>-173169.4</v>
      </c>
      <c r="I10" s="86">
        <f>+I12</f>
        <v>-234228</v>
      </c>
      <c r="J10" s="86">
        <f>+J12</f>
        <v>-234228</v>
      </c>
    </row>
    <row r="11" spans="1:10" s="139" customFormat="1" ht="12.75">
      <c r="A11" s="87"/>
      <c r="B11" s="240"/>
      <c r="C11" s="227"/>
      <c r="D11" s="232"/>
      <c r="E11" s="232"/>
      <c r="F11" s="137" t="s">
        <v>15</v>
      </c>
      <c r="G11" s="138"/>
      <c r="H11" s="138"/>
      <c r="I11" s="138"/>
      <c r="J11" s="138"/>
    </row>
    <row r="12" spans="1:10" s="59" customFormat="1" ht="15">
      <c r="A12" s="87"/>
      <c r="B12" s="84" t="s">
        <v>29</v>
      </c>
      <c r="C12" s="228"/>
      <c r="D12" s="232"/>
      <c r="E12" s="232"/>
      <c r="F12" s="85" t="s">
        <v>30</v>
      </c>
      <c r="G12" s="86">
        <f>+G14</f>
        <v>0</v>
      </c>
      <c r="H12" s="86">
        <f>+H14</f>
        <v>-173169.4</v>
      </c>
      <c r="I12" s="86">
        <f>+I14</f>
        <v>-234228</v>
      </c>
      <c r="J12" s="86">
        <f>+J14</f>
        <v>-234228</v>
      </c>
    </row>
    <row r="13" spans="1:10" s="139" customFormat="1" ht="12.75">
      <c r="A13" s="87"/>
      <c r="B13" s="87"/>
      <c r="C13" s="229"/>
      <c r="D13" s="232"/>
      <c r="E13" s="232"/>
      <c r="F13" s="137" t="s">
        <v>15</v>
      </c>
      <c r="G13" s="138"/>
      <c r="H13" s="138"/>
      <c r="I13" s="138"/>
      <c r="J13" s="138"/>
    </row>
    <row r="14" spans="1:10" s="59" customFormat="1" ht="15">
      <c r="A14" s="87"/>
      <c r="B14" s="87"/>
      <c r="C14" s="84" t="s">
        <v>29</v>
      </c>
      <c r="D14" s="232"/>
      <c r="E14" s="232"/>
      <c r="F14" s="89" t="s">
        <v>14</v>
      </c>
      <c r="G14" s="86">
        <f>+G16</f>
        <v>0</v>
      </c>
      <c r="H14" s="86">
        <f>+H16</f>
        <v>-173169.4</v>
      </c>
      <c r="I14" s="86">
        <f>+I16</f>
        <v>-234228</v>
      </c>
      <c r="J14" s="86">
        <f>+J16</f>
        <v>-234228</v>
      </c>
    </row>
    <row r="15" spans="1:10" s="139" customFormat="1" ht="12.75">
      <c r="A15" s="87"/>
      <c r="B15" s="87"/>
      <c r="C15" s="87"/>
      <c r="D15" s="232"/>
      <c r="E15" s="232"/>
      <c r="F15" s="137" t="s">
        <v>15</v>
      </c>
      <c r="G15" s="138"/>
      <c r="H15" s="138"/>
      <c r="I15" s="138"/>
      <c r="J15" s="138"/>
    </row>
    <row r="16" spans="1:10" ht="14.25">
      <c r="A16" s="87"/>
      <c r="B16" s="87"/>
      <c r="C16" s="87"/>
      <c r="D16" s="233"/>
      <c r="E16" s="233"/>
      <c r="F16" s="89" t="s">
        <v>31</v>
      </c>
      <c r="G16" s="90">
        <f>+G17</f>
        <v>0</v>
      </c>
      <c r="H16" s="90">
        <f>+H17</f>
        <v>-173169.4</v>
      </c>
      <c r="I16" s="90">
        <f>+I17</f>
        <v>-234228</v>
      </c>
      <c r="J16" s="90">
        <f>+J17</f>
        <v>-234228</v>
      </c>
    </row>
    <row r="17" spans="1:10" s="59" customFormat="1" ht="15">
      <c r="A17" s="87"/>
      <c r="B17" s="87"/>
      <c r="C17" s="87"/>
      <c r="D17" s="235" t="s">
        <v>13</v>
      </c>
      <c r="E17" s="237" t="s">
        <v>16</v>
      </c>
      <c r="F17" s="88" t="s">
        <v>14</v>
      </c>
      <c r="G17" s="82">
        <f>+G19</f>
        <v>0</v>
      </c>
      <c r="H17" s="82">
        <f>+H19</f>
        <v>-173169.4</v>
      </c>
      <c r="I17" s="82">
        <f>+I19</f>
        <v>-234228</v>
      </c>
      <c r="J17" s="82">
        <f>+J19</f>
        <v>-234228</v>
      </c>
    </row>
    <row r="18" spans="1:10" s="139" customFormat="1" ht="12.75">
      <c r="A18" s="87"/>
      <c r="B18" s="87"/>
      <c r="C18" s="87"/>
      <c r="D18" s="235"/>
      <c r="E18" s="235"/>
      <c r="F18" s="137" t="s">
        <v>17</v>
      </c>
      <c r="G18" s="140"/>
      <c r="H18" s="140"/>
      <c r="I18" s="140"/>
      <c r="J18" s="140"/>
    </row>
    <row r="19" spans="1:10" s="59" customFormat="1" ht="15">
      <c r="A19" s="87"/>
      <c r="B19" s="87"/>
      <c r="C19" s="87"/>
      <c r="D19" s="235"/>
      <c r="E19" s="235"/>
      <c r="F19" s="91" t="s">
        <v>18</v>
      </c>
      <c r="G19" s="82">
        <f>+G21</f>
        <v>0</v>
      </c>
      <c r="H19" s="82">
        <f>+H21</f>
        <v>-173169.4</v>
      </c>
      <c r="I19" s="82">
        <f>+I21</f>
        <v>-234228</v>
      </c>
      <c r="J19" s="82">
        <f>+J21</f>
        <v>-234228</v>
      </c>
    </row>
    <row r="20" spans="1:10" s="139" customFormat="1" ht="12.75">
      <c r="A20" s="87"/>
      <c r="B20" s="87"/>
      <c r="C20" s="87"/>
      <c r="D20" s="235"/>
      <c r="E20" s="235"/>
      <c r="F20" s="137" t="s">
        <v>19</v>
      </c>
      <c r="G20" s="141"/>
      <c r="H20" s="141"/>
      <c r="I20" s="141"/>
      <c r="J20" s="141"/>
    </row>
    <row r="21" spans="1:10" s="59" customFormat="1" ht="15">
      <c r="A21" s="87"/>
      <c r="B21" s="87"/>
      <c r="C21" s="87"/>
      <c r="D21" s="235"/>
      <c r="E21" s="235"/>
      <c r="F21" s="88" t="s">
        <v>20</v>
      </c>
      <c r="G21" s="82">
        <f t="shared" ref="G21:J23" si="0">+G22</f>
        <v>0</v>
      </c>
      <c r="H21" s="82">
        <f t="shared" si="0"/>
        <v>-173169.4</v>
      </c>
      <c r="I21" s="82">
        <f t="shared" si="0"/>
        <v>-234228</v>
      </c>
      <c r="J21" s="82">
        <f t="shared" si="0"/>
        <v>-234228</v>
      </c>
    </row>
    <row r="22" spans="1:10" s="59" customFormat="1" ht="15">
      <c r="A22" s="87"/>
      <c r="B22" s="87"/>
      <c r="C22" s="87"/>
      <c r="D22" s="235"/>
      <c r="E22" s="235"/>
      <c r="F22" s="88" t="s">
        <v>21</v>
      </c>
      <c r="G22" s="82">
        <f t="shared" si="0"/>
        <v>0</v>
      </c>
      <c r="H22" s="82">
        <f t="shared" si="0"/>
        <v>-173169.4</v>
      </c>
      <c r="I22" s="82">
        <f t="shared" si="0"/>
        <v>-234228</v>
      </c>
      <c r="J22" s="82">
        <f t="shared" si="0"/>
        <v>-234228</v>
      </c>
    </row>
    <row r="23" spans="1:10">
      <c r="A23" s="87"/>
      <c r="B23" s="87"/>
      <c r="C23" s="87"/>
      <c r="D23" s="235"/>
      <c r="E23" s="235"/>
      <c r="F23" s="88" t="s">
        <v>22</v>
      </c>
      <c r="G23" s="82">
        <f t="shared" si="0"/>
        <v>0</v>
      </c>
      <c r="H23" s="82">
        <f t="shared" si="0"/>
        <v>-173169.4</v>
      </c>
      <c r="I23" s="82">
        <f t="shared" si="0"/>
        <v>-234228</v>
      </c>
      <c r="J23" s="82">
        <f t="shared" si="0"/>
        <v>-234228</v>
      </c>
    </row>
    <row r="24" spans="1:10">
      <c r="A24" s="87"/>
      <c r="B24" s="87"/>
      <c r="C24" s="87"/>
      <c r="D24" s="236"/>
      <c r="E24" s="236"/>
      <c r="F24" s="88" t="s">
        <v>23</v>
      </c>
      <c r="G24" s="82">
        <f>-G25</f>
        <v>0</v>
      </c>
      <c r="H24" s="82">
        <f>-H25</f>
        <v>-173169.4</v>
      </c>
      <c r="I24" s="82">
        <f>-I25</f>
        <v>-234228</v>
      </c>
      <c r="J24" s="82">
        <f>-J25</f>
        <v>-234228</v>
      </c>
    </row>
    <row r="25" spans="1:10" ht="14.25">
      <c r="A25" s="234" t="s">
        <v>51</v>
      </c>
      <c r="B25" s="239"/>
      <c r="C25" s="239"/>
      <c r="D25" s="224"/>
      <c r="E25" s="224"/>
      <c r="F25" s="93" t="s">
        <v>66</v>
      </c>
      <c r="G25" s="86">
        <f>+G27</f>
        <v>0</v>
      </c>
      <c r="H25" s="86">
        <f>+H27</f>
        <v>173169.4</v>
      </c>
      <c r="I25" s="86">
        <f>+I27</f>
        <v>234228</v>
      </c>
      <c r="J25" s="86">
        <f>+J27</f>
        <v>234228</v>
      </c>
    </row>
    <row r="26" spans="1:10" s="55" customFormat="1" ht="12.75">
      <c r="A26" s="234"/>
      <c r="B26" s="239"/>
      <c r="C26" s="239"/>
      <c r="D26" s="224"/>
      <c r="E26" s="224"/>
      <c r="F26" s="142" t="s">
        <v>15</v>
      </c>
      <c r="G26" s="138"/>
      <c r="H26" s="138"/>
      <c r="I26" s="138"/>
      <c r="J26" s="138"/>
    </row>
    <row r="27" spans="1:10" ht="28.5">
      <c r="A27" s="234"/>
      <c r="B27" s="234" t="s">
        <v>64</v>
      </c>
      <c r="C27" s="239"/>
      <c r="D27" s="224"/>
      <c r="E27" s="224"/>
      <c r="F27" s="93" t="s">
        <v>65</v>
      </c>
      <c r="G27" s="86">
        <f>+G29</f>
        <v>0</v>
      </c>
      <c r="H27" s="86">
        <f>+H29</f>
        <v>173169.4</v>
      </c>
      <c r="I27" s="86">
        <f>+I29</f>
        <v>234228</v>
      </c>
      <c r="J27" s="86">
        <f>+J29</f>
        <v>234228</v>
      </c>
    </row>
    <row r="28" spans="1:10" s="55" customFormat="1" ht="12.75">
      <c r="A28" s="234"/>
      <c r="B28" s="234"/>
      <c r="C28" s="239"/>
      <c r="D28" s="224"/>
      <c r="E28" s="224"/>
      <c r="F28" s="142" t="s">
        <v>15</v>
      </c>
      <c r="G28" s="138"/>
      <c r="H28" s="138"/>
      <c r="I28" s="138"/>
      <c r="J28" s="138"/>
    </row>
    <row r="29" spans="1:10" ht="28.5">
      <c r="A29" s="234"/>
      <c r="B29" s="234"/>
      <c r="C29" s="234" t="s">
        <v>51</v>
      </c>
      <c r="D29" s="224"/>
      <c r="E29" s="224"/>
      <c r="F29" s="64" t="s">
        <v>65</v>
      </c>
      <c r="G29" s="86">
        <f>+G32</f>
        <v>0</v>
      </c>
      <c r="H29" s="86">
        <f>+H32</f>
        <v>173169.4</v>
      </c>
      <c r="I29" s="86">
        <f>+I32</f>
        <v>234228</v>
      </c>
      <c r="J29" s="86">
        <f>+J32</f>
        <v>234228</v>
      </c>
    </row>
    <row r="30" spans="1:10" s="55" customFormat="1" ht="12.75">
      <c r="A30" s="234"/>
      <c r="B30" s="234"/>
      <c r="C30" s="234"/>
      <c r="D30" s="224"/>
      <c r="E30" s="224"/>
      <c r="F30" s="142" t="s">
        <v>15</v>
      </c>
      <c r="G30" s="138"/>
      <c r="H30" s="138"/>
      <c r="I30" s="138"/>
      <c r="J30" s="138"/>
    </row>
    <row r="31" spans="1:10" ht="14.25">
      <c r="A31" s="234"/>
      <c r="B31" s="234"/>
      <c r="C31" s="234"/>
      <c r="D31" s="92"/>
      <c r="E31" s="92"/>
      <c r="F31" s="64" t="s">
        <v>60</v>
      </c>
      <c r="G31" s="63">
        <f>G32</f>
        <v>0</v>
      </c>
      <c r="H31" s="63">
        <f>H32</f>
        <v>173169.4</v>
      </c>
      <c r="I31" s="63">
        <f>I32</f>
        <v>234228</v>
      </c>
      <c r="J31" s="63">
        <f>J32</f>
        <v>234228</v>
      </c>
    </row>
    <row r="32" spans="1:10" ht="14.25">
      <c r="A32" s="234"/>
      <c r="B32" s="234"/>
      <c r="C32" s="234"/>
      <c r="D32" s="219">
        <v>1212</v>
      </c>
      <c r="E32" s="94"/>
      <c r="F32" s="64" t="s">
        <v>61</v>
      </c>
      <c r="G32" s="63">
        <f>+G33+G42</f>
        <v>0</v>
      </c>
      <c r="H32" s="63">
        <f>+H33+H42</f>
        <v>173169.4</v>
      </c>
      <c r="I32" s="63">
        <f>+I33+I42</f>
        <v>234228</v>
      </c>
      <c r="J32" s="63">
        <f>+J33+J42</f>
        <v>234228</v>
      </c>
    </row>
    <row r="33" spans="1:10" ht="14.25">
      <c r="A33" s="234"/>
      <c r="B33" s="234"/>
      <c r="C33" s="234"/>
      <c r="D33" s="219"/>
      <c r="E33" s="225">
        <v>12013</v>
      </c>
      <c r="F33" s="64" t="s">
        <v>69</v>
      </c>
      <c r="G33" s="63">
        <f>+G35</f>
        <v>0</v>
      </c>
      <c r="H33" s="63">
        <f>+H35</f>
        <v>122000</v>
      </c>
      <c r="I33" s="63">
        <f>+I35</f>
        <v>161652</v>
      </c>
      <c r="J33" s="63">
        <f>+J35</f>
        <v>161652</v>
      </c>
    </row>
    <row r="34" spans="1:10" s="134" customFormat="1" ht="12.75">
      <c r="A34" s="234"/>
      <c r="B34" s="234"/>
      <c r="C34" s="234"/>
      <c r="D34" s="219"/>
      <c r="E34" s="225"/>
      <c r="F34" s="135" t="s">
        <v>17</v>
      </c>
      <c r="G34" s="136"/>
      <c r="H34" s="136"/>
      <c r="I34" s="136"/>
      <c r="J34" s="136"/>
    </row>
    <row r="35" spans="1:10">
      <c r="A35" s="234"/>
      <c r="B35" s="234"/>
      <c r="C35" s="234"/>
      <c r="D35" s="219"/>
      <c r="E35" s="225"/>
      <c r="F35" s="65" t="s">
        <v>58</v>
      </c>
      <c r="G35" s="66">
        <f>+G37</f>
        <v>0</v>
      </c>
      <c r="H35" s="66">
        <f>+H37</f>
        <v>122000</v>
      </c>
      <c r="I35" s="66">
        <f>+I37</f>
        <v>161652</v>
      </c>
      <c r="J35" s="66">
        <f>+J37</f>
        <v>161652</v>
      </c>
    </row>
    <row r="36" spans="1:10" s="134" customFormat="1" ht="12.75">
      <c r="A36" s="234"/>
      <c r="B36" s="234"/>
      <c r="C36" s="234"/>
      <c r="D36" s="219"/>
      <c r="E36" s="225"/>
      <c r="F36" s="132" t="s">
        <v>19</v>
      </c>
      <c r="G36" s="133"/>
      <c r="H36" s="133"/>
      <c r="I36" s="133"/>
      <c r="J36" s="133"/>
    </row>
    <row r="37" spans="1:10">
      <c r="A37" s="234"/>
      <c r="B37" s="234"/>
      <c r="C37" s="234"/>
      <c r="D37" s="219"/>
      <c r="E37" s="225"/>
      <c r="F37" s="65" t="s">
        <v>131</v>
      </c>
      <c r="G37" s="66">
        <f>+G38</f>
        <v>0</v>
      </c>
      <c r="H37" s="66">
        <f>+H38</f>
        <v>122000</v>
      </c>
      <c r="I37" s="66">
        <f>+I38</f>
        <v>161652</v>
      </c>
      <c r="J37" s="66">
        <f>+J38</f>
        <v>161652</v>
      </c>
    </row>
    <row r="38" spans="1:10">
      <c r="A38" s="234"/>
      <c r="B38" s="234"/>
      <c r="C38" s="234"/>
      <c r="D38" s="219"/>
      <c r="E38" s="225"/>
      <c r="F38" s="65" t="s">
        <v>91</v>
      </c>
      <c r="G38" s="66">
        <f>+G40</f>
        <v>0</v>
      </c>
      <c r="H38" s="66">
        <f>+H40</f>
        <v>122000</v>
      </c>
      <c r="I38" s="66">
        <f>+I40</f>
        <v>161652</v>
      </c>
      <c r="J38" s="66">
        <f>+J40</f>
        <v>161652</v>
      </c>
    </row>
    <row r="39" spans="1:10">
      <c r="A39" s="234"/>
      <c r="B39" s="234"/>
      <c r="C39" s="234"/>
      <c r="D39" s="219"/>
      <c r="E39" s="225"/>
      <c r="F39" s="65" t="s">
        <v>95</v>
      </c>
      <c r="G39" s="66">
        <f>G40</f>
        <v>0</v>
      </c>
      <c r="H39" s="66">
        <f>H40</f>
        <v>122000</v>
      </c>
      <c r="I39" s="66">
        <f>I40</f>
        <v>161652</v>
      </c>
      <c r="J39" s="66">
        <f>J40</f>
        <v>161652</v>
      </c>
    </row>
    <row r="40" spans="1:10">
      <c r="A40" s="234"/>
      <c r="B40" s="234"/>
      <c r="C40" s="234"/>
      <c r="D40" s="219"/>
      <c r="E40" s="225"/>
      <c r="F40" s="67" t="s">
        <v>100</v>
      </c>
      <c r="G40" s="66">
        <f>+G41</f>
        <v>0</v>
      </c>
      <c r="H40" s="66">
        <f>+H41</f>
        <v>122000</v>
      </c>
      <c r="I40" s="66">
        <f>+I41</f>
        <v>161652</v>
      </c>
      <c r="J40" s="66">
        <f>+J41</f>
        <v>161652</v>
      </c>
    </row>
    <row r="41" spans="1:10">
      <c r="A41" s="234"/>
      <c r="B41" s="234"/>
      <c r="C41" s="234"/>
      <c r="D41" s="219"/>
      <c r="E41" s="225"/>
      <c r="F41" s="67" t="s">
        <v>101</v>
      </c>
      <c r="G41" s="66">
        <v>0</v>
      </c>
      <c r="H41" s="66">
        <v>122000</v>
      </c>
      <c r="I41" s="66">
        <v>161652</v>
      </c>
      <c r="J41" s="66">
        <v>161652</v>
      </c>
    </row>
    <row r="42" spans="1:10" ht="15" customHeight="1">
      <c r="A42" s="234"/>
      <c r="B42" s="234"/>
      <c r="C42" s="234"/>
      <c r="D42" s="219"/>
      <c r="E42" s="220">
        <v>21001</v>
      </c>
      <c r="F42" s="95" t="s">
        <v>103</v>
      </c>
      <c r="G42" s="63">
        <f>+G44</f>
        <v>0</v>
      </c>
      <c r="H42" s="63">
        <f>+H44</f>
        <v>51169.4</v>
      </c>
      <c r="I42" s="63">
        <f>+I44</f>
        <v>72576</v>
      </c>
      <c r="J42" s="63">
        <f>+J44</f>
        <v>72576</v>
      </c>
    </row>
    <row r="43" spans="1:10" s="134" customFormat="1" ht="12.75">
      <c r="A43" s="234"/>
      <c r="B43" s="234"/>
      <c r="C43" s="234"/>
      <c r="D43" s="219"/>
      <c r="E43" s="221"/>
      <c r="F43" s="135" t="s">
        <v>17</v>
      </c>
      <c r="G43" s="136"/>
      <c r="H43" s="136"/>
      <c r="I43" s="136"/>
      <c r="J43" s="136"/>
    </row>
    <row r="44" spans="1:10">
      <c r="A44" s="234"/>
      <c r="B44" s="234"/>
      <c r="C44" s="234"/>
      <c r="D44" s="219"/>
      <c r="E44" s="221"/>
      <c r="F44" s="65" t="s">
        <v>58</v>
      </c>
      <c r="G44" s="66">
        <f>+G46</f>
        <v>0</v>
      </c>
      <c r="H44" s="66">
        <f>+H46</f>
        <v>51169.4</v>
      </c>
      <c r="I44" s="66">
        <f>+I46</f>
        <v>72576</v>
      </c>
      <c r="J44" s="66">
        <f>+J46</f>
        <v>72576</v>
      </c>
    </row>
    <row r="45" spans="1:10" s="134" customFormat="1" ht="12.75">
      <c r="A45" s="234"/>
      <c r="B45" s="234"/>
      <c r="C45" s="234"/>
      <c r="D45" s="219"/>
      <c r="E45" s="221"/>
      <c r="F45" s="132" t="s">
        <v>19</v>
      </c>
      <c r="G45" s="133"/>
      <c r="H45" s="133"/>
      <c r="I45" s="133"/>
      <c r="J45" s="133"/>
    </row>
    <row r="46" spans="1:10">
      <c r="A46" s="234"/>
      <c r="B46" s="234"/>
      <c r="C46" s="234"/>
      <c r="D46" s="219"/>
      <c r="E46" s="221"/>
      <c r="F46" s="65" t="s">
        <v>131</v>
      </c>
      <c r="G46" s="66">
        <f t="shared" ref="G46:J47" si="1">+G47</f>
        <v>0</v>
      </c>
      <c r="H46" s="66">
        <f t="shared" si="1"/>
        <v>51169.4</v>
      </c>
      <c r="I46" s="66">
        <f t="shared" si="1"/>
        <v>72576</v>
      </c>
      <c r="J46" s="66">
        <f t="shared" si="1"/>
        <v>72576</v>
      </c>
    </row>
    <row r="47" spans="1:10">
      <c r="A47" s="234"/>
      <c r="B47" s="234"/>
      <c r="C47" s="234"/>
      <c r="D47" s="219"/>
      <c r="E47" s="221"/>
      <c r="F47" s="65" t="s">
        <v>72</v>
      </c>
      <c r="G47" s="66">
        <f t="shared" si="1"/>
        <v>0</v>
      </c>
      <c r="H47" s="66">
        <f t="shared" si="1"/>
        <v>51169.4</v>
      </c>
      <c r="I47" s="66">
        <f t="shared" si="1"/>
        <v>72576</v>
      </c>
      <c r="J47" s="66">
        <f t="shared" si="1"/>
        <v>72576</v>
      </c>
    </row>
    <row r="48" spans="1:10">
      <c r="A48" s="234"/>
      <c r="B48" s="234"/>
      <c r="C48" s="234"/>
      <c r="D48" s="219"/>
      <c r="E48" s="221"/>
      <c r="F48" s="67" t="s">
        <v>71</v>
      </c>
      <c r="G48" s="66">
        <f>+G50</f>
        <v>0</v>
      </c>
      <c r="H48" s="66">
        <f>+H50</f>
        <v>51169.4</v>
      </c>
      <c r="I48" s="66">
        <f>+I50</f>
        <v>72576</v>
      </c>
      <c r="J48" s="66">
        <f>+J50</f>
        <v>72576</v>
      </c>
    </row>
    <row r="49" spans="1:10">
      <c r="A49" s="234"/>
      <c r="B49" s="234"/>
      <c r="C49" s="234"/>
      <c r="D49" s="219"/>
      <c r="E49" s="221"/>
      <c r="F49" s="67" t="s">
        <v>96</v>
      </c>
      <c r="G49" s="66"/>
      <c r="H49" s="66"/>
      <c r="I49" s="66"/>
      <c r="J49" s="66"/>
    </row>
    <row r="50" spans="1:10">
      <c r="A50" s="234"/>
      <c r="B50" s="234"/>
      <c r="C50" s="234"/>
      <c r="D50" s="219"/>
      <c r="E50" s="222"/>
      <c r="F50" s="67" t="s">
        <v>102</v>
      </c>
      <c r="G50" s="66">
        <v>0</v>
      </c>
      <c r="H50" s="66">
        <v>51169.4</v>
      </c>
      <c r="I50" s="66">
        <v>72576</v>
      </c>
      <c r="J50" s="66">
        <v>72576</v>
      </c>
    </row>
  </sheetData>
  <mergeCells count="22">
    <mergeCell ref="A5:J5"/>
    <mergeCell ref="B25:B26"/>
    <mergeCell ref="C25:C28"/>
    <mergeCell ref="D10:D16"/>
    <mergeCell ref="E25:E30"/>
    <mergeCell ref="B10:B11"/>
    <mergeCell ref="I6:J6"/>
    <mergeCell ref="G7:J7"/>
    <mergeCell ref="E10:E16"/>
    <mergeCell ref="F7:F8"/>
    <mergeCell ref="C29:C50"/>
    <mergeCell ref="D17:D24"/>
    <mergeCell ref="E17:E24"/>
    <mergeCell ref="D32:D50"/>
    <mergeCell ref="E42:E50"/>
    <mergeCell ref="A7:C7"/>
    <mergeCell ref="D7:E7"/>
    <mergeCell ref="D25:D30"/>
    <mergeCell ref="E33:E41"/>
    <mergeCell ref="C10:C13"/>
    <mergeCell ref="A25:A50"/>
    <mergeCell ref="B27:B50"/>
  </mergeCells>
  <pageMargins left="0.19685039370078741" right="0.19685039370078741" top="0.19685039370078741" bottom="0.19685039370078741" header="0" footer="0"/>
  <pageSetup paperSize="9" scale="8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view="pageBreakPreview" zoomScale="60" zoomScaleNormal="100" workbookViewId="0">
      <selection activeCell="C14" sqref="C14"/>
    </sheetView>
  </sheetViews>
  <sheetFormatPr defaultRowHeight="17.25"/>
  <cols>
    <col min="1" max="1" width="6.42578125" style="30" customWidth="1"/>
    <col min="2" max="2" width="7.28515625" style="30" customWidth="1"/>
    <col min="3" max="3" width="58" style="33" customWidth="1"/>
    <col min="4" max="4" width="13.7109375" style="40" customWidth="1"/>
    <col min="5" max="5" width="13.42578125" style="40" customWidth="1"/>
    <col min="6" max="8" width="14.28515625" style="40" customWidth="1"/>
    <col min="9" max="9" width="13.28515625" style="33" customWidth="1"/>
    <col min="10" max="12" width="11" style="33" customWidth="1"/>
    <col min="13" max="16384" width="9.140625" style="33"/>
  </cols>
  <sheetData>
    <row r="1" spans="1:8" ht="16.5" customHeight="1">
      <c r="B1" s="31"/>
      <c r="C1" s="31"/>
      <c r="D1" s="31"/>
      <c r="E1" s="31"/>
      <c r="F1" s="31"/>
      <c r="G1" s="31"/>
      <c r="H1" s="32" t="s">
        <v>11</v>
      </c>
    </row>
    <row r="2" spans="1:8" ht="16.5" customHeight="1">
      <c r="B2" s="31"/>
      <c r="C2" s="31"/>
      <c r="D2" s="31"/>
      <c r="E2" s="31"/>
      <c r="F2" s="31"/>
      <c r="G2" s="31"/>
      <c r="H2" s="32" t="s">
        <v>110</v>
      </c>
    </row>
    <row r="3" spans="1:8" ht="16.5" customHeight="1">
      <c r="B3" s="31"/>
      <c r="C3" s="31"/>
      <c r="D3" s="31"/>
      <c r="E3" s="31"/>
      <c r="F3" s="31"/>
      <c r="G3" s="31"/>
      <c r="H3" s="32" t="s">
        <v>4</v>
      </c>
    </row>
    <row r="4" spans="1:8" ht="43.5" customHeight="1">
      <c r="A4" s="241" t="s">
        <v>109</v>
      </c>
      <c r="B4" s="241"/>
      <c r="C4" s="241"/>
      <c r="D4" s="241"/>
      <c r="E4" s="241"/>
      <c r="F4" s="241"/>
      <c r="G4" s="241"/>
      <c r="H4" s="241"/>
    </row>
    <row r="5" spans="1:8">
      <c r="A5" s="35"/>
      <c r="B5" s="35"/>
      <c r="C5" s="34"/>
      <c r="D5" s="36"/>
      <c r="E5" s="36"/>
      <c r="F5" s="36"/>
      <c r="G5" s="242" t="s">
        <v>121</v>
      </c>
      <c r="H5" s="242"/>
    </row>
    <row r="6" spans="1:8" s="30" customFormat="1" ht="36.75" customHeight="1">
      <c r="A6" s="243" t="s">
        <v>75</v>
      </c>
      <c r="B6" s="243"/>
      <c r="C6" s="244" t="s">
        <v>76</v>
      </c>
      <c r="D6" s="247" t="s">
        <v>132</v>
      </c>
      <c r="E6" s="248"/>
      <c r="F6" s="248"/>
      <c r="G6" s="248"/>
      <c r="H6" s="249"/>
    </row>
    <row r="7" spans="1:8" s="37" customFormat="1" ht="16.5" customHeight="1">
      <c r="A7" s="243"/>
      <c r="B7" s="243"/>
      <c r="C7" s="245"/>
      <c r="D7" s="250" t="s">
        <v>133</v>
      </c>
      <c r="E7" s="252" t="s">
        <v>77</v>
      </c>
      <c r="F7" s="253"/>
      <c r="G7" s="253"/>
      <c r="H7" s="254"/>
    </row>
    <row r="8" spans="1:8" s="37" customFormat="1" ht="90.75" customHeight="1">
      <c r="A8" s="96" t="s">
        <v>122</v>
      </c>
      <c r="B8" s="96" t="s">
        <v>123</v>
      </c>
      <c r="C8" s="246"/>
      <c r="D8" s="251"/>
      <c r="E8" s="98" t="s">
        <v>78</v>
      </c>
      <c r="F8" s="98" t="s">
        <v>79</v>
      </c>
      <c r="G8" s="98" t="s">
        <v>80</v>
      </c>
      <c r="H8" s="98" t="s">
        <v>81</v>
      </c>
    </row>
    <row r="9" spans="1:8" s="48" customFormat="1" ht="27.75" customHeight="1">
      <c r="A9" s="47"/>
      <c r="B9" s="69"/>
      <c r="C9" s="69" t="s">
        <v>82</v>
      </c>
      <c r="D9" s="73">
        <f>+E9+F9+G9+H9</f>
        <v>72576</v>
      </c>
      <c r="E9" s="46">
        <f>E11</f>
        <v>72576</v>
      </c>
      <c r="F9" s="73">
        <f>F11</f>
        <v>0</v>
      </c>
      <c r="G9" s="73">
        <f>G11</f>
        <v>0</v>
      </c>
      <c r="H9" s="46">
        <f>H11</f>
        <v>0</v>
      </c>
    </row>
    <row r="10" spans="1:8" s="104" customFormat="1" ht="13.5">
      <c r="A10" s="102"/>
      <c r="B10" s="102"/>
      <c r="C10" s="103" t="s">
        <v>83</v>
      </c>
      <c r="D10" s="97"/>
      <c r="E10" s="97"/>
      <c r="F10" s="97"/>
      <c r="G10" s="97"/>
      <c r="H10" s="97"/>
    </row>
    <row r="11" spans="1:8" s="48" customFormat="1" ht="48" customHeight="1">
      <c r="A11" s="47"/>
      <c r="B11" s="69"/>
      <c r="C11" s="69" t="s">
        <v>50</v>
      </c>
      <c r="D11" s="73">
        <f>+E11+F11+G11+H11</f>
        <v>72576</v>
      </c>
      <c r="E11" s="46">
        <f>+E13</f>
        <v>72576</v>
      </c>
      <c r="F11" s="73">
        <f>+F13</f>
        <v>0</v>
      </c>
      <c r="G11" s="73">
        <f>+G13</f>
        <v>0</v>
      </c>
      <c r="H11" s="46">
        <f>+H13</f>
        <v>0</v>
      </c>
    </row>
    <row r="12" spans="1:8" s="37" customFormat="1" ht="13.5">
      <c r="A12" s="100"/>
      <c r="B12" s="100"/>
      <c r="C12" s="100" t="s">
        <v>84</v>
      </c>
      <c r="D12" s="101"/>
      <c r="E12" s="101"/>
      <c r="F12" s="101"/>
      <c r="G12" s="101"/>
      <c r="H12" s="101"/>
    </row>
    <row r="13" spans="1:8" s="50" customFormat="1" ht="42.75" customHeight="1">
      <c r="A13" s="169">
        <v>1212</v>
      </c>
      <c r="B13" s="169">
        <v>21001</v>
      </c>
      <c r="C13" s="49" t="s">
        <v>103</v>
      </c>
      <c r="D13" s="46">
        <f>+E13+F13+G13+H13</f>
        <v>72576</v>
      </c>
      <c r="E13" s="46">
        <f>+E14+E15</f>
        <v>72576</v>
      </c>
      <c r="F13" s="46">
        <f>+F14+F15</f>
        <v>0</v>
      </c>
      <c r="G13" s="46">
        <f>+G14+G15</f>
        <v>0</v>
      </c>
      <c r="H13" s="46">
        <f>+H14+H15</f>
        <v>0</v>
      </c>
    </row>
    <row r="14" spans="1:8" ht="45" customHeight="1">
      <c r="A14" s="38"/>
      <c r="B14" s="38"/>
      <c r="C14" s="68" t="s">
        <v>134</v>
      </c>
      <c r="D14" s="39">
        <f>+E14+F14+G14+H14</f>
        <v>42813.2</v>
      </c>
      <c r="E14" s="99">
        <v>42813.2</v>
      </c>
      <c r="F14" s="99">
        <v>0</v>
      </c>
      <c r="G14" s="39">
        <v>0</v>
      </c>
      <c r="H14" s="39">
        <v>0</v>
      </c>
    </row>
    <row r="15" spans="1:8" ht="69">
      <c r="A15" s="38"/>
      <c r="B15" s="38"/>
      <c r="C15" s="68" t="s">
        <v>90</v>
      </c>
      <c r="D15" s="39">
        <f>+E15+F15+G15+H15</f>
        <v>29762.799999999999</v>
      </c>
      <c r="E15" s="99">
        <v>29762.799999999999</v>
      </c>
      <c r="F15" s="99">
        <v>0</v>
      </c>
      <c r="G15" s="39">
        <v>0</v>
      </c>
      <c r="H15" s="39">
        <v>0</v>
      </c>
    </row>
  </sheetData>
  <mergeCells count="7">
    <mergeCell ref="A4:H4"/>
    <mergeCell ref="G5:H5"/>
    <mergeCell ref="A6:B7"/>
    <mergeCell ref="C6:C8"/>
    <mergeCell ref="D6:H6"/>
    <mergeCell ref="D7:D8"/>
    <mergeCell ref="E7:H7"/>
  </mergeCells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view="pageBreakPreview" zoomScale="60" zoomScaleNormal="100" workbookViewId="0">
      <selection activeCell="C17" sqref="C17"/>
    </sheetView>
  </sheetViews>
  <sheetFormatPr defaultRowHeight="17.25"/>
  <cols>
    <col min="1" max="1" width="5.5703125" style="30" customWidth="1"/>
    <col min="2" max="2" width="8" style="30" customWidth="1"/>
    <col min="3" max="3" width="85.5703125" style="33" customWidth="1"/>
    <col min="4" max="5" width="12.28515625" style="45" customWidth="1"/>
    <col min="6" max="6" width="13.140625" style="45" customWidth="1"/>
    <col min="7" max="7" width="14.42578125" style="33" customWidth="1"/>
    <col min="8" max="8" width="1.140625" style="33" customWidth="1"/>
    <col min="9" max="9" width="17.140625" style="33" bestFit="1" customWidth="1"/>
    <col min="10" max="16384" width="9.140625" style="33"/>
  </cols>
  <sheetData>
    <row r="1" spans="1:8" ht="17.25" customHeight="1">
      <c r="A1" s="41"/>
      <c r="B1" s="42"/>
      <c r="C1" s="42"/>
      <c r="D1" s="42"/>
      <c r="E1" s="42"/>
      <c r="F1" s="42"/>
      <c r="G1" s="43" t="s">
        <v>73</v>
      </c>
    </row>
    <row r="2" spans="1:8" ht="17.25" customHeight="1">
      <c r="A2" s="41"/>
      <c r="B2" s="42"/>
      <c r="C2" s="42"/>
      <c r="D2" s="42"/>
      <c r="E2" s="42"/>
      <c r="F2" s="42"/>
      <c r="G2" s="43" t="s">
        <v>110</v>
      </c>
    </row>
    <row r="3" spans="1:8" ht="17.25" customHeight="1">
      <c r="A3" s="41"/>
      <c r="B3" s="42"/>
      <c r="C3" s="42"/>
      <c r="D3" s="42"/>
      <c r="E3" s="42"/>
      <c r="F3" s="42"/>
      <c r="G3" s="43" t="s">
        <v>4</v>
      </c>
    </row>
    <row r="4" spans="1:8" ht="9.75" customHeight="1">
      <c r="A4" s="255"/>
      <c r="B4" s="255"/>
      <c r="C4" s="255"/>
      <c r="D4" s="255"/>
      <c r="E4" s="255"/>
      <c r="F4" s="255"/>
      <c r="G4" s="255"/>
    </row>
    <row r="5" spans="1:8" ht="37.5" customHeight="1">
      <c r="A5" s="256" t="s">
        <v>111</v>
      </c>
      <c r="B5" s="256"/>
      <c r="C5" s="256"/>
      <c r="D5" s="256"/>
      <c r="E5" s="256"/>
      <c r="F5" s="256"/>
      <c r="G5" s="256"/>
    </row>
    <row r="6" spans="1:8" ht="17.25" customHeight="1">
      <c r="A6" s="35"/>
      <c r="B6" s="35"/>
      <c r="C6" s="34"/>
      <c r="D6" s="44"/>
      <c r="E6" s="44"/>
      <c r="F6" s="242" t="s">
        <v>121</v>
      </c>
      <c r="G6" s="242"/>
    </row>
    <row r="7" spans="1:8" s="37" customFormat="1" ht="36" customHeight="1">
      <c r="A7" s="243" t="s">
        <v>70</v>
      </c>
      <c r="B7" s="243"/>
      <c r="C7" s="257" t="s">
        <v>76</v>
      </c>
      <c r="D7" s="253" t="s">
        <v>136</v>
      </c>
      <c r="E7" s="253"/>
      <c r="F7" s="253"/>
      <c r="G7" s="254"/>
      <c r="H7" s="33"/>
    </row>
    <row r="8" spans="1:8" s="37" customFormat="1" ht="55.5" customHeight="1">
      <c r="A8" s="96" t="s">
        <v>122</v>
      </c>
      <c r="B8" s="96" t="s">
        <v>123</v>
      </c>
      <c r="C8" s="258"/>
      <c r="D8" s="74" t="s">
        <v>155</v>
      </c>
      <c r="E8" s="74" t="s">
        <v>128</v>
      </c>
      <c r="F8" s="74" t="s">
        <v>129</v>
      </c>
      <c r="G8" s="74" t="s">
        <v>135</v>
      </c>
      <c r="H8" s="33"/>
    </row>
    <row r="9" spans="1:8" s="30" customFormat="1">
      <c r="A9" s="150"/>
      <c r="B9" s="150"/>
      <c r="C9" s="151" t="s">
        <v>82</v>
      </c>
      <c r="D9" s="152">
        <f>D11</f>
        <v>0</v>
      </c>
      <c r="E9" s="152">
        <f>E11</f>
        <v>51169.399999999994</v>
      </c>
      <c r="F9" s="152">
        <f>F11</f>
        <v>72576</v>
      </c>
      <c r="G9" s="152">
        <f>G11</f>
        <v>72576</v>
      </c>
    </row>
    <row r="10" spans="1:8" s="104" customFormat="1" ht="16.5">
      <c r="A10" s="150"/>
      <c r="B10" s="150"/>
      <c r="C10" s="151" t="s">
        <v>83</v>
      </c>
      <c r="D10" s="152"/>
      <c r="E10" s="152"/>
      <c r="F10" s="152"/>
      <c r="G10" s="152"/>
    </row>
    <row r="11" spans="1:8" s="30" customFormat="1" ht="42.75" customHeight="1">
      <c r="A11" s="153"/>
      <c r="B11" s="154"/>
      <c r="C11" s="155" t="s">
        <v>50</v>
      </c>
      <c r="D11" s="156">
        <f>+D13</f>
        <v>0</v>
      </c>
      <c r="E11" s="156">
        <f>+E13</f>
        <v>51169.399999999994</v>
      </c>
      <c r="F11" s="156">
        <f>+F13</f>
        <v>72576</v>
      </c>
      <c r="G11" s="156">
        <f>+G13</f>
        <v>72576</v>
      </c>
    </row>
    <row r="12" spans="1:8" s="30" customFormat="1">
      <c r="A12" s="153"/>
      <c r="B12" s="153"/>
      <c r="C12" s="153" t="s">
        <v>84</v>
      </c>
      <c r="D12" s="156"/>
      <c r="E12" s="156"/>
      <c r="F12" s="156"/>
      <c r="G12" s="156"/>
    </row>
    <row r="13" spans="1:8" ht="38.25" customHeight="1">
      <c r="A13" s="153">
        <v>1212</v>
      </c>
      <c r="B13" s="153">
        <v>21001</v>
      </c>
      <c r="C13" s="157" t="s">
        <v>103</v>
      </c>
      <c r="D13" s="158">
        <f>+D15</f>
        <v>0</v>
      </c>
      <c r="E13" s="158">
        <f>+E15</f>
        <v>51169.399999999994</v>
      </c>
      <c r="F13" s="158">
        <f>+F15</f>
        <v>72576</v>
      </c>
      <c r="G13" s="158">
        <f>+G15</f>
        <v>72576</v>
      </c>
    </row>
    <row r="14" spans="1:8" s="146" customFormat="1" ht="15" customHeight="1">
      <c r="A14" s="143"/>
      <c r="B14" s="143"/>
      <c r="C14" s="144" t="s">
        <v>85</v>
      </c>
      <c r="D14" s="145"/>
      <c r="E14" s="145"/>
      <c r="F14" s="145"/>
      <c r="G14" s="145"/>
    </row>
    <row r="15" spans="1:8" s="105" customFormat="1" ht="21.75" customHeight="1">
      <c r="A15" s="160"/>
      <c r="B15" s="160"/>
      <c r="C15" s="153" t="s">
        <v>87</v>
      </c>
      <c r="D15" s="159">
        <f>+D17+D18</f>
        <v>0</v>
      </c>
      <c r="E15" s="159">
        <f>+E17+E18</f>
        <v>51169.399999999994</v>
      </c>
      <c r="F15" s="159">
        <f>+F17+F18</f>
        <v>72576</v>
      </c>
      <c r="G15" s="159">
        <f>+G17+G18</f>
        <v>72576</v>
      </c>
    </row>
    <row r="16" spans="1:8" s="149" customFormat="1" ht="15.75" customHeight="1">
      <c r="A16" s="147"/>
      <c r="B16" s="147"/>
      <c r="C16" s="144" t="s">
        <v>86</v>
      </c>
      <c r="D16" s="148"/>
      <c r="E16" s="148"/>
      <c r="F16" s="148"/>
      <c r="G16" s="148"/>
    </row>
    <row r="17" spans="1:7" ht="20.25" customHeight="1">
      <c r="A17" s="161"/>
      <c r="B17" s="161"/>
      <c r="C17" s="162" t="s">
        <v>151</v>
      </c>
      <c r="D17" s="163">
        <v>0</v>
      </c>
      <c r="E17" s="163">
        <v>21406.6</v>
      </c>
      <c r="F17" s="163">
        <v>42813.2</v>
      </c>
      <c r="G17" s="163">
        <v>42813.2</v>
      </c>
    </row>
    <row r="18" spans="1:7" ht="37.5" customHeight="1">
      <c r="A18" s="161"/>
      <c r="B18" s="161"/>
      <c r="C18" s="162" t="s">
        <v>154</v>
      </c>
      <c r="D18" s="163">
        <v>0</v>
      </c>
      <c r="E18" s="163">
        <v>29762.799999999999</v>
      </c>
      <c r="F18" s="163">
        <v>29762.799999999999</v>
      </c>
      <c r="G18" s="163">
        <v>29762.799999999999</v>
      </c>
    </row>
    <row r="19" spans="1:7">
      <c r="G19" s="106"/>
    </row>
    <row r="20" spans="1:7">
      <c r="G20" s="45"/>
    </row>
  </sheetData>
  <mergeCells count="6">
    <mergeCell ref="A4:G4"/>
    <mergeCell ref="A5:G5"/>
    <mergeCell ref="A7:B7"/>
    <mergeCell ref="C7:C8"/>
    <mergeCell ref="D7:G7"/>
    <mergeCell ref="F6:G6"/>
  </mergeCells>
  <pageMargins left="0.19685039370078741" right="0.19685039370078741" top="0.19685039370078741" bottom="0.19685039370078741" header="0" footer="0"/>
  <pageSetup paperSize="9" scale="9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view="pageBreakPreview" topLeftCell="A34" zoomScale="60" zoomScaleNormal="100" workbookViewId="0">
      <selection activeCell="A29" sqref="A29:F29"/>
    </sheetView>
  </sheetViews>
  <sheetFormatPr defaultRowHeight="13.5"/>
  <cols>
    <col min="1" max="1" width="25.7109375" style="57" customWidth="1"/>
    <col min="2" max="2" width="100.140625" style="57" customWidth="1"/>
    <col min="3" max="5" width="13.140625" style="57" customWidth="1"/>
    <col min="6" max="6" width="12" style="57" customWidth="1"/>
    <col min="7" max="7" width="1.140625" style="57" customWidth="1"/>
    <col min="8" max="8" width="49.85546875" style="57" customWidth="1"/>
    <col min="9" max="16384" width="9.140625" style="57"/>
  </cols>
  <sheetData>
    <row r="1" spans="1:8">
      <c r="F1" s="70" t="s">
        <v>89</v>
      </c>
      <c r="H1" s="71"/>
    </row>
    <row r="2" spans="1:8">
      <c r="C2" s="269" t="s">
        <v>106</v>
      </c>
      <c r="D2" s="269"/>
      <c r="E2" s="269"/>
      <c r="F2" s="269"/>
      <c r="H2" s="71"/>
    </row>
    <row r="3" spans="1:8">
      <c r="F3" s="58" t="s">
        <v>4</v>
      </c>
      <c r="H3" s="71"/>
    </row>
    <row r="4" spans="1:8" ht="9" customHeight="1"/>
    <row r="5" spans="1:8" ht="9" customHeight="1"/>
    <row r="6" spans="1:8" ht="9" customHeight="1"/>
    <row r="7" spans="1:8" s="72" customFormat="1" ht="45" customHeight="1">
      <c r="A7" s="270" t="s">
        <v>112</v>
      </c>
      <c r="B7" s="270"/>
      <c r="C7" s="270"/>
      <c r="D7" s="270"/>
      <c r="E7" s="270"/>
      <c r="F7" s="270"/>
    </row>
    <row r="8" spans="1:8" s="72" customFormat="1" ht="6" customHeight="1"/>
    <row r="9" spans="1:8" s="72" customFormat="1" ht="17.25">
      <c r="A9" s="266" t="s">
        <v>35</v>
      </c>
      <c r="B9" s="266"/>
      <c r="C9" s="266"/>
      <c r="D9" s="266"/>
      <c r="E9" s="266"/>
      <c r="F9" s="266"/>
    </row>
    <row r="10" spans="1:8" s="72" customFormat="1" ht="7.5" customHeight="1"/>
    <row r="11" spans="1:8" s="72" customFormat="1" ht="14.25">
      <c r="A11" s="5" t="s">
        <v>5</v>
      </c>
    </row>
    <row r="12" spans="1:8" s="72" customFormat="1"/>
    <row r="13" spans="1:8" s="72" customFormat="1" ht="14.25">
      <c r="A13" s="107" t="s">
        <v>1</v>
      </c>
      <c r="B13" s="107" t="s">
        <v>2</v>
      </c>
    </row>
    <row r="14" spans="1:8" s="72" customFormat="1">
      <c r="A14" s="108" t="s">
        <v>36</v>
      </c>
      <c r="B14" s="109" t="s">
        <v>37</v>
      </c>
    </row>
    <row r="15" spans="1:8" s="72" customFormat="1" ht="6" customHeight="1">
      <c r="A15" s="110"/>
    </row>
    <row r="16" spans="1:8" s="72" customFormat="1" ht="14.25">
      <c r="A16" s="111" t="s">
        <v>3</v>
      </c>
    </row>
    <row r="17" spans="1:6" s="72" customFormat="1" ht="7.5" customHeight="1">
      <c r="A17" s="110"/>
    </row>
    <row r="18" spans="1:6" s="72" customFormat="1" ht="57.75" customHeight="1">
      <c r="A18" s="112" t="s">
        <v>1</v>
      </c>
      <c r="B18" s="108" t="s">
        <v>36</v>
      </c>
      <c r="C18" s="259" t="s">
        <v>156</v>
      </c>
      <c r="D18" s="259"/>
      <c r="E18" s="259"/>
      <c r="F18" s="260"/>
    </row>
    <row r="19" spans="1:6" s="72" customFormat="1" ht="27">
      <c r="A19" s="112" t="s">
        <v>137</v>
      </c>
      <c r="B19" s="108" t="s">
        <v>38</v>
      </c>
      <c r="C19" s="76" t="s">
        <v>155</v>
      </c>
      <c r="D19" s="76" t="s">
        <v>128</v>
      </c>
      <c r="E19" s="74" t="s">
        <v>129</v>
      </c>
      <c r="F19" s="74" t="s">
        <v>130</v>
      </c>
    </row>
    <row r="20" spans="1:6" s="72" customFormat="1" ht="15.75" customHeight="1">
      <c r="A20" s="113" t="s">
        <v>138</v>
      </c>
      <c r="B20" s="108" t="s">
        <v>37</v>
      </c>
      <c r="C20" s="261"/>
      <c r="D20" s="261"/>
      <c r="E20" s="261"/>
      <c r="F20" s="261"/>
    </row>
    <row r="21" spans="1:6" s="72" customFormat="1" ht="40.5">
      <c r="A21" s="113" t="s">
        <v>139</v>
      </c>
      <c r="B21" s="108" t="s">
        <v>141</v>
      </c>
      <c r="C21" s="262"/>
      <c r="D21" s="262"/>
      <c r="E21" s="262"/>
      <c r="F21" s="262"/>
    </row>
    <row r="22" spans="1:6" s="72" customFormat="1" ht="18" customHeight="1">
      <c r="A22" s="113" t="s">
        <v>140</v>
      </c>
      <c r="B22" s="108" t="s">
        <v>39</v>
      </c>
      <c r="C22" s="262"/>
      <c r="D22" s="262"/>
      <c r="E22" s="262"/>
      <c r="F22" s="262"/>
    </row>
    <row r="23" spans="1:6" s="72" customFormat="1" ht="25.5">
      <c r="A23" s="114" t="s">
        <v>40</v>
      </c>
      <c r="B23" s="108" t="s">
        <v>41</v>
      </c>
      <c r="C23" s="262"/>
      <c r="D23" s="262"/>
      <c r="E23" s="262"/>
      <c r="F23" s="262"/>
    </row>
    <row r="24" spans="1:6" s="72" customFormat="1">
      <c r="A24" s="115"/>
      <c r="B24" s="116" t="s">
        <v>0</v>
      </c>
      <c r="C24" s="263"/>
      <c r="D24" s="263"/>
      <c r="E24" s="263"/>
      <c r="F24" s="263"/>
    </row>
    <row r="25" spans="1:6" s="72" customFormat="1" ht="21" customHeight="1">
      <c r="A25" s="117" t="s">
        <v>142</v>
      </c>
      <c r="B25" s="118"/>
      <c r="C25" s="79">
        <v>0</v>
      </c>
      <c r="D25" s="79">
        <v>-173169.4</v>
      </c>
      <c r="E25" s="79">
        <v>-234228</v>
      </c>
      <c r="F25" s="79">
        <v>-234228</v>
      </c>
    </row>
    <row r="26" spans="1:6" s="72" customFormat="1" ht="8.25" customHeight="1">
      <c r="A26" s="119"/>
      <c r="B26" s="119"/>
      <c r="C26" s="120"/>
      <c r="D26" s="120"/>
      <c r="E26" s="120"/>
      <c r="F26" s="120"/>
    </row>
    <row r="27" spans="1:6" s="72" customFormat="1" ht="45" customHeight="1">
      <c r="A27" s="270" t="s">
        <v>113</v>
      </c>
      <c r="B27" s="270"/>
      <c r="C27" s="270"/>
      <c r="D27" s="270"/>
      <c r="E27" s="270"/>
      <c r="F27" s="270"/>
    </row>
    <row r="28" spans="1:6" s="72" customFormat="1" ht="6.75" customHeight="1"/>
    <row r="29" spans="1:6" s="72" customFormat="1" ht="17.25">
      <c r="A29" s="266" t="s">
        <v>56</v>
      </c>
      <c r="B29" s="266"/>
      <c r="C29" s="266"/>
      <c r="D29" s="266"/>
      <c r="E29" s="266"/>
      <c r="F29" s="266"/>
    </row>
    <row r="30" spans="1:6" s="72" customFormat="1" ht="5.25" customHeight="1"/>
    <row r="31" spans="1:6" s="72" customFormat="1" ht="14.25">
      <c r="A31" s="5" t="s">
        <v>5</v>
      </c>
    </row>
    <row r="32" spans="1:6" s="72" customFormat="1" ht="6.75" customHeight="1"/>
    <row r="33" spans="1:6" s="72" customFormat="1" ht="18" customHeight="1">
      <c r="A33" s="107" t="s">
        <v>52</v>
      </c>
      <c r="B33" s="107" t="s">
        <v>53</v>
      </c>
    </row>
    <row r="34" spans="1:6" s="72" customFormat="1" ht="16.5" customHeight="1">
      <c r="A34" s="121" t="s">
        <v>67</v>
      </c>
      <c r="B34" s="113" t="s">
        <v>61</v>
      </c>
    </row>
    <row r="35" spans="1:6" s="72" customFormat="1">
      <c r="A35" s="110"/>
    </row>
    <row r="36" spans="1:6" s="72" customFormat="1" ht="17.25" customHeight="1">
      <c r="A36" s="111" t="s">
        <v>54</v>
      </c>
    </row>
    <row r="37" spans="1:6" s="72" customFormat="1">
      <c r="A37" s="110"/>
    </row>
    <row r="38" spans="1:6" s="72" customFormat="1" ht="58.5" customHeight="1">
      <c r="A38" s="112" t="s">
        <v>143</v>
      </c>
      <c r="B38" s="108">
        <v>1212</v>
      </c>
      <c r="C38" s="259" t="s">
        <v>148</v>
      </c>
      <c r="D38" s="259"/>
      <c r="E38" s="259"/>
      <c r="F38" s="260"/>
    </row>
    <row r="39" spans="1:6" s="72" customFormat="1" ht="27">
      <c r="A39" s="112" t="s">
        <v>144</v>
      </c>
      <c r="B39" s="108">
        <v>12013</v>
      </c>
      <c r="C39" s="76" t="s">
        <v>155</v>
      </c>
      <c r="D39" s="76" t="s">
        <v>128</v>
      </c>
      <c r="E39" s="74" t="s">
        <v>129</v>
      </c>
      <c r="F39" s="74" t="s">
        <v>130</v>
      </c>
    </row>
    <row r="40" spans="1:6" s="72" customFormat="1" ht="17.25" customHeight="1">
      <c r="A40" s="113" t="s">
        <v>124</v>
      </c>
      <c r="B40" s="122" t="s">
        <v>69</v>
      </c>
      <c r="C40" s="261"/>
      <c r="D40" s="261"/>
      <c r="E40" s="261"/>
      <c r="F40" s="261"/>
    </row>
    <row r="41" spans="1:6" s="72" customFormat="1" ht="34.5" customHeight="1">
      <c r="A41" s="113" t="s">
        <v>145</v>
      </c>
      <c r="B41" s="123" t="s">
        <v>93</v>
      </c>
      <c r="C41" s="262"/>
      <c r="D41" s="262"/>
      <c r="E41" s="262"/>
      <c r="F41" s="262"/>
    </row>
    <row r="42" spans="1:6" s="72" customFormat="1" ht="20.25" customHeight="1">
      <c r="A42" s="113" t="s">
        <v>33</v>
      </c>
      <c r="B42" s="124" t="s">
        <v>55</v>
      </c>
      <c r="C42" s="262"/>
      <c r="D42" s="262"/>
      <c r="E42" s="262"/>
      <c r="F42" s="262"/>
    </row>
    <row r="43" spans="1:6" s="72" customFormat="1" ht="28.5" customHeight="1">
      <c r="A43" s="125" t="s">
        <v>146</v>
      </c>
      <c r="B43" s="126" t="s">
        <v>92</v>
      </c>
      <c r="C43" s="262"/>
      <c r="D43" s="262"/>
      <c r="E43" s="262"/>
      <c r="F43" s="262"/>
    </row>
    <row r="44" spans="1:6" s="72" customFormat="1" ht="17.25" customHeight="1">
      <c r="A44" s="267" t="s">
        <v>42</v>
      </c>
      <c r="B44" s="268"/>
      <c r="C44" s="263"/>
      <c r="D44" s="263"/>
      <c r="E44" s="263"/>
      <c r="F44" s="263"/>
    </row>
    <row r="45" spans="1:6" s="72" customFormat="1" ht="17.25" customHeight="1">
      <c r="A45" s="128" t="s">
        <v>94</v>
      </c>
      <c r="B45" s="127"/>
      <c r="C45" s="78"/>
      <c r="D45" s="78">
        <v>3</v>
      </c>
      <c r="E45" s="78">
        <v>3</v>
      </c>
      <c r="F45" s="78">
        <v>3</v>
      </c>
    </row>
    <row r="46" spans="1:6" s="72" customFormat="1" ht="29.25" customHeight="1">
      <c r="A46" s="129" t="s">
        <v>98</v>
      </c>
      <c r="B46" s="127"/>
      <c r="C46" s="78"/>
      <c r="D46" s="78">
        <v>89</v>
      </c>
      <c r="E46" s="78">
        <v>89</v>
      </c>
      <c r="F46" s="78">
        <v>89</v>
      </c>
    </row>
    <row r="47" spans="1:6" s="72" customFormat="1" ht="21" customHeight="1">
      <c r="A47" s="264" t="s">
        <v>147</v>
      </c>
      <c r="B47" s="265"/>
      <c r="C47" s="79">
        <v>0</v>
      </c>
      <c r="D47" s="79">
        <v>122000</v>
      </c>
      <c r="E47" s="79">
        <v>161652</v>
      </c>
      <c r="F47" s="79">
        <v>161652</v>
      </c>
    </row>
    <row r="48" spans="1:6" s="72" customFormat="1" ht="21" customHeight="1">
      <c r="A48" s="168"/>
      <c r="B48" s="168"/>
      <c r="C48" s="168"/>
      <c r="D48" s="168"/>
      <c r="E48" s="168"/>
      <c r="F48" s="168"/>
    </row>
    <row r="49" spans="1:6" s="72" customFormat="1" ht="43.5" customHeight="1">
      <c r="A49" s="130" t="s">
        <v>143</v>
      </c>
      <c r="B49" s="130">
        <v>1212</v>
      </c>
      <c r="C49" s="259" t="s">
        <v>148</v>
      </c>
      <c r="D49" s="259"/>
      <c r="E49" s="259"/>
      <c r="F49" s="260"/>
    </row>
    <row r="50" spans="1:6" s="72" customFormat="1" ht="27">
      <c r="A50" s="112" t="s">
        <v>144</v>
      </c>
      <c r="B50" s="108">
        <v>21001</v>
      </c>
      <c r="C50" s="76" t="s">
        <v>155</v>
      </c>
      <c r="D50" s="76" t="s">
        <v>128</v>
      </c>
      <c r="E50" s="74" t="s">
        <v>129</v>
      </c>
      <c r="F50" s="74" t="s">
        <v>130</v>
      </c>
    </row>
    <row r="51" spans="1:6" s="72" customFormat="1" ht="20.25" customHeight="1">
      <c r="A51" s="113" t="s">
        <v>124</v>
      </c>
      <c r="B51" s="131" t="s">
        <v>103</v>
      </c>
      <c r="C51" s="261"/>
      <c r="D51" s="261"/>
      <c r="E51" s="261"/>
      <c r="F51" s="261"/>
    </row>
    <row r="52" spans="1:6" s="72" customFormat="1" ht="50.25" customHeight="1">
      <c r="A52" s="113" t="s">
        <v>145</v>
      </c>
      <c r="B52" s="176" t="s">
        <v>153</v>
      </c>
      <c r="C52" s="262"/>
      <c r="D52" s="262"/>
      <c r="E52" s="262"/>
      <c r="F52" s="262"/>
    </row>
    <row r="53" spans="1:6" s="72" customFormat="1" ht="20.25" customHeight="1">
      <c r="A53" s="113" t="s">
        <v>33</v>
      </c>
      <c r="B53" s="124" t="s">
        <v>105</v>
      </c>
      <c r="C53" s="262"/>
      <c r="D53" s="262"/>
      <c r="E53" s="262"/>
      <c r="F53" s="262"/>
    </row>
    <row r="54" spans="1:6" s="72" customFormat="1" ht="28.5" customHeight="1">
      <c r="A54" s="125" t="s">
        <v>146</v>
      </c>
      <c r="B54" s="126" t="s">
        <v>92</v>
      </c>
      <c r="C54" s="262"/>
      <c r="D54" s="262"/>
      <c r="E54" s="262"/>
      <c r="F54" s="262"/>
    </row>
    <row r="55" spans="1:6" s="72" customFormat="1" ht="17.25" customHeight="1">
      <c r="A55" s="267" t="s">
        <v>42</v>
      </c>
      <c r="B55" s="268"/>
      <c r="C55" s="263"/>
      <c r="D55" s="263"/>
      <c r="E55" s="263"/>
      <c r="F55" s="263"/>
    </row>
    <row r="56" spans="1:6" s="72" customFormat="1" ht="17.25" customHeight="1">
      <c r="A56" s="128" t="s">
        <v>94</v>
      </c>
      <c r="B56" s="127"/>
      <c r="C56" s="78"/>
      <c r="D56" s="78">
        <v>2</v>
      </c>
      <c r="E56" s="78">
        <v>2</v>
      </c>
      <c r="F56" s="78">
        <v>2</v>
      </c>
    </row>
    <row r="57" spans="1:6" s="72" customFormat="1" ht="30" customHeight="1">
      <c r="A57" s="129" t="s">
        <v>97</v>
      </c>
      <c r="B57" s="127"/>
      <c r="C57" s="78"/>
      <c r="D57" s="78">
        <v>1</v>
      </c>
      <c r="E57" s="78">
        <v>1</v>
      </c>
      <c r="F57" s="78">
        <v>1</v>
      </c>
    </row>
    <row r="58" spans="1:6" s="72" customFormat="1" ht="28.5" customHeight="1">
      <c r="A58" s="129" t="s">
        <v>99</v>
      </c>
      <c r="B58" s="127"/>
      <c r="C58" s="78"/>
      <c r="D58" s="78">
        <v>1</v>
      </c>
      <c r="E58" s="78">
        <v>1</v>
      </c>
      <c r="F58" s="78">
        <v>1</v>
      </c>
    </row>
    <row r="59" spans="1:6" s="72" customFormat="1" ht="21" customHeight="1">
      <c r="A59" s="264" t="s">
        <v>147</v>
      </c>
      <c r="B59" s="265"/>
      <c r="C59" s="79">
        <v>0</v>
      </c>
      <c r="D59" s="79">
        <v>51169.4</v>
      </c>
      <c r="E59" s="79">
        <v>72576</v>
      </c>
      <c r="F59" s="79">
        <v>72576</v>
      </c>
    </row>
  </sheetData>
  <mergeCells count="24">
    <mergeCell ref="C2:F2"/>
    <mergeCell ref="A7:F7"/>
    <mergeCell ref="A9:F9"/>
    <mergeCell ref="A27:F27"/>
    <mergeCell ref="C20:C24"/>
    <mergeCell ref="C18:F18"/>
    <mergeCell ref="D20:D24"/>
    <mergeCell ref="F20:F24"/>
    <mergeCell ref="A59:B59"/>
    <mergeCell ref="C40:C44"/>
    <mergeCell ref="F40:F44"/>
    <mergeCell ref="A47:B47"/>
    <mergeCell ref="A29:F29"/>
    <mergeCell ref="C49:F49"/>
    <mergeCell ref="A55:B55"/>
    <mergeCell ref="A44:B44"/>
    <mergeCell ref="E40:E44"/>
    <mergeCell ref="D40:D44"/>
    <mergeCell ref="C38:F38"/>
    <mergeCell ref="C51:C55"/>
    <mergeCell ref="F51:F55"/>
    <mergeCell ref="E20:E24"/>
    <mergeCell ref="E51:E55"/>
    <mergeCell ref="D51:D55"/>
  </mergeCells>
  <pageMargins left="0" right="0" top="0" bottom="0" header="0.31496062992125984" footer="0.31496062992125984"/>
  <pageSetup paperSize="9" scale="81" orientation="landscape" r:id="rId1"/>
  <ignoredErrors>
    <ignoredError sqref="A14:B17 B19 B1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view="pageBreakPreview" topLeftCell="A25" zoomScale="60" zoomScaleNormal="100" workbookViewId="0">
      <selection sqref="A1:A1048576"/>
    </sheetView>
  </sheetViews>
  <sheetFormatPr defaultRowHeight="13.5"/>
  <cols>
    <col min="1" max="1" width="25.5703125" style="2" customWidth="1"/>
    <col min="2" max="2" width="96.140625" style="2" customWidth="1"/>
    <col min="3" max="4" width="12.5703125" style="2" customWidth="1"/>
    <col min="5" max="5" width="11.42578125" style="2" customWidth="1"/>
    <col min="6" max="6" width="11.28515625" style="2" customWidth="1"/>
    <col min="7" max="7" width="1.5703125" style="2" customWidth="1"/>
    <col min="8" max="8" width="9.42578125" style="2" customWidth="1"/>
    <col min="9" max="16384" width="9.140625" style="2"/>
  </cols>
  <sheetData>
    <row r="1" spans="1:6" ht="17.25" customHeight="1">
      <c r="A1" s="4"/>
    </row>
    <row r="2" spans="1:6">
      <c r="C2" s="3"/>
      <c r="D2" s="3"/>
      <c r="E2" s="3"/>
      <c r="F2" s="3" t="s">
        <v>88</v>
      </c>
    </row>
    <row r="3" spans="1:6">
      <c r="C3" s="27"/>
      <c r="D3" s="27"/>
      <c r="E3" s="27"/>
      <c r="F3" s="3" t="s">
        <v>106</v>
      </c>
    </row>
    <row r="4" spans="1:6">
      <c r="C4" s="276" t="s">
        <v>4</v>
      </c>
      <c r="D4" s="276"/>
      <c r="E4" s="276"/>
      <c r="F4" s="276"/>
    </row>
    <row r="5" spans="1:6" ht="4.5" customHeight="1"/>
    <row r="6" spans="1:6" ht="43.5" customHeight="1">
      <c r="A6" s="277" t="s">
        <v>114</v>
      </c>
      <c r="B6" s="277"/>
      <c r="C6" s="277"/>
      <c r="D6" s="277"/>
      <c r="E6" s="277"/>
      <c r="F6" s="277"/>
    </row>
    <row r="7" spans="1:6" ht="2.25" customHeight="1"/>
    <row r="8" spans="1:6" ht="17.25">
      <c r="A8" s="278" t="s">
        <v>35</v>
      </c>
      <c r="B8" s="278"/>
      <c r="C8" s="278"/>
      <c r="D8" s="278"/>
      <c r="E8" s="278"/>
      <c r="F8" s="278"/>
    </row>
    <row r="9" spans="1:6" ht="5.25" customHeight="1"/>
    <row r="10" spans="1:6" ht="14.25">
      <c r="A10" s="5" t="s">
        <v>6</v>
      </c>
    </row>
    <row r="11" spans="1:6" ht="3.75" customHeight="1"/>
    <row r="12" spans="1:6" ht="3.75" customHeight="1"/>
    <row r="13" spans="1:6" ht="21" customHeight="1">
      <c r="A13" s="6" t="s">
        <v>1</v>
      </c>
      <c r="B13" s="6" t="s">
        <v>2</v>
      </c>
    </row>
    <row r="14" spans="1:6" ht="18" customHeight="1">
      <c r="A14" s="7" t="s">
        <v>36</v>
      </c>
      <c r="B14" s="7" t="s">
        <v>37</v>
      </c>
    </row>
    <row r="15" spans="1:6" ht="4.5" customHeight="1">
      <c r="A15" s="4"/>
    </row>
    <row r="16" spans="1:6" ht="14.25">
      <c r="A16" s="17" t="s">
        <v>3</v>
      </c>
    </row>
    <row r="17" spans="1:6" ht="5.25" customHeight="1">
      <c r="A17" s="4"/>
    </row>
    <row r="18" spans="1:6" ht="60" customHeight="1">
      <c r="A18" s="9" t="s">
        <v>1</v>
      </c>
      <c r="B18" s="7" t="s">
        <v>36</v>
      </c>
      <c r="C18" s="272" t="s">
        <v>156</v>
      </c>
      <c r="D18" s="272"/>
      <c r="E18" s="272"/>
      <c r="F18" s="273"/>
    </row>
    <row r="19" spans="1:6" ht="30.75" customHeight="1">
      <c r="A19" s="9" t="s">
        <v>137</v>
      </c>
      <c r="B19" s="7" t="s">
        <v>38</v>
      </c>
      <c r="C19" s="77" t="s">
        <v>155</v>
      </c>
      <c r="D19" s="77" t="s">
        <v>128</v>
      </c>
      <c r="E19" s="74" t="s">
        <v>129</v>
      </c>
      <c r="F19" s="74" t="s">
        <v>130</v>
      </c>
    </row>
    <row r="20" spans="1:6" ht="14.25" customHeight="1">
      <c r="A20" s="10" t="s">
        <v>138</v>
      </c>
      <c r="B20" s="7" t="s">
        <v>37</v>
      </c>
      <c r="C20" s="11"/>
      <c r="D20" s="11"/>
      <c r="E20" s="11"/>
      <c r="F20" s="11"/>
    </row>
    <row r="21" spans="1:6" ht="48.75" customHeight="1">
      <c r="A21" s="10" t="s">
        <v>139</v>
      </c>
      <c r="B21" s="7" t="s">
        <v>149</v>
      </c>
      <c r="C21" s="11"/>
      <c r="D21" s="11"/>
      <c r="E21" s="11"/>
      <c r="F21" s="11"/>
    </row>
    <row r="22" spans="1:6" ht="18.75" customHeight="1">
      <c r="A22" s="10" t="s">
        <v>140</v>
      </c>
      <c r="B22" s="7" t="s">
        <v>39</v>
      </c>
      <c r="C22" s="11"/>
      <c r="D22" s="11"/>
      <c r="E22" s="11"/>
      <c r="F22" s="11"/>
    </row>
    <row r="23" spans="1:6" ht="32.25" customHeight="1">
      <c r="A23" s="12" t="s">
        <v>40</v>
      </c>
      <c r="B23" s="7" t="s">
        <v>41</v>
      </c>
      <c r="C23" s="11"/>
      <c r="D23" s="11"/>
      <c r="E23" s="11"/>
      <c r="F23" s="11"/>
    </row>
    <row r="24" spans="1:6" ht="18.75" customHeight="1">
      <c r="A24" s="9"/>
      <c r="B24" s="9" t="s">
        <v>0</v>
      </c>
      <c r="C24" s="23"/>
      <c r="D24" s="23"/>
      <c r="E24" s="23"/>
      <c r="F24" s="23"/>
    </row>
    <row r="25" spans="1:6" ht="16.5" customHeight="1">
      <c r="A25" s="28" t="s">
        <v>142</v>
      </c>
      <c r="B25" s="28"/>
      <c r="C25" s="13">
        <v>0</v>
      </c>
      <c r="D25" s="13">
        <v>-173169.4</v>
      </c>
      <c r="E25" s="13">
        <v>-234228</v>
      </c>
      <c r="F25" s="13">
        <v>-234228</v>
      </c>
    </row>
    <row r="26" spans="1:6" ht="5.25" customHeight="1">
      <c r="A26" s="14"/>
      <c r="B26" s="14"/>
      <c r="C26" s="24"/>
      <c r="D26" s="24"/>
      <c r="E26" s="24"/>
      <c r="F26" s="24"/>
    </row>
    <row r="27" spans="1:6" ht="6" customHeight="1"/>
    <row r="28" spans="1:6" ht="41.25" customHeight="1">
      <c r="A28" s="277" t="s">
        <v>115</v>
      </c>
      <c r="B28" s="277"/>
      <c r="C28" s="277"/>
      <c r="D28" s="277"/>
      <c r="E28" s="277"/>
      <c r="F28" s="277"/>
    </row>
    <row r="29" spans="1:6" ht="4.5" customHeight="1"/>
    <row r="30" spans="1:6" ht="17.25">
      <c r="A30" s="278" t="s">
        <v>59</v>
      </c>
      <c r="B30" s="278"/>
      <c r="C30" s="278"/>
      <c r="D30" s="278"/>
      <c r="E30" s="278"/>
      <c r="F30" s="278"/>
    </row>
    <row r="31" spans="1:6" ht="4.5" customHeight="1">
      <c r="A31" s="16"/>
      <c r="B31" s="16"/>
      <c r="C31" s="16"/>
      <c r="D31" s="16"/>
      <c r="E31" s="16"/>
      <c r="F31" s="16"/>
    </row>
    <row r="32" spans="1:6">
      <c r="A32" s="2" t="s">
        <v>57</v>
      </c>
    </row>
    <row r="33" spans="1:9" ht="6.75" customHeight="1"/>
    <row r="34" spans="1:9" ht="20.25" customHeight="1">
      <c r="A34" s="6" t="s">
        <v>52</v>
      </c>
      <c r="B34" s="6" t="s">
        <v>53</v>
      </c>
    </row>
    <row r="35" spans="1:9" ht="19.5" customHeight="1">
      <c r="A35" s="7" t="s">
        <v>67</v>
      </c>
      <c r="B35" s="8" t="s">
        <v>61</v>
      </c>
    </row>
    <row r="36" spans="1:9" ht="6.75" customHeight="1">
      <c r="A36" s="25"/>
      <c r="B36" s="25"/>
    </row>
    <row r="37" spans="1:9" ht="14.25">
      <c r="A37" s="17" t="s">
        <v>54</v>
      </c>
      <c r="B37" s="26"/>
    </row>
    <row r="38" spans="1:9" ht="3" customHeight="1">
      <c r="A38" s="25"/>
      <c r="B38" s="25"/>
    </row>
    <row r="39" spans="1:9" ht="52.5" customHeight="1">
      <c r="A39" s="9" t="s">
        <v>143</v>
      </c>
      <c r="B39" s="7">
        <v>1212</v>
      </c>
      <c r="C39" s="272" t="s">
        <v>148</v>
      </c>
      <c r="D39" s="272"/>
      <c r="E39" s="272"/>
      <c r="F39" s="273"/>
      <c r="G39" s="18"/>
    </row>
    <row r="40" spans="1:9" ht="33.75" customHeight="1">
      <c r="A40" s="9" t="s">
        <v>144</v>
      </c>
      <c r="B40" s="7">
        <v>12013</v>
      </c>
      <c r="C40" s="77" t="s">
        <v>155</v>
      </c>
      <c r="D40" s="75" t="s">
        <v>128</v>
      </c>
      <c r="E40" s="74" t="s">
        <v>129</v>
      </c>
      <c r="F40" s="74" t="s">
        <v>130</v>
      </c>
      <c r="G40" s="19"/>
    </row>
    <row r="41" spans="1:9" ht="18.75" customHeight="1">
      <c r="A41" s="9" t="s">
        <v>124</v>
      </c>
      <c r="B41" s="7" t="s">
        <v>69</v>
      </c>
      <c r="C41" s="271"/>
      <c r="D41" s="271"/>
      <c r="E41" s="271"/>
      <c r="F41" s="271"/>
      <c r="G41" s="22"/>
    </row>
    <row r="42" spans="1:9" ht="31.5" customHeight="1">
      <c r="A42" s="10" t="s">
        <v>145</v>
      </c>
      <c r="B42" s="7" t="s">
        <v>93</v>
      </c>
      <c r="C42" s="271"/>
      <c r="D42" s="271"/>
      <c r="E42" s="271"/>
      <c r="F42" s="271"/>
      <c r="G42" s="22"/>
    </row>
    <row r="43" spans="1:9" ht="21" customHeight="1">
      <c r="A43" s="10" t="s">
        <v>33</v>
      </c>
      <c r="B43" s="7" t="s">
        <v>55</v>
      </c>
      <c r="C43" s="271"/>
      <c r="D43" s="271"/>
      <c r="E43" s="271"/>
      <c r="F43" s="271"/>
      <c r="G43" s="22"/>
    </row>
    <row r="44" spans="1:9" ht="27">
      <c r="A44" s="10" t="s">
        <v>146</v>
      </c>
      <c r="B44" s="15" t="s">
        <v>92</v>
      </c>
      <c r="C44" s="271"/>
      <c r="D44" s="271"/>
      <c r="E44" s="271"/>
      <c r="F44" s="271"/>
      <c r="G44" s="22"/>
    </row>
    <row r="45" spans="1:9" ht="18" customHeight="1">
      <c r="A45" s="275" t="s">
        <v>42</v>
      </c>
      <c r="B45" s="275"/>
      <c r="C45" s="9"/>
      <c r="D45" s="9"/>
      <c r="E45" s="9"/>
      <c r="F45" s="9"/>
      <c r="G45" s="20"/>
    </row>
    <row r="46" spans="1:9" ht="18" customHeight="1">
      <c r="A46" s="29" t="s">
        <v>94</v>
      </c>
      <c r="B46" s="29"/>
      <c r="C46" s="52"/>
      <c r="D46" s="52">
        <v>3</v>
      </c>
      <c r="E46" s="52">
        <v>3</v>
      </c>
      <c r="F46" s="52">
        <v>3</v>
      </c>
      <c r="G46" s="20"/>
    </row>
    <row r="47" spans="1:9" ht="30" customHeight="1">
      <c r="A47" s="52" t="s">
        <v>98</v>
      </c>
      <c r="B47" s="29"/>
      <c r="C47" s="52"/>
      <c r="D47" s="52">
        <v>89</v>
      </c>
      <c r="E47" s="52">
        <v>89</v>
      </c>
      <c r="F47" s="52">
        <v>89</v>
      </c>
      <c r="G47" s="20"/>
    </row>
    <row r="48" spans="1:9" ht="19.5" customHeight="1">
      <c r="A48" s="28" t="s">
        <v>43</v>
      </c>
      <c r="B48" s="28"/>
      <c r="C48" s="13">
        <f>+Hav_5!C47</f>
        <v>0</v>
      </c>
      <c r="D48" s="13">
        <f>+Hav_5!D47</f>
        <v>122000</v>
      </c>
      <c r="E48" s="13">
        <f>+Hav_5!E47</f>
        <v>161652</v>
      </c>
      <c r="F48" s="13">
        <f>+Hav_5!F47</f>
        <v>161652</v>
      </c>
      <c r="G48" s="21"/>
      <c r="I48" s="279"/>
    </row>
    <row r="49" spans="1:7" ht="57.75" customHeight="1">
      <c r="A49" s="9" t="s">
        <v>44</v>
      </c>
      <c r="B49" s="7">
        <v>1212</v>
      </c>
      <c r="C49" s="274" t="s">
        <v>148</v>
      </c>
      <c r="D49" s="272"/>
      <c r="E49" s="272"/>
      <c r="F49" s="273"/>
      <c r="G49" s="18"/>
    </row>
    <row r="50" spans="1:7" ht="32.25" customHeight="1">
      <c r="A50" s="9" t="s">
        <v>45</v>
      </c>
      <c r="B50" s="7">
        <v>21001</v>
      </c>
      <c r="C50" s="77" t="s">
        <v>155</v>
      </c>
      <c r="D50" s="75" t="s">
        <v>128</v>
      </c>
      <c r="E50" s="74" t="s">
        <v>129</v>
      </c>
      <c r="F50" s="74" t="s">
        <v>130</v>
      </c>
      <c r="G50" s="19"/>
    </row>
    <row r="51" spans="1:7" ht="26.25" customHeight="1">
      <c r="A51" s="9" t="s">
        <v>46</v>
      </c>
      <c r="B51" s="51" t="s">
        <v>103</v>
      </c>
      <c r="C51" s="271"/>
      <c r="D51" s="271"/>
      <c r="E51" s="271"/>
      <c r="F51" s="271"/>
      <c r="G51" s="22"/>
    </row>
    <row r="52" spans="1:7" ht="60" customHeight="1">
      <c r="A52" s="10" t="s">
        <v>47</v>
      </c>
      <c r="B52" s="176" t="s">
        <v>153</v>
      </c>
      <c r="C52" s="271"/>
      <c r="D52" s="271"/>
      <c r="E52" s="271"/>
      <c r="F52" s="271"/>
      <c r="G52" s="22"/>
    </row>
    <row r="53" spans="1:7" s="167" customFormat="1" ht="16.5" customHeight="1">
      <c r="A53" s="164" t="s">
        <v>48</v>
      </c>
      <c r="B53" s="165" t="s">
        <v>105</v>
      </c>
      <c r="C53" s="271"/>
      <c r="D53" s="271"/>
      <c r="E53" s="271"/>
      <c r="F53" s="271"/>
      <c r="G53" s="166"/>
    </row>
    <row r="54" spans="1:7" ht="27">
      <c r="A54" s="10" t="s">
        <v>68</v>
      </c>
      <c r="B54" s="15" t="s">
        <v>92</v>
      </c>
      <c r="C54" s="271"/>
      <c r="D54" s="271"/>
      <c r="E54" s="271"/>
      <c r="F54" s="271"/>
      <c r="G54" s="22"/>
    </row>
    <row r="55" spans="1:7" ht="18" customHeight="1">
      <c r="A55" s="275" t="s">
        <v>42</v>
      </c>
      <c r="B55" s="275"/>
      <c r="C55" s="9"/>
      <c r="D55" s="9"/>
      <c r="E55" s="9"/>
      <c r="F55" s="9"/>
      <c r="G55" s="20"/>
    </row>
    <row r="56" spans="1:7" ht="18" customHeight="1">
      <c r="A56" s="29" t="s">
        <v>94</v>
      </c>
      <c r="B56" s="29"/>
      <c r="C56" s="52"/>
      <c r="D56" s="52">
        <v>2</v>
      </c>
      <c r="E56" s="52">
        <v>2</v>
      </c>
      <c r="F56" s="52">
        <v>2</v>
      </c>
      <c r="G56" s="20"/>
    </row>
    <row r="57" spans="1:7" ht="28.5" customHeight="1">
      <c r="A57" s="52" t="s">
        <v>97</v>
      </c>
      <c r="B57" s="29"/>
      <c r="C57" s="52"/>
      <c r="D57" s="52">
        <v>1</v>
      </c>
      <c r="E57" s="52">
        <v>1</v>
      </c>
      <c r="F57" s="52">
        <v>1</v>
      </c>
      <c r="G57" s="20"/>
    </row>
    <row r="58" spans="1:7" ht="33" customHeight="1">
      <c r="A58" s="52" t="s">
        <v>99</v>
      </c>
      <c r="B58" s="29"/>
      <c r="C58" s="52"/>
      <c r="D58" s="52">
        <v>1</v>
      </c>
      <c r="E58" s="52">
        <v>1</v>
      </c>
      <c r="F58" s="52">
        <v>1</v>
      </c>
      <c r="G58" s="20"/>
    </row>
    <row r="59" spans="1:7" ht="19.5" customHeight="1">
      <c r="A59" s="28" t="s">
        <v>147</v>
      </c>
      <c r="B59" s="28"/>
      <c r="C59" s="13">
        <f>Hav_5!C59</f>
        <v>0</v>
      </c>
      <c r="D59" s="13">
        <f>Hav_5!D59</f>
        <v>51169.4</v>
      </c>
      <c r="E59" s="13">
        <f>Hav_5!E59</f>
        <v>72576</v>
      </c>
      <c r="F59" s="13">
        <f>Hav_5!F59</f>
        <v>72576</v>
      </c>
      <c r="G59" s="21"/>
    </row>
  </sheetData>
  <mergeCells count="18">
    <mergeCell ref="A55:B55"/>
    <mergeCell ref="C4:F4"/>
    <mergeCell ref="C39:F39"/>
    <mergeCell ref="A45:B45"/>
    <mergeCell ref="A28:F28"/>
    <mergeCell ref="A30:F30"/>
    <mergeCell ref="C41:C44"/>
    <mergeCell ref="F41:F44"/>
    <mergeCell ref="A8:F8"/>
    <mergeCell ref="A6:F6"/>
    <mergeCell ref="E41:E44"/>
    <mergeCell ref="E51:E54"/>
    <mergeCell ref="C18:F18"/>
    <mergeCell ref="C49:F49"/>
    <mergeCell ref="C51:C54"/>
    <mergeCell ref="F51:F54"/>
    <mergeCell ref="D41:D44"/>
    <mergeCell ref="D51:D54"/>
  </mergeCells>
  <phoneticPr fontId="18" type="noConversion"/>
  <pageMargins left="6.4960630000000005E-2" right="0" top="0" bottom="0" header="0.31496062992126" footer="0.31496062992126"/>
  <pageSetup paperSize="9" scale="84" orientation="landscape" r:id="rId1"/>
  <ignoredErrors>
    <ignoredError sqref="A36:B38 A14:B17 B20 B18 B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Hav_1</vt:lpstr>
      <vt:lpstr>Hav_2</vt:lpstr>
      <vt:lpstr>Hav_3</vt:lpstr>
      <vt:lpstr>Hav_4</vt:lpstr>
      <vt:lpstr>Hav_5</vt:lpstr>
      <vt:lpstr>Hav_6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 Karapetyan</dc:creator>
  <cp:keywords>https:/mul2.gov.am/tasks/25241/oneclick/havelvacner_Dadayan.xlsx?token=48c28532226ad8a6c7cb389d35737b1c</cp:keywords>
  <cp:lastModifiedBy>Armenak Khachatryan</cp:lastModifiedBy>
  <cp:lastPrinted>2021-03-03T15:07:49Z</cp:lastPrinted>
  <dcterms:created xsi:type="dcterms:W3CDTF">2019-02-28T05:41:44Z</dcterms:created>
  <dcterms:modified xsi:type="dcterms:W3CDTF">2021-03-03T15:08:36Z</dcterms:modified>
</cp:coreProperties>
</file>