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ԲՏԱՆ 10.02.2021\"/>
    </mc:Choice>
  </mc:AlternateContent>
  <bookViews>
    <workbookView xWindow="0" yWindow="0" windowWidth="23040" windowHeight="9192" activeTab="4"/>
  </bookViews>
  <sheets>
    <sheet name="1" sheetId="3" r:id="rId1"/>
    <sheet name="2" sheetId="8" r:id="rId2"/>
    <sheet name="3" sheetId="18" r:id="rId3"/>
    <sheet name="4" sheetId="19" r:id="rId4"/>
    <sheet name="5" sheetId="20" r:id="rId5"/>
    <sheet name="6" sheetId="2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0" i="8" l="1"/>
  <c r="H90" i="8"/>
  <c r="G90" i="8"/>
  <c r="I89" i="8"/>
  <c r="H89" i="8"/>
  <c r="G89" i="8"/>
  <c r="I88" i="8"/>
  <c r="H88" i="8"/>
  <c r="G88" i="8"/>
  <c r="I87" i="8"/>
  <c r="H87" i="8"/>
  <c r="G87" i="8"/>
  <c r="I85" i="8"/>
  <c r="H85" i="8"/>
  <c r="G85" i="8"/>
  <c r="I83" i="8"/>
  <c r="I73" i="8" s="1"/>
  <c r="I71" i="8" s="1"/>
  <c r="I69" i="8" s="1"/>
  <c r="I8" i="8" s="1"/>
  <c r="H83" i="8"/>
  <c r="G83" i="8"/>
  <c r="I82" i="8"/>
  <c r="H82" i="8"/>
  <c r="G82" i="8"/>
  <c r="I81" i="8"/>
  <c r="H81" i="8"/>
  <c r="G81" i="8"/>
  <c r="I80" i="8"/>
  <c r="H80" i="8"/>
  <c r="G80" i="8"/>
  <c r="I79" i="8"/>
  <c r="H79" i="8"/>
  <c r="G79" i="8"/>
  <c r="I77" i="8"/>
  <c r="H77" i="8"/>
  <c r="G77" i="8"/>
  <c r="I75" i="8"/>
  <c r="H75" i="8"/>
  <c r="G75" i="8"/>
  <c r="J73" i="8"/>
  <c r="H73" i="8"/>
  <c r="H71" i="8" s="1"/>
  <c r="H69" i="8" s="1"/>
  <c r="G73" i="8"/>
  <c r="G71" i="8" s="1"/>
  <c r="G69" i="8" s="1"/>
  <c r="J71" i="8"/>
  <c r="J69" i="8"/>
  <c r="J63" i="8"/>
  <c r="I63" i="8"/>
  <c r="H63" i="8"/>
  <c r="G63" i="8"/>
  <c r="J61" i="8"/>
  <c r="I61" i="8"/>
  <c r="H61" i="8"/>
  <c r="G61" i="8"/>
  <c r="J59" i="8"/>
  <c r="I59" i="8"/>
  <c r="H59" i="8"/>
  <c r="G59" i="8"/>
  <c r="J57" i="8"/>
  <c r="I57" i="8"/>
  <c r="H57" i="8"/>
  <c r="G57" i="8"/>
  <c r="J55" i="8"/>
  <c r="I55" i="8"/>
  <c r="H55" i="8"/>
  <c r="H53" i="8" s="1"/>
  <c r="G55" i="8"/>
  <c r="J53" i="8"/>
  <c r="I53" i="8"/>
  <c r="G53" i="8"/>
  <c r="J19" i="8"/>
  <c r="I19" i="8"/>
  <c r="H19" i="8"/>
  <c r="G19" i="8"/>
  <c r="J17" i="8"/>
  <c r="I17" i="8"/>
  <c r="H17" i="8"/>
  <c r="G17" i="8"/>
  <c r="J15" i="8"/>
  <c r="I15" i="8"/>
  <c r="H15" i="8"/>
  <c r="H13" i="8" s="1"/>
  <c r="H11" i="8" s="1"/>
  <c r="H9" i="8" s="1"/>
  <c r="G15" i="8"/>
  <c r="G13" i="8" s="1"/>
  <c r="G11" i="8" s="1"/>
  <c r="G9" i="8" s="1"/>
  <c r="G8" i="8" s="1"/>
  <c r="J13" i="8"/>
  <c r="I13" i="8"/>
  <c r="J11" i="8"/>
  <c r="I11" i="8"/>
  <c r="J9" i="8"/>
  <c r="I9" i="8"/>
  <c r="J8" i="8"/>
  <c r="D34" i="3"/>
  <c r="F67" i="3"/>
  <c r="E67" i="3"/>
  <c r="D67" i="3"/>
  <c r="D53" i="3" s="1"/>
  <c r="F61" i="3"/>
  <c r="F53" i="3" s="1"/>
  <c r="E61" i="3"/>
  <c r="D61" i="3"/>
  <c r="G53" i="3"/>
  <c r="E53" i="3"/>
  <c r="G40" i="3"/>
  <c r="G8" i="3" s="1"/>
  <c r="G7" i="3" s="1"/>
  <c r="F40" i="3"/>
  <c r="F8" i="3" s="1"/>
  <c r="E40" i="3"/>
  <c r="D40" i="3"/>
  <c r="F34" i="3"/>
  <c r="E34" i="3"/>
  <c r="G9" i="3"/>
  <c r="F9" i="3"/>
  <c r="E9" i="3"/>
  <c r="E8" i="3" s="1"/>
  <c r="E7" i="3" s="1"/>
  <c r="D9" i="3"/>
  <c r="D8" i="3"/>
  <c r="H8" i="8" l="1"/>
  <c r="D7" i="3"/>
  <c r="F7" i="3"/>
  <c r="G10" i="21" l="1"/>
  <c r="G9" i="21"/>
  <c r="G10" i="18" l="1"/>
  <c r="G9" i="18" s="1"/>
</calcChain>
</file>

<file path=xl/sharedStrings.xml><?xml version="1.0" encoding="utf-8"?>
<sst xmlns="http://schemas.openxmlformats.org/spreadsheetml/2006/main" count="685" uniqueCount="194">
  <si>
    <t>հազար  դրամներով</t>
  </si>
  <si>
    <t>Ծրագիր</t>
  </si>
  <si>
    <t>Միջոցառում</t>
  </si>
  <si>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</si>
  <si>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</si>
  <si>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Հավելված N 1
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</si>
  <si>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</si>
  <si>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</si>
  <si>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</si>
  <si>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</si>
  <si>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</si>
  <si>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</si>
  <si>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</si>
  <si>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</si>
  <si>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</si>
  <si>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</si>
  <si>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</si>
  <si>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</si>
  <si>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</si>
  <si>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</si>
  <si>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</si>
  <si>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</si>
  <si>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</si>
  <si>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</si>
  <si>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</si>
  <si>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</si>
  <si>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</si>
  <si>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</si>
  <si>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</si>
  <si>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</t>
  </si>
  <si>
    <t xml:space="preserve"> 1043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</si>
  <si>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</si>
  <si>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</si>
  <si>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</si>
  <si>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</si>
  <si>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</si>
  <si>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Ինն ամիս</t>
  </si>
  <si>
    <t xml:space="preserve"> Բարձր տեխնոլոգիական արդյունաբերության էկոհամակարգի և շուկայի զարգացման ծրագիր</t>
  </si>
  <si>
    <t xml:space="preserve"> Բարձր տեխնոլոգիաների ենթակառուցվածքների բարելավում_x000D_
_x000D_
</t>
  </si>
  <si>
    <t xml:space="preserve"> Բարձր տեխնոլոգիաների ոլորտի աճ_x000D_
_x000D_
</t>
  </si>
  <si>
    <t xml:space="preserve"> ԸՆԹԱՑԻԿ ԾԱԽՍԵՐ</t>
  </si>
  <si>
    <t xml:space="preserve"> 11005</t>
  </si>
  <si>
    <t xml:space="preserve"> Ծրագրի միջոցառումներ</t>
  </si>
  <si>
    <t xml:space="preserve"> Դրամաշնորհների տրամադրում համալսարանական, գիտահետազոտական խմբերին, նորաստեղծ ընկերություններին, Համաֆինանսավորման միջոցով դրամաշնորհների տրամադրում ստարտափ ընկերություններին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</si>
  <si>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</si>
  <si>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</si>
  <si>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«Գաղափարից մինչև բիզնես» դրամաշնորհներ
</t>
  </si>
  <si>
    <t>հազար դրամներով</t>
  </si>
  <si>
    <t xml:space="preserve"> Հավելված N2
</t>
  </si>
  <si>
    <t>Հավելված 3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</si>
  <si>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</si>
  <si>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</si>
  <si>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</si>
  <si>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</si>
  <si>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</si>
  <si>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>«Գաղափարից մինչև բիզնես» դրամաշնորհներ</t>
  </si>
  <si>
    <t xml:space="preserve"> - Այլ ընթացիկ դրամաշնորհներ</t>
  </si>
  <si>
    <t>«Կորոնավիրուսի (COVID-19) տնտեսական հետևանքների չեզոքացման  17-րդ միջոցառման շրջանակներում աջակցության տրամադրում»</t>
  </si>
  <si>
    <t>«Կորոնավիրուսի (COVID-19) տնտեսական հետևանքների չեզոքացման 17-րդ միջոցառման շահառու համարվող տնտեսավարող սուբյեկտներին աջակցության տրամադրում</t>
  </si>
  <si>
    <t>Առաջին եռամսյակ</t>
  </si>
  <si>
    <t>Առաջին կիսամյակ</t>
  </si>
  <si>
    <t xml:space="preserve"> 11007</t>
  </si>
  <si>
    <t xml:space="preserve"> Շուկաների զարգացում և միջազգային համագործակցություն_x000D_
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</si>
  <si>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</t>
  </si>
  <si>
    <t xml:space="preserve"> 11006</t>
  </si>
  <si>
    <t xml:space="preserve"> «Հայկական վիրտուալ կամուրջ»</t>
  </si>
  <si>
    <t xml:space="preserve"> Ողջ աշխարհում հայկական տեխնոլոգիական համայնքների մասնագիտական կապի ապահովման մեխանիզմների ստեղծում,  Տարածաշրջանից դեպի Հայաստան ստարտափերի ներհոսքի ապահովում, ողջ տարածքում տեխնոլոգիական կենտրոնների աջակցություն և նոր կենտրոնների ստեղծում_x000D_
_x000D_
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</si>
  <si>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</si>
  <si>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</si>
  <si>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</si>
  <si>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</si>
  <si>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</si>
  <si>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</si>
  <si>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</si>
  <si>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ՀՀ կառավարության 2021 թվականի
-ի  N       -Ն որոշման 
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</si>
  <si>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</si>
  <si>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</si>
  <si>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</si>
  <si>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</si>
  <si>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</si>
  <si>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</si>
  <si>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</si>
  <si>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>այդ թվում՝ ըստ տնտեսվարող սուբյեկտների</t>
  </si>
  <si>
    <t>Հավելված N4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</si>
  <si>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</si>
  <si>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</si>
  <si>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</si>
  <si>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</si>
  <si>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</si>
  <si>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</si>
  <si>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Ծրագրի դասիչը` </t>
  </si>
  <si>
    <t xml:space="preserve"> Միջոցառման դասիչը` </t>
  </si>
  <si>
    <t xml:space="preserve"> 11005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</si>
  <si>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</si>
  <si>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</si>
  <si>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</si>
  <si>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</si>
  <si>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</si>
  <si>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«Գաղափարից մինչև բիզնես» դրամաշնորհներ </t>
  </si>
  <si>
    <t xml:space="preserve"> Նկարագրությունը` </t>
  </si>
  <si>
    <t xml:space="preserve"> Դրամաշնորհների տրամադրում համալսարանական, գիտահետազոտական խմբերին, նորաստեղծ ընկերություններին£Համաֆինանսավորման միջոցով դրամաշնորհների տրամադրում ստարտափ ընկերություններին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</si>
  <si>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</si>
  <si>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</si>
  <si>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</si>
  <si>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</si>
  <si>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Տաղանդի ձևավորման փաթեթ, դրամաշնորհային հրավերների քանակը, հատ </t>
  </si>
  <si>
    <t xml:space="preserve"> 0 </t>
  </si>
  <si>
    <t xml:space="preserve"> Բաց նորարարության (օգտակար) փաթեթ, հատ </t>
  </si>
  <si>
    <t xml:space="preserve"> Մարզային համաչափ զարգացման փաթեթ, հատ </t>
  </si>
  <si>
    <t xml:space="preserve"> Հեռանկարային փաթեթ, հատ </t>
  </si>
  <si>
    <t xml:space="preserve"> Միջոցառման վրա կատարվող ծախսը (հազար դրամ) </t>
  </si>
  <si>
    <t xml:space="preserve"> 11006 </t>
  </si>
  <si>
    <t xml:space="preserve"> «Հայկական վիրտուալ կամուրջ» </t>
  </si>
  <si>
    <t xml:space="preserve"> Ողջ աշխարհում հայկական տեխնոլոգիական համայնքների մասնագիտական կապի ապահովման մեխանիզմների ստեղծում,  Տարածաշրջանից դեպի Հայաստան ստարտափերի ներհոսքի ապահովում, ողջ տարածքում տեխնոլոգիական կենտրոնների աջակցություն և նոր կենտրոնների ստեղծում </t>
  </si>
  <si>
    <t xml:space="preserve"> Բարձր տեխնոլոգիական ոլորտում գործող ձեռներեցների՛համար արտասահմանում անցկացվելիք վերապատրաստման միջոցառումների քանակը, հատ </t>
  </si>
  <si>
    <t xml:space="preserve"> Բարձր տեխնոլոգիական ոլորտում գործող ձեռներեցների՛համար արտասահմանում անցկացվելիք վերապատրաստման միջոցառումներին կանանց մասնակցության մասնաբաժինը, տոկոս </t>
  </si>
  <si>
    <t xml:space="preserve"> Բարձր տեխնոլոգիական ոլորտում գործող ձեռներեցների՛համար արտասահմանում անցկացվելիք վերապատրաստման միջոցառումներին տղամարդկանց մասնակցության մասնաբաժինը, տոկոս </t>
  </si>
  <si>
    <t xml:space="preserve"> Ձեռներեցության դասընթացների քանակը, հատ </t>
  </si>
  <si>
    <t xml:space="preserve"> Ձեռներեցության դասընթացներին կանանց մասնակցության մասնաբաժինը, տոկոս </t>
  </si>
  <si>
    <t xml:space="preserve"> Ձեռներեցության դասընթացներին տղամարդկանց մասնակցության մասնաբաժինը, տոկոս </t>
  </si>
  <si>
    <t xml:space="preserve"> Հայկական տեխնոլոգիական հաբ-ի ստեղծում Սիլիկոնյան հովտում, հատ </t>
  </si>
  <si>
    <t xml:space="preserve"> Ներուժ ծրագրին մասնակից կազմակերպությունների քանակը, հատ </t>
  </si>
  <si>
    <t xml:space="preserve"> 11007 </t>
  </si>
  <si>
    <t xml:space="preserve"> Շուկաների զարգացում և միջազգային համագործակցություն </t>
  </si>
  <si>
    <t xml:space="preserve"> Հայկական ընկերությունների հետ համատեղ միջազգային և երկկողմ բիզնես ֆորումների կազմակերպում՛ ապրանքների և ծառայությունների թիրախավորված վաճառքի խթանման նպատակով </t>
  </si>
  <si>
    <t xml:space="preserve"> Միջազգային ցուցահանդեսների մասնակցություն "Հայաստան" տաղավարով, հատ </t>
  </si>
  <si>
    <t xml:space="preserve"> Հայկական բարձր տեխնոլոգիական ապրանքների և ծառայությունների ոլորտի ուսոմնասիրում, հատ </t>
  </si>
  <si>
    <t xml:space="preserve"> Հայաստանում կազմակերպվող ֆորումների և ցուցահանդեսների քանակը, հատ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</si>
  <si>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</si>
  <si>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</si>
  <si>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</si>
  <si>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</si>
  <si>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</si>
  <si>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</si>
  <si>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</si>
  <si>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>ՀՀ կառավարության  2021 թվականի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</si>
  <si>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</si>
  <si>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</si>
  <si>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</si>
  <si>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</si>
  <si>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</si>
  <si>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</si>
  <si>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</si>
  <si>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</si>
  <si>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01</t>
  </si>
  <si>
    <t>Խումբ N 03</t>
  </si>
  <si>
    <t>Դաս N 02</t>
  </si>
  <si>
    <t>1043    11006</t>
  </si>
  <si>
    <t>Հայկական Վիրտուալ Կամուրջ</t>
  </si>
  <si>
    <t>ՄԱՍ III. ԾԱՌԱՅՈՒԹՅՈՒՆՆԵՐ</t>
  </si>
  <si>
    <t>79951100/1</t>
  </si>
  <si>
    <t>Միջոցառումների հետ կապված ծառայություններ</t>
  </si>
  <si>
    <t>ԲՄ</t>
  </si>
  <si>
    <t>դրամ</t>
  </si>
  <si>
    <t>Հավելված  6</t>
  </si>
  <si>
    <t xml:space="preserve"> 11004 </t>
  </si>
  <si>
    <t xml:space="preserve"> Մասնագետների պատրաստման ԲՈՒՀ-մասնավոր հատված համագործակցություն 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</si>
  <si>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</si>
  <si>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Ընկերությունների մշակած կրթական ծրագրերով անցնող մարդկանց քանակը, մարդ </t>
  </si>
  <si>
    <t xml:space="preserve"> Մարզերի տեխնոլոգիական կենտրոններում ուսուցանվող մասնագետների քանակը, մարդ </t>
  </si>
  <si>
    <t xml:space="preserve"> Արցախի տեխնոլոգիական կենտրոններում ուսուցանվող մասնագետների քանակը, մարդ </t>
  </si>
  <si>
    <t xml:space="preserve"> Քվոտավորված ուսուցմամբ անցնող մարդկանց քանակը, մարդ </t>
  </si>
  <si>
    <t xml:space="preserve"> ՀՀ բարձր տեխնոլոգիական արդյունաբերության նախարարություն
 </t>
  </si>
  <si>
    <t>Նորարարական դրամաշնորհները, քանակը, հատ</t>
  </si>
  <si>
    <t>Կայացած ընկերությունների դրամաշնորհներ, քանակը, հատ</t>
  </si>
  <si>
    <t>Հավելված N5</t>
  </si>
  <si>
    <t xml:space="preserve">Բեկումնային փաթեթ, հատ </t>
  </si>
  <si>
    <t xml:space="preserve">Համաֆինանսավորման միջոցով դրամաշնորհներ ստացող ստարտափ ընկերությունների թիվը, հատ </t>
  </si>
  <si>
    <t>Հազ. դրամ</t>
  </si>
  <si>
    <t xml:space="preserve">ՀԱՅԱՍՏԱՆԻ ՀԱՆՐԱՊԵՏՈՒԹՅԱՆ ԿԱՌԱՎԱՐՈՒԹՅԱՆ 2020 ԹՎԱԿԱՆԻ ԴԵԿՏԵՄԲԵՐԻ30-Ի N 2215-Ն ՈՐՈՇՄԱՆ N 10 ՀԱՎԵԼՎԱԾՈՒՄ ԿԱՏԱՐՎՈՂ ՓՈՓՈԽՈՒԹՅՈՒՆՆԵՐԸ </t>
  </si>
  <si>
    <t>Ցուցանիշների փոփոխությունը (նվազեցումները նշված են փակագծերում)</t>
  </si>
  <si>
    <t>ՀԱՅԱՍՏԱՆԻ ՀԱՆՐԱՊԵՏՈՒԹՅԱՆ ԿԱՌԱՎԱՐՈՒԹՅԱՆ 2021 ԹՎԱԿԱՆԻ ԴԵԿՏԵՄԲԵՐԻ 30-Ի N 2215-Ն ՈՐՈՇՄԱՆ N 3 ԵՎ 4 ՀԱՎԵԼՎԱԾՆԵՐՈՒՄ ԿԱՏԱՐՎՈՂ ՓՈՓՈԽՈՒԹՅՈՒՆՆԵՐԸ  ԵՎ ԼՐԱՑՈՒՄՆԵՐԸ</t>
  </si>
  <si>
    <t xml:space="preserve">ՀԱՅԱՍՏԱՆԻ ՀԱՆՐԱՊԵՏՈՒԹՅԱՆ ԿԱՌԱՎԱՐՈՒԹՅԱՆ 2020 ԹՎԱԿԱՆԻ ԴԵԿՏԵՄԲԵՐԻ 30-Ի N 2215-Ն ՈՐՈՇՄԱՆ N 9.1 ՀԱՎԵԼՎԱԾԻ  NN 9.1.17 և N 9.1.58  ԱՂՅՈՒՍԱԿՆԵՐՈՒՄ  ԿԱՏԱՐՎՈՂ ՓՈՓՈԽՈՒԹՅՈՒՆՆԵՐԸ  ԵՎ ԼՐԱՑՈՒՄՆԵՐԸ  </t>
  </si>
  <si>
    <t>ԸՆԴԱՄԵՆԸ ԾԱԽՍԵՐ</t>
  </si>
  <si>
    <t xml:space="preserve"> 1119</t>
  </si>
  <si>
    <t xml:space="preserve"> Պաշտպանության բնագավառում գիտական և գիտատեխնիկական նպատակային հետազոտություններ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</si>
  <si>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</si>
  <si>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</si>
  <si>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</si>
  <si>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</si>
  <si>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ՊԱՇՏՊԱՆՈՒԹՅՈՒՆ</t>
  </si>
  <si>
    <t xml:space="preserve"> 04</t>
  </si>
  <si>
    <t xml:space="preserve"> Հետազոտական և նախագծային աշխատանքներ պաշտպանության ոլորտում</t>
  </si>
  <si>
    <t xml:space="preserve"> Այլ ծախսեր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</si>
  <si>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</si>
  <si>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</si>
  <si>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</si>
  <si>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</si>
  <si>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Միջոցառումն իրականացնողի անվանումը՛ </t>
  </si>
  <si>
    <t>«ՀԱՅԱՍՏԱՆԻ  ՀԱՆՐԱՊԵՏՈՒԹՅԱՆ 2020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2020 ԹՎԱԿԱՆԻ ԴԵԿՏԵՄԲԵՐԻ 30-Ի N 2215-Ն ՈՐՈՇՄԱՆ N 5 ՀԱՎԵԼՎԱԾԻ N 1  ԱՂՅՈՒՍԱԿՈՒՄ ԿԱՏԱՐՎՈՂ ՓՈՓՈԽՈՒԹՅՈՒՆՆԵՐԸ ԵՎ ԼՐԱՑՈՒՄՆԵՐԸ</t>
  </si>
  <si>
    <t>ՀԱՅԱՍՏԱՆԻ ՀԱՆՐԱՊԵՏՈՒԹՅԱՆ ԿԱՌԱՎԱՐՈՒԹՅԱՆ 2020 ԹՎԱԿԱՆԻ ԴԵԿՏԵՄԲԵՐԻ 30-Ի N 2215-Ն ՈՐՈՇՄԱՆ N 5 ՀԱՎԵԼՎԱԾԻ N 7 ԱՂՅՈՒՍԱԿՈՒՄ ԿԱՏԱՐՎՈՂ  ՓՈՓԽՈՒԹՅՈՒՆՆԵՐԸ ԵՎ ԼՐԱՑՈՒՄՆԵՐԸ</t>
  </si>
  <si>
    <t xml:space="preserve">ՀԱՅԱՍՏԱՆԻ ՀԱՆՐԱՊԵՏՈՒԹՅԱՆ ԿԱՌԱՎԱՐՈՒԹՅԱՆ 2020 ԹՎԱԿԱՆԻ ԴԵԿՏԵՄԲԵՐԻ 30-Ի N 2215-Ն ՈՐՈՇՄԱՆ N 9 ՀԱՎԵԼՎԱԾԻ  NN 9.17 ԵՎ N 9.47 ԱՂՅՈՒՍԱԿՆԵՐՈՒՄ  ԿԱՏԱՐՎՈՂ ՓՈՓՈԽՈՒԹՅՈՒՆՆԵՐԸ  ԵՎ ԼՐԱՑՈՒՄՆԵՐԸ  </t>
  </si>
  <si>
    <t>Ցուցանիշների փոփոխությունը (ավելացումները նշված են դրական նշանով)</t>
  </si>
  <si>
    <t>Ցուցանիշների փոփոխությունը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</si>
</sst>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-* #,##0.0\ _₽_-;\-* #,##0.0\ _₽_-;_-* &quot;-&quot;??\ _₽_-;_-@_-"/>
    <numFmt numFmtId="167" formatCode="_-* #,##0.00_р_._-;\-* #,##0.00_р_._-;_-* &quot;-&quot;??_р_._-;_-@_-"/>
    <numFmt numFmtId="168" formatCode="#,##0.0"/>
    <numFmt numFmtId="169" formatCode="#,##0.0_);\(#,##0.0\)"/>
    <numFmt numFmtId="170" formatCode="_(* #,##0.0_);_(* \(#,##0.0\);_(* &quot;-&quot;??_);_(@_)"/>
    <numFmt numFmtId="171" formatCode="_(* #,##0_);_(* \(#,##0\);_(* &quot;-&quot;??_);_(@_)"/>
    <numFmt numFmtId="172" formatCode="0_);\(0\)"/>
  </numFmts>
  <fonts count="26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b/>
      <sz val="12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b/>
      <sz val="11"/>
      <name val="GHEA Grapalat"/>
      <family val="2"/>
    </font>
    <font>
      <sz val="11"/>
      <name val="Arial Armenian"/>
      <family val="2"/>
    </font>
    <font>
      <i/>
      <sz val="11"/>
      <name val="GHEA Grapalat"/>
      <family val="2"/>
    </font>
    <font>
      <sz val="11"/>
      <name val="GHEA Grapalat"/>
      <family val="2"/>
    </font>
    <font>
      <sz val="8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/>
    <xf numFmtId="164" fontId="6" fillId="0" borderId="0" applyFont="0" applyFill="0" applyBorder="0" applyAlignment="0" applyProtection="0"/>
    <xf numFmtId="165" fontId="7" fillId="0" borderId="0" applyFill="0" applyBorder="0" applyProtection="0">
      <alignment horizontal="right" vertical="top"/>
    </xf>
    <xf numFmtId="0" fontId="6" fillId="0" borderId="0"/>
    <xf numFmtId="0" fontId="10" fillId="0" borderId="0"/>
    <xf numFmtId="0" fontId="11" fillId="0" borderId="0"/>
    <xf numFmtId="167" fontId="6" fillId="0" borderId="0" applyFont="0" applyFill="0" applyBorder="0" applyAlignment="0" applyProtection="0"/>
    <xf numFmtId="0" fontId="7" fillId="0" borderId="0">
      <alignment horizontal="left" vertical="top" wrapText="1"/>
    </xf>
    <xf numFmtId="0" fontId="6" fillId="0" borderId="0"/>
    <xf numFmtId="43" fontId="6" fillId="0" borderId="0" applyFont="0" applyFill="0" applyBorder="0" applyAlignment="0" applyProtection="0"/>
    <xf numFmtId="0" fontId="7" fillId="0" borderId="0">
      <alignment horizontal="left" vertical="top" wrapText="1"/>
    </xf>
    <xf numFmtId="164" fontId="6" fillId="0" borderId="0" applyFont="0" applyFill="0" applyBorder="0" applyAlignment="0" applyProtection="0"/>
    <xf numFmtId="0" fontId="2" fillId="0" borderId="0"/>
    <xf numFmtId="0" fontId="1" fillId="0" borderId="0"/>
  </cellStyleXfs>
  <cellXfs count="155">
    <xf numFmtId="0" fontId="0" fillId="0" borderId="0" xfId="0"/>
    <xf numFmtId="0" fontId="4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 vertical="top" wrapText="1"/>
    </xf>
    <xf numFmtId="0" fontId="8" fillId="2" borderId="4" xfId="0" applyFont="1" applyFill="1" applyBorder="1" applyAlignment="1">
      <alignment horizontal="left" vertical="center" wrapText="1"/>
    </xf>
    <xf numFmtId="166" fontId="8" fillId="0" borderId="0" xfId="1" applyNumberFormat="1" applyFont="1" applyAlignment="1">
      <alignment horizontal="right"/>
    </xf>
    <xf numFmtId="166" fontId="4" fillId="0" borderId="0" xfId="1" applyNumberFormat="1" applyFont="1" applyAlignment="1">
      <alignment horizontal="right" vertical="top" wrapText="1"/>
    </xf>
    <xf numFmtId="166" fontId="5" fillId="0" borderId="1" xfId="1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8" fillId="2" borderId="2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1" fontId="15" fillId="0" borderId="8" xfId="12" applyNumberFormat="1" applyFont="1" applyFill="1" applyBorder="1" applyAlignment="1">
      <alignment horizontal="center" vertical="center"/>
    </xf>
    <xf numFmtId="1" fontId="15" fillId="0" borderId="5" xfId="12" applyNumberFormat="1" applyFont="1" applyFill="1" applyBorder="1" applyAlignment="1">
      <alignment horizontal="center" vertical="center"/>
    </xf>
    <xf numFmtId="168" fontId="3" fillId="4" borderId="6" xfId="12" applyNumberFormat="1" applyFont="1" applyFill="1" applyBorder="1" applyAlignment="1">
      <alignment horizontal="center" vertical="center"/>
    </xf>
    <xf numFmtId="0" fontId="14" fillId="0" borderId="5" xfId="12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4" fillId="0" borderId="8" xfId="12" applyFont="1" applyFill="1" applyBorder="1" applyAlignment="1">
      <alignment horizontal="center" vertical="center" wrapText="1"/>
    </xf>
    <xf numFmtId="0" fontId="3" fillId="0" borderId="4" xfId="12" applyFont="1" applyFill="1" applyBorder="1" applyAlignment="1">
      <alignment horizontal="center" vertical="center"/>
    </xf>
    <xf numFmtId="0" fontId="16" fillId="0" borderId="0" xfId="0" applyFont="1" applyFill="1"/>
    <xf numFmtId="0" fontId="12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8" fontId="3" fillId="2" borderId="6" xfId="12" applyNumberFormat="1" applyFont="1" applyFill="1" applyBorder="1" applyAlignment="1">
      <alignment horizontal="center" vertical="center"/>
    </xf>
    <xf numFmtId="169" fontId="3" fillId="2" borderId="6" xfId="1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165" fontId="8" fillId="2" borderId="4" xfId="2" applyFont="1" applyFill="1" applyBorder="1">
      <alignment horizontal="right" vertical="top"/>
    </xf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166" fontId="8" fillId="0" borderId="3" xfId="1" applyNumberFormat="1" applyFont="1" applyBorder="1" applyAlignment="1">
      <alignment horizontal="center" vertical="center" wrapText="1"/>
    </xf>
    <xf numFmtId="166" fontId="8" fillId="0" borderId="11" xfId="1" applyNumberFormat="1" applyFont="1" applyBorder="1" applyAlignment="1">
      <alignment horizontal="center" vertical="center" wrapText="1"/>
    </xf>
    <xf numFmtId="166" fontId="4" fillId="0" borderId="4" xfId="1" applyNumberFormat="1" applyFont="1" applyBorder="1" applyAlignment="1">
      <alignment horizontal="center" vertical="center"/>
    </xf>
    <xf numFmtId="169" fontId="8" fillId="2" borderId="2" xfId="1" applyNumberFormat="1" applyFont="1" applyFill="1" applyBorder="1" applyAlignment="1">
      <alignment horizontal="center" vertical="center" wrapText="1"/>
    </xf>
    <xf numFmtId="169" fontId="4" fillId="2" borderId="2" xfId="1" applyNumberFormat="1" applyFont="1" applyFill="1" applyBorder="1" applyAlignment="1">
      <alignment horizontal="center" vertical="center" wrapText="1"/>
    </xf>
    <xf numFmtId="169" fontId="4" fillId="0" borderId="2" xfId="0" applyNumberFormat="1" applyFont="1" applyBorder="1" applyAlignment="1">
      <alignment horizontal="center" vertical="center" wrapText="1"/>
    </xf>
    <xf numFmtId="0" fontId="14" fillId="0" borderId="8" xfId="12" applyFont="1" applyBorder="1" applyAlignment="1">
      <alignment horizontal="center" vertical="center" wrapText="1"/>
    </xf>
    <xf numFmtId="0" fontId="4" fillId="2" borderId="4" xfId="13" applyFont="1" applyFill="1" applyBorder="1" applyAlignment="1">
      <alignment vertical="center" wrapText="1"/>
    </xf>
    <xf numFmtId="0" fontId="3" fillId="0" borderId="4" xfId="12" applyFont="1" applyBorder="1" applyAlignment="1">
      <alignment horizontal="center" vertical="center" wrapText="1"/>
    </xf>
    <xf numFmtId="168" fontId="3" fillId="0" borderId="4" xfId="12" applyNumberFormat="1" applyFont="1" applyBorder="1" applyAlignment="1">
      <alignment horizontal="center" vertical="center"/>
    </xf>
    <xf numFmtId="168" fontId="12" fillId="0" borderId="4" xfId="12" applyNumberFormat="1" applyFont="1" applyBorder="1" applyAlignment="1">
      <alignment horizontal="center" vertical="center"/>
    </xf>
    <xf numFmtId="169" fontId="12" fillId="0" borderId="4" xfId="12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12" fillId="0" borderId="0" xfId="0" applyFont="1" applyAlignment="1">
      <alignment horizontal="left" vertical="top" wrapText="1"/>
    </xf>
    <xf numFmtId="0" fontId="9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0" fontId="13" fillId="0" borderId="0" xfId="7" applyFont="1" applyAlignment="1">
      <alignment vertical="top" wrapText="1"/>
    </xf>
    <xf numFmtId="0" fontId="13" fillId="0" borderId="0" xfId="7" applyFont="1">
      <alignment horizontal="left" vertical="top" wrapText="1"/>
    </xf>
    <xf numFmtId="0" fontId="17" fillId="0" borderId="0" xfId="0" applyFont="1" applyAlignment="1">
      <alignment vertical="center" wrapText="1"/>
    </xf>
    <xf numFmtId="170" fontId="18" fillId="0" borderId="4" xfId="1" applyNumberFormat="1" applyFont="1" applyBorder="1" applyAlignment="1">
      <alignment horizontal="center" vertical="center" wrapText="1"/>
    </xf>
    <xf numFmtId="171" fontId="18" fillId="0" borderId="4" xfId="1" applyNumberFormat="1" applyFont="1" applyBorder="1" applyAlignment="1">
      <alignment horizontal="center" vertical="center" wrapText="1"/>
    </xf>
    <xf numFmtId="170" fontId="20" fillId="0" borderId="4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0" fillId="2" borderId="4" xfId="0" applyFont="1" applyFill="1" applyBorder="1" applyAlignment="1">
      <alignment horizontal="right" vertical="center" wrapText="1"/>
    </xf>
    <xf numFmtId="0" fontId="19" fillId="2" borderId="4" xfId="0" applyFont="1" applyFill="1" applyBorder="1" applyAlignment="1">
      <alignment horizontal="center" vertical="center" wrapText="1"/>
    </xf>
    <xf numFmtId="170" fontId="19" fillId="2" borderId="4" xfId="1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vertical="center"/>
    </xf>
    <xf numFmtId="49" fontId="5" fillId="0" borderId="4" xfId="0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170" fontId="8" fillId="0" borderId="4" xfId="1" applyNumberFormat="1" applyFont="1" applyBorder="1" applyAlignment="1">
      <alignment horizontal="center" vertical="center" wrapText="1"/>
    </xf>
    <xf numFmtId="170" fontId="8" fillId="0" borderId="4" xfId="1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170" fontId="17" fillId="0" borderId="0" xfId="1" applyNumberFormat="1" applyFont="1" applyAlignment="1">
      <alignment vertical="center" wrapText="1"/>
    </xf>
    <xf numFmtId="171" fontId="17" fillId="0" borderId="0" xfId="1" applyNumberFormat="1" applyFont="1" applyAlignment="1">
      <alignment vertical="center" wrapText="1"/>
    </xf>
    <xf numFmtId="166" fontId="9" fillId="0" borderId="0" xfId="1" applyNumberFormat="1" applyFont="1" applyAlignment="1">
      <alignment horizontal="right" vertical="top" wrapText="1"/>
    </xf>
    <xf numFmtId="170" fontId="9" fillId="0" borderId="0" xfId="1" applyNumberFormat="1" applyFont="1" applyAlignment="1">
      <alignment horizontal="right" vertical="top" wrapText="1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right" vertical="top" wrapText="1"/>
    </xf>
    <xf numFmtId="165" fontId="24" fillId="0" borderId="0" xfId="2" applyFont="1">
      <alignment horizontal="right" vertical="top"/>
    </xf>
    <xf numFmtId="172" fontId="23" fillId="0" borderId="0" xfId="0" applyNumberFormat="1" applyFont="1" applyAlignment="1">
      <alignment horizontal="right" vertical="top" wrapText="1"/>
    </xf>
    <xf numFmtId="165" fontId="9" fillId="0" borderId="0" xfId="2" applyFont="1" applyBorder="1">
      <alignment horizontal="right" vertical="top"/>
    </xf>
    <xf numFmtId="0" fontId="14" fillId="0" borderId="4" xfId="12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Border="1"/>
    <xf numFmtId="0" fontId="1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169" fontId="4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2" fontId="4" fillId="2" borderId="0" xfId="0" applyNumberFormat="1" applyFont="1" applyFill="1" applyAlignment="1">
      <alignment horizontal="righ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166" fontId="4" fillId="2" borderId="0" xfId="1" applyNumberFormat="1" applyFont="1" applyFill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0" borderId="4" xfId="12" applyFont="1" applyFill="1" applyBorder="1" applyAlignment="1">
      <alignment horizontal="center" vertical="center" wrapText="1"/>
    </xf>
    <xf numFmtId="0" fontId="5" fillId="2" borderId="2" xfId="13" applyFont="1" applyFill="1" applyBorder="1" applyAlignment="1">
      <alignment horizontal="center" vertical="center"/>
    </xf>
    <xf numFmtId="0" fontId="5" fillId="2" borderId="7" xfId="13" applyFont="1" applyFill="1" applyBorder="1" applyAlignment="1">
      <alignment horizontal="center" vertical="center"/>
    </xf>
    <xf numFmtId="0" fontId="5" fillId="2" borderId="6" xfId="13" applyFont="1" applyFill="1" applyBorder="1" applyAlignment="1">
      <alignment horizontal="center" vertical="center"/>
    </xf>
    <xf numFmtId="2" fontId="4" fillId="2" borderId="0" xfId="0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168" fontId="16" fillId="0" borderId="4" xfId="12" applyNumberFormat="1" applyFont="1" applyFill="1" applyBorder="1" applyAlignment="1">
      <alignment horizontal="center" vertical="center" wrapText="1"/>
    </xf>
    <xf numFmtId="1" fontId="15" fillId="0" borderId="8" xfId="12" applyNumberFormat="1" applyFont="1" applyFill="1" applyBorder="1" applyAlignment="1">
      <alignment horizontal="center" vertical="center"/>
    </xf>
    <xf numFmtId="0" fontId="14" fillId="3" borderId="2" xfId="12" applyFont="1" applyFill="1" applyBorder="1" applyAlignment="1">
      <alignment horizontal="center" vertical="center"/>
    </xf>
    <xf numFmtId="0" fontId="14" fillId="3" borderId="7" xfId="12" applyFont="1" applyFill="1" applyBorder="1" applyAlignment="1">
      <alignment horizontal="center" vertical="center"/>
    </xf>
    <xf numFmtId="0" fontId="14" fillId="3" borderId="6" xfId="12" applyFont="1" applyFill="1" applyBorder="1" applyAlignment="1">
      <alignment horizontal="center" vertical="center"/>
    </xf>
    <xf numFmtId="0" fontId="3" fillId="0" borderId="9" xfId="12" applyFont="1" applyFill="1" applyBorder="1" applyAlignment="1">
      <alignment horizontal="center" vertical="center" wrapText="1"/>
    </xf>
    <xf numFmtId="0" fontId="3" fillId="0" borderId="1" xfId="12" applyFont="1" applyFill="1" applyBorder="1" applyAlignment="1">
      <alignment horizontal="center" vertical="center" wrapText="1"/>
    </xf>
    <xf numFmtId="0" fontId="3" fillId="0" borderId="10" xfId="12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2" fontId="3" fillId="2" borderId="0" xfId="0" applyNumberFormat="1" applyFont="1" applyFill="1" applyAlignment="1">
      <alignment horizontal="right" vertical="center" wrapText="1"/>
    </xf>
    <xf numFmtId="0" fontId="3" fillId="2" borderId="0" xfId="0" applyFont="1" applyFill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19" fillId="0" borderId="4" xfId="0" applyFont="1" applyBorder="1" applyAlignment="1">
      <alignment vertical="center" wrapText="1"/>
    </xf>
    <xf numFmtId="0" fontId="18" fillId="2" borderId="4" xfId="0" applyFont="1" applyFill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3" fillId="0" borderId="0" xfId="7" applyFont="1" applyAlignment="1">
      <alignment horizontal="right" vertical="top" wrapText="1"/>
    </xf>
    <xf numFmtId="0" fontId="17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170" fontId="17" fillId="0" borderId="4" xfId="1" applyNumberFormat="1" applyFont="1" applyBorder="1" applyAlignment="1">
      <alignment horizontal="center" vertical="center" wrapText="1"/>
    </xf>
    <xf numFmtId="170" fontId="18" fillId="0" borderId="4" xfId="1" applyNumberFormat="1" applyFont="1" applyBorder="1" applyAlignment="1">
      <alignment horizontal="center" vertical="center" wrapText="1"/>
    </xf>
  </cellXfs>
  <cellStyles count="14">
    <cellStyle name="Comma" xfId="1" builtinId="3"/>
    <cellStyle name="Comma 2" xfId="9"/>
    <cellStyle name="Comma 3" xfId="11"/>
    <cellStyle name="Normal" xfId="0" builtinId="0"/>
    <cellStyle name="Normal 10" xfId="13"/>
    <cellStyle name="Normal 2" xfId="10"/>
    <cellStyle name="Normal 4" xfId="5"/>
    <cellStyle name="Normal 5" xfId="8"/>
    <cellStyle name="Normal 8" xfId="7"/>
    <cellStyle name="Normal 9" xfId="12"/>
    <cellStyle name="SN_241" xfId="2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view="pageBreakPreview" zoomScaleNormal="100" zoomScaleSheetLayoutView="100" workbookViewId="0">
      <selection activeCell="D5" sqref="D5:G5"/>
    </sheetView>
  </sheetViews>
  <sheetFormatPr defaultRowHeight="15.6" x14ac:dyDescent="0.25"/>
  <cols>
    <col min="1" max="1" width="9.88671875" style="31" customWidth="1"/>
    <col min="2" max="2" width="13.44140625" style="55" customWidth="1"/>
    <col min="3" max="3" width="98.33203125" style="31" customWidth="1"/>
    <col min="4" max="4" width="14.6640625" style="31" customWidth="1"/>
    <col min="5" max="5" width="15.109375" style="31" customWidth="1"/>
    <col min="6" max="6" width="14.5546875" style="5" customWidth="1"/>
    <col min="7" max="7" width="15.5546875" style="5" customWidth="1"/>
    <col min="8" max="247" width="9.109375" style="31"/>
    <col min="248" max="249" width="5.6640625" style="31" customWidth="1"/>
    <col min="250" max="250" width="76.33203125" style="31" customWidth="1"/>
    <col min="251" max="251" width="17.88671875" style="31" customWidth="1"/>
    <col min="252" max="503" width="9.109375" style="31"/>
    <col min="504" max="505" width="5.6640625" style="31" customWidth="1"/>
    <col min="506" max="506" width="76.33203125" style="31" customWidth="1"/>
    <col min="507" max="507" width="17.88671875" style="31" customWidth="1"/>
    <col min="508" max="759" width="9.109375" style="31"/>
    <col min="760" max="761" width="5.6640625" style="31" customWidth="1"/>
    <col min="762" max="762" width="76.33203125" style="31" customWidth="1"/>
    <col min="763" max="763" width="17.88671875" style="31" customWidth="1"/>
    <col min="764" max="1015" width="9.109375" style="31"/>
    <col min="1016" max="1017" width="5.6640625" style="31" customWidth="1"/>
    <col min="1018" max="1018" width="76.33203125" style="31" customWidth="1"/>
    <col min="1019" max="1019" width="17.88671875" style="31" customWidth="1"/>
    <col min="1020" max="1271" width="9.109375" style="31"/>
    <col min="1272" max="1273" width="5.6640625" style="31" customWidth="1"/>
    <col min="1274" max="1274" width="76.33203125" style="31" customWidth="1"/>
    <col min="1275" max="1275" width="17.88671875" style="31" customWidth="1"/>
    <col min="1276" max="1527" width="9.109375" style="31"/>
    <col min="1528" max="1529" width="5.6640625" style="31" customWidth="1"/>
    <col min="1530" max="1530" width="76.33203125" style="31" customWidth="1"/>
    <col min="1531" max="1531" width="17.88671875" style="31" customWidth="1"/>
    <col min="1532" max="1783" width="9.109375" style="31"/>
    <col min="1784" max="1785" width="5.6640625" style="31" customWidth="1"/>
    <col min="1786" max="1786" width="76.33203125" style="31" customWidth="1"/>
    <col min="1787" max="1787" width="17.88671875" style="31" customWidth="1"/>
    <col min="1788" max="2039" width="9.109375" style="31"/>
    <col min="2040" max="2041" width="5.6640625" style="31" customWidth="1"/>
    <col min="2042" max="2042" width="76.33203125" style="31" customWidth="1"/>
    <col min="2043" max="2043" width="17.88671875" style="31" customWidth="1"/>
    <col min="2044" max="2295" width="9.109375" style="31"/>
    <col min="2296" max="2297" width="5.6640625" style="31" customWidth="1"/>
    <col min="2298" max="2298" width="76.33203125" style="31" customWidth="1"/>
    <col min="2299" max="2299" width="17.88671875" style="31" customWidth="1"/>
    <col min="2300" max="2551" width="9.109375" style="31"/>
    <col min="2552" max="2553" width="5.6640625" style="31" customWidth="1"/>
    <col min="2554" max="2554" width="76.33203125" style="31" customWidth="1"/>
    <col min="2555" max="2555" width="17.88671875" style="31" customWidth="1"/>
    <col min="2556" max="2807" width="9.109375" style="31"/>
    <col min="2808" max="2809" width="5.6640625" style="31" customWidth="1"/>
    <col min="2810" max="2810" width="76.33203125" style="31" customWidth="1"/>
    <col min="2811" max="2811" width="17.88671875" style="31" customWidth="1"/>
    <col min="2812" max="3063" width="9.109375" style="31"/>
    <col min="3064" max="3065" width="5.6640625" style="31" customWidth="1"/>
    <col min="3066" max="3066" width="76.33203125" style="31" customWidth="1"/>
    <col min="3067" max="3067" width="17.88671875" style="31" customWidth="1"/>
    <col min="3068" max="3319" width="9.109375" style="31"/>
    <col min="3320" max="3321" width="5.6640625" style="31" customWidth="1"/>
    <col min="3322" max="3322" width="76.33203125" style="31" customWidth="1"/>
    <col min="3323" max="3323" width="17.88671875" style="31" customWidth="1"/>
    <col min="3324" max="3575" width="9.109375" style="31"/>
    <col min="3576" max="3577" width="5.6640625" style="31" customWidth="1"/>
    <col min="3578" max="3578" width="76.33203125" style="31" customWidth="1"/>
    <col min="3579" max="3579" width="17.88671875" style="31" customWidth="1"/>
    <col min="3580" max="3831" width="9.109375" style="31"/>
    <col min="3832" max="3833" width="5.6640625" style="31" customWidth="1"/>
    <col min="3834" max="3834" width="76.33203125" style="31" customWidth="1"/>
    <col min="3835" max="3835" width="17.88671875" style="31" customWidth="1"/>
    <col min="3836" max="4087" width="9.109375" style="31"/>
    <col min="4088" max="4089" width="5.6640625" style="31" customWidth="1"/>
    <col min="4090" max="4090" width="76.33203125" style="31" customWidth="1"/>
    <col min="4091" max="4091" width="17.88671875" style="31" customWidth="1"/>
    <col min="4092" max="4343" width="9.109375" style="31"/>
    <col min="4344" max="4345" width="5.6640625" style="31" customWidth="1"/>
    <col min="4346" max="4346" width="76.33203125" style="31" customWidth="1"/>
    <col min="4347" max="4347" width="17.88671875" style="31" customWidth="1"/>
    <col min="4348" max="4599" width="9.109375" style="31"/>
    <col min="4600" max="4601" width="5.6640625" style="31" customWidth="1"/>
    <col min="4602" max="4602" width="76.33203125" style="31" customWidth="1"/>
    <col min="4603" max="4603" width="17.88671875" style="31" customWidth="1"/>
    <col min="4604" max="4855" width="9.109375" style="31"/>
    <col min="4856" max="4857" width="5.6640625" style="31" customWidth="1"/>
    <col min="4858" max="4858" width="76.33203125" style="31" customWidth="1"/>
    <col min="4859" max="4859" width="17.88671875" style="31" customWidth="1"/>
    <col min="4860" max="5111" width="9.109375" style="31"/>
    <col min="5112" max="5113" width="5.6640625" style="31" customWidth="1"/>
    <col min="5114" max="5114" width="76.33203125" style="31" customWidth="1"/>
    <col min="5115" max="5115" width="17.88671875" style="31" customWidth="1"/>
    <col min="5116" max="5367" width="9.109375" style="31"/>
    <col min="5368" max="5369" width="5.6640625" style="31" customWidth="1"/>
    <col min="5370" max="5370" width="76.33203125" style="31" customWidth="1"/>
    <col min="5371" max="5371" width="17.88671875" style="31" customWidth="1"/>
    <col min="5372" max="5623" width="9.109375" style="31"/>
    <col min="5624" max="5625" width="5.6640625" style="31" customWidth="1"/>
    <col min="5626" max="5626" width="76.33203125" style="31" customWidth="1"/>
    <col min="5627" max="5627" width="17.88671875" style="31" customWidth="1"/>
    <col min="5628" max="5879" width="9.109375" style="31"/>
    <col min="5880" max="5881" width="5.6640625" style="31" customWidth="1"/>
    <col min="5882" max="5882" width="76.33203125" style="31" customWidth="1"/>
    <col min="5883" max="5883" width="17.88671875" style="31" customWidth="1"/>
    <col min="5884" max="6135" width="9.109375" style="31"/>
    <col min="6136" max="6137" width="5.6640625" style="31" customWidth="1"/>
    <col min="6138" max="6138" width="76.33203125" style="31" customWidth="1"/>
    <col min="6139" max="6139" width="17.88671875" style="31" customWidth="1"/>
    <col min="6140" max="6391" width="9.109375" style="31"/>
    <col min="6392" max="6393" width="5.6640625" style="31" customWidth="1"/>
    <col min="6394" max="6394" width="76.33203125" style="31" customWidth="1"/>
    <col min="6395" max="6395" width="17.88671875" style="31" customWidth="1"/>
    <col min="6396" max="6647" width="9.109375" style="31"/>
    <col min="6648" max="6649" width="5.6640625" style="31" customWidth="1"/>
    <col min="6650" max="6650" width="76.33203125" style="31" customWidth="1"/>
    <col min="6651" max="6651" width="17.88671875" style="31" customWidth="1"/>
    <col min="6652" max="6903" width="9.109375" style="31"/>
    <col min="6904" max="6905" width="5.6640625" style="31" customWidth="1"/>
    <col min="6906" max="6906" width="76.33203125" style="31" customWidth="1"/>
    <col min="6907" max="6907" width="17.88671875" style="31" customWidth="1"/>
    <col min="6908" max="7159" width="9.109375" style="31"/>
    <col min="7160" max="7161" width="5.6640625" style="31" customWidth="1"/>
    <col min="7162" max="7162" width="76.33203125" style="31" customWidth="1"/>
    <col min="7163" max="7163" width="17.88671875" style="31" customWidth="1"/>
    <col min="7164" max="7415" width="9.109375" style="31"/>
    <col min="7416" max="7417" width="5.6640625" style="31" customWidth="1"/>
    <col min="7418" max="7418" width="76.33203125" style="31" customWidth="1"/>
    <col min="7419" max="7419" width="17.88671875" style="31" customWidth="1"/>
    <col min="7420" max="7671" width="9.109375" style="31"/>
    <col min="7672" max="7673" width="5.6640625" style="31" customWidth="1"/>
    <col min="7674" max="7674" width="76.33203125" style="31" customWidth="1"/>
    <col min="7675" max="7675" width="17.88671875" style="31" customWidth="1"/>
    <col min="7676" max="7927" width="9.109375" style="31"/>
    <col min="7928" max="7929" width="5.6640625" style="31" customWidth="1"/>
    <col min="7930" max="7930" width="76.33203125" style="31" customWidth="1"/>
    <col min="7931" max="7931" width="17.88671875" style="31" customWidth="1"/>
    <col min="7932" max="8183" width="9.109375" style="31"/>
    <col min="8184" max="8185" width="5.6640625" style="31" customWidth="1"/>
    <col min="8186" max="8186" width="76.33203125" style="31" customWidth="1"/>
    <col min="8187" max="8187" width="17.88671875" style="31" customWidth="1"/>
    <col min="8188" max="8439" width="9.109375" style="31"/>
    <col min="8440" max="8441" width="5.6640625" style="31" customWidth="1"/>
    <col min="8442" max="8442" width="76.33203125" style="31" customWidth="1"/>
    <col min="8443" max="8443" width="17.88671875" style="31" customWidth="1"/>
    <col min="8444" max="8695" width="9.109375" style="31"/>
    <col min="8696" max="8697" width="5.6640625" style="31" customWidth="1"/>
    <col min="8698" max="8698" width="76.33203125" style="31" customWidth="1"/>
    <col min="8699" max="8699" width="17.88671875" style="31" customWidth="1"/>
    <col min="8700" max="8951" width="9.109375" style="31"/>
    <col min="8952" max="8953" width="5.6640625" style="31" customWidth="1"/>
    <col min="8954" max="8954" width="76.33203125" style="31" customWidth="1"/>
    <col min="8955" max="8955" width="17.88671875" style="31" customWidth="1"/>
    <col min="8956" max="9207" width="9.109375" style="31"/>
    <col min="9208" max="9209" width="5.6640625" style="31" customWidth="1"/>
    <col min="9210" max="9210" width="76.33203125" style="31" customWidth="1"/>
    <col min="9211" max="9211" width="17.88671875" style="31" customWidth="1"/>
    <col min="9212" max="9463" width="9.109375" style="31"/>
    <col min="9464" max="9465" width="5.6640625" style="31" customWidth="1"/>
    <col min="9466" max="9466" width="76.33203125" style="31" customWidth="1"/>
    <col min="9467" max="9467" width="17.88671875" style="31" customWidth="1"/>
    <col min="9468" max="9719" width="9.109375" style="31"/>
    <col min="9720" max="9721" width="5.6640625" style="31" customWidth="1"/>
    <col min="9722" max="9722" width="76.33203125" style="31" customWidth="1"/>
    <col min="9723" max="9723" width="17.88671875" style="31" customWidth="1"/>
    <col min="9724" max="9975" width="9.109375" style="31"/>
    <col min="9976" max="9977" width="5.6640625" style="31" customWidth="1"/>
    <col min="9978" max="9978" width="76.33203125" style="31" customWidth="1"/>
    <col min="9979" max="9979" width="17.88671875" style="31" customWidth="1"/>
    <col min="9980" max="10231" width="9.109375" style="31"/>
    <col min="10232" max="10233" width="5.6640625" style="31" customWidth="1"/>
    <col min="10234" max="10234" width="76.33203125" style="31" customWidth="1"/>
    <col min="10235" max="10235" width="17.88671875" style="31" customWidth="1"/>
    <col min="10236" max="10487" width="9.109375" style="31"/>
    <col min="10488" max="10489" width="5.6640625" style="31" customWidth="1"/>
    <col min="10490" max="10490" width="76.33203125" style="31" customWidth="1"/>
    <col min="10491" max="10491" width="17.88671875" style="31" customWidth="1"/>
    <col min="10492" max="10743" width="9.109375" style="31"/>
    <col min="10744" max="10745" width="5.6640625" style="31" customWidth="1"/>
    <col min="10746" max="10746" width="76.33203125" style="31" customWidth="1"/>
    <col min="10747" max="10747" width="17.88671875" style="31" customWidth="1"/>
    <col min="10748" max="10999" width="9.109375" style="31"/>
    <col min="11000" max="11001" width="5.6640625" style="31" customWidth="1"/>
    <col min="11002" max="11002" width="76.33203125" style="31" customWidth="1"/>
    <col min="11003" max="11003" width="17.88671875" style="31" customWidth="1"/>
    <col min="11004" max="11255" width="9.109375" style="31"/>
    <col min="11256" max="11257" width="5.6640625" style="31" customWidth="1"/>
    <col min="11258" max="11258" width="76.33203125" style="31" customWidth="1"/>
    <col min="11259" max="11259" width="17.88671875" style="31" customWidth="1"/>
    <col min="11260" max="11511" width="9.109375" style="31"/>
    <col min="11512" max="11513" width="5.6640625" style="31" customWidth="1"/>
    <col min="11514" max="11514" width="76.33203125" style="31" customWidth="1"/>
    <col min="11515" max="11515" width="17.88671875" style="31" customWidth="1"/>
    <col min="11516" max="11767" width="9.109375" style="31"/>
    <col min="11768" max="11769" width="5.6640625" style="31" customWidth="1"/>
    <col min="11770" max="11770" width="76.33203125" style="31" customWidth="1"/>
    <col min="11771" max="11771" width="17.88671875" style="31" customWidth="1"/>
    <col min="11772" max="12023" width="9.109375" style="31"/>
    <col min="12024" max="12025" width="5.6640625" style="31" customWidth="1"/>
    <col min="12026" max="12026" width="76.33203125" style="31" customWidth="1"/>
    <col min="12027" max="12027" width="17.88671875" style="31" customWidth="1"/>
    <col min="12028" max="12279" width="9.109375" style="31"/>
    <col min="12280" max="12281" width="5.6640625" style="31" customWidth="1"/>
    <col min="12282" max="12282" width="76.33203125" style="31" customWidth="1"/>
    <col min="12283" max="12283" width="17.88671875" style="31" customWidth="1"/>
    <col min="12284" max="12535" width="9.109375" style="31"/>
    <col min="12536" max="12537" width="5.6640625" style="31" customWidth="1"/>
    <col min="12538" max="12538" width="76.33203125" style="31" customWidth="1"/>
    <col min="12539" max="12539" width="17.88671875" style="31" customWidth="1"/>
    <col min="12540" max="12791" width="9.109375" style="31"/>
    <col min="12792" max="12793" width="5.6640625" style="31" customWidth="1"/>
    <col min="12794" max="12794" width="76.33203125" style="31" customWidth="1"/>
    <col min="12795" max="12795" width="17.88671875" style="31" customWidth="1"/>
    <col min="12796" max="13047" width="9.109375" style="31"/>
    <col min="13048" max="13049" width="5.6640625" style="31" customWidth="1"/>
    <col min="13050" max="13050" width="76.33203125" style="31" customWidth="1"/>
    <col min="13051" max="13051" width="17.88671875" style="31" customWidth="1"/>
    <col min="13052" max="13303" width="9.109375" style="31"/>
    <col min="13304" max="13305" width="5.6640625" style="31" customWidth="1"/>
    <col min="13306" max="13306" width="76.33203125" style="31" customWidth="1"/>
    <col min="13307" max="13307" width="17.88671875" style="31" customWidth="1"/>
    <col min="13308" max="13559" width="9.109375" style="31"/>
    <col min="13560" max="13561" width="5.6640625" style="31" customWidth="1"/>
    <col min="13562" max="13562" width="76.33203125" style="31" customWidth="1"/>
    <col min="13563" max="13563" width="17.88671875" style="31" customWidth="1"/>
    <col min="13564" max="13815" width="9.109375" style="31"/>
    <col min="13816" max="13817" width="5.6640625" style="31" customWidth="1"/>
    <col min="13818" max="13818" width="76.33203125" style="31" customWidth="1"/>
    <col min="13819" max="13819" width="17.88671875" style="31" customWidth="1"/>
    <col min="13820" max="14071" width="9.109375" style="31"/>
    <col min="14072" max="14073" width="5.6640625" style="31" customWidth="1"/>
    <col min="14074" max="14074" width="76.33203125" style="31" customWidth="1"/>
    <col min="14075" max="14075" width="17.88671875" style="31" customWidth="1"/>
    <col min="14076" max="14327" width="9.109375" style="31"/>
    <col min="14328" max="14329" width="5.6640625" style="31" customWidth="1"/>
    <col min="14330" max="14330" width="76.33203125" style="31" customWidth="1"/>
    <col min="14331" max="14331" width="17.88671875" style="31" customWidth="1"/>
    <col min="14332" max="14583" width="9.109375" style="31"/>
    <col min="14584" max="14585" width="5.6640625" style="31" customWidth="1"/>
    <col min="14586" max="14586" width="76.33203125" style="31" customWidth="1"/>
    <col min="14587" max="14587" width="17.88671875" style="31" customWidth="1"/>
    <col min="14588" max="14839" width="9.109375" style="31"/>
    <col min="14840" max="14841" width="5.6640625" style="31" customWidth="1"/>
    <col min="14842" max="14842" width="76.33203125" style="31" customWidth="1"/>
    <col min="14843" max="14843" width="17.88671875" style="31" customWidth="1"/>
    <col min="14844" max="15095" width="9.109375" style="31"/>
    <col min="15096" max="15097" width="5.6640625" style="31" customWidth="1"/>
    <col min="15098" max="15098" width="76.33203125" style="31" customWidth="1"/>
    <col min="15099" max="15099" width="17.88671875" style="31" customWidth="1"/>
    <col min="15100" max="15351" width="9.109375" style="31"/>
    <col min="15352" max="15353" width="5.6640625" style="31" customWidth="1"/>
    <col min="15354" max="15354" width="76.33203125" style="31" customWidth="1"/>
    <col min="15355" max="15355" width="17.88671875" style="31" customWidth="1"/>
    <col min="15356" max="15607" width="9.109375" style="31"/>
    <col min="15608" max="15609" width="5.6640625" style="31" customWidth="1"/>
    <col min="15610" max="15610" width="76.33203125" style="31" customWidth="1"/>
    <col min="15611" max="15611" width="17.88671875" style="31" customWidth="1"/>
    <col min="15612" max="15863" width="9.109375" style="31"/>
    <col min="15864" max="15865" width="5.6640625" style="31" customWidth="1"/>
    <col min="15866" max="15866" width="76.33203125" style="31" customWidth="1"/>
    <col min="15867" max="15867" width="17.88671875" style="31" customWidth="1"/>
    <col min="15868" max="16119" width="9.109375" style="31"/>
    <col min="16120" max="16121" width="5.6640625" style="31" customWidth="1"/>
    <col min="16122" max="16122" width="76.33203125" style="31" customWidth="1"/>
    <col min="16123" max="16123" width="17.88671875" style="31" customWidth="1"/>
    <col min="16124" max="16384" width="9.109375" style="31"/>
  </cols>
  <sheetData>
    <row r="1" spans="1:7" ht="22.5" customHeight="1" x14ac:dyDescent="0.25">
      <c r="F1" s="16"/>
      <c r="G1" s="16" t="s">
        <v>5</v>
      </c>
    </row>
    <row r="2" spans="1:7" ht="46.5" customHeight="1" x14ac:dyDescent="0.25">
      <c r="F2" s="103" t="s">
        <v>74</v>
      </c>
      <c r="G2" s="103"/>
    </row>
    <row r="3" spans="1:7" ht="54" customHeight="1" x14ac:dyDescent="0.25">
      <c r="A3" s="106" t="s">
        <v>189</v>
      </c>
      <c r="B3" s="106"/>
      <c r="C3" s="106"/>
      <c r="D3" s="106"/>
      <c r="E3" s="106"/>
      <c r="F3" s="106"/>
      <c r="G3" s="106"/>
    </row>
    <row r="4" spans="1:7" ht="20.25" customHeight="1" x14ac:dyDescent="0.25">
      <c r="A4" s="49"/>
      <c r="B4" s="49"/>
      <c r="C4" s="49"/>
      <c r="D4" s="49"/>
      <c r="E4" s="49"/>
      <c r="F4" s="107" t="s">
        <v>47</v>
      </c>
      <c r="G4" s="107"/>
    </row>
    <row r="5" spans="1:7" ht="48" customHeight="1" x14ac:dyDescent="0.25">
      <c r="A5" s="104" t="s">
        <v>6</v>
      </c>
      <c r="B5" s="104"/>
      <c r="C5" s="104" t="s">
        <v>7</v>
      </c>
      <c r="D5" s="105" t="s">
        <v>4</v>
      </c>
      <c r="E5" s="108"/>
      <c r="F5" s="108"/>
      <c r="G5" s="108"/>
    </row>
    <row r="6" spans="1:7" ht="34.5" customHeight="1" x14ac:dyDescent="0.25">
      <c r="A6" s="47" t="s">
        <v>1</v>
      </c>
      <c r="B6" s="6" t="s">
        <v>2</v>
      </c>
      <c r="C6" s="105"/>
      <c r="D6" s="48" t="s">
        <v>59</v>
      </c>
      <c r="E6" s="48" t="s">
        <v>60</v>
      </c>
      <c r="F6" s="50" t="s">
        <v>36</v>
      </c>
      <c r="G6" s="50" t="s">
        <v>3</v>
      </c>
    </row>
    <row r="7" spans="1:7" ht="42" customHeight="1" x14ac:dyDescent="0.25">
      <c r="A7" s="91"/>
      <c r="B7" s="6"/>
      <c r="C7" s="99" t="s">
        <v>173</v>
      </c>
      <c r="D7" s="100">
        <f>SUM(D8+D53)</f>
        <v>0</v>
      </c>
      <c r="E7" s="100">
        <f t="shared" ref="E7:G7" si="0">SUM(E8+E53)</f>
        <v>0</v>
      </c>
      <c r="F7" s="100">
        <f t="shared" si="0"/>
        <v>0</v>
      </c>
      <c r="G7" s="100">
        <f t="shared" si="0"/>
        <v>0</v>
      </c>
    </row>
    <row r="8" spans="1:7" x14ac:dyDescent="0.25">
      <c r="A8" s="12"/>
      <c r="B8" s="12"/>
      <c r="C8" s="14" t="s">
        <v>28</v>
      </c>
      <c r="D8" s="32">
        <f>SUM(D9+D40)</f>
        <v>0</v>
      </c>
      <c r="E8" s="32">
        <f t="shared" ref="E8:G8" si="1">SUM(E9+E40)</f>
        <v>0</v>
      </c>
      <c r="F8" s="32">
        <f t="shared" si="1"/>
        <v>0</v>
      </c>
      <c r="G8" s="32">
        <f t="shared" si="1"/>
        <v>0</v>
      </c>
    </row>
    <row r="9" spans="1:7" s="15" customFormat="1" x14ac:dyDescent="0.25">
      <c r="A9" s="12" t="s">
        <v>30</v>
      </c>
      <c r="B9" s="12"/>
      <c r="C9" s="13" t="s">
        <v>8</v>
      </c>
      <c r="D9" s="32">
        <f>SUM(D16+D22+D28+D34)</f>
        <v>662000</v>
      </c>
      <c r="E9" s="32">
        <f t="shared" ref="E9:G9" si="2">SUM(E16+E22+E28+E34)</f>
        <v>228000</v>
      </c>
      <c r="F9" s="32">
        <f t="shared" si="2"/>
        <v>-72000</v>
      </c>
      <c r="G9" s="32">
        <f t="shared" si="2"/>
        <v>0</v>
      </c>
    </row>
    <row r="10" spans="1:7" s="15" customFormat="1" x14ac:dyDescent="0.25">
      <c r="A10" s="12"/>
      <c r="B10" s="12"/>
      <c r="C10" s="12" t="s">
        <v>37</v>
      </c>
      <c r="D10" s="32"/>
      <c r="E10" s="32"/>
      <c r="F10" s="32"/>
      <c r="G10" s="32"/>
    </row>
    <row r="11" spans="1:7" s="15" customFormat="1" x14ac:dyDescent="0.25">
      <c r="A11" s="12"/>
      <c r="B11" s="12"/>
      <c r="C11" s="13" t="s">
        <v>9</v>
      </c>
      <c r="D11" s="32"/>
      <c r="E11" s="32"/>
      <c r="F11" s="32"/>
      <c r="G11" s="32"/>
    </row>
    <row r="12" spans="1:7" s="15" customFormat="1" ht="20.25" customHeight="1" x14ac:dyDescent="0.25">
      <c r="A12" s="12"/>
      <c r="B12" s="12"/>
      <c r="C12" s="12" t="s">
        <v>38</v>
      </c>
      <c r="D12" s="32"/>
      <c r="E12" s="85"/>
      <c r="F12" s="85"/>
      <c r="G12" s="32"/>
    </row>
    <row r="13" spans="1:7" s="15" customFormat="1" x14ac:dyDescent="0.25">
      <c r="A13" s="12"/>
      <c r="B13" s="12"/>
      <c r="C13" s="13" t="s">
        <v>10</v>
      </c>
      <c r="D13" s="32"/>
      <c r="E13" s="32"/>
      <c r="F13" s="32"/>
      <c r="G13" s="32"/>
    </row>
    <row r="14" spans="1:7" s="15" customFormat="1" ht="18" customHeight="1" x14ac:dyDescent="0.25">
      <c r="A14" s="12"/>
      <c r="B14" s="12"/>
      <c r="C14" s="12" t="s">
        <v>39</v>
      </c>
      <c r="D14" s="32"/>
      <c r="E14" s="32"/>
      <c r="F14" s="32"/>
      <c r="G14" s="32"/>
    </row>
    <row r="15" spans="1:7" s="15" customFormat="1" ht="16.5" customHeight="1" x14ac:dyDescent="0.25">
      <c r="A15" s="101" t="s">
        <v>42</v>
      </c>
      <c r="B15" s="102"/>
      <c r="C15" s="109"/>
      <c r="D15" s="32"/>
      <c r="E15" s="32"/>
      <c r="F15" s="32"/>
      <c r="G15" s="32"/>
    </row>
    <row r="16" spans="1:7" x14ac:dyDescent="0.25">
      <c r="A16" s="12"/>
      <c r="B16" s="12" t="s">
        <v>41</v>
      </c>
      <c r="C16" s="12" t="s">
        <v>11</v>
      </c>
      <c r="D16" s="32"/>
      <c r="E16" s="32">
        <v>-124000</v>
      </c>
      <c r="F16" s="32">
        <v>-124000</v>
      </c>
      <c r="G16" s="32">
        <v>-124000</v>
      </c>
    </row>
    <row r="17" spans="1:7" ht="15.75" customHeight="1" x14ac:dyDescent="0.25">
      <c r="A17" s="12"/>
      <c r="B17" s="12"/>
      <c r="C17" s="13" t="s">
        <v>46</v>
      </c>
      <c r="D17" s="32"/>
      <c r="E17" s="32"/>
      <c r="F17" s="32"/>
      <c r="G17" s="32"/>
    </row>
    <row r="18" spans="1:7" x14ac:dyDescent="0.25">
      <c r="A18" s="12"/>
      <c r="B18" s="12"/>
      <c r="C18" s="12" t="s">
        <v>12</v>
      </c>
      <c r="D18" s="32"/>
      <c r="E18" s="32"/>
      <c r="F18" s="32"/>
      <c r="G18" s="32"/>
    </row>
    <row r="19" spans="1:7" ht="48.75" customHeight="1" x14ac:dyDescent="0.25">
      <c r="A19" s="12"/>
      <c r="B19" s="12"/>
      <c r="C19" s="13" t="s">
        <v>43</v>
      </c>
      <c r="D19" s="32"/>
      <c r="E19" s="32"/>
      <c r="F19" s="32"/>
      <c r="G19" s="32"/>
    </row>
    <row r="20" spans="1:7" x14ac:dyDescent="0.25">
      <c r="A20" s="12"/>
      <c r="B20" s="12"/>
      <c r="C20" s="12" t="s">
        <v>13</v>
      </c>
      <c r="D20" s="32"/>
      <c r="E20" s="32"/>
      <c r="F20" s="32"/>
      <c r="G20" s="32"/>
    </row>
    <row r="21" spans="1:7" x14ac:dyDescent="0.25">
      <c r="A21" s="12"/>
      <c r="B21" s="12"/>
      <c r="C21" s="12" t="s">
        <v>14</v>
      </c>
      <c r="D21" s="32"/>
      <c r="E21" s="32"/>
      <c r="F21" s="32"/>
      <c r="G21" s="32"/>
    </row>
    <row r="22" spans="1:7" s="15" customFormat="1" x14ac:dyDescent="0.25">
      <c r="A22" s="12"/>
      <c r="B22" s="12" t="s">
        <v>64</v>
      </c>
      <c r="C22" s="13" t="s">
        <v>11</v>
      </c>
      <c r="D22" s="32">
        <v>-115000</v>
      </c>
      <c r="E22" s="32">
        <v>-315000</v>
      </c>
      <c r="F22" s="32">
        <v>-615000</v>
      </c>
      <c r="G22" s="32">
        <v>-737000</v>
      </c>
    </row>
    <row r="23" spans="1:7" s="15" customFormat="1" x14ac:dyDescent="0.25">
      <c r="A23" s="12"/>
      <c r="B23" s="12"/>
      <c r="C23" s="12" t="s">
        <v>65</v>
      </c>
      <c r="D23" s="32"/>
      <c r="E23" s="32"/>
      <c r="F23" s="32"/>
      <c r="G23" s="32"/>
    </row>
    <row r="24" spans="1:7" s="15" customFormat="1" x14ac:dyDescent="0.25">
      <c r="A24" s="12"/>
      <c r="B24" s="12"/>
      <c r="C24" s="13" t="s">
        <v>12</v>
      </c>
      <c r="D24" s="32"/>
      <c r="E24" s="32"/>
      <c r="F24" s="32"/>
      <c r="G24" s="32"/>
    </row>
    <row r="25" spans="1:7" s="15" customFormat="1" ht="70.5" customHeight="1" x14ac:dyDescent="0.25">
      <c r="A25" s="12"/>
      <c r="B25" s="12"/>
      <c r="C25" s="12" t="s">
        <v>66</v>
      </c>
      <c r="D25" s="32"/>
      <c r="E25" s="32"/>
      <c r="F25" s="32"/>
      <c r="G25" s="32"/>
    </row>
    <row r="26" spans="1:7" s="15" customFormat="1" x14ac:dyDescent="0.25">
      <c r="A26" s="12"/>
      <c r="B26" s="12"/>
      <c r="C26" s="13" t="s">
        <v>13</v>
      </c>
      <c r="D26" s="32"/>
      <c r="E26" s="32"/>
      <c r="F26" s="32"/>
      <c r="G26" s="32"/>
    </row>
    <row r="27" spans="1:7" s="15" customFormat="1" x14ac:dyDescent="0.25">
      <c r="A27" s="12"/>
      <c r="B27" s="12"/>
      <c r="C27" s="12" t="s">
        <v>14</v>
      </c>
      <c r="D27" s="32"/>
      <c r="E27" s="32"/>
      <c r="F27" s="32"/>
      <c r="G27" s="32"/>
    </row>
    <row r="28" spans="1:7" s="15" customFormat="1" x14ac:dyDescent="0.25">
      <c r="A28" s="12"/>
      <c r="B28" s="12" t="s">
        <v>61</v>
      </c>
      <c r="C28" s="13" t="s">
        <v>11</v>
      </c>
      <c r="D28" s="32">
        <v>0</v>
      </c>
      <c r="E28" s="32">
        <v>-110000</v>
      </c>
      <c r="F28" s="32">
        <v>-110000</v>
      </c>
      <c r="G28" s="32">
        <v>-175000</v>
      </c>
    </row>
    <row r="29" spans="1:7" s="15" customFormat="1" ht="25.5" customHeight="1" x14ac:dyDescent="0.25">
      <c r="A29" s="12"/>
      <c r="B29" s="12"/>
      <c r="C29" s="12" t="s">
        <v>62</v>
      </c>
      <c r="D29" s="32"/>
      <c r="E29" s="32"/>
      <c r="F29" s="32"/>
      <c r="G29" s="32"/>
    </row>
    <row r="30" spans="1:7" s="15" customFormat="1" x14ac:dyDescent="0.25">
      <c r="A30" s="12"/>
      <c r="B30" s="12"/>
      <c r="C30" s="13" t="s">
        <v>12</v>
      </c>
      <c r="D30" s="32"/>
      <c r="E30" s="32"/>
      <c r="F30" s="32"/>
      <c r="G30" s="32"/>
    </row>
    <row r="31" spans="1:7" s="15" customFormat="1" ht="48.75" customHeight="1" x14ac:dyDescent="0.25">
      <c r="B31" s="12"/>
      <c r="C31" s="12" t="s">
        <v>63</v>
      </c>
      <c r="D31" s="32"/>
      <c r="E31" s="32"/>
      <c r="F31" s="32"/>
      <c r="G31" s="32"/>
    </row>
    <row r="32" spans="1:7" s="15" customFormat="1" x14ac:dyDescent="0.25">
      <c r="A32" s="12"/>
      <c r="B32" s="12"/>
      <c r="C32" s="13" t="s">
        <v>13</v>
      </c>
      <c r="D32" s="32"/>
      <c r="E32" s="32"/>
      <c r="F32" s="32"/>
      <c r="G32" s="32"/>
    </row>
    <row r="33" spans="1:7" s="15" customFormat="1" x14ac:dyDescent="0.25">
      <c r="A33" s="12"/>
      <c r="B33" s="12"/>
      <c r="C33" s="12" t="s">
        <v>14</v>
      </c>
      <c r="D33" s="32"/>
      <c r="E33" s="32"/>
      <c r="F33" s="32"/>
      <c r="G33" s="32"/>
    </row>
    <row r="34" spans="1:7" x14ac:dyDescent="0.25">
      <c r="A34" s="12"/>
      <c r="B34" s="12">
        <v>11008</v>
      </c>
      <c r="C34" s="13" t="s">
        <v>11</v>
      </c>
      <c r="D34" s="32">
        <f t="shared" ref="D34:F34" si="3">1036000*75/100</f>
        <v>777000</v>
      </c>
      <c r="E34" s="32">
        <f t="shared" si="3"/>
        <v>777000</v>
      </c>
      <c r="F34" s="32">
        <f t="shared" si="3"/>
        <v>777000</v>
      </c>
      <c r="G34" s="32">
        <v>1036000</v>
      </c>
    </row>
    <row r="35" spans="1:7" ht="45" customHeight="1" x14ac:dyDescent="0.25">
      <c r="A35" s="12"/>
      <c r="B35" s="12"/>
      <c r="C35" s="12" t="s">
        <v>57</v>
      </c>
      <c r="D35" s="32"/>
      <c r="E35" s="32"/>
      <c r="F35" s="32"/>
      <c r="G35" s="32"/>
    </row>
    <row r="36" spans="1:7" x14ac:dyDescent="0.25">
      <c r="A36" s="12"/>
      <c r="B36" s="12"/>
      <c r="C36" s="13" t="s">
        <v>12</v>
      </c>
      <c r="D36" s="32"/>
      <c r="E36" s="32"/>
      <c r="F36" s="32"/>
      <c r="G36" s="32"/>
    </row>
    <row r="37" spans="1:7" ht="31.2" x14ac:dyDescent="0.25">
      <c r="A37" s="12"/>
      <c r="B37" s="12"/>
      <c r="C37" s="13" t="s">
        <v>58</v>
      </c>
      <c r="D37" s="32"/>
      <c r="E37" s="32"/>
      <c r="F37" s="32"/>
      <c r="G37" s="32"/>
    </row>
    <row r="38" spans="1:7" x14ac:dyDescent="0.25">
      <c r="A38" s="12"/>
      <c r="B38" s="12"/>
      <c r="C38" s="12" t="s">
        <v>13</v>
      </c>
      <c r="D38" s="32"/>
      <c r="E38" s="32"/>
      <c r="F38" s="32"/>
      <c r="G38" s="32"/>
    </row>
    <row r="39" spans="1:7" x14ac:dyDescent="0.25">
      <c r="A39" s="12"/>
      <c r="B39" s="12"/>
      <c r="C39" s="12" t="s">
        <v>14</v>
      </c>
      <c r="D39" s="32"/>
      <c r="E39" s="32"/>
      <c r="F39" s="32"/>
      <c r="G39" s="32"/>
    </row>
    <row r="40" spans="1:7" x14ac:dyDescent="0.25">
      <c r="A40" s="12" t="s">
        <v>174</v>
      </c>
      <c r="B40" s="12"/>
      <c r="C40" s="13" t="s">
        <v>8</v>
      </c>
      <c r="D40" s="32">
        <f>SUM(D47)</f>
        <v>-662000</v>
      </c>
      <c r="E40" s="32">
        <f>SUM(E47)</f>
        <v>-228000</v>
      </c>
      <c r="F40" s="32">
        <f t="shared" ref="F40:G40" si="4">SUM(F47)</f>
        <v>72000</v>
      </c>
      <c r="G40" s="32">
        <f t="shared" si="4"/>
        <v>0</v>
      </c>
    </row>
    <row r="41" spans="1:7" ht="31.2" x14ac:dyDescent="0.25">
      <c r="A41" s="12"/>
      <c r="B41" s="12"/>
      <c r="C41" s="12" t="s">
        <v>175</v>
      </c>
      <c r="D41" s="12"/>
      <c r="E41" s="12"/>
      <c r="F41" s="12"/>
      <c r="G41" s="12"/>
    </row>
    <row r="42" spans="1:7" x14ac:dyDescent="0.25">
      <c r="A42" s="12"/>
      <c r="B42" s="12"/>
      <c r="C42" s="13" t="s">
        <v>9</v>
      </c>
      <c r="D42" s="12"/>
      <c r="E42" s="12"/>
      <c r="F42" s="13"/>
      <c r="G42" s="12"/>
    </row>
    <row r="43" spans="1:7" x14ac:dyDescent="0.25">
      <c r="A43" s="12"/>
      <c r="B43" s="12"/>
      <c r="C43" s="12" t="s">
        <v>176</v>
      </c>
      <c r="D43" s="12"/>
      <c r="E43" s="12"/>
      <c r="F43" s="12"/>
      <c r="G43" s="12"/>
    </row>
    <row r="44" spans="1:7" x14ac:dyDescent="0.25">
      <c r="A44" s="12"/>
      <c r="B44" s="12"/>
      <c r="C44" s="13" t="s">
        <v>10</v>
      </c>
      <c r="D44" s="12"/>
      <c r="E44" s="12"/>
      <c r="F44" s="13"/>
      <c r="G44" s="12"/>
    </row>
    <row r="45" spans="1:7" ht="31.2" x14ac:dyDescent="0.25">
      <c r="A45" s="12"/>
      <c r="B45" s="12"/>
      <c r="C45" s="12" t="s">
        <v>177</v>
      </c>
      <c r="D45" s="12"/>
      <c r="E45" s="12"/>
      <c r="F45" s="12"/>
      <c r="G45" s="12"/>
    </row>
    <row r="46" spans="1:7" ht="13.5" customHeight="1" x14ac:dyDescent="0.25">
      <c r="A46" s="12"/>
      <c r="B46" s="12"/>
      <c r="C46" s="13"/>
      <c r="D46" s="12"/>
      <c r="E46" s="12"/>
      <c r="F46" s="13"/>
      <c r="G46" s="12"/>
    </row>
    <row r="47" spans="1:7" x14ac:dyDescent="0.25">
      <c r="A47" s="12"/>
      <c r="B47" s="12" t="s">
        <v>72</v>
      </c>
      <c r="C47" s="12" t="s">
        <v>11</v>
      </c>
      <c r="D47" s="32">
        <v>-662000</v>
      </c>
      <c r="E47" s="32">
        <v>-228000</v>
      </c>
      <c r="F47" s="32">
        <v>72000</v>
      </c>
      <c r="G47" s="12"/>
    </row>
    <row r="48" spans="1:7" ht="46.8" x14ac:dyDescent="0.25">
      <c r="A48" s="12"/>
      <c r="B48" s="12"/>
      <c r="C48" s="13" t="s">
        <v>178</v>
      </c>
      <c r="D48" s="12"/>
      <c r="E48" s="12"/>
      <c r="F48" s="13"/>
      <c r="G48" s="12"/>
    </row>
    <row r="49" spans="1:7" x14ac:dyDescent="0.25">
      <c r="A49" s="12"/>
      <c r="B49" s="12"/>
      <c r="C49" s="12" t="s">
        <v>12</v>
      </c>
      <c r="D49" s="12"/>
      <c r="E49" s="12"/>
      <c r="F49" s="12"/>
      <c r="G49" s="12"/>
    </row>
    <row r="50" spans="1:7" ht="31.2" x14ac:dyDescent="0.25">
      <c r="A50" s="12"/>
      <c r="B50" s="12"/>
      <c r="C50" s="13" t="s">
        <v>179</v>
      </c>
      <c r="D50" s="12"/>
      <c r="E50" s="12"/>
      <c r="F50" s="13"/>
      <c r="G50" s="12"/>
    </row>
    <row r="51" spans="1:7" x14ac:dyDescent="0.25">
      <c r="A51" s="12"/>
      <c r="B51" s="12"/>
      <c r="C51" s="12" t="s">
        <v>13</v>
      </c>
      <c r="D51" s="12"/>
      <c r="E51" s="12"/>
      <c r="F51" s="12"/>
      <c r="G51" s="12"/>
    </row>
    <row r="52" spans="1:7" x14ac:dyDescent="0.25">
      <c r="A52" s="12"/>
      <c r="B52" s="12"/>
      <c r="C52" s="13" t="s">
        <v>14</v>
      </c>
      <c r="D52" s="12"/>
      <c r="E52" s="12"/>
      <c r="F52" s="13"/>
      <c r="G52" s="12"/>
    </row>
    <row r="53" spans="1:7" s="94" customFormat="1" x14ac:dyDescent="0.25">
      <c r="A53" s="12"/>
      <c r="B53" s="12"/>
      <c r="C53" s="14" t="s">
        <v>67</v>
      </c>
      <c r="D53" s="32">
        <f>SUM(D61+D67)</f>
        <v>0</v>
      </c>
      <c r="E53" s="32">
        <f t="shared" ref="E53:G53" si="5">SUM(E61+E67)</f>
        <v>0</v>
      </c>
      <c r="F53" s="32">
        <f t="shared" si="5"/>
        <v>0</v>
      </c>
      <c r="G53" s="32">
        <f t="shared" si="5"/>
        <v>0</v>
      </c>
    </row>
    <row r="54" spans="1:7" s="15" customFormat="1" x14ac:dyDescent="0.25">
      <c r="A54" s="12" t="s">
        <v>68</v>
      </c>
      <c r="B54" s="12"/>
      <c r="C54" s="13" t="s">
        <v>8</v>
      </c>
      <c r="D54" s="32"/>
      <c r="E54" s="32"/>
      <c r="F54" s="32"/>
      <c r="G54" s="32"/>
    </row>
    <row r="55" spans="1:7" s="15" customFormat="1" x14ac:dyDescent="0.25">
      <c r="A55" s="12"/>
      <c r="B55" s="12"/>
      <c r="C55" s="12" t="s">
        <v>69</v>
      </c>
      <c r="D55" s="32"/>
      <c r="E55" s="32"/>
      <c r="F55" s="32"/>
      <c r="G55" s="32"/>
    </row>
    <row r="56" spans="1:7" s="15" customFormat="1" x14ac:dyDescent="0.25">
      <c r="A56" s="12"/>
      <c r="B56" s="12"/>
      <c r="C56" s="13" t="s">
        <v>9</v>
      </c>
      <c r="D56" s="32"/>
      <c r="E56" s="32"/>
      <c r="F56" s="32"/>
      <c r="G56" s="32"/>
    </row>
    <row r="57" spans="1:7" s="15" customFormat="1" ht="40.5" customHeight="1" x14ac:dyDescent="0.25">
      <c r="A57" s="12"/>
      <c r="B57" s="12"/>
      <c r="C57" s="12" t="s">
        <v>70</v>
      </c>
      <c r="D57" s="32"/>
      <c r="E57" s="32"/>
      <c r="F57" s="32"/>
      <c r="G57" s="32"/>
    </row>
    <row r="58" spans="1:7" s="15" customFormat="1" x14ac:dyDescent="0.25">
      <c r="A58" s="12"/>
      <c r="B58" s="12"/>
      <c r="C58" s="13" t="s">
        <v>10</v>
      </c>
      <c r="D58" s="32"/>
      <c r="E58" s="32"/>
      <c r="F58" s="32"/>
      <c r="G58" s="32"/>
    </row>
    <row r="59" spans="1:7" s="15" customFormat="1" ht="18.75" customHeight="1" x14ac:dyDescent="0.25">
      <c r="A59" s="12"/>
      <c r="B59" s="12"/>
      <c r="C59" s="12" t="s">
        <v>71</v>
      </c>
      <c r="D59" s="32"/>
      <c r="E59" s="32"/>
      <c r="F59" s="32"/>
      <c r="G59" s="32"/>
    </row>
    <row r="60" spans="1:7" s="15" customFormat="1" ht="18" customHeight="1" x14ac:dyDescent="0.25">
      <c r="A60" s="101" t="s">
        <v>42</v>
      </c>
      <c r="B60" s="102"/>
      <c r="C60" s="102"/>
      <c r="D60" s="32"/>
      <c r="E60" s="32"/>
      <c r="F60" s="32"/>
      <c r="G60" s="32"/>
    </row>
    <row r="61" spans="1:7" s="15" customFormat="1" x14ac:dyDescent="0.25">
      <c r="A61" s="12"/>
      <c r="B61" s="12" t="s">
        <v>72</v>
      </c>
      <c r="C61" s="13" t="s">
        <v>11</v>
      </c>
      <c r="D61" s="32">
        <f>1036000*75/100</f>
        <v>777000</v>
      </c>
      <c r="E61" s="32">
        <f t="shared" ref="E61:F61" si="6">1036000*75/100</f>
        <v>777000</v>
      </c>
      <c r="F61" s="32">
        <f t="shared" si="6"/>
        <v>777000</v>
      </c>
      <c r="G61" s="32">
        <v>1036000</v>
      </c>
    </row>
    <row r="62" spans="1:7" s="15" customFormat="1" x14ac:dyDescent="0.25">
      <c r="A62" s="12"/>
      <c r="B62" s="12"/>
      <c r="C62" s="12" t="s">
        <v>69</v>
      </c>
      <c r="D62" s="32"/>
      <c r="E62" s="32"/>
      <c r="F62" s="32"/>
      <c r="G62" s="32"/>
    </row>
    <row r="63" spans="1:7" s="15" customFormat="1" x14ac:dyDescent="0.25">
      <c r="A63" s="12"/>
      <c r="B63" s="12"/>
      <c r="C63" s="13" t="s">
        <v>12</v>
      </c>
      <c r="D63" s="32"/>
      <c r="E63" s="32"/>
      <c r="F63" s="32"/>
      <c r="G63" s="32"/>
    </row>
    <row r="64" spans="1:7" s="15" customFormat="1" ht="51.75" customHeight="1" x14ac:dyDescent="0.25">
      <c r="A64" s="12"/>
      <c r="B64" s="12"/>
      <c r="C64" s="12" t="s">
        <v>73</v>
      </c>
      <c r="D64" s="32"/>
      <c r="E64" s="32"/>
      <c r="F64" s="32"/>
      <c r="G64" s="32"/>
    </row>
    <row r="65" spans="1:7" s="15" customFormat="1" x14ac:dyDescent="0.25">
      <c r="A65" s="12"/>
      <c r="B65" s="12"/>
      <c r="C65" s="13" t="s">
        <v>13</v>
      </c>
      <c r="D65" s="32"/>
      <c r="E65" s="32"/>
      <c r="F65" s="32"/>
      <c r="G65" s="32"/>
    </row>
    <row r="66" spans="1:7" s="15" customFormat="1" x14ac:dyDescent="0.25">
      <c r="A66" s="12"/>
      <c r="B66" s="12"/>
      <c r="C66" s="12" t="s">
        <v>14</v>
      </c>
      <c r="D66" s="32"/>
      <c r="E66" s="32"/>
      <c r="F66" s="32"/>
      <c r="G66" s="32"/>
    </row>
    <row r="67" spans="1:7" s="15" customFormat="1" x14ac:dyDescent="0.25">
      <c r="A67" s="12"/>
      <c r="B67" s="12" t="s">
        <v>72</v>
      </c>
      <c r="C67" s="13" t="s">
        <v>11</v>
      </c>
      <c r="D67" s="32">
        <f>-1036000*75/100</f>
        <v>-777000</v>
      </c>
      <c r="E67" s="32">
        <f t="shared" ref="E67:F67" si="7">-1036000*75/100</f>
        <v>-777000</v>
      </c>
      <c r="F67" s="32">
        <f t="shared" si="7"/>
        <v>-777000</v>
      </c>
      <c r="G67" s="32">
        <v>-1036000</v>
      </c>
    </row>
    <row r="68" spans="1:7" s="15" customFormat="1" x14ac:dyDescent="0.25">
      <c r="A68" s="12"/>
      <c r="B68" s="12"/>
      <c r="C68" s="12" t="s">
        <v>69</v>
      </c>
      <c r="D68" s="32"/>
      <c r="E68" s="32"/>
      <c r="F68" s="32"/>
      <c r="G68" s="32"/>
    </row>
    <row r="69" spans="1:7" s="15" customFormat="1" x14ac:dyDescent="0.25">
      <c r="A69" s="12"/>
      <c r="B69" s="12"/>
      <c r="C69" s="13" t="s">
        <v>12</v>
      </c>
      <c r="D69" s="32"/>
      <c r="E69" s="32"/>
      <c r="F69" s="32"/>
      <c r="G69" s="32"/>
    </row>
    <row r="70" spans="1:7" s="15" customFormat="1" ht="51.75" customHeight="1" x14ac:dyDescent="0.25">
      <c r="A70" s="12"/>
      <c r="B70" s="12"/>
      <c r="C70" s="12" t="s">
        <v>73</v>
      </c>
      <c r="D70" s="32"/>
      <c r="E70" s="32"/>
      <c r="F70" s="32"/>
      <c r="G70" s="32"/>
    </row>
    <row r="71" spans="1:7" s="15" customFormat="1" x14ac:dyDescent="0.25">
      <c r="A71" s="12"/>
      <c r="B71" s="12"/>
      <c r="C71" s="13" t="s">
        <v>13</v>
      </c>
      <c r="D71" s="32"/>
      <c r="E71" s="32"/>
      <c r="F71" s="32"/>
      <c r="G71" s="32"/>
    </row>
    <row r="72" spans="1:7" s="15" customFormat="1" x14ac:dyDescent="0.25">
      <c r="A72" s="12"/>
      <c r="B72" s="12"/>
      <c r="C72" s="12" t="s">
        <v>14</v>
      </c>
      <c r="D72" s="32"/>
      <c r="E72" s="32"/>
      <c r="F72" s="32"/>
      <c r="G72" s="32"/>
    </row>
  </sheetData>
  <mergeCells count="8">
    <mergeCell ref="A60:C60"/>
    <mergeCell ref="F2:G2"/>
    <mergeCell ref="A5:B5"/>
    <mergeCell ref="C5:C6"/>
    <mergeCell ref="A3:G3"/>
    <mergeCell ref="F4:G4"/>
    <mergeCell ref="D5:G5"/>
    <mergeCell ref="A15:C15"/>
  </mergeCells>
  <pageMargins left="0.25" right="0.25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view="pageBreakPreview" topLeftCell="A61" zoomScale="115" zoomScaleNormal="100" zoomScaleSheetLayoutView="115" workbookViewId="0">
      <selection activeCell="F96" sqref="F96"/>
    </sheetView>
  </sheetViews>
  <sheetFormatPr defaultColWidth="9.109375" defaultRowHeight="15.6" x14ac:dyDescent="0.35"/>
  <cols>
    <col min="1" max="3" width="9.109375" style="11"/>
    <col min="4" max="4" width="11.44140625" style="4" customWidth="1"/>
    <col min="5" max="5" width="11.33203125" style="10" customWidth="1"/>
    <col min="6" max="6" width="47" style="11" customWidth="1"/>
    <col min="7" max="8" width="16" style="11" customWidth="1"/>
    <col min="9" max="9" width="17.33203125" style="7" customWidth="1"/>
    <col min="10" max="10" width="17.5546875" style="7" customWidth="1"/>
    <col min="11" max="16384" width="9.109375" style="11"/>
  </cols>
  <sheetData>
    <row r="1" spans="1:10" ht="27" customHeight="1" x14ac:dyDescent="0.35">
      <c r="J1" s="8" t="s">
        <v>48</v>
      </c>
    </row>
    <row r="2" spans="1:10" ht="64.5" customHeight="1" x14ac:dyDescent="0.35">
      <c r="I2" s="110" t="s">
        <v>74</v>
      </c>
      <c r="J2" s="110"/>
    </row>
    <row r="3" spans="1:10" ht="54" customHeight="1" x14ac:dyDescent="0.35">
      <c r="B3" s="111" t="s">
        <v>171</v>
      </c>
      <c r="C3" s="111"/>
      <c r="D3" s="111"/>
      <c r="E3" s="111"/>
      <c r="F3" s="111"/>
      <c r="G3" s="111"/>
      <c r="H3" s="111"/>
      <c r="I3" s="111"/>
      <c r="J3" s="111"/>
    </row>
    <row r="4" spans="1:10" ht="34.5" customHeight="1" x14ac:dyDescent="0.35">
      <c r="J4" s="9" t="s">
        <v>0</v>
      </c>
    </row>
    <row r="5" spans="1:10" ht="54" customHeight="1" x14ac:dyDescent="0.35">
      <c r="A5" s="112" t="s">
        <v>15</v>
      </c>
      <c r="B5" s="112"/>
      <c r="C5" s="112"/>
      <c r="D5" s="112" t="s">
        <v>16</v>
      </c>
      <c r="E5" s="112"/>
      <c r="F5" s="112" t="s">
        <v>17</v>
      </c>
      <c r="G5" s="105" t="s">
        <v>4</v>
      </c>
      <c r="H5" s="108"/>
      <c r="I5" s="108"/>
      <c r="J5" s="108"/>
    </row>
    <row r="6" spans="1:10" ht="16.5" customHeight="1" x14ac:dyDescent="0.35">
      <c r="A6" s="112"/>
      <c r="B6" s="112"/>
      <c r="C6" s="112"/>
      <c r="D6" s="112"/>
      <c r="E6" s="112"/>
      <c r="F6" s="112"/>
      <c r="G6" s="114" t="s">
        <v>59</v>
      </c>
      <c r="H6" s="114" t="s">
        <v>60</v>
      </c>
      <c r="I6" s="114" t="s">
        <v>36</v>
      </c>
      <c r="J6" s="114" t="s">
        <v>3</v>
      </c>
    </row>
    <row r="7" spans="1:10" ht="39.75" customHeight="1" x14ac:dyDescent="0.35">
      <c r="A7" s="51" t="s">
        <v>18</v>
      </c>
      <c r="B7" s="51" t="s">
        <v>19</v>
      </c>
      <c r="C7" s="51" t="s">
        <v>20</v>
      </c>
      <c r="D7" s="2" t="s">
        <v>21</v>
      </c>
      <c r="E7" s="51" t="s">
        <v>22</v>
      </c>
      <c r="F7" s="113"/>
      <c r="G7" s="115"/>
      <c r="H7" s="115"/>
      <c r="I7" s="115"/>
      <c r="J7" s="115"/>
    </row>
    <row r="8" spans="1:10" ht="21.75" customHeight="1" x14ac:dyDescent="0.35">
      <c r="A8" s="12"/>
      <c r="B8" s="12"/>
      <c r="C8" s="12"/>
      <c r="D8" s="12"/>
      <c r="E8" s="92"/>
      <c r="F8" s="1" t="s">
        <v>23</v>
      </c>
      <c r="G8" s="40">
        <f>SUM(G9+G53+G69)</f>
        <v>0</v>
      </c>
      <c r="H8" s="40">
        <f t="shared" ref="H8:J8" si="0">SUM(H9+H53+H69)</f>
        <v>0</v>
      </c>
      <c r="I8" s="40">
        <f t="shared" si="0"/>
        <v>0</v>
      </c>
      <c r="J8" s="40">
        <f t="shared" si="0"/>
        <v>0</v>
      </c>
    </row>
    <row r="9" spans="1:10" ht="39" customHeight="1" x14ac:dyDescent="0.35">
      <c r="A9" s="14" t="s">
        <v>25</v>
      </c>
      <c r="B9" s="12"/>
      <c r="C9" s="12"/>
      <c r="D9" s="12"/>
      <c r="E9" s="92"/>
      <c r="F9" s="14" t="s">
        <v>31</v>
      </c>
      <c r="G9" s="39">
        <f>SUM(G11)</f>
        <v>662000</v>
      </c>
      <c r="H9" s="39">
        <f t="shared" ref="H9:J9" si="1">SUM(H11)</f>
        <v>228000</v>
      </c>
      <c r="I9" s="39">
        <f t="shared" si="1"/>
        <v>-72000</v>
      </c>
      <c r="J9" s="39">
        <f t="shared" si="1"/>
        <v>0</v>
      </c>
    </row>
    <row r="10" spans="1:10" ht="22.5" customHeight="1" x14ac:dyDescent="0.35">
      <c r="A10" s="12"/>
      <c r="B10" s="12"/>
      <c r="C10" s="12"/>
      <c r="D10" s="12"/>
      <c r="E10" s="92"/>
      <c r="F10" s="12" t="s">
        <v>24</v>
      </c>
      <c r="G10" s="38"/>
      <c r="H10" s="39"/>
      <c r="I10" s="39"/>
      <c r="J10" s="39"/>
    </row>
    <row r="11" spans="1:10" ht="21.75" customHeight="1" x14ac:dyDescent="0.35">
      <c r="A11" s="12"/>
      <c r="B11" s="14" t="s">
        <v>32</v>
      </c>
      <c r="C11" s="12"/>
      <c r="D11" s="12"/>
      <c r="E11" s="92"/>
      <c r="F11" s="14" t="s">
        <v>33</v>
      </c>
      <c r="G11" s="39">
        <f>SUM(G13)</f>
        <v>662000</v>
      </c>
      <c r="H11" s="39">
        <f t="shared" ref="H11:J11" si="2">SUM(H13)</f>
        <v>228000</v>
      </c>
      <c r="I11" s="39">
        <f t="shared" si="2"/>
        <v>-72000</v>
      </c>
      <c r="J11" s="39">
        <f t="shared" si="2"/>
        <v>0</v>
      </c>
    </row>
    <row r="12" spans="1:10" ht="21.75" customHeight="1" x14ac:dyDescent="0.35">
      <c r="A12" s="12"/>
      <c r="B12" s="12"/>
      <c r="C12" s="12"/>
      <c r="D12" s="12"/>
      <c r="E12" s="92"/>
      <c r="F12" s="12" t="s">
        <v>24</v>
      </c>
      <c r="G12" s="39"/>
      <c r="H12" s="39"/>
      <c r="I12" s="39"/>
      <c r="J12" s="39"/>
    </row>
    <row r="13" spans="1:10" ht="35.25" customHeight="1" x14ac:dyDescent="0.35">
      <c r="A13" s="12"/>
      <c r="B13" s="12"/>
      <c r="C13" s="14" t="s">
        <v>34</v>
      </c>
      <c r="D13" s="12"/>
      <c r="E13" s="92"/>
      <c r="F13" s="14" t="s">
        <v>35</v>
      </c>
      <c r="G13" s="39">
        <f>SUM(G15)</f>
        <v>662000</v>
      </c>
      <c r="H13" s="39">
        <f t="shared" ref="H13:J13" si="3">SUM(H15)</f>
        <v>228000</v>
      </c>
      <c r="I13" s="39">
        <f t="shared" si="3"/>
        <v>-72000</v>
      </c>
      <c r="J13" s="39">
        <f t="shared" si="3"/>
        <v>0</v>
      </c>
    </row>
    <row r="14" spans="1:10" ht="21.75" customHeight="1" x14ac:dyDescent="0.35">
      <c r="A14" s="12"/>
      <c r="B14" s="12"/>
      <c r="C14" s="12"/>
      <c r="D14" s="12"/>
      <c r="E14" s="92"/>
      <c r="F14" s="2" t="s">
        <v>24</v>
      </c>
      <c r="G14" s="38"/>
      <c r="H14" s="38"/>
      <c r="I14" s="38"/>
      <c r="J14" s="38"/>
    </row>
    <row r="15" spans="1:10" ht="35.25" customHeight="1" x14ac:dyDescent="0.35">
      <c r="A15" s="12"/>
      <c r="B15" s="12"/>
      <c r="C15" s="12"/>
      <c r="D15" s="12" t="s">
        <v>30</v>
      </c>
      <c r="E15" s="92"/>
      <c r="F15" s="3" t="s">
        <v>37</v>
      </c>
      <c r="G15" s="38">
        <f>SUM(G17+G26+G35+G44)</f>
        <v>662000</v>
      </c>
      <c r="H15" s="38">
        <f t="shared" ref="H15:J15" si="4">SUM(H17+H26+H35+H44)</f>
        <v>228000</v>
      </c>
      <c r="I15" s="38">
        <f t="shared" si="4"/>
        <v>-72000</v>
      </c>
      <c r="J15" s="38">
        <f t="shared" si="4"/>
        <v>0</v>
      </c>
    </row>
    <row r="16" spans="1:10" ht="21.75" customHeight="1" x14ac:dyDescent="0.35">
      <c r="A16" s="12"/>
      <c r="B16" s="12"/>
      <c r="C16" s="12"/>
      <c r="D16" s="12"/>
      <c r="E16" s="92"/>
      <c r="F16" s="3" t="s">
        <v>24</v>
      </c>
      <c r="G16" s="36"/>
      <c r="H16" s="36"/>
      <c r="I16" s="35"/>
      <c r="J16" s="37"/>
    </row>
    <row r="17" spans="1:10" ht="21.75" customHeight="1" x14ac:dyDescent="0.35">
      <c r="A17" s="12"/>
      <c r="B17" s="12"/>
      <c r="C17" s="12"/>
      <c r="D17" s="12"/>
      <c r="E17" s="12" t="s">
        <v>41</v>
      </c>
      <c r="F17" s="3" t="s">
        <v>46</v>
      </c>
      <c r="G17" s="38">
        <f>SUM(G19)</f>
        <v>0</v>
      </c>
      <c r="H17" s="38">
        <f t="shared" ref="H17:J17" si="5">SUM(H19)</f>
        <v>-124000</v>
      </c>
      <c r="I17" s="38">
        <f t="shared" si="5"/>
        <v>-124000</v>
      </c>
      <c r="J17" s="38">
        <f t="shared" si="5"/>
        <v>-124000</v>
      </c>
    </row>
    <row r="18" spans="1:10" ht="21.75" customHeight="1" x14ac:dyDescent="0.35">
      <c r="A18" s="12"/>
      <c r="B18" s="12"/>
      <c r="C18" s="12"/>
      <c r="D18" s="12"/>
      <c r="E18" s="12"/>
      <c r="F18" s="3" t="s">
        <v>26</v>
      </c>
      <c r="G18" s="38"/>
      <c r="H18" s="38"/>
      <c r="I18" s="38"/>
      <c r="J18" s="38"/>
    </row>
    <row r="19" spans="1:10" ht="37.5" customHeight="1" x14ac:dyDescent="0.35">
      <c r="A19" s="12"/>
      <c r="B19" s="12"/>
      <c r="C19" s="12"/>
      <c r="D19" s="12"/>
      <c r="E19" s="12"/>
      <c r="F19" s="3" t="s">
        <v>29</v>
      </c>
      <c r="G19" s="38">
        <f>SUM(G21)</f>
        <v>0</v>
      </c>
      <c r="H19" s="38">
        <f t="shared" ref="H19:J19" si="6">SUM(H21)</f>
        <v>-124000</v>
      </c>
      <c r="I19" s="38">
        <f t="shared" si="6"/>
        <v>-124000</v>
      </c>
      <c r="J19" s="38">
        <f t="shared" si="6"/>
        <v>-124000</v>
      </c>
    </row>
    <row r="20" spans="1:10" ht="39" customHeight="1" x14ac:dyDescent="0.35">
      <c r="A20" s="12"/>
      <c r="B20" s="12"/>
      <c r="C20" s="12"/>
      <c r="D20" s="12"/>
      <c r="E20" s="12"/>
      <c r="F20" s="3" t="s">
        <v>27</v>
      </c>
      <c r="G20" s="38"/>
      <c r="H20" s="38"/>
      <c r="I20" s="38"/>
      <c r="J20" s="38"/>
    </row>
    <row r="21" spans="1:10" ht="21.75" customHeight="1" x14ac:dyDescent="0.35">
      <c r="A21" s="12"/>
      <c r="B21" s="12"/>
      <c r="C21" s="12"/>
      <c r="D21" s="12"/>
      <c r="E21" s="12"/>
      <c r="F21" s="3" t="s">
        <v>23</v>
      </c>
      <c r="G21" s="38">
        <v>0</v>
      </c>
      <c r="H21" s="38">
        <v>-124000</v>
      </c>
      <c r="I21" s="38">
        <v>-124000</v>
      </c>
      <c r="J21" s="38">
        <v>-124000</v>
      </c>
    </row>
    <row r="22" spans="1:10" ht="21.75" customHeight="1" x14ac:dyDescent="0.35">
      <c r="A22" s="12"/>
      <c r="B22" s="12"/>
      <c r="C22" s="12"/>
      <c r="D22" s="12"/>
      <c r="E22" s="12"/>
      <c r="F22" s="3" t="s">
        <v>40</v>
      </c>
      <c r="G22" s="38">
        <v>0</v>
      </c>
      <c r="H22" s="38">
        <v>-124000</v>
      </c>
      <c r="I22" s="38">
        <v>-124000</v>
      </c>
      <c r="J22" s="38">
        <v>-124000</v>
      </c>
    </row>
    <row r="23" spans="1:10" ht="21.75" customHeight="1" x14ac:dyDescent="0.35">
      <c r="A23" s="12"/>
      <c r="B23" s="12"/>
      <c r="C23" s="12"/>
      <c r="D23" s="12"/>
      <c r="E23" s="12"/>
      <c r="F23" s="3" t="s">
        <v>44</v>
      </c>
      <c r="G23" s="38">
        <v>0</v>
      </c>
      <c r="H23" s="38">
        <v>-124000</v>
      </c>
      <c r="I23" s="38">
        <v>-124000</v>
      </c>
      <c r="J23" s="38">
        <v>-124000</v>
      </c>
    </row>
    <row r="24" spans="1:10" ht="39" customHeight="1" x14ac:dyDescent="0.35">
      <c r="A24" s="12"/>
      <c r="B24" s="12"/>
      <c r="C24" s="12"/>
      <c r="D24" s="12"/>
      <c r="E24" s="12"/>
      <c r="F24" s="17" t="s">
        <v>45</v>
      </c>
      <c r="G24" s="38">
        <v>0</v>
      </c>
      <c r="H24" s="38">
        <v>-124000</v>
      </c>
      <c r="I24" s="38">
        <v>-124000</v>
      </c>
      <c r="J24" s="38">
        <v>-124000</v>
      </c>
    </row>
    <row r="25" spans="1:10" ht="21" customHeight="1" x14ac:dyDescent="0.35">
      <c r="A25" s="12"/>
      <c r="B25" s="12"/>
      <c r="C25" s="12"/>
      <c r="D25" s="12"/>
      <c r="E25" s="12"/>
      <c r="F25" s="17" t="s">
        <v>56</v>
      </c>
      <c r="G25" s="38">
        <v>0</v>
      </c>
      <c r="H25" s="38">
        <v>-124000</v>
      </c>
      <c r="I25" s="38">
        <v>-124000</v>
      </c>
      <c r="J25" s="38">
        <v>-124000</v>
      </c>
    </row>
    <row r="26" spans="1:10" ht="21.75" customHeight="1" x14ac:dyDescent="0.35">
      <c r="A26" s="12"/>
      <c r="B26" s="12"/>
      <c r="C26" s="12"/>
      <c r="D26" s="12"/>
      <c r="E26" s="92" t="s">
        <v>64</v>
      </c>
      <c r="F26" s="3" t="s">
        <v>65</v>
      </c>
      <c r="G26" s="38">
        <v>-115000</v>
      </c>
      <c r="H26" s="38">
        <v>-315000</v>
      </c>
      <c r="I26" s="38">
        <v>-615000</v>
      </c>
      <c r="J26" s="38">
        <v>-737000</v>
      </c>
    </row>
    <row r="27" spans="1:10" ht="21.75" customHeight="1" x14ac:dyDescent="0.35">
      <c r="A27" s="12"/>
      <c r="B27" s="12"/>
      <c r="C27" s="12"/>
      <c r="D27" s="12"/>
      <c r="E27" s="92"/>
      <c r="F27" s="3" t="s">
        <v>26</v>
      </c>
      <c r="G27" s="38"/>
      <c r="H27" s="38"/>
      <c r="I27" s="38"/>
      <c r="J27" s="38"/>
    </row>
    <row r="28" spans="1:10" ht="40.5" customHeight="1" x14ac:dyDescent="0.35">
      <c r="A28" s="12"/>
      <c r="B28" s="12"/>
      <c r="C28" s="12"/>
      <c r="D28" s="12"/>
      <c r="E28" s="92"/>
      <c r="F28" s="3" t="s">
        <v>29</v>
      </c>
      <c r="G28" s="38">
        <v>-115000</v>
      </c>
      <c r="H28" s="38">
        <v>-315000</v>
      </c>
      <c r="I28" s="38">
        <v>-615000</v>
      </c>
      <c r="J28" s="38">
        <v>-737000</v>
      </c>
    </row>
    <row r="29" spans="1:10" ht="37.5" customHeight="1" x14ac:dyDescent="0.35">
      <c r="A29" s="12"/>
      <c r="B29" s="12"/>
      <c r="C29" s="12"/>
      <c r="D29" s="12"/>
      <c r="E29" s="92"/>
      <c r="F29" s="3" t="s">
        <v>27</v>
      </c>
      <c r="G29" s="38"/>
      <c r="H29" s="38"/>
      <c r="I29" s="38"/>
      <c r="J29" s="38"/>
    </row>
    <row r="30" spans="1:10" ht="21.75" customHeight="1" x14ac:dyDescent="0.35">
      <c r="A30" s="12"/>
      <c r="B30" s="12"/>
      <c r="C30" s="12"/>
      <c r="D30" s="12"/>
      <c r="E30" s="92"/>
      <c r="F30" s="3" t="s">
        <v>23</v>
      </c>
      <c r="G30" s="38">
        <v>-115000</v>
      </c>
      <c r="H30" s="38">
        <v>-315000</v>
      </c>
      <c r="I30" s="38">
        <v>-615000</v>
      </c>
      <c r="J30" s="38">
        <v>-737000</v>
      </c>
    </row>
    <row r="31" spans="1:10" ht="21.75" customHeight="1" x14ac:dyDescent="0.35">
      <c r="A31" s="12"/>
      <c r="B31" s="12"/>
      <c r="C31" s="12"/>
      <c r="D31" s="12"/>
      <c r="E31" s="92"/>
      <c r="F31" s="3" t="s">
        <v>40</v>
      </c>
      <c r="G31" s="38">
        <v>-115000</v>
      </c>
      <c r="H31" s="38">
        <v>-315000</v>
      </c>
      <c r="I31" s="38">
        <v>-615000</v>
      </c>
      <c r="J31" s="38">
        <v>-737000</v>
      </c>
    </row>
    <row r="32" spans="1:10" ht="39" customHeight="1" x14ac:dyDescent="0.35">
      <c r="A32" s="12"/>
      <c r="B32" s="12"/>
      <c r="C32" s="12"/>
      <c r="D32" s="12"/>
      <c r="E32" s="92"/>
      <c r="F32" s="3" t="s">
        <v>75</v>
      </c>
      <c r="G32" s="38">
        <v>-115000</v>
      </c>
      <c r="H32" s="38">
        <v>-315000</v>
      </c>
      <c r="I32" s="38">
        <v>-615000</v>
      </c>
      <c r="J32" s="38">
        <v>-737000</v>
      </c>
    </row>
    <row r="33" spans="1:10" ht="33.75" customHeight="1" x14ac:dyDescent="0.35">
      <c r="A33" s="12"/>
      <c r="B33" s="12"/>
      <c r="C33" s="12"/>
      <c r="D33" s="12"/>
      <c r="E33" s="92"/>
      <c r="F33" s="3" t="s">
        <v>76</v>
      </c>
      <c r="G33" s="38">
        <v>-115000</v>
      </c>
      <c r="H33" s="38">
        <v>-315000</v>
      </c>
      <c r="I33" s="38">
        <v>-615000</v>
      </c>
      <c r="J33" s="38">
        <v>-737000</v>
      </c>
    </row>
    <row r="34" spans="1:10" ht="21.75" customHeight="1" x14ac:dyDescent="0.35">
      <c r="A34" s="12"/>
      <c r="B34" s="12"/>
      <c r="C34" s="12"/>
      <c r="D34" s="12"/>
      <c r="E34" s="92"/>
      <c r="F34" s="3" t="s">
        <v>77</v>
      </c>
      <c r="G34" s="38">
        <v>-115000</v>
      </c>
      <c r="H34" s="38">
        <v>-315000</v>
      </c>
      <c r="I34" s="38">
        <v>-615000</v>
      </c>
      <c r="J34" s="38">
        <v>-737000</v>
      </c>
    </row>
    <row r="35" spans="1:10" ht="38.25" customHeight="1" x14ac:dyDescent="0.35">
      <c r="A35" s="12"/>
      <c r="B35" s="12"/>
      <c r="C35" s="12"/>
      <c r="D35" s="12"/>
      <c r="E35" s="92">
        <v>11007</v>
      </c>
      <c r="F35" s="3" t="s">
        <v>62</v>
      </c>
      <c r="G35" s="38">
        <v>0</v>
      </c>
      <c r="H35" s="38">
        <v>-110000</v>
      </c>
      <c r="I35" s="38">
        <v>-110000</v>
      </c>
      <c r="J35" s="38">
        <v>-175000</v>
      </c>
    </row>
    <row r="36" spans="1:10" ht="21.75" customHeight="1" x14ac:dyDescent="0.35">
      <c r="A36" s="12"/>
      <c r="B36" s="12"/>
      <c r="C36" s="12"/>
      <c r="D36" s="12"/>
      <c r="E36" s="92"/>
      <c r="F36" s="3" t="s">
        <v>26</v>
      </c>
      <c r="G36" s="38"/>
      <c r="H36" s="38"/>
      <c r="I36" s="38"/>
      <c r="J36" s="38"/>
    </row>
    <row r="37" spans="1:10" ht="40.5" customHeight="1" x14ac:dyDescent="0.35">
      <c r="A37" s="12"/>
      <c r="B37" s="12"/>
      <c r="C37" s="12"/>
      <c r="D37" s="12"/>
      <c r="E37" s="92"/>
      <c r="F37" s="3" t="s">
        <v>29</v>
      </c>
      <c r="G37" s="38">
        <v>0</v>
      </c>
      <c r="H37" s="38">
        <v>-110000</v>
      </c>
      <c r="I37" s="38">
        <v>-110000</v>
      </c>
      <c r="J37" s="38">
        <v>-175000</v>
      </c>
    </row>
    <row r="38" spans="1:10" ht="37.5" customHeight="1" x14ac:dyDescent="0.35">
      <c r="A38" s="12"/>
      <c r="B38" s="12"/>
      <c r="C38" s="12"/>
      <c r="D38" s="12"/>
      <c r="E38" s="92"/>
      <c r="F38" s="3" t="s">
        <v>27</v>
      </c>
      <c r="G38" s="38"/>
      <c r="H38" s="38"/>
      <c r="I38" s="38"/>
      <c r="J38" s="38"/>
    </row>
    <row r="39" spans="1:10" ht="21.75" customHeight="1" x14ac:dyDescent="0.35">
      <c r="A39" s="12"/>
      <c r="B39" s="12"/>
      <c r="C39" s="12"/>
      <c r="D39" s="12"/>
      <c r="E39" s="92"/>
      <c r="F39" s="3" t="s">
        <v>23</v>
      </c>
      <c r="G39" s="38">
        <v>0</v>
      </c>
      <c r="H39" s="38">
        <v>-110000</v>
      </c>
      <c r="I39" s="38">
        <v>-110000</v>
      </c>
      <c r="J39" s="38">
        <v>-175000</v>
      </c>
    </row>
    <row r="40" spans="1:10" ht="21.75" customHeight="1" x14ac:dyDescent="0.35">
      <c r="A40" s="12"/>
      <c r="B40" s="12"/>
      <c r="C40" s="12"/>
      <c r="D40" s="12"/>
      <c r="E40" s="92"/>
      <c r="F40" s="3" t="s">
        <v>40</v>
      </c>
      <c r="G40" s="38">
        <v>0</v>
      </c>
      <c r="H40" s="38">
        <v>-110000</v>
      </c>
      <c r="I40" s="38">
        <v>-110000</v>
      </c>
      <c r="J40" s="38">
        <v>-175000</v>
      </c>
    </row>
    <row r="41" spans="1:10" ht="39" customHeight="1" x14ac:dyDescent="0.35">
      <c r="A41" s="12"/>
      <c r="B41" s="12"/>
      <c r="C41" s="12"/>
      <c r="D41" s="12"/>
      <c r="E41" s="92"/>
      <c r="F41" s="3" t="s">
        <v>75</v>
      </c>
      <c r="G41" s="38">
        <v>0</v>
      </c>
      <c r="H41" s="38">
        <v>-110000</v>
      </c>
      <c r="I41" s="38">
        <v>-110000</v>
      </c>
      <c r="J41" s="38">
        <v>-175000</v>
      </c>
    </row>
    <row r="42" spans="1:10" ht="33.75" customHeight="1" x14ac:dyDescent="0.35">
      <c r="A42" s="12"/>
      <c r="B42" s="12"/>
      <c r="C42" s="12"/>
      <c r="D42" s="12"/>
      <c r="E42" s="92"/>
      <c r="F42" s="3" t="s">
        <v>76</v>
      </c>
      <c r="G42" s="38">
        <v>0</v>
      </c>
      <c r="H42" s="38">
        <v>-110000</v>
      </c>
      <c r="I42" s="38">
        <v>-110000</v>
      </c>
      <c r="J42" s="38">
        <v>-175000</v>
      </c>
    </row>
    <row r="43" spans="1:10" ht="21.75" customHeight="1" x14ac:dyDescent="0.35">
      <c r="A43" s="12"/>
      <c r="B43" s="12"/>
      <c r="C43" s="12"/>
      <c r="D43" s="12"/>
      <c r="E43" s="92"/>
      <c r="F43" s="3" t="s">
        <v>77</v>
      </c>
      <c r="G43" s="38">
        <v>0</v>
      </c>
      <c r="H43" s="38">
        <v>-110000</v>
      </c>
      <c r="I43" s="38">
        <v>-110000</v>
      </c>
      <c r="J43" s="38">
        <v>-175000</v>
      </c>
    </row>
    <row r="44" spans="1:10" ht="66.75" customHeight="1" x14ac:dyDescent="0.35">
      <c r="A44" s="12"/>
      <c r="B44" s="12"/>
      <c r="C44" s="12"/>
      <c r="D44" s="12"/>
      <c r="E44" s="12">
        <v>11008</v>
      </c>
      <c r="F44" s="12" t="s">
        <v>57</v>
      </c>
      <c r="G44" s="38">
        <v>777000</v>
      </c>
      <c r="H44" s="38">
        <v>777000</v>
      </c>
      <c r="I44" s="38">
        <v>777000</v>
      </c>
      <c r="J44" s="38">
        <v>1036000</v>
      </c>
    </row>
    <row r="45" spans="1:10" ht="21.75" customHeight="1" x14ac:dyDescent="0.35">
      <c r="A45" s="12"/>
      <c r="B45" s="12"/>
      <c r="C45" s="12"/>
      <c r="D45" s="12"/>
      <c r="E45" s="12"/>
      <c r="F45" s="3" t="s">
        <v>26</v>
      </c>
      <c r="G45" s="38"/>
      <c r="H45" s="38"/>
      <c r="I45" s="38"/>
      <c r="J45" s="38"/>
    </row>
    <row r="46" spans="1:10" ht="37.5" customHeight="1" x14ac:dyDescent="0.35">
      <c r="A46" s="12"/>
      <c r="B46" s="12"/>
      <c r="C46" s="12"/>
      <c r="D46" s="12"/>
      <c r="E46" s="12"/>
      <c r="F46" s="3" t="s">
        <v>29</v>
      </c>
      <c r="G46" s="38">
        <v>777000</v>
      </c>
      <c r="H46" s="38">
        <v>777000</v>
      </c>
      <c r="I46" s="38">
        <v>777000</v>
      </c>
      <c r="J46" s="38">
        <v>1036000</v>
      </c>
    </row>
    <row r="47" spans="1:10" ht="39" customHeight="1" x14ac:dyDescent="0.35">
      <c r="A47" s="12"/>
      <c r="B47" s="12"/>
      <c r="C47" s="12"/>
      <c r="D47" s="12"/>
      <c r="E47" s="12"/>
      <c r="F47" s="3" t="s">
        <v>27</v>
      </c>
      <c r="G47" s="38"/>
      <c r="H47" s="38"/>
      <c r="I47" s="38"/>
      <c r="J47" s="38"/>
    </row>
    <row r="48" spans="1:10" ht="21.75" customHeight="1" x14ac:dyDescent="0.35">
      <c r="A48" s="12"/>
      <c r="B48" s="12"/>
      <c r="C48" s="12"/>
      <c r="D48" s="12"/>
      <c r="E48" s="12"/>
      <c r="F48" s="3" t="s">
        <v>23</v>
      </c>
      <c r="G48" s="38">
        <v>777000</v>
      </c>
      <c r="H48" s="38">
        <v>777000</v>
      </c>
      <c r="I48" s="38">
        <v>777000</v>
      </c>
      <c r="J48" s="38">
        <v>1036000</v>
      </c>
    </row>
    <row r="49" spans="1:10" ht="21.75" customHeight="1" x14ac:dyDescent="0.35">
      <c r="A49" s="12"/>
      <c r="B49" s="12"/>
      <c r="C49" s="12"/>
      <c r="D49" s="12"/>
      <c r="E49" s="12"/>
      <c r="F49" s="3" t="s">
        <v>40</v>
      </c>
      <c r="G49" s="38">
        <v>777000</v>
      </c>
      <c r="H49" s="38">
        <v>777000</v>
      </c>
      <c r="I49" s="38">
        <v>777000</v>
      </c>
      <c r="J49" s="38">
        <v>1036000</v>
      </c>
    </row>
    <row r="50" spans="1:10" ht="21.75" customHeight="1" x14ac:dyDescent="0.35">
      <c r="A50" s="12"/>
      <c r="B50" s="12"/>
      <c r="C50" s="12"/>
      <c r="D50" s="12"/>
      <c r="E50" s="12"/>
      <c r="F50" s="3" t="s">
        <v>44</v>
      </c>
      <c r="G50" s="38">
        <v>777000</v>
      </c>
      <c r="H50" s="38">
        <v>777000</v>
      </c>
      <c r="I50" s="38">
        <v>777000</v>
      </c>
      <c r="J50" s="38">
        <v>1036000</v>
      </c>
    </row>
    <row r="51" spans="1:10" ht="39" customHeight="1" x14ac:dyDescent="0.35">
      <c r="A51" s="12"/>
      <c r="B51" s="12"/>
      <c r="C51" s="12"/>
      <c r="D51" s="12"/>
      <c r="E51" s="12"/>
      <c r="F51" s="3" t="s">
        <v>45</v>
      </c>
      <c r="G51" s="38">
        <v>777000</v>
      </c>
      <c r="H51" s="38">
        <v>777000</v>
      </c>
      <c r="I51" s="38">
        <v>777000</v>
      </c>
      <c r="J51" s="38">
        <v>1036000</v>
      </c>
    </row>
    <row r="52" spans="1:10" ht="21" customHeight="1" x14ac:dyDescent="0.35">
      <c r="A52" s="12"/>
      <c r="B52" s="12"/>
      <c r="C52" s="12"/>
      <c r="D52" s="12"/>
      <c r="E52" s="12"/>
      <c r="F52" s="17" t="s">
        <v>56</v>
      </c>
      <c r="G52" s="38">
        <v>777000</v>
      </c>
      <c r="H52" s="38">
        <v>777000</v>
      </c>
      <c r="I52" s="38">
        <v>777000</v>
      </c>
      <c r="J52" s="38">
        <v>1036000</v>
      </c>
    </row>
    <row r="53" spans="1:10" ht="29.25" customHeight="1" x14ac:dyDescent="0.35">
      <c r="A53" s="14" t="s">
        <v>34</v>
      </c>
      <c r="B53" s="85"/>
      <c r="C53" s="85"/>
      <c r="D53" s="85"/>
      <c r="E53" s="85"/>
      <c r="F53" s="14" t="s">
        <v>180</v>
      </c>
      <c r="G53" s="39">
        <f>SUM(G55)</f>
        <v>-662000</v>
      </c>
      <c r="H53" s="39">
        <f t="shared" ref="H53:J53" si="7">SUM(H55)</f>
        <v>-228000</v>
      </c>
      <c r="I53" s="39">
        <f t="shared" si="7"/>
        <v>72000</v>
      </c>
      <c r="J53" s="39">
        <f t="shared" si="7"/>
        <v>0</v>
      </c>
    </row>
    <row r="54" spans="1:10" ht="22.5" customHeight="1" x14ac:dyDescent="0.35">
      <c r="A54" s="85"/>
      <c r="B54" s="85"/>
      <c r="C54" s="85"/>
      <c r="D54" s="85"/>
      <c r="E54" s="85"/>
      <c r="F54" s="12" t="s">
        <v>24</v>
      </c>
      <c r="G54" s="38"/>
      <c r="H54" s="39"/>
      <c r="I54" s="39"/>
      <c r="J54" s="39"/>
    </row>
    <row r="55" spans="1:10" ht="44.25" customHeight="1" x14ac:dyDescent="0.35">
      <c r="A55" s="12"/>
      <c r="B55" s="14" t="s">
        <v>181</v>
      </c>
      <c r="C55" s="12"/>
      <c r="D55" s="12"/>
      <c r="E55" s="92"/>
      <c r="F55" s="14" t="s">
        <v>182</v>
      </c>
      <c r="G55" s="39">
        <f>SUM(G57)</f>
        <v>-662000</v>
      </c>
      <c r="H55" s="39">
        <f t="shared" ref="H55:J55" si="8">SUM(H57)</f>
        <v>-228000</v>
      </c>
      <c r="I55" s="39">
        <f t="shared" si="8"/>
        <v>72000</v>
      </c>
      <c r="J55" s="39">
        <f t="shared" si="8"/>
        <v>0</v>
      </c>
    </row>
    <row r="56" spans="1:10" ht="21.75" customHeight="1" x14ac:dyDescent="0.35">
      <c r="A56" s="12"/>
      <c r="B56" s="12"/>
      <c r="C56" s="12"/>
      <c r="D56" s="12"/>
      <c r="E56" s="92"/>
      <c r="F56" s="12" t="s">
        <v>24</v>
      </c>
      <c r="G56" s="39"/>
      <c r="H56" s="39"/>
      <c r="I56" s="39"/>
      <c r="J56" s="39"/>
    </row>
    <row r="57" spans="1:10" ht="35.25" customHeight="1" x14ac:dyDescent="0.35">
      <c r="A57" s="12"/>
      <c r="B57" s="12"/>
      <c r="C57" s="12" t="s">
        <v>25</v>
      </c>
      <c r="D57" s="12"/>
      <c r="E57" s="92"/>
      <c r="F57" s="12" t="s">
        <v>182</v>
      </c>
      <c r="G57" s="39">
        <f>SUM(G59)</f>
        <v>-662000</v>
      </c>
      <c r="H57" s="39">
        <f t="shared" ref="H57:J57" si="9">SUM(H59)</f>
        <v>-228000</v>
      </c>
      <c r="I57" s="39">
        <f t="shared" si="9"/>
        <v>72000</v>
      </c>
      <c r="J57" s="39">
        <f t="shared" si="9"/>
        <v>0</v>
      </c>
    </row>
    <row r="58" spans="1:10" ht="21.75" customHeight="1" x14ac:dyDescent="0.35">
      <c r="A58" s="12"/>
      <c r="B58" s="85"/>
      <c r="C58" s="85"/>
      <c r="D58" s="85"/>
      <c r="E58" s="85"/>
      <c r="F58" s="12" t="s">
        <v>24</v>
      </c>
      <c r="G58" s="38"/>
      <c r="H58" s="38"/>
      <c r="I58" s="38"/>
      <c r="J58" s="38"/>
    </row>
    <row r="59" spans="1:10" ht="54" customHeight="1" x14ac:dyDescent="0.35">
      <c r="A59" s="12"/>
      <c r="B59" s="12"/>
      <c r="C59" s="12"/>
      <c r="D59" s="12">
        <v>1119</v>
      </c>
      <c r="E59" s="92"/>
      <c r="F59" s="12" t="s">
        <v>175</v>
      </c>
      <c r="G59" s="38">
        <f>SUM(G61)</f>
        <v>-662000</v>
      </c>
      <c r="H59" s="38">
        <f t="shared" ref="H59:I59" si="10">SUM(H61)</f>
        <v>-228000</v>
      </c>
      <c r="I59" s="38">
        <f t="shared" si="10"/>
        <v>72000</v>
      </c>
      <c r="J59" s="38">
        <f t="shared" ref="J59" si="11">SUM(J61+J70+J79+J88)</f>
        <v>0</v>
      </c>
    </row>
    <row r="60" spans="1:10" ht="21.75" customHeight="1" x14ac:dyDescent="0.35">
      <c r="A60" s="12"/>
      <c r="B60" s="12"/>
      <c r="C60" s="12"/>
      <c r="D60" s="12"/>
      <c r="E60" s="92"/>
      <c r="F60" s="3" t="s">
        <v>24</v>
      </c>
      <c r="G60" s="36"/>
      <c r="H60" s="36"/>
      <c r="I60" s="35"/>
      <c r="J60" s="37"/>
    </row>
    <row r="61" spans="1:10" ht="97.5" customHeight="1" x14ac:dyDescent="0.35">
      <c r="A61" s="12"/>
      <c r="B61" s="12"/>
      <c r="C61" s="12"/>
      <c r="D61" s="12"/>
      <c r="E61" s="12">
        <v>11001</v>
      </c>
      <c r="F61" s="12" t="s">
        <v>178</v>
      </c>
      <c r="G61" s="38">
        <f>SUM(G63)</f>
        <v>-662000</v>
      </c>
      <c r="H61" s="38">
        <f t="shared" ref="H61:J61" si="12">SUM(H63)</f>
        <v>-228000</v>
      </c>
      <c r="I61" s="38">
        <f t="shared" si="12"/>
        <v>72000</v>
      </c>
      <c r="J61" s="38">
        <f t="shared" si="12"/>
        <v>0</v>
      </c>
    </row>
    <row r="62" spans="1:10" ht="21.75" customHeight="1" x14ac:dyDescent="0.35">
      <c r="A62" s="12"/>
      <c r="B62" s="12"/>
      <c r="C62" s="12"/>
      <c r="D62" s="12"/>
      <c r="E62" s="12"/>
      <c r="F62" s="3" t="s">
        <v>26</v>
      </c>
      <c r="G62" s="38"/>
      <c r="H62" s="38"/>
      <c r="I62" s="38"/>
      <c r="J62" s="38"/>
    </row>
    <row r="63" spans="1:10" ht="37.5" customHeight="1" x14ac:dyDescent="0.35">
      <c r="A63" s="12"/>
      <c r="B63" s="12"/>
      <c r="C63" s="12"/>
      <c r="D63" s="12"/>
      <c r="E63" s="12"/>
      <c r="F63" s="3" t="s">
        <v>29</v>
      </c>
      <c r="G63" s="38">
        <f>SUM(G65)</f>
        <v>-662000</v>
      </c>
      <c r="H63" s="38">
        <f t="shared" ref="H63:J63" si="13">SUM(H65)</f>
        <v>-228000</v>
      </c>
      <c r="I63" s="38">
        <f t="shared" si="13"/>
        <v>72000</v>
      </c>
      <c r="J63" s="38">
        <f t="shared" si="13"/>
        <v>0</v>
      </c>
    </row>
    <row r="64" spans="1:10" ht="39" customHeight="1" x14ac:dyDescent="0.35">
      <c r="A64" s="12"/>
      <c r="B64" s="12"/>
      <c r="C64" s="12"/>
      <c r="D64" s="12"/>
      <c r="E64" s="12"/>
      <c r="F64" s="3" t="s">
        <v>27</v>
      </c>
      <c r="G64" s="38"/>
      <c r="H64" s="38"/>
      <c r="I64" s="38"/>
      <c r="J64" s="38"/>
    </row>
    <row r="65" spans="1:10" ht="21.75" customHeight="1" x14ac:dyDescent="0.35">
      <c r="A65" s="12"/>
      <c r="B65" s="12"/>
      <c r="C65" s="12"/>
      <c r="D65" s="12"/>
      <c r="E65" s="12"/>
      <c r="F65" s="3" t="s">
        <v>23</v>
      </c>
      <c r="G65" s="38">
        <v>-662000</v>
      </c>
      <c r="H65" s="38">
        <v>-228000</v>
      </c>
      <c r="I65" s="38">
        <v>72000</v>
      </c>
      <c r="J65" s="38">
        <v>0</v>
      </c>
    </row>
    <row r="66" spans="1:10" ht="21.75" customHeight="1" x14ac:dyDescent="0.35">
      <c r="A66" s="12"/>
      <c r="B66" s="12"/>
      <c r="C66" s="12"/>
      <c r="D66" s="12"/>
      <c r="E66" s="12"/>
      <c r="F66" s="3" t="s">
        <v>40</v>
      </c>
      <c r="G66" s="38">
        <v>-662000</v>
      </c>
      <c r="H66" s="38">
        <v>-228000</v>
      </c>
      <c r="I66" s="38">
        <v>72000</v>
      </c>
      <c r="J66" s="38">
        <v>0</v>
      </c>
    </row>
    <row r="67" spans="1:10" ht="21.75" customHeight="1" x14ac:dyDescent="0.35">
      <c r="A67" s="12"/>
      <c r="B67" s="12"/>
      <c r="C67" s="12"/>
      <c r="D67" s="12"/>
      <c r="E67" s="12"/>
      <c r="F67" s="3" t="s">
        <v>80</v>
      </c>
      <c r="G67" s="38">
        <v>-662000</v>
      </c>
      <c r="H67" s="38">
        <v>-228000</v>
      </c>
      <c r="I67" s="38">
        <v>72000</v>
      </c>
      <c r="J67" s="38">
        <v>0</v>
      </c>
    </row>
    <row r="68" spans="1:10" ht="39" customHeight="1" x14ac:dyDescent="0.35">
      <c r="A68" s="12"/>
      <c r="B68" s="12"/>
      <c r="C68" s="12"/>
      <c r="D68" s="12"/>
      <c r="E68" s="12"/>
      <c r="F68" s="3" t="s">
        <v>183</v>
      </c>
      <c r="G68" s="38">
        <v>-662000</v>
      </c>
      <c r="H68" s="38">
        <v>-228000</v>
      </c>
      <c r="I68" s="38">
        <v>72000</v>
      </c>
      <c r="J68" s="38">
        <v>0</v>
      </c>
    </row>
    <row r="69" spans="1:10" ht="31.2" x14ac:dyDescent="0.35">
      <c r="A69" s="14" t="s">
        <v>78</v>
      </c>
      <c r="B69" s="12"/>
      <c r="C69" s="12"/>
      <c r="D69" s="12"/>
      <c r="E69" s="92"/>
      <c r="F69" s="14" t="s">
        <v>79</v>
      </c>
      <c r="G69" s="39">
        <f>SUM(G71)</f>
        <v>0</v>
      </c>
      <c r="H69" s="39">
        <f t="shared" ref="H69:J69" si="14">SUM(H71)</f>
        <v>0</v>
      </c>
      <c r="I69" s="39">
        <f t="shared" si="14"/>
        <v>0</v>
      </c>
      <c r="J69" s="39">
        <f t="shared" si="14"/>
        <v>0</v>
      </c>
    </row>
    <row r="70" spans="1:10" ht="23.25" customHeight="1" x14ac:dyDescent="0.35">
      <c r="A70" s="12"/>
      <c r="B70" s="12"/>
      <c r="C70" s="12"/>
      <c r="D70" s="12"/>
      <c r="E70" s="92"/>
      <c r="F70" s="12" t="s">
        <v>24</v>
      </c>
      <c r="G70" s="38"/>
      <c r="H70" s="38"/>
      <c r="I70" s="38"/>
      <c r="J70" s="38"/>
    </row>
    <row r="71" spans="1:10" ht="23.25" customHeight="1" x14ac:dyDescent="0.35">
      <c r="A71" s="12"/>
      <c r="B71" s="14" t="s">
        <v>25</v>
      </c>
      <c r="C71" s="12"/>
      <c r="D71" s="12"/>
      <c r="E71" s="92"/>
      <c r="F71" s="12" t="s">
        <v>69</v>
      </c>
      <c r="G71" s="38">
        <f>SUM(G73)</f>
        <v>0</v>
      </c>
      <c r="H71" s="38">
        <f t="shared" ref="H71:J71" si="15">SUM(H73)</f>
        <v>0</v>
      </c>
      <c r="I71" s="38">
        <f t="shared" si="15"/>
        <v>0</v>
      </c>
      <c r="J71" s="38">
        <f t="shared" si="15"/>
        <v>0</v>
      </c>
    </row>
    <row r="72" spans="1:10" ht="23.25" customHeight="1" x14ac:dyDescent="0.35">
      <c r="A72" s="12"/>
      <c r="B72" s="12"/>
      <c r="C72" s="12"/>
      <c r="D72" s="12"/>
      <c r="E72" s="92"/>
      <c r="F72" s="12" t="s">
        <v>24</v>
      </c>
      <c r="G72" s="38"/>
      <c r="H72" s="38"/>
      <c r="I72" s="38"/>
      <c r="J72" s="38"/>
    </row>
    <row r="73" spans="1:10" ht="23.25" customHeight="1" x14ac:dyDescent="0.35">
      <c r="A73" s="12"/>
      <c r="B73" s="12"/>
      <c r="C73" s="14" t="s">
        <v>25</v>
      </c>
      <c r="D73" s="12"/>
      <c r="E73" s="92"/>
      <c r="F73" s="12" t="s">
        <v>69</v>
      </c>
      <c r="G73" s="38">
        <f>SUM(G75+G83)</f>
        <v>0</v>
      </c>
      <c r="H73" s="38">
        <f t="shared" ref="H73:J73" si="16">SUM(H75+H83)</f>
        <v>0</v>
      </c>
      <c r="I73" s="38">
        <f t="shared" si="16"/>
        <v>0</v>
      </c>
      <c r="J73" s="38">
        <f t="shared" si="16"/>
        <v>0</v>
      </c>
    </row>
    <row r="74" spans="1:10" ht="23.25" customHeight="1" x14ac:dyDescent="0.35">
      <c r="A74" s="12"/>
      <c r="B74" s="12"/>
      <c r="C74" s="3"/>
      <c r="D74" s="12"/>
      <c r="E74" s="92"/>
      <c r="F74" s="12" t="s">
        <v>24</v>
      </c>
      <c r="G74" s="38"/>
      <c r="H74" s="38"/>
      <c r="I74" s="38"/>
      <c r="J74" s="38"/>
    </row>
    <row r="75" spans="1:10" ht="23.25" customHeight="1" x14ac:dyDescent="0.35">
      <c r="A75" s="12"/>
      <c r="B75" s="12"/>
      <c r="C75" s="3"/>
      <c r="D75" s="12" t="s">
        <v>68</v>
      </c>
      <c r="E75" s="92" t="s">
        <v>72</v>
      </c>
      <c r="F75" s="12" t="s">
        <v>69</v>
      </c>
      <c r="G75" s="38">
        <f>1036000*75/100</f>
        <v>777000</v>
      </c>
      <c r="H75" s="38">
        <f t="shared" ref="H75:I75" si="17">1036000*75/100</f>
        <v>777000</v>
      </c>
      <c r="I75" s="38">
        <f t="shared" si="17"/>
        <v>777000</v>
      </c>
      <c r="J75" s="38">
        <v>1036000</v>
      </c>
    </row>
    <row r="76" spans="1:10" ht="23.25" customHeight="1" x14ac:dyDescent="0.35">
      <c r="A76" s="12"/>
      <c r="B76" s="12"/>
      <c r="C76" s="3"/>
      <c r="D76" s="12"/>
      <c r="E76" s="92"/>
      <c r="F76" s="12" t="s">
        <v>26</v>
      </c>
      <c r="G76" s="38"/>
      <c r="H76" s="38"/>
      <c r="I76" s="38"/>
      <c r="J76" s="38"/>
    </row>
    <row r="77" spans="1:10" ht="23.25" customHeight="1" x14ac:dyDescent="0.35">
      <c r="A77" s="12"/>
      <c r="B77" s="12"/>
      <c r="C77" s="3"/>
      <c r="D77" s="12"/>
      <c r="E77" s="92"/>
      <c r="F77" s="13" t="s">
        <v>67</v>
      </c>
      <c r="G77" s="38">
        <f>1036000*75/100</f>
        <v>777000</v>
      </c>
      <c r="H77" s="38">
        <f t="shared" ref="H77:I77" si="18">1036000*75/100</f>
        <v>777000</v>
      </c>
      <c r="I77" s="38">
        <f t="shared" si="18"/>
        <v>777000</v>
      </c>
      <c r="J77" s="38">
        <v>1036000</v>
      </c>
    </row>
    <row r="78" spans="1:10" ht="42.75" customHeight="1" x14ac:dyDescent="0.35">
      <c r="A78" s="12"/>
      <c r="B78" s="12"/>
      <c r="C78" s="3"/>
      <c r="D78" s="12"/>
      <c r="E78" s="92"/>
      <c r="F78" s="12" t="s">
        <v>27</v>
      </c>
      <c r="G78" s="38"/>
      <c r="H78" s="38"/>
      <c r="I78" s="38"/>
      <c r="J78" s="38"/>
    </row>
    <row r="79" spans="1:10" ht="23.25" customHeight="1" x14ac:dyDescent="0.35">
      <c r="A79" s="12"/>
      <c r="B79" s="12"/>
      <c r="C79" s="3"/>
      <c r="D79" s="12"/>
      <c r="E79" s="92"/>
      <c r="F79" s="12" t="s">
        <v>23</v>
      </c>
      <c r="G79" s="38">
        <f>1036000*75/100</f>
        <v>777000</v>
      </c>
      <c r="H79" s="38">
        <f t="shared" ref="H79:I82" si="19">1036000*75/100</f>
        <v>777000</v>
      </c>
      <c r="I79" s="38">
        <f t="shared" si="19"/>
        <v>777000</v>
      </c>
      <c r="J79" s="38">
        <v>1036000</v>
      </c>
    </row>
    <row r="80" spans="1:10" ht="23.25" customHeight="1" x14ac:dyDescent="0.35">
      <c r="A80" s="12"/>
      <c r="B80" s="12"/>
      <c r="C80" s="3"/>
      <c r="D80" s="12"/>
      <c r="E80" s="92"/>
      <c r="F80" s="12" t="s">
        <v>40</v>
      </c>
      <c r="G80" s="38">
        <f>1036000*75/100</f>
        <v>777000</v>
      </c>
      <c r="H80" s="38">
        <f t="shared" si="19"/>
        <v>777000</v>
      </c>
      <c r="I80" s="38">
        <f t="shared" si="19"/>
        <v>777000</v>
      </c>
      <c r="J80" s="38">
        <v>1036000</v>
      </c>
    </row>
    <row r="81" spans="1:10" ht="23.25" customHeight="1" x14ac:dyDescent="0.35">
      <c r="A81" s="12"/>
      <c r="B81" s="12"/>
      <c r="C81" s="3"/>
      <c r="D81" s="12"/>
      <c r="E81" s="92"/>
      <c r="F81" s="12" t="s">
        <v>80</v>
      </c>
      <c r="G81" s="38">
        <f>1036000*75/100</f>
        <v>777000</v>
      </c>
      <c r="H81" s="38">
        <f t="shared" si="19"/>
        <v>777000</v>
      </c>
      <c r="I81" s="38">
        <f t="shared" si="19"/>
        <v>777000</v>
      </c>
      <c r="J81" s="38">
        <v>1036000</v>
      </c>
    </row>
    <row r="82" spans="1:10" ht="23.25" customHeight="1" x14ac:dyDescent="0.35">
      <c r="D82" s="33"/>
      <c r="E82" s="34"/>
      <c r="F82" s="12" t="s">
        <v>81</v>
      </c>
      <c r="G82" s="38">
        <f>1036000*75/100</f>
        <v>777000</v>
      </c>
      <c r="H82" s="38">
        <f t="shared" si="19"/>
        <v>777000</v>
      </c>
      <c r="I82" s="38">
        <f t="shared" si="19"/>
        <v>777000</v>
      </c>
      <c r="J82" s="38">
        <v>1036000</v>
      </c>
    </row>
    <row r="83" spans="1:10" ht="23.25" customHeight="1" x14ac:dyDescent="0.35">
      <c r="A83" s="12"/>
      <c r="B83" s="12"/>
      <c r="C83" s="3"/>
      <c r="D83" s="12" t="s">
        <v>68</v>
      </c>
      <c r="E83" s="92" t="s">
        <v>72</v>
      </c>
      <c r="F83" s="12" t="s">
        <v>69</v>
      </c>
      <c r="G83" s="38">
        <f>-1036000*75/100</f>
        <v>-777000</v>
      </c>
      <c r="H83" s="38">
        <f t="shared" ref="H83:I83" si="20">-1036000*75/100</f>
        <v>-777000</v>
      </c>
      <c r="I83" s="38">
        <f t="shared" si="20"/>
        <v>-777000</v>
      </c>
      <c r="J83" s="38">
        <v>-1036000</v>
      </c>
    </row>
    <row r="84" spans="1:10" ht="23.25" customHeight="1" x14ac:dyDescent="0.35">
      <c r="A84" s="12"/>
      <c r="B84" s="12"/>
      <c r="C84" s="3"/>
      <c r="D84" s="12"/>
      <c r="E84" s="92"/>
      <c r="F84" s="12" t="s">
        <v>26</v>
      </c>
      <c r="G84" s="38"/>
      <c r="H84" s="38"/>
      <c r="I84" s="38"/>
      <c r="J84" s="38"/>
    </row>
    <row r="85" spans="1:10" ht="23.25" customHeight="1" x14ac:dyDescent="0.35">
      <c r="A85" s="12"/>
      <c r="B85" s="12"/>
      <c r="C85" s="3"/>
      <c r="D85" s="12"/>
      <c r="E85" s="92"/>
      <c r="F85" s="13" t="s">
        <v>67</v>
      </c>
      <c r="G85" s="38">
        <f>-1036000*75/100</f>
        <v>-777000</v>
      </c>
      <c r="H85" s="38">
        <f t="shared" ref="H85:I85" si="21">-1036000*75/100</f>
        <v>-777000</v>
      </c>
      <c r="I85" s="38">
        <f t="shared" si="21"/>
        <v>-777000</v>
      </c>
      <c r="J85" s="38">
        <v>-1036000</v>
      </c>
    </row>
    <row r="86" spans="1:10" ht="41.25" customHeight="1" x14ac:dyDescent="0.35">
      <c r="A86" s="12"/>
      <c r="B86" s="12"/>
      <c r="C86" s="3"/>
      <c r="D86" s="12"/>
      <c r="E86" s="92"/>
      <c r="F86" s="12" t="s">
        <v>27</v>
      </c>
      <c r="G86" s="38"/>
      <c r="H86" s="38"/>
      <c r="I86" s="38"/>
      <c r="J86" s="38"/>
    </row>
    <row r="87" spans="1:10" ht="23.25" customHeight="1" x14ac:dyDescent="0.35">
      <c r="A87" s="12"/>
      <c r="B87" s="12"/>
      <c r="C87" s="3"/>
      <c r="D87" s="12"/>
      <c r="E87" s="92"/>
      <c r="F87" s="12" t="s">
        <v>23</v>
      </c>
      <c r="G87" s="38">
        <f t="shared" ref="G87:I90" si="22">-1036000*75/100</f>
        <v>-777000</v>
      </c>
      <c r="H87" s="38">
        <f t="shared" si="22"/>
        <v>-777000</v>
      </c>
      <c r="I87" s="38">
        <f t="shared" si="22"/>
        <v>-777000</v>
      </c>
      <c r="J87" s="38">
        <v>-1036000</v>
      </c>
    </row>
    <row r="88" spans="1:10" ht="23.25" customHeight="1" x14ac:dyDescent="0.35">
      <c r="A88" s="12"/>
      <c r="B88" s="12"/>
      <c r="C88" s="3"/>
      <c r="D88" s="12"/>
      <c r="E88" s="92"/>
      <c r="F88" s="12" t="s">
        <v>40</v>
      </c>
      <c r="G88" s="38">
        <f t="shared" si="22"/>
        <v>-777000</v>
      </c>
      <c r="H88" s="38">
        <f t="shared" si="22"/>
        <v>-777000</v>
      </c>
      <c r="I88" s="38">
        <f t="shared" si="22"/>
        <v>-777000</v>
      </c>
      <c r="J88" s="38">
        <v>-1036000</v>
      </c>
    </row>
    <row r="89" spans="1:10" ht="23.25" customHeight="1" x14ac:dyDescent="0.35">
      <c r="A89" s="12"/>
      <c r="B89" s="12"/>
      <c r="C89" s="12"/>
      <c r="D89" s="12"/>
      <c r="E89" s="92"/>
      <c r="F89" s="12" t="s">
        <v>80</v>
      </c>
      <c r="G89" s="38">
        <f t="shared" si="22"/>
        <v>-777000</v>
      </c>
      <c r="H89" s="38">
        <f t="shared" si="22"/>
        <v>-777000</v>
      </c>
      <c r="I89" s="38">
        <f t="shared" si="22"/>
        <v>-777000</v>
      </c>
      <c r="J89" s="38">
        <v>-1036000</v>
      </c>
    </row>
    <row r="90" spans="1:10" ht="23.25" customHeight="1" x14ac:dyDescent="0.35">
      <c r="A90" s="33"/>
      <c r="B90" s="33"/>
      <c r="C90" s="33"/>
      <c r="D90" s="33"/>
      <c r="E90" s="34"/>
      <c r="F90" s="12" t="s">
        <v>81</v>
      </c>
      <c r="G90" s="38">
        <f>-1036000*75/100</f>
        <v>-777000</v>
      </c>
      <c r="H90" s="38">
        <f t="shared" si="22"/>
        <v>-777000</v>
      </c>
      <c r="I90" s="38">
        <f t="shared" si="22"/>
        <v>-777000</v>
      </c>
      <c r="J90" s="38">
        <v>-1036000</v>
      </c>
    </row>
  </sheetData>
  <mergeCells count="10">
    <mergeCell ref="I2:J2"/>
    <mergeCell ref="B3:J3"/>
    <mergeCell ref="A5:C6"/>
    <mergeCell ref="D5:E6"/>
    <mergeCell ref="F5:F7"/>
    <mergeCell ref="J6:J7"/>
    <mergeCell ref="I6:I7"/>
    <mergeCell ref="G6:G7"/>
    <mergeCell ref="H6:H7"/>
    <mergeCell ref="G5:J5"/>
  </mergeCells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view="pageBreakPreview" zoomScale="143" zoomScaleNormal="100" zoomScaleSheetLayoutView="190" workbookViewId="0">
      <selection activeCell="F4" sqref="F4"/>
    </sheetView>
  </sheetViews>
  <sheetFormatPr defaultRowHeight="13.2" x14ac:dyDescent="0.25"/>
  <cols>
    <col min="2" max="2" width="12.6640625" customWidth="1"/>
    <col min="3" max="3" width="13" customWidth="1"/>
    <col min="4" max="4" width="16.5546875" customWidth="1"/>
    <col min="5" max="5" width="15.33203125" customWidth="1"/>
    <col min="6" max="6" width="39.33203125" customWidth="1"/>
    <col min="7" max="7" width="30.88671875" customWidth="1"/>
  </cols>
  <sheetData>
    <row r="1" spans="1:7" ht="15.6" x14ac:dyDescent="0.35">
      <c r="G1" s="18" t="s">
        <v>49</v>
      </c>
    </row>
    <row r="2" spans="1:7" ht="58.5" customHeight="1" x14ac:dyDescent="0.25">
      <c r="B2" s="88"/>
      <c r="C2" s="89"/>
      <c r="D2" s="89"/>
      <c r="E2" s="88"/>
      <c r="F2" s="120" t="s">
        <v>74</v>
      </c>
      <c r="G2" s="120"/>
    </row>
    <row r="3" spans="1:7" ht="42" customHeight="1" x14ac:dyDescent="0.25">
      <c r="B3" s="121" t="s">
        <v>190</v>
      </c>
      <c r="C3" s="121"/>
      <c r="D3" s="121"/>
      <c r="E3" s="121"/>
      <c r="F3" s="121"/>
      <c r="G3" s="121"/>
    </row>
    <row r="4" spans="1:7" ht="42" customHeight="1" x14ac:dyDescent="0.35">
      <c r="B4" s="86"/>
      <c r="C4" s="86"/>
      <c r="D4" s="86"/>
      <c r="E4" s="86"/>
      <c r="F4" s="86"/>
      <c r="G4" s="90" t="s">
        <v>168</v>
      </c>
    </row>
    <row r="5" spans="1:7" ht="42" customHeight="1" x14ac:dyDescent="0.25">
      <c r="A5" s="116" t="s">
        <v>50</v>
      </c>
      <c r="B5" s="116"/>
      <c r="C5" s="116" t="s">
        <v>51</v>
      </c>
      <c r="D5" s="116"/>
      <c r="E5" s="116"/>
      <c r="F5" s="116" t="s">
        <v>52</v>
      </c>
      <c r="G5" s="87" t="s">
        <v>53</v>
      </c>
    </row>
    <row r="6" spans="1:7" ht="14.25" customHeight="1" x14ac:dyDescent="0.25">
      <c r="A6" s="116"/>
      <c r="B6" s="116"/>
      <c r="C6" s="116"/>
      <c r="D6" s="116"/>
      <c r="E6" s="116"/>
      <c r="F6" s="116"/>
      <c r="G6" s="122" t="s">
        <v>4</v>
      </c>
    </row>
    <row r="7" spans="1:7" ht="51.75" customHeight="1" x14ac:dyDescent="0.25">
      <c r="A7" s="84" t="s">
        <v>1</v>
      </c>
      <c r="B7" s="84" t="s">
        <v>2</v>
      </c>
      <c r="C7" s="116"/>
      <c r="D7" s="116"/>
      <c r="E7" s="116"/>
      <c r="F7" s="116"/>
      <c r="G7" s="122"/>
    </row>
    <row r="8" spans="1:7" x14ac:dyDescent="0.25">
      <c r="A8" s="19">
        <v>1</v>
      </c>
      <c r="B8" s="19">
        <v>2</v>
      </c>
      <c r="C8" s="123">
        <v>3</v>
      </c>
      <c r="D8" s="123"/>
      <c r="E8" s="123"/>
      <c r="F8" s="19">
        <v>4</v>
      </c>
      <c r="G8" s="20">
        <v>5</v>
      </c>
    </row>
    <row r="9" spans="1:7" ht="15" x14ac:dyDescent="0.25">
      <c r="A9" s="124" t="s">
        <v>28</v>
      </c>
      <c r="B9" s="125"/>
      <c r="C9" s="125"/>
      <c r="D9" s="125"/>
      <c r="E9" s="125"/>
      <c r="F9" s="126"/>
      <c r="G9" s="21">
        <f>SUM(G10)</f>
        <v>912000</v>
      </c>
    </row>
    <row r="10" spans="1:7" ht="34.5" customHeight="1" x14ac:dyDescent="0.25">
      <c r="A10" s="22">
        <v>1043</v>
      </c>
      <c r="B10" s="127" t="s">
        <v>37</v>
      </c>
      <c r="C10" s="128"/>
      <c r="D10" s="128"/>
      <c r="E10" s="129"/>
      <c r="F10" s="23"/>
      <c r="G10" s="29">
        <f>SUM(G11+G14)</f>
        <v>912000</v>
      </c>
    </row>
    <row r="11" spans="1:7" s="26" customFormat="1" ht="30" x14ac:dyDescent="0.35">
      <c r="A11" s="24"/>
      <c r="B11" s="25">
        <v>11005</v>
      </c>
      <c r="C11" s="130" t="s">
        <v>55</v>
      </c>
      <c r="D11" s="131"/>
      <c r="E11" s="132"/>
      <c r="F11" s="28" t="s">
        <v>28</v>
      </c>
      <c r="G11" s="30">
        <v>-124000</v>
      </c>
    </row>
    <row r="12" spans="1:7" ht="31.5" customHeight="1" x14ac:dyDescent="0.25">
      <c r="A12" s="41"/>
      <c r="B12" s="42"/>
      <c r="C12" s="117" t="s">
        <v>82</v>
      </c>
      <c r="D12" s="118"/>
      <c r="E12" s="119"/>
      <c r="F12" s="43"/>
      <c r="G12" s="44"/>
    </row>
    <row r="13" spans="1:7" ht="31.5" customHeight="1" x14ac:dyDescent="0.25">
      <c r="A13" s="41"/>
      <c r="B13" s="42"/>
      <c r="C13" s="117"/>
      <c r="D13" s="118"/>
      <c r="E13" s="119"/>
      <c r="F13" s="27" t="s">
        <v>54</v>
      </c>
      <c r="G13" s="46">
        <v>-124000</v>
      </c>
    </row>
    <row r="14" spans="1:7" s="26" customFormat="1" ht="43.5" customHeight="1" x14ac:dyDescent="0.35">
      <c r="A14" s="24"/>
      <c r="B14" s="25">
        <v>11008</v>
      </c>
      <c r="C14" s="130" t="s">
        <v>57</v>
      </c>
      <c r="D14" s="131"/>
      <c r="E14" s="132"/>
      <c r="F14" s="28" t="s">
        <v>28</v>
      </c>
      <c r="G14" s="29">
        <v>1036000</v>
      </c>
    </row>
    <row r="15" spans="1:7" ht="31.5" customHeight="1" x14ac:dyDescent="0.25">
      <c r="A15" s="41"/>
      <c r="B15" s="42"/>
      <c r="C15" s="117" t="s">
        <v>82</v>
      </c>
      <c r="D15" s="118"/>
      <c r="E15" s="119"/>
      <c r="F15" s="43"/>
      <c r="G15" s="44"/>
    </row>
    <row r="16" spans="1:7" ht="31.5" customHeight="1" x14ac:dyDescent="0.25">
      <c r="A16" s="41"/>
      <c r="B16" s="42"/>
      <c r="C16" s="117"/>
      <c r="D16" s="118"/>
      <c r="E16" s="119"/>
      <c r="F16" s="27" t="s">
        <v>54</v>
      </c>
      <c r="G16" s="45">
        <v>1036000</v>
      </c>
    </row>
  </sheetData>
  <mergeCells count="15">
    <mergeCell ref="C5:E7"/>
    <mergeCell ref="F5:F7"/>
    <mergeCell ref="C15:E15"/>
    <mergeCell ref="C16:E16"/>
    <mergeCell ref="F2:G2"/>
    <mergeCell ref="B3:G3"/>
    <mergeCell ref="G6:G7"/>
    <mergeCell ref="C8:E8"/>
    <mergeCell ref="A9:F9"/>
    <mergeCell ref="B10:E10"/>
    <mergeCell ref="C14:E14"/>
    <mergeCell ref="C11:E11"/>
    <mergeCell ref="C12:E12"/>
    <mergeCell ref="C13:E13"/>
    <mergeCell ref="A5:B6"/>
  </mergeCells>
  <pageMargins left="0.7" right="0.7" top="0.75" bottom="0.75" header="0.3" footer="0.3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view="pageBreakPreview" topLeftCell="A113" zoomScale="130" zoomScaleNormal="130" zoomScaleSheetLayoutView="130" workbookViewId="0">
      <selection activeCell="C116" sqref="C116:F116"/>
    </sheetView>
  </sheetViews>
  <sheetFormatPr defaultColWidth="9.109375" defaultRowHeight="15" x14ac:dyDescent="0.25"/>
  <cols>
    <col min="1" max="1" width="28.5546875" style="31" customWidth="1"/>
    <col min="2" max="2" width="59.109375" style="31" customWidth="1"/>
    <col min="3" max="3" width="17.109375" style="31" customWidth="1"/>
    <col min="4" max="4" width="16.44140625" style="31" customWidth="1"/>
    <col min="5" max="5" width="16.5546875" style="31" customWidth="1"/>
    <col min="6" max="6" width="16.109375" style="31" customWidth="1"/>
    <col min="7" max="16384" width="9.109375" style="31"/>
  </cols>
  <sheetData>
    <row r="1" spans="1:6" ht="23.25" customHeight="1" x14ac:dyDescent="0.25">
      <c r="F1" s="52" t="s">
        <v>83</v>
      </c>
    </row>
    <row r="2" spans="1:6" ht="64.5" customHeight="1" x14ac:dyDescent="0.25">
      <c r="E2" s="139" t="s">
        <v>74</v>
      </c>
      <c r="F2" s="139"/>
    </row>
    <row r="3" spans="1:6" ht="43.5" customHeight="1" x14ac:dyDescent="0.25">
      <c r="A3" s="140" t="s">
        <v>191</v>
      </c>
      <c r="B3" s="140"/>
      <c r="C3" s="140"/>
      <c r="D3" s="140"/>
      <c r="E3" s="140"/>
      <c r="F3" s="140"/>
    </row>
    <row r="4" spans="1:6" ht="20.25" customHeight="1" x14ac:dyDescent="0.25">
      <c r="A4" s="141" t="s">
        <v>84</v>
      </c>
      <c r="B4" s="141"/>
      <c r="C4" s="141"/>
      <c r="D4" s="141"/>
      <c r="E4" s="141"/>
      <c r="F4" s="141"/>
    </row>
    <row r="5" spans="1:6" x14ac:dyDescent="0.25">
      <c r="A5" s="137" t="s">
        <v>85</v>
      </c>
      <c r="B5" s="137"/>
      <c r="C5" s="137"/>
      <c r="D5" s="137"/>
      <c r="E5" s="137"/>
      <c r="F5" s="137"/>
    </row>
    <row r="6" spans="1:6" x14ac:dyDescent="0.25">
      <c r="A6" s="97" t="s">
        <v>86</v>
      </c>
      <c r="B6" s="137" t="s">
        <v>87</v>
      </c>
      <c r="C6" s="137"/>
      <c r="D6" s="137"/>
      <c r="E6" s="137"/>
      <c r="F6" s="137"/>
    </row>
    <row r="7" spans="1:6" ht="15.6" x14ac:dyDescent="0.25">
      <c r="A7" s="53" t="s">
        <v>88</v>
      </c>
      <c r="B7" s="136" t="s">
        <v>89</v>
      </c>
      <c r="C7" s="136"/>
      <c r="D7" s="136"/>
      <c r="E7" s="136"/>
      <c r="F7" s="136"/>
    </row>
    <row r="9" spans="1:6" s="15" customFormat="1" ht="15.6" x14ac:dyDescent="0.25">
      <c r="A9" s="142" t="s">
        <v>131</v>
      </c>
      <c r="B9" s="142"/>
      <c r="C9" s="142"/>
      <c r="D9" s="142"/>
      <c r="E9" s="142"/>
      <c r="F9" s="142"/>
    </row>
    <row r="10" spans="1:6" s="15" customFormat="1" ht="13.8" x14ac:dyDescent="0.25">
      <c r="A10" s="79"/>
      <c r="B10" s="79"/>
      <c r="C10" s="79"/>
      <c r="D10" s="79"/>
      <c r="E10" s="79"/>
      <c r="F10" s="79"/>
    </row>
    <row r="11" spans="1:6" s="15" customFormat="1" ht="36" customHeight="1" x14ac:dyDescent="0.25">
      <c r="A11" s="79" t="s">
        <v>90</v>
      </c>
      <c r="B11" s="93" t="s">
        <v>88</v>
      </c>
      <c r="C11" s="133" t="s">
        <v>170</v>
      </c>
      <c r="D11" s="133"/>
      <c r="E11" s="133"/>
      <c r="F11" s="133"/>
    </row>
    <row r="12" spans="1:6" s="15" customFormat="1" ht="31.2" x14ac:dyDescent="0.25">
      <c r="A12" s="79" t="s">
        <v>91</v>
      </c>
      <c r="B12" s="93" t="s">
        <v>155</v>
      </c>
      <c r="C12" s="95" t="s">
        <v>93</v>
      </c>
      <c r="D12" s="95" t="s">
        <v>94</v>
      </c>
      <c r="E12" s="95" t="s">
        <v>95</v>
      </c>
      <c r="F12" s="95" t="s">
        <v>96</v>
      </c>
    </row>
    <row r="13" spans="1:6" s="15" customFormat="1" ht="31.2" x14ac:dyDescent="0.25">
      <c r="A13" s="79" t="s">
        <v>97</v>
      </c>
      <c r="B13" s="93" t="s">
        <v>156</v>
      </c>
      <c r="C13" s="79"/>
      <c r="D13" s="79"/>
      <c r="E13" s="79"/>
      <c r="F13" s="79"/>
    </row>
    <row r="14" spans="1:6" s="15" customFormat="1" ht="93.6" x14ac:dyDescent="0.25">
      <c r="A14" s="79" t="s">
        <v>99</v>
      </c>
      <c r="B14" s="93" t="s">
        <v>157</v>
      </c>
      <c r="C14" s="79"/>
      <c r="D14" s="79"/>
      <c r="E14" s="79"/>
      <c r="F14" s="79"/>
    </row>
    <row r="15" spans="1:6" s="15" customFormat="1" ht="15.6" x14ac:dyDescent="0.25">
      <c r="A15" s="79" t="s">
        <v>101</v>
      </c>
      <c r="B15" s="93" t="s">
        <v>102</v>
      </c>
      <c r="C15" s="79"/>
      <c r="D15" s="79"/>
      <c r="E15" s="79"/>
      <c r="F15" s="79"/>
    </row>
    <row r="16" spans="1:6" s="15" customFormat="1" ht="31.2" x14ac:dyDescent="0.25">
      <c r="A16" s="79" t="s">
        <v>103</v>
      </c>
      <c r="B16" s="93" t="s">
        <v>84</v>
      </c>
      <c r="C16" s="79"/>
      <c r="D16" s="79"/>
      <c r="E16" s="79"/>
      <c r="F16" s="79"/>
    </row>
    <row r="17" spans="1:6" s="15" customFormat="1" ht="13.8" x14ac:dyDescent="0.25">
      <c r="A17" s="143" t="s">
        <v>104</v>
      </c>
      <c r="B17" s="143"/>
      <c r="C17" s="79"/>
      <c r="D17" s="79"/>
      <c r="E17" s="79"/>
      <c r="F17" s="79"/>
    </row>
    <row r="18" spans="1:6" s="15" customFormat="1" ht="15.6" x14ac:dyDescent="0.25">
      <c r="A18" s="138" t="s">
        <v>158</v>
      </c>
      <c r="B18" s="138"/>
      <c r="C18" s="80" t="s">
        <v>106</v>
      </c>
      <c r="D18" s="80" t="s">
        <v>106</v>
      </c>
      <c r="E18" s="82">
        <v>-250</v>
      </c>
      <c r="F18" s="82">
        <v>-250</v>
      </c>
    </row>
    <row r="19" spans="1:6" s="15" customFormat="1" ht="15.6" x14ac:dyDescent="0.25">
      <c r="A19" s="138" t="s">
        <v>159</v>
      </c>
      <c r="B19" s="138"/>
      <c r="C19" s="80" t="s">
        <v>106</v>
      </c>
      <c r="D19" s="80" t="s">
        <v>106</v>
      </c>
      <c r="E19" s="82">
        <v>-250</v>
      </c>
      <c r="F19" s="82">
        <v>-250</v>
      </c>
    </row>
    <row r="20" spans="1:6" s="15" customFormat="1" ht="15.6" x14ac:dyDescent="0.25">
      <c r="A20" s="138" t="s">
        <v>160</v>
      </c>
      <c r="B20" s="138"/>
      <c r="C20" s="80" t="s">
        <v>106</v>
      </c>
      <c r="D20" s="80" t="s">
        <v>106</v>
      </c>
      <c r="E20" s="82">
        <v>-150</v>
      </c>
      <c r="F20" s="82">
        <v>-450</v>
      </c>
    </row>
    <row r="21" spans="1:6" s="15" customFormat="1" ht="15.6" x14ac:dyDescent="0.25">
      <c r="A21" s="138" t="s">
        <v>161</v>
      </c>
      <c r="B21" s="138"/>
      <c r="C21" s="80" t="s">
        <v>106</v>
      </c>
      <c r="D21" s="80" t="s">
        <v>106</v>
      </c>
      <c r="E21" s="82">
        <v>-150</v>
      </c>
      <c r="F21" s="82">
        <v>-300</v>
      </c>
    </row>
    <row r="22" spans="1:6" s="15" customFormat="1" ht="15.6" x14ac:dyDescent="0.25">
      <c r="A22" s="134" t="s">
        <v>110</v>
      </c>
      <c r="B22" s="134"/>
      <c r="C22" s="81"/>
      <c r="D22" s="80"/>
      <c r="E22" s="80"/>
      <c r="F22" s="80"/>
    </row>
    <row r="23" spans="1:6" ht="15.6" x14ac:dyDescent="0.25">
      <c r="A23" s="94"/>
      <c r="B23" s="94"/>
      <c r="C23" s="94"/>
      <c r="D23" s="94"/>
      <c r="E23" s="94"/>
      <c r="F23" s="94"/>
    </row>
    <row r="24" spans="1:6" ht="48.75" customHeight="1" x14ac:dyDescent="0.25">
      <c r="A24" s="94" t="s">
        <v>90</v>
      </c>
      <c r="B24" s="96" t="s">
        <v>88</v>
      </c>
      <c r="C24" s="133" t="s">
        <v>4</v>
      </c>
      <c r="D24" s="133"/>
      <c r="E24" s="133"/>
      <c r="F24" s="133"/>
    </row>
    <row r="25" spans="1:6" ht="31.2" x14ac:dyDescent="0.25">
      <c r="A25" s="94" t="s">
        <v>91</v>
      </c>
      <c r="B25" s="96" t="s">
        <v>92</v>
      </c>
      <c r="C25" s="95" t="s">
        <v>93</v>
      </c>
      <c r="D25" s="95" t="s">
        <v>94</v>
      </c>
      <c r="E25" s="95" t="s">
        <v>95</v>
      </c>
      <c r="F25" s="95" t="s">
        <v>96</v>
      </c>
    </row>
    <row r="26" spans="1:6" ht="15.6" x14ac:dyDescent="0.25">
      <c r="A26" s="94" t="s">
        <v>97</v>
      </c>
      <c r="B26" s="96" t="s">
        <v>98</v>
      </c>
      <c r="C26" s="94"/>
      <c r="D26" s="94"/>
      <c r="E26" s="94"/>
      <c r="F26" s="94"/>
    </row>
    <row r="27" spans="1:6" ht="90" customHeight="1" x14ac:dyDescent="0.25">
      <c r="A27" s="94" t="s">
        <v>99</v>
      </c>
      <c r="B27" s="96" t="s">
        <v>100</v>
      </c>
      <c r="C27" s="94"/>
      <c r="D27" s="94"/>
      <c r="E27" s="94"/>
      <c r="F27" s="94"/>
    </row>
    <row r="28" spans="1:6" ht="15.6" x14ac:dyDescent="0.25">
      <c r="A28" s="94" t="s">
        <v>101</v>
      </c>
      <c r="B28" s="96" t="s">
        <v>102</v>
      </c>
      <c r="C28" s="94"/>
      <c r="D28" s="94"/>
      <c r="E28" s="94"/>
      <c r="F28" s="94"/>
    </row>
    <row r="29" spans="1:6" ht="31.2" x14ac:dyDescent="0.25">
      <c r="A29" s="94" t="s">
        <v>103</v>
      </c>
      <c r="B29" s="96" t="s">
        <v>84</v>
      </c>
      <c r="C29" s="94"/>
      <c r="D29" s="94"/>
      <c r="E29" s="94"/>
      <c r="F29" s="94"/>
    </row>
    <row r="30" spans="1:6" ht="15.6" x14ac:dyDescent="0.25">
      <c r="A30" s="133" t="s">
        <v>104</v>
      </c>
      <c r="B30" s="133"/>
      <c r="C30" s="94"/>
      <c r="D30" s="94"/>
      <c r="E30" s="94"/>
      <c r="F30" s="94"/>
    </row>
    <row r="31" spans="1:6" ht="15.6" x14ac:dyDescent="0.25">
      <c r="A31" s="136" t="s">
        <v>105</v>
      </c>
      <c r="B31" s="136"/>
      <c r="C31" s="94"/>
      <c r="D31" s="94"/>
      <c r="E31" s="94"/>
      <c r="F31" s="94"/>
    </row>
    <row r="32" spans="1:6" ht="15.6" x14ac:dyDescent="0.25">
      <c r="A32" s="136" t="s">
        <v>107</v>
      </c>
      <c r="B32" s="136"/>
      <c r="C32" s="94"/>
      <c r="D32" s="94"/>
      <c r="E32" s="94"/>
      <c r="F32" s="94"/>
    </row>
    <row r="33" spans="1:6" ht="15.6" x14ac:dyDescent="0.25">
      <c r="A33" s="136" t="s">
        <v>108</v>
      </c>
      <c r="B33" s="136"/>
      <c r="C33" s="94"/>
      <c r="D33" s="82">
        <v>-2</v>
      </c>
      <c r="E33" s="82">
        <v>0</v>
      </c>
      <c r="F33" s="82">
        <v>0</v>
      </c>
    </row>
    <row r="34" spans="1:6" ht="15.6" x14ac:dyDescent="0.25">
      <c r="A34" s="136" t="s">
        <v>109</v>
      </c>
      <c r="B34" s="136"/>
      <c r="C34" s="94"/>
      <c r="D34" s="94"/>
      <c r="E34" s="94"/>
      <c r="F34" s="94"/>
    </row>
    <row r="35" spans="1:6" ht="15.6" x14ac:dyDescent="0.25">
      <c r="A35" s="136" t="s">
        <v>166</v>
      </c>
      <c r="B35" s="136"/>
      <c r="C35" s="82"/>
      <c r="D35" s="82">
        <v>2</v>
      </c>
      <c r="E35" s="82">
        <v>2</v>
      </c>
      <c r="F35" s="82">
        <v>2</v>
      </c>
    </row>
    <row r="36" spans="1:6" ht="44.25" customHeight="1" x14ac:dyDescent="0.25">
      <c r="A36" s="136" t="s">
        <v>167</v>
      </c>
      <c r="B36" s="136"/>
      <c r="C36" s="82">
        <v>-1</v>
      </c>
      <c r="D36" s="82">
        <v>-1</v>
      </c>
      <c r="E36" s="82">
        <v>-1</v>
      </c>
      <c r="F36" s="82">
        <v>-1</v>
      </c>
    </row>
    <row r="37" spans="1:6" ht="15.6" x14ac:dyDescent="0.25">
      <c r="A37" s="134" t="s">
        <v>110</v>
      </c>
      <c r="B37" s="134"/>
      <c r="C37" s="54"/>
      <c r="D37" s="78">
        <v>-124000</v>
      </c>
      <c r="E37" s="78">
        <v>-124000</v>
      </c>
      <c r="F37" s="78">
        <v>-124000</v>
      </c>
    </row>
    <row r="38" spans="1:6" ht="14.25" customHeight="1" x14ac:dyDescent="0.25">
      <c r="A38" s="94"/>
      <c r="B38" s="94"/>
      <c r="C38" s="94"/>
      <c r="D38" s="94"/>
      <c r="E38" s="94"/>
      <c r="F38" s="94"/>
    </row>
    <row r="39" spans="1:6" ht="51.75" customHeight="1" x14ac:dyDescent="0.25">
      <c r="A39" s="94" t="s">
        <v>90</v>
      </c>
      <c r="B39" s="96" t="s">
        <v>88</v>
      </c>
      <c r="C39" s="133" t="s">
        <v>170</v>
      </c>
      <c r="D39" s="133"/>
      <c r="E39" s="133"/>
      <c r="F39" s="133"/>
    </row>
    <row r="40" spans="1:6" ht="31.2" x14ac:dyDescent="0.25">
      <c r="A40" s="94" t="s">
        <v>91</v>
      </c>
      <c r="B40" s="96" t="s">
        <v>111</v>
      </c>
      <c r="C40" s="95" t="s">
        <v>93</v>
      </c>
      <c r="D40" s="95" t="s">
        <v>94</v>
      </c>
      <c r="E40" s="95" t="s">
        <v>95</v>
      </c>
      <c r="F40" s="95" t="s">
        <v>96</v>
      </c>
    </row>
    <row r="41" spans="1:6" ht="15.6" x14ac:dyDescent="0.25">
      <c r="A41" s="94" t="s">
        <v>97</v>
      </c>
      <c r="B41" s="96" t="s">
        <v>112</v>
      </c>
      <c r="C41" s="94"/>
      <c r="D41" s="94"/>
      <c r="E41" s="94"/>
      <c r="F41" s="94"/>
    </row>
    <row r="42" spans="1:6" ht="111" customHeight="1" x14ac:dyDescent="0.25">
      <c r="A42" s="94" t="s">
        <v>99</v>
      </c>
      <c r="B42" s="96" t="s">
        <v>113</v>
      </c>
      <c r="C42" s="94"/>
      <c r="D42" s="94"/>
      <c r="E42" s="94"/>
      <c r="F42" s="94"/>
    </row>
    <row r="43" spans="1:6" ht="15.6" x14ac:dyDescent="0.25">
      <c r="A43" s="94" t="s">
        <v>101</v>
      </c>
      <c r="B43" s="96" t="s">
        <v>102</v>
      </c>
      <c r="C43" s="94"/>
      <c r="D43" s="94"/>
      <c r="E43" s="94"/>
      <c r="F43" s="94"/>
    </row>
    <row r="44" spans="1:6" ht="31.2" x14ac:dyDescent="0.25">
      <c r="A44" s="94" t="s">
        <v>103</v>
      </c>
      <c r="B44" s="96" t="s">
        <v>84</v>
      </c>
      <c r="C44" s="94"/>
      <c r="D44" s="94"/>
      <c r="E44" s="94"/>
      <c r="F44" s="94"/>
    </row>
    <row r="45" spans="1:6" ht="15.6" x14ac:dyDescent="0.25">
      <c r="A45" s="133" t="s">
        <v>104</v>
      </c>
      <c r="B45" s="133"/>
      <c r="C45" s="94"/>
      <c r="D45" s="94"/>
      <c r="E45" s="94"/>
      <c r="F45" s="94"/>
    </row>
    <row r="46" spans="1:6" ht="38.25" customHeight="1" x14ac:dyDescent="0.25">
      <c r="A46" s="136" t="s">
        <v>114</v>
      </c>
      <c r="B46" s="136"/>
      <c r="C46" s="82" t="s">
        <v>106</v>
      </c>
      <c r="D46" s="82">
        <v>-20</v>
      </c>
      <c r="E46" s="82">
        <v>-35</v>
      </c>
      <c r="F46" s="82">
        <v>-60</v>
      </c>
    </row>
    <row r="47" spans="1:6" ht="56.25" customHeight="1" x14ac:dyDescent="0.25">
      <c r="A47" s="136" t="s">
        <v>115</v>
      </c>
      <c r="B47" s="136"/>
      <c r="C47" s="82" t="s">
        <v>106</v>
      </c>
      <c r="D47" s="82">
        <v>-30</v>
      </c>
      <c r="E47" s="82">
        <v>-30</v>
      </c>
      <c r="F47" s="82">
        <v>-30</v>
      </c>
    </row>
    <row r="48" spans="1:6" ht="51.75" customHeight="1" x14ac:dyDescent="0.25">
      <c r="A48" s="136" t="s">
        <v>116</v>
      </c>
      <c r="B48" s="136"/>
      <c r="C48" s="82" t="s">
        <v>106</v>
      </c>
      <c r="D48" s="82">
        <v>-70</v>
      </c>
      <c r="E48" s="82">
        <v>-70</v>
      </c>
      <c r="F48" s="82">
        <v>-70</v>
      </c>
    </row>
    <row r="49" spans="1:6" ht="15.6" x14ac:dyDescent="0.25">
      <c r="A49" s="136" t="s">
        <v>117</v>
      </c>
      <c r="B49" s="136"/>
      <c r="C49" s="82">
        <v>-15</v>
      </c>
      <c r="D49" s="82">
        <v>0</v>
      </c>
      <c r="E49" s="82">
        <v>0</v>
      </c>
      <c r="F49" s="82">
        <v>-2</v>
      </c>
    </row>
    <row r="50" spans="1:6" ht="27.75" customHeight="1" x14ac:dyDescent="0.25">
      <c r="A50" s="136" t="s">
        <v>118</v>
      </c>
      <c r="B50" s="136"/>
      <c r="C50" s="82">
        <v>-40</v>
      </c>
      <c r="D50" s="82">
        <v>0</v>
      </c>
      <c r="E50" s="82">
        <v>0</v>
      </c>
      <c r="F50" s="82">
        <v>0</v>
      </c>
    </row>
    <row r="51" spans="1:6" ht="39" customHeight="1" x14ac:dyDescent="0.25">
      <c r="A51" s="136" t="s">
        <v>119</v>
      </c>
      <c r="B51" s="136"/>
      <c r="C51" s="82">
        <v>-60</v>
      </c>
      <c r="D51" s="82">
        <v>0</v>
      </c>
      <c r="E51" s="82">
        <v>0</v>
      </c>
      <c r="F51" s="82">
        <v>0</v>
      </c>
    </row>
    <row r="52" spans="1:6" ht="15.6" x14ac:dyDescent="0.25">
      <c r="A52" s="136" t="s">
        <v>120</v>
      </c>
      <c r="B52" s="136"/>
      <c r="C52" s="80" t="s">
        <v>106</v>
      </c>
      <c r="D52" s="80" t="s">
        <v>106</v>
      </c>
      <c r="E52" s="82">
        <v>-1</v>
      </c>
      <c r="F52" s="82">
        <v>-1</v>
      </c>
    </row>
    <row r="53" spans="1:6" ht="15.6" x14ac:dyDescent="0.25">
      <c r="A53" s="136" t="s">
        <v>121</v>
      </c>
      <c r="B53" s="136"/>
      <c r="C53" s="80" t="s">
        <v>106</v>
      </c>
      <c r="D53" s="80" t="s">
        <v>106</v>
      </c>
      <c r="E53" s="80" t="s">
        <v>106</v>
      </c>
      <c r="F53" s="80" t="s">
        <v>106</v>
      </c>
    </row>
    <row r="54" spans="1:6" ht="15.6" x14ac:dyDescent="0.25">
      <c r="A54" s="134" t="s">
        <v>110</v>
      </c>
      <c r="B54" s="134"/>
      <c r="C54" s="78">
        <v>-115000</v>
      </c>
      <c r="D54" s="78">
        <v>-315000</v>
      </c>
      <c r="E54" s="78">
        <v>-615000</v>
      </c>
      <c r="F54" s="78">
        <v>-737000</v>
      </c>
    </row>
    <row r="55" spans="1:6" ht="15.6" x14ac:dyDescent="0.25">
      <c r="A55" s="94"/>
      <c r="B55" s="94"/>
      <c r="C55" s="94"/>
      <c r="D55" s="94"/>
      <c r="E55" s="94"/>
      <c r="F55" s="94"/>
    </row>
    <row r="56" spans="1:6" ht="66" customHeight="1" x14ac:dyDescent="0.25">
      <c r="A56" s="94" t="s">
        <v>90</v>
      </c>
      <c r="B56" s="96" t="s">
        <v>88</v>
      </c>
      <c r="C56" s="133" t="s">
        <v>170</v>
      </c>
      <c r="D56" s="133"/>
      <c r="E56" s="133"/>
      <c r="F56" s="133"/>
    </row>
    <row r="57" spans="1:6" ht="31.2" x14ac:dyDescent="0.25">
      <c r="A57" s="94" t="s">
        <v>91</v>
      </c>
      <c r="B57" s="96" t="s">
        <v>122</v>
      </c>
      <c r="C57" s="95" t="s">
        <v>93</v>
      </c>
      <c r="D57" s="95" t="s">
        <v>94</v>
      </c>
      <c r="E57" s="95" t="s">
        <v>95</v>
      </c>
      <c r="F57" s="95" t="s">
        <v>96</v>
      </c>
    </row>
    <row r="58" spans="1:6" ht="15.6" x14ac:dyDescent="0.25">
      <c r="A58" s="94" t="s">
        <v>97</v>
      </c>
      <c r="B58" s="96" t="s">
        <v>123</v>
      </c>
      <c r="C58" s="94"/>
      <c r="D58" s="94"/>
      <c r="E58" s="94"/>
      <c r="F58" s="94"/>
    </row>
    <row r="59" spans="1:6" ht="62.4" x14ac:dyDescent="0.25">
      <c r="A59" s="94" t="s">
        <v>99</v>
      </c>
      <c r="B59" s="96" t="s">
        <v>124</v>
      </c>
      <c r="C59" s="94"/>
      <c r="D59" s="94"/>
      <c r="E59" s="94"/>
      <c r="F59" s="94"/>
    </row>
    <row r="60" spans="1:6" ht="15.6" x14ac:dyDescent="0.25">
      <c r="A60" s="94" t="s">
        <v>101</v>
      </c>
      <c r="B60" s="96" t="s">
        <v>102</v>
      </c>
      <c r="C60" s="94"/>
      <c r="D60" s="94"/>
      <c r="E60" s="94"/>
      <c r="F60" s="94"/>
    </row>
    <row r="61" spans="1:6" ht="31.2" x14ac:dyDescent="0.25">
      <c r="A61" s="94" t="s">
        <v>103</v>
      </c>
      <c r="B61" s="96" t="s">
        <v>84</v>
      </c>
      <c r="C61" s="94"/>
      <c r="D61" s="94"/>
      <c r="E61" s="94"/>
      <c r="F61" s="94"/>
    </row>
    <row r="62" spans="1:6" ht="15.6" x14ac:dyDescent="0.25">
      <c r="A62" s="133" t="s">
        <v>104</v>
      </c>
      <c r="B62" s="133"/>
      <c r="C62" s="94"/>
      <c r="D62" s="94"/>
      <c r="E62" s="94"/>
      <c r="F62" s="94"/>
    </row>
    <row r="63" spans="1:6" ht="15.6" x14ac:dyDescent="0.25">
      <c r="A63" s="136" t="s">
        <v>125</v>
      </c>
      <c r="B63" s="136"/>
      <c r="C63" s="82">
        <v>-1</v>
      </c>
      <c r="D63" s="82">
        <v>-2</v>
      </c>
      <c r="E63" s="82">
        <v>-1</v>
      </c>
      <c r="F63" s="82">
        <v>-2</v>
      </c>
    </row>
    <row r="64" spans="1:6" ht="34.5" customHeight="1" x14ac:dyDescent="0.25">
      <c r="A64" s="136" t="s">
        <v>126</v>
      </c>
      <c r="B64" s="136"/>
      <c r="C64" s="82" t="s">
        <v>106</v>
      </c>
      <c r="D64" s="82" t="s">
        <v>106</v>
      </c>
      <c r="E64" s="82" t="s">
        <v>106</v>
      </c>
      <c r="F64" s="82" t="s">
        <v>106</v>
      </c>
    </row>
    <row r="65" spans="1:6" ht="27.75" customHeight="1" x14ac:dyDescent="0.25">
      <c r="A65" s="136" t="s">
        <v>127</v>
      </c>
      <c r="B65" s="136"/>
      <c r="C65" s="82"/>
      <c r="D65" s="82"/>
      <c r="E65" s="82">
        <v>-1</v>
      </c>
      <c r="F65" s="82">
        <v>-2</v>
      </c>
    </row>
    <row r="66" spans="1:6" ht="15.6" x14ac:dyDescent="0.25">
      <c r="A66" s="134" t="s">
        <v>110</v>
      </c>
      <c r="B66" s="134"/>
      <c r="C66" s="78"/>
      <c r="D66" s="78">
        <v>-110000</v>
      </c>
      <c r="E66" s="78">
        <v>-110000</v>
      </c>
      <c r="F66" s="78">
        <v>-175000</v>
      </c>
    </row>
    <row r="67" spans="1:6" ht="15.6" x14ac:dyDescent="0.25">
      <c r="A67" s="94"/>
      <c r="B67" s="94"/>
      <c r="C67" s="78"/>
      <c r="D67" s="78"/>
      <c r="E67" s="78"/>
      <c r="F67" s="78"/>
    </row>
    <row r="68" spans="1:6" ht="13.5" customHeight="1" x14ac:dyDescent="0.25">
      <c r="A68" s="137" t="s">
        <v>131</v>
      </c>
      <c r="B68" s="137"/>
      <c r="C68" s="137"/>
    </row>
    <row r="70" spans="1:6" s="94" customFormat="1" ht="61.5" customHeight="1" x14ac:dyDescent="0.25">
      <c r="A70" s="94" t="s">
        <v>90</v>
      </c>
      <c r="B70" s="96" t="s">
        <v>88</v>
      </c>
      <c r="C70" s="133" t="s">
        <v>192</v>
      </c>
      <c r="D70" s="133"/>
      <c r="E70" s="133"/>
      <c r="F70" s="133"/>
    </row>
    <row r="71" spans="1:6" s="94" customFormat="1" ht="31.2" x14ac:dyDescent="0.25">
      <c r="A71" s="94" t="s">
        <v>91</v>
      </c>
      <c r="B71" s="96">
        <v>11008</v>
      </c>
      <c r="C71" s="95" t="s">
        <v>93</v>
      </c>
      <c r="D71" s="95" t="s">
        <v>94</v>
      </c>
      <c r="E71" s="95" t="s">
        <v>95</v>
      </c>
      <c r="F71" s="95" t="s">
        <v>96</v>
      </c>
    </row>
    <row r="72" spans="1:6" s="94" customFormat="1" ht="61.5" customHeight="1" x14ac:dyDescent="0.25">
      <c r="A72" s="94" t="s">
        <v>97</v>
      </c>
      <c r="B72" s="96" t="s">
        <v>57</v>
      </c>
    </row>
    <row r="73" spans="1:6" s="94" customFormat="1" ht="46.8" x14ac:dyDescent="0.25">
      <c r="A73" s="94" t="s">
        <v>99</v>
      </c>
      <c r="B73" s="96" t="s">
        <v>58</v>
      </c>
      <c r="C73" s="83"/>
    </row>
    <row r="74" spans="1:6" s="94" customFormat="1" ht="15.6" x14ac:dyDescent="0.25">
      <c r="A74" s="94" t="s">
        <v>101</v>
      </c>
      <c r="B74" s="96" t="s">
        <v>102</v>
      </c>
      <c r="C74" s="83"/>
    </row>
    <row r="75" spans="1:6" s="94" customFormat="1" ht="36.75" customHeight="1" x14ac:dyDescent="0.25">
      <c r="A75" s="94" t="s">
        <v>103</v>
      </c>
      <c r="B75" s="96" t="s">
        <v>162</v>
      </c>
      <c r="C75" s="83"/>
    </row>
    <row r="76" spans="1:6" s="94" customFormat="1" ht="15.6" x14ac:dyDescent="0.25">
      <c r="A76" s="133" t="s">
        <v>104</v>
      </c>
      <c r="B76" s="133"/>
      <c r="C76" s="83"/>
    </row>
    <row r="77" spans="1:6" s="94" customFormat="1" ht="22.5" customHeight="1" x14ac:dyDescent="0.25">
      <c r="A77" s="136" t="s">
        <v>163</v>
      </c>
      <c r="B77" s="136"/>
      <c r="C77" s="83">
        <v>23</v>
      </c>
      <c r="D77" s="83">
        <v>23</v>
      </c>
      <c r="E77" s="83">
        <v>23</v>
      </c>
      <c r="F77" s="83">
        <v>23</v>
      </c>
    </row>
    <row r="78" spans="1:6" s="94" customFormat="1" ht="22.5" customHeight="1" x14ac:dyDescent="0.25">
      <c r="A78" s="136" t="s">
        <v>164</v>
      </c>
      <c r="B78" s="136"/>
      <c r="C78" s="83">
        <v>42</v>
      </c>
      <c r="D78" s="83">
        <v>42</v>
      </c>
      <c r="E78" s="83">
        <v>42</v>
      </c>
      <c r="F78" s="83">
        <v>42</v>
      </c>
    </row>
    <row r="79" spans="1:6" s="94" customFormat="1" ht="19.5" customHeight="1" x14ac:dyDescent="0.25">
      <c r="A79" s="134" t="s">
        <v>110</v>
      </c>
      <c r="B79" s="134"/>
      <c r="C79" s="77">
        <v>777000</v>
      </c>
      <c r="D79" s="77">
        <v>777000</v>
      </c>
      <c r="E79" s="77">
        <v>777000</v>
      </c>
      <c r="F79" s="77">
        <v>1036000</v>
      </c>
    </row>
    <row r="80" spans="1:6" s="94" customFormat="1" ht="19.5" customHeight="1" x14ac:dyDescent="0.25">
      <c r="C80" s="77"/>
      <c r="D80" s="77"/>
      <c r="E80" s="77"/>
      <c r="F80" s="77"/>
    </row>
    <row r="81" spans="1:6" s="94" customFormat="1" ht="19.5" customHeight="1" x14ac:dyDescent="0.25">
      <c r="C81" s="77"/>
      <c r="D81" s="77"/>
      <c r="E81" s="77"/>
      <c r="F81" s="77"/>
    </row>
    <row r="82" spans="1:6" s="94" customFormat="1" ht="15.6" x14ac:dyDescent="0.25">
      <c r="A82" s="98" t="s">
        <v>86</v>
      </c>
      <c r="B82" s="135" t="s">
        <v>87</v>
      </c>
      <c r="C82" s="135"/>
      <c r="D82" s="135"/>
      <c r="E82" s="135"/>
      <c r="F82" s="135"/>
    </row>
    <row r="83" spans="1:6" s="94" customFormat="1" ht="15.6" x14ac:dyDescent="0.25">
      <c r="A83" s="96" t="s">
        <v>184</v>
      </c>
      <c r="B83" s="136" t="s">
        <v>185</v>
      </c>
      <c r="C83" s="136"/>
      <c r="D83" s="136"/>
      <c r="E83" s="136"/>
      <c r="F83" s="136"/>
    </row>
    <row r="84" spans="1:6" s="94" customFormat="1" ht="15.6" x14ac:dyDescent="0.25"/>
    <row r="85" spans="1:6" s="94" customFormat="1" ht="15.6" x14ac:dyDescent="0.25">
      <c r="A85" s="135" t="s">
        <v>131</v>
      </c>
      <c r="B85" s="135"/>
      <c r="C85" s="135"/>
      <c r="D85" s="135"/>
      <c r="E85" s="135"/>
      <c r="F85" s="135"/>
    </row>
    <row r="86" spans="1:6" s="94" customFormat="1" ht="15.6" x14ac:dyDescent="0.25"/>
    <row r="87" spans="1:6" s="94" customFormat="1" ht="38.4" customHeight="1" x14ac:dyDescent="0.25">
      <c r="A87" s="94" t="s">
        <v>90</v>
      </c>
      <c r="B87" s="96" t="s">
        <v>184</v>
      </c>
      <c r="C87" s="133" t="s">
        <v>4</v>
      </c>
      <c r="D87" s="133"/>
      <c r="E87" s="133"/>
      <c r="F87" s="133"/>
    </row>
    <row r="88" spans="1:6" s="94" customFormat="1" ht="31.2" x14ac:dyDescent="0.25">
      <c r="A88" s="94" t="s">
        <v>91</v>
      </c>
      <c r="B88" s="96" t="s">
        <v>132</v>
      </c>
      <c r="C88" s="95" t="s">
        <v>93</v>
      </c>
      <c r="D88" s="95" t="s">
        <v>94</v>
      </c>
      <c r="E88" s="95" t="s">
        <v>95</v>
      </c>
      <c r="F88" s="95" t="s">
        <v>96</v>
      </c>
    </row>
    <row r="89" spans="1:6" s="94" customFormat="1" ht="62.4" x14ac:dyDescent="0.25">
      <c r="A89" s="94" t="s">
        <v>97</v>
      </c>
      <c r="B89" s="96" t="s">
        <v>186</v>
      </c>
    </row>
    <row r="90" spans="1:6" s="94" customFormat="1" ht="46.8" x14ac:dyDescent="0.25">
      <c r="A90" s="94" t="s">
        <v>99</v>
      </c>
      <c r="B90" s="96" t="s">
        <v>187</v>
      </c>
    </row>
    <row r="91" spans="1:6" s="94" customFormat="1" ht="15.6" x14ac:dyDescent="0.25">
      <c r="A91" s="94" t="s">
        <v>101</v>
      </c>
      <c r="B91" s="96" t="s">
        <v>102</v>
      </c>
    </row>
    <row r="92" spans="1:6" s="94" customFormat="1" ht="31.2" x14ac:dyDescent="0.25">
      <c r="A92" s="94" t="s">
        <v>188</v>
      </c>
      <c r="B92" s="96" t="s">
        <v>84</v>
      </c>
    </row>
    <row r="93" spans="1:6" s="94" customFormat="1" ht="15.6" x14ac:dyDescent="0.25">
      <c r="A93" s="133" t="s">
        <v>104</v>
      </c>
      <c r="B93" s="133"/>
      <c r="C93" s="77"/>
      <c r="D93" s="77"/>
      <c r="E93" s="77"/>
    </row>
    <row r="94" spans="1:6" s="94" customFormat="1" ht="15.6" x14ac:dyDescent="0.25">
      <c r="A94" s="134" t="s">
        <v>110</v>
      </c>
      <c r="B94" s="134"/>
      <c r="C94" s="78">
        <v>-662000</v>
      </c>
      <c r="D94" s="78">
        <v>-228000</v>
      </c>
      <c r="E94" s="78">
        <v>72000</v>
      </c>
      <c r="F94" s="54">
        <v>0</v>
      </c>
    </row>
    <row r="95" spans="1:6" s="94" customFormat="1" ht="19.5" customHeight="1" x14ac:dyDescent="0.25">
      <c r="C95" s="77"/>
      <c r="D95" s="77"/>
      <c r="E95" s="77"/>
      <c r="F95" s="77"/>
    </row>
    <row r="96" spans="1:6" s="94" customFormat="1" ht="19.5" customHeight="1" x14ac:dyDescent="0.25">
      <c r="C96" s="77"/>
      <c r="D96" s="77"/>
      <c r="E96" s="77"/>
      <c r="F96" s="77"/>
    </row>
    <row r="97" spans="1:6" s="15" customFormat="1" ht="22.5" customHeight="1" x14ac:dyDescent="0.25">
      <c r="A97" s="144" t="s">
        <v>128</v>
      </c>
      <c r="B97" s="144"/>
      <c r="C97" s="144"/>
      <c r="D97" s="144"/>
      <c r="E97" s="144"/>
      <c r="F97" s="144"/>
    </row>
    <row r="98" spans="1:6" s="15" customFormat="1" ht="15.6" x14ac:dyDescent="0.25">
      <c r="A98" s="135" t="s">
        <v>85</v>
      </c>
      <c r="B98" s="135"/>
      <c r="C98" s="135"/>
      <c r="D98" s="135"/>
      <c r="E98" s="135"/>
      <c r="F98" s="135"/>
    </row>
    <row r="99" spans="1:6" s="15" customFormat="1" ht="15.6" x14ac:dyDescent="0.25">
      <c r="A99" s="94"/>
      <c r="B99" s="94"/>
      <c r="C99" s="94"/>
      <c r="D99" s="94"/>
      <c r="E99" s="94"/>
      <c r="F99" s="94"/>
    </row>
    <row r="100" spans="1:6" s="15" customFormat="1" ht="15.6" x14ac:dyDescent="0.25">
      <c r="A100" s="98" t="s">
        <v>86</v>
      </c>
      <c r="B100" s="135" t="s">
        <v>87</v>
      </c>
      <c r="C100" s="135"/>
      <c r="D100" s="135"/>
      <c r="E100" s="135"/>
      <c r="F100" s="135"/>
    </row>
    <row r="101" spans="1:6" s="15" customFormat="1" ht="15.6" x14ac:dyDescent="0.25">
      <c r="A101" s="96" t="s">
        <v>129</v>
      </c>
      <c r="B101" s="136" t="s">
        <v>130</v>
      </c>
      <c r="C101" s="136"/>
      <c r="D101" s="136"/>
      <c r="E101" s="136"/>
      <c r="F101" s="136"/>
    </row>
    <row r="102" spans="1:6" s="15" customFormat="1" ht="15.6" x14ac:dyDescent="0.25">
      <c r="A102" s="94"/>
      <c r="B102" s="94"/>
      <c r="C102" s="94"/>
      <c r="D102" s="94"/>
      <c r="E102" s="94"/>
      <c r="F102" s="94"/>
    </row>
    <row r="103" spans="1:6" s="15" customFormat="1" ht="15.6" x14ac:dyDescent="0.25">
      <c r="A103" s="135" t="s">
        <v>131</v>
      </c>
      <c r="B103" s="135"/>
      <c r="C103" s="135"/>
      <c r="D103" s="135"/>
      <c r="E103" s="135"/>
      <c r="F103" s="135"/>
    </row>
    <row r="104" spans="1:6" s="15" customFormat="1" ht="15.6" x14ac:dyDescent="0.25">
      <c r="A104" s="94"/>
      <c r="B104" s="94"/>
      <c r="C104" s="94"/>
      <c r="D104" s="94"/>
      <c r="E104" s="94"/>
      <c r="F104" s="94"/>
    </row>
    <row r="105" spans="1:6" s="15" customFormat="1" ht="53.25" customHeight="1" x14ac:dyDescent="0.25">
      <c r="A105" s="94" t="s">
        <v>90</v>
      </c>
      <c r="B105" s="96" t="s">
        <v>129</v>
      </c>
      <c r="C105" s="133" t="s">
        <v>192</v>
      </c>
      <c r="D105" s="133"/>
      <c r="E105" s="133"/>
      <c r="F105" s="133"/>
    </row>
    <row r="106" spans="1:6" s="15" customFormat="1" ht="31.2" x14ac:dyDescent="0.25">
      <c r="A106" s="94" t="s">
        <v>91</v>
      </c>
      <c r="B106" s="96" t="s">
        <v>132</v>
      </c>
      <c r="C106" s="95" t="s">
        <v>93</v>
      </c>
      <c r="D106" s="95" t="s">
        <v>94</v>
      </c>
      <c r="E106" s="95" t="s">
        <v>95</v>
      </c>
      <c r="F106" s="95" t="s">
        <v>96</v>
      </c>
    </row>
    <row r="107" spans="1:6" s="15" customFormat="1" ht="15.6" x14ac:dyDescent="0.25">
      <c r="A107" s="94" t="s">
        <v>97</v>
      </c>
      <c r="B107" s="96" t="s">
        <v>130</v>
      </c>
      <c r="C107" s="94"/>
      <c r="D107" s="94"/>
      <c r="E107" s="94"/>
      <c r="F107" s="94"/>
    </row>
    <row r="108" spans="1:6" s="15" customFormat="1" ht="62.4" x14ac:dyDescent="0.25">
      <c r="A108" s="94" t="s">
        <v>99</v>
      </c>
      <c r="B108" s="96" t="s">
        <v>133</v>
      </c>
      <c r="C108" s="94"/>
      <c r="D108" s="94"/>
      <c r="E108" s="94"/>
      <c r="F108" s="94"/>
    </row>
    <row r="109" spans="1:6" s="15" customFormat="1" ht="15.6" x14ac:dyDescent="0.25">
      <c r="A109" s="94" t="s">
        <v>101</v>
      </c>
      <c r="B109" s="96" t="s">
        <v>102</v>
      </c>
      <c r="C109" s="94"/>
      <c r="D109" s="94"/>
      <c r="E109" s="94"/>
      <c r="F109" s="94"/>
    </row>
    <row r="110" spans="1:6" s="15" customFormat="1" ht="15.6" x14ac:dyDescent="0.25">
      <c r="A110" s="94" t="s">
        <v>134</v>
      </c>
      <c r="B110" s="96" t="s">
        <v>104</v>
      </c>
      <c r="C110" s="94"/>
      <c r="D110" s="94"/>
      <c r="E110" s="94"/>
      <c r="F110" s="94"/>
    </row>
    <row r="111" spans="1:6" s="15" customFormat="1" ht="15.6" x14ac:dyDescent="0.25">
      <c r="A111" s="133" t="s">
        <v>104</v>
      </c>
      <c r="B111" s="133"/>
      <c r="C111" s="94"/>
      <c r="D111" s="94"/>
      <c r="E111" s="94"/>
      <c r="F111" s="94"/>
    </row>
    <row r="112" spans="1:6" s="15" customFormat="1" ht="24.75" customHeight="1" x14ac:dyDescent="0.25">
      <c r="A112" s="134" t="s">
        <v>110</v>
      </c>
      <c r="B112" s="134"/>
      <c r="C112" s="77">
        <v>777000</v>
      </c>
      <c r="D112" s="77">
        <v>777000</v>
      </c>
      <c r="E112" s="77">
        <v>777000</v>
      </c>
      <c r="F112" s="77">
        <v>1036000</v>
      </c>
    </row>
    <row r="113" spans="1:6" s="15" customFormat="1" ht="19.5" customHeight="1" x14ac:dyDescent="0.25">
      <c r="A113" s="94"/>
      <c r="B113" s="94"/>
      <c r="C113" s="54"/>
      <c r="D113" s="54"/>
      <c r="E113" s="54"/>
      <c r="F113" s="54"/>
    </row>
    <row r="114" spans="1:6" s="15" customFormat="1" ht="15.6" x14ac:dyDescent="0.25">
      <c r="A114" s="135" t="s">
        <v>131</v>
      </c>
      <c r="B114" s="135"/>
      <c r="C114" s="135"/>
      <c r="D114" s="135"/>
      <c r="E114" s="135"/>
      <c r="F114" s="135"/>
    </row>
    <row r="115" spans="1:6" s="15" customFormat="1" ht="15.6" x14ac:dyDescent="0.25">
      <c r="A115" s="94"/>
      <c r="B115" s="94"/>
      <c r="C115" s="94"/>
      <c r="D115" s="94"/>
      <c r="E115" s="94"/>
      <c r="F115" s="94"/>
    </row>
    <row r="116" spans="1:6" s="15" customFormat="1" ht="53.25" customHeight="1" x14ac:dyDescent="0.25">
      <c r="A116" s="94" t="s">
        <v>90</v>
      </c>
      <c r="B116" s="96" t="s">
        <v>129</v>
      </c>
      <c r="C116" s="133" t="s">
        <v>170</v>
      </c>
      <c r="D116" s="133"/>
      <c r="E116" s="133"/>
      <c r="F116" s="133"/>
    </row>
    <row r="117" spans="1:6" s="15" customFormat="1" ht="31.2" x14ac:dyDescent="0.25">
      <c r="A117" s="94" t="s">
        <v>91</v>
      </c>
      <c r="B117" s="96" t="s">
        <v>132</v>
      </c>
      <c r="C117" s="95" t="s">
        <v>93</v>
      </c>
      <c r="D117" s="95" t="s">
        <v>94</v>
      </c>
      <c r="E117" s="95" t="s">
        <v>95</v>
      </c>
      <c r="F117" s="95" t="s">
        <v>96</v>
      </c>
    </row>
    <row r="118" spans="1:6" s="15" customFormat="1" ht="15.6" x14ac:dyDescent="0.25">
      <c r="A118" s="94" t="s">
        <v>97</v>
      </c>
      <c r="B118" s="96" t="s">
        <v>130</v>
      </c>
      <c r="C118" s="94"/>
      <c r="D118" s="94"/>
      <c r="E118" s="94"/>
      <c r="F118" s="94"/>
    </row>
    <row r="119" spans="1:6" s="15" customFormat="1" ht="62.4" x14ac:dyDescent="0.25">
      <c r="A119" s="94" t="s">
        <v>99</v>
      </c>
      <c r="B119" s="96" t="s">
        <v>133</v>
      </c>
      <c r="C119" s="94"/>
      <c r="D119" s="94"/>
      <c r="E119" s="94"/>
      <c r="F119" s="94"/>
    </row>
    <row r="120" spans="1:6" s="15" customFormat="1" ht="15.6" x14ac:dyDescent="0.25">
      <c r="A120" s="94" t="s">
        <v>101</v>
      </c>
      <c r="B120" s="96" t="s">
        <v>102</v>
      </c>
      <c r="C120" s="94"/>
      <c r="D120" s="94"/>
      <c r="E120" s="94"/>
      <c r="F120" s="94"/>
    </row>
    <row r="121" spans="1:6" s="15" customFormat="1" ht="15.6" x14ac:dyDescent="0.25">
      <c r="A121" s="94" t="s">
        <v>134</v>
      </c>
      <c r="B121" s="96" t="s">
        <v>104</v>
      </c>
      <c r="C121" s="94"/>
      <c r="D121" s="94"/>
      <c r="E121" s="94"/>
      <c r="F121" s="94"/>
    </row>
    <row r="122" spans="1:6" s="15" customFormat="1" ht="15.6" x14ac:dyDescent="0.25">
      <c r="A122" s="133" t="s">
        <v>104</v>
      </c>
      <c r="B122" s="133"/>
      <c r="C122" s="94"/>
      <c r="D122" s="94"/>
      <c r="E122" s="94"/>
      <c r="F122" s="94"/>
    </row>
    <row r="123" spans="1:6" s="15" customFormat="1" ht="30.75" customHeight="1" x14ac:dyDescent="0.25">
      <c r="A123" s="134" t="s">
        <v>110</v>
      </c>
      <c r="B123" s="134"/>
      <c r="C123" s="78">
        <v>-777000</v>
      </c>
      <c r="D123" s="78">
        <v>-777000</v>
      </c>
      <c r="E123" s="78">
        <v>-777000</v>
      </c>
      <c r="F123" s="78">
        <v>-1036000</v>
      </c>
    </row>
  </sheetData>
  <mergeCells count="64">
    <mergeCell ref="A68:C68"/>
    <mergeCell ref="C70:F70"/>
    <mergeCell ref="A79:B79"/>
    <mergeCell ref="B83:F83"/>
    <mergeCell ref="A94:B94"/>
    <mergeCell ref="A77:B77"/>
    <mergeCell ref="A78:B78"/>
    <mergeCell ref="A47:B47"/>
    <mergeCell ref="A48:B48"/>
    <mergeCell ref="A54:B54"/>
    <mergeCell ref="C56:F56"/>
    <mergeCell ref="A66:B66"/>
    <mergeCell ref="A49:B49"/>
    <mergeCell ref="A50:B50"/>
    <mergeCell ref="A51:B51"/>
    <mergeCell ref="A53:B53"/>
    <mergeCell ref="A62:B62"/>
    <mergeCell ref="A63:B63"/>
    <mergeCell ref="A64:B64"/>
    <mergeCell ref="A65:B65"/>
    <mergeCell ref="A19:B19"/>
    <mergeCell ref="A45:B45"/>
    <mergeCell ref="A46:B46"/>
    <mergeCell ref="C11:F11"/>
    <mergeCell ref="A17:B17"/>
    <mergeCell ref="A18:B18"/>
    <mergeCell ref="E2:F2"/>
    <mergeCell ref="A3:F3"/>
    <mergeCell ref="A4:F4"/>
    <mergeCell ref="B7:F7"/>
    <mergeCell ref="A9:F9"/>
    <mergeCell ref="A36:B36"/>
    <mergeCell ref="A37:B37"/>
    <mergeCell ref="C39:F39"/>
    <mergeCell ref="A20:B20"/>
    <mergeCell ref="A21:B21"/>
    <mergeCell ref="A5:F5"/>
    <mergeCell ref="B6:F6"/>
    <mergeCell ref="B82:F82"/>
    <mergeCell ref="A85:F85"/>
    <mergeCell ref="C87:F87"/>
    <mergeCell ref="A22:B22"/>
    <mergeCell ref="A76:B76"/>
    <mergeCell ref="A34:B34"/>
    <mergeCell ref="C24:F24"/>
    <mergeCell ref="A30:B30"/>
    <mergeCell ref="A31:B31"/>
    <mergeCell ref="A32:B32"/>
    <mergeCell ref="A33:B33"/>
    <mergeCell ref="A52:B52"/>
    <mergeCell ref="A35:B35"/>
    <mergeCell ref="A93:B93"/>
    <mergeCell ref="A98:F98"/>
    <mergeCell ref="B100:F100"/>
    <mergeCell ref="B101:F101"/>
    <mergeCell ref="A103:F103"/>
    <mergeCell ref="A97:F97"/>
    <mergeCell ref="A122:B122"/>
    <mergeCell ref="A123:B123"/>
    <mergeCell ref="C105:F105"/>
    <mergeCell ref="A111:B111"/>
    <mergeCell ref="A112:B112"/>
    <mergeCell ref="A114:F114"/>
    <mergeCell ref="C116:F116"/>
  </mergeCells>
  <phoneticPr fontId="25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tabSelected="1" view="pageBreakPreview" topLeftCell="A109" zoomScaleNormal="100" zoomScaleSheetLayoutView="100" workbookViewId="0">
      <selection activeCell="D119" sqref="D119"/>
    </sheetView>
  </sheetViews>
  <sheetFormatPr defaultColWidth="9.109375" defaultRowHeight="15" x14ac:dyDescent="0.25"/>
  <cols>
    <col min="1" max="1" width="28.5546875" style="31" customWidth="1"/>
    <col min="2" max="2" width="59.109375" style="31" customWidth="1"/>
    <col min="3" max="3" width="17.109375" style="31" customWidth="1"/>
    <col min="4" max="4" width="16.44140625" style="31" customWidth="1"/>
    <col min="5" max="5" width="16.5546875" style="31" customWidth="1"/>
    <col min="6" max="6" width="17.5546875" style="31" customWidth="1"/>
    <col min="7" max="16384" width="9.109375" style="31"/>
  </cols>
  <sheetData>
    <row r="1" spans="1:6" ht="23.25" customHeight="1" x14ac:dyDescent="0.25">
      <c r="F1" s="52" t="s">
        <v>165</v>
      </c>
    </row>
    <row r="2" spans="1:6" ht="64.5" customHeight="1" x14ac:dyDescent="0.25">
      <c r="E2" s="139" t="s">
        <v>74</v>
      </c>
      <c r="F2" s="139"/>
    </row>
    <row r="3" spans="1:6" ht="43.5" customHeight="1" x14ac:dyDescent="0.25">
      <c r="A3" s="140" t="s">
        <v>172</v>
      </c>
      <c r="B3" s="140"/>
      <c r="C3" s="140"/>
      <c r="D3" s="140"/>
      <c r="E3" s="140"/>
      <c r="F3" s="140"/>
    </row>
    <row r="4" spans="1:6" ht="20.25" customHeight="1" x14ac:dyDescent="0.25">
      <c r="A4" s="141" t="s">
        <v>84</v>
      </c>
      <c r="B4" s="141"/>
      <c r="C4" s="141"/>
      <c r="D4" s="141"/>
      <c r="E4" s="141"/>
      <c r="F4" s="141"/>
    </row>
    <row r="5" spans="1:6" x14ac:dyDescent="0.25">
      <c r="A5" s="137" t="s">
        <v>85</v>
      </c>
      <c r="B5" s="137"/>
      <c r="C5" s="137"/>
      <c r="D5" s="137"/>
      <c r="E5" s="137"/>
      <c r="F5" s="137"/>
    </row>
    <row r="6" spans="1:6" x14ac:dyDescent="0.25">
      <c r="A6" s="97" t="s">
        <v>86</v>
      </c>
      <c r="B6" s="137" t="s">
        <v>87</v>
      </c>
      <c r="C6" s="137"/>
      <c r="D6" s="137"/>
      <c r="E6" s="137"/>
      <c r="F6" s="137"/>
    </row>
    <row r="7" spans="1:6" ht="15.6" x14ac:dyDescent="0.25">
      <c r="A7" s="53" t="s">
        <v>88</v>
      </c>
      <c r="B7" s="136" t="s">
        <v>89</v>
      </c>
      <c r="C7" s="136"/>
      <c r="D7" s="136"/>
      <c r="E7" s="136"/>
      <c r="F7" s="136"/>
    </row>
    <row r="9" spans="1:6" s="15" customFormat="1" ht="15.6" x14ac:dyDescent="0.25">
      <c r="A9" s="142" t="s">
        <v>131</v>
      </c>
      <c r="B9" s="142"/>
      <c r="C9" s="142"/>
      <c r="D9" s="142"/>
      <c r="E9" s="142"/>
      <c r="F9" s="142"/>
    </row>
    <row r="10" spans="1:6" s="15" customFormat="1" ht="13.8" x14ac:dyDescent="0.25">
      <c r="A10" s="79"/>
      <c r="B10" s="79"/>
      <c r="C10" s="79"/>
      <c r="D10" s="79"/>
      <c r="E10" s="79"/>
      <c r="F10" s="79"/>
    </row>
    <row r="11" spans="1:6" s="15" customFormat="1" ht="36" customHeight="1" x14ac:dyDescent="0.25">
      <c r="A11" s="79" t="s">
        <v>90</v>
      </c>
      <c r="B11" s="93" t="s">
        <v>88</v>
      </c>
      <c r="C11" s="133" t="s">
        <v>170</v>
      </c>
      <c r="D11" s="133"/>
      <c r="E11" s="133"/>
      <c r="F11" s="133"/>
    </row>
    <row r="12" spans="1:6" s="15" customFormat="1" ht="31.2" x14ac:dyDescent="0.25">
      <c r="A12" s="79" t="s">
        <v>91</v>
      </c>
      <c r="B12" s="93" t="s">
        <v>155</v>
      </c>
      <c r="C12" s="95" t="s">
        <v>93</v>
      </c>
      <c r="D12" s="95" t="s">
        <v>94</v>
      </c>
      <c r="E12" s="95" t="s">
        <v>95</v>
      </c>
      <c r="F12" s="95" t="s">
        <v>96</v>
      </c>
    </row>
    <row r="13" spans="1:6" s="15" customFormat="1" ht="31.2" x14ac:dyDescent="0.25">
      <c r="A13" s="79" t="s">
        <v>97</v>
      </c>
      <c r="B13" s="93" t="s">
        <v>156</v>
      </c>
      <c r="C13" s="79"/>
      <c r="D13" s="79"/>
      <c r="E13" s="79"/>
      <c r="F13" s="79"/>
    </row>
    <row r="14" spans="1:6" s="15" customFormat="1" ht="93.6" x14ac:dyDescent="0.25">
      <c r="A14" s="79" t="s">
        <v>99</v>
      </c>
      <c r="B14" s="93" t="s">
        <v>157</v>
      </c>
      <c r="C14" s="79"/>
      <c r="D14" s="79"/>
      <c r="E14" s="79"/>
      <c r="F14" s="79"/>
    </row>
    <row r="15" spans="1:6" s="15" customFormat="1" ht="15.6" x14ac:dyDescent="0.25">
      <c r="A15" s="79" t="s">
        <v>101</v>
      </c>
      <c r="B15" s="93" t="s">
        <v>102</v>
      </c>
      <c r="C15" s="79"/>
      <c r="D15" s="79"/>
      <c r="E15" s="79"/>
      <c r="F15" s="79"/>
    </row>
    <row r="16" spans="1:6" s="15" customFormat="1" ht="31.2" x14ac:dyDescent="0.25">
      <c r="A16" s="79" t="s">
        <v>103</v>
      </c>
      <c r="B16" s="93" t="s">
        <v>84</v>
      </c>
      <c r="C16" s="79"/>
      <c r="D16" s="79"/>
      <c r="E16" s="79"/>
      <c r="F16" s="79"/>
    </row>
    <row r="17" spans="1:6" s="15" customFormat="1" ht="13.8" x14ac:dyDescent="0.25">
      <c r="A17" s="143" t="s">
        <v>104</v>
      </c>
      <c r="B17" s="143"/>
      <c r="C17" s="79"/>
      <c r="D17" s="79"/>
      <c r="E17" s="79"/>
      <c r="F17" s="79"/>
    </row>
    <row r="18" spans="1:6" s="15" customFormat="1" ht="15.6" x14ac:dyDescent="0.25">
      <c r="A18" s="138" t="s">
        <v>158</v>
      </c>
      <c r="B18" s="138"/>
      <c r="C18" s="80" t="s">
        <v>106</v>
      </c>
      <c r="D18" s="80" t="s">
        <v>106</v>
      </c>
      <c r="E18" s="82">
        <v>-250</v>
      </c>
      <c r="F18" s="82">
        <v>-250</v>
      </c>
    </row>
    <row r="19" spans="1:6" s="15" customFormat="1" ht="15.6" x14ac:dyDescent="0.25">
      <c r="A19" s="138" t="s">
        <v>159</v>
      </c>
      <c r="B19" s="138"/>
      <c r="C19" s="80" t="s">
        <v>106</v>
      </c>
      <c r="D19" s="80" t="s">
        <v>106</v>
      </c>
      <c r="E19" s="82">
        <v>-250</v>
      </c>
      <c r="F19" s="82">
        <v>-250</v>
      </c>
    </row>
    <row r="20" spans="1:6" s="15" customFormat="1" ht="15.6" x14ac:dyDescent="0.25">
      <c r="A20" s="138" t="s">
        <v>160</v>
      </c>
      <c r="B20" s="138"/>
      <c r="C20" s="80" t="s">
        <v>106</v>
      </c>
      <c r="D20" s="80" t="s">
        <v>106</v>
      </c>
      <c r="E20" s="82">
        <v>-150</v>
      </c>
      <c r="F20" s="82">
        <v>-450</v>
      </c>
    </row>
    <row r="21" spans="1:6" s="15" customFormat="1" ht="15.6" x14ac:dyDescent="0.25">
      <c r="A21" s="138" t="s">
        <v>161</v>
      </c>
      <c r="B21" s="138"/>
      <c r="C21" s="80" t="s">
        <v>106</v>
      </c>
      <c r="D21" s="80" t="s">
        <v>106</v>
      </c>
      <c r="E21" s="82">
        <v>-150</v>
      </c>
      <c r="F21" s="82">
        <v>-300</v>
      </c>
    </row>
    <row r="22" spans="1:6" s="15" customFormat="1" ht="15.6" x14ac:dyDescent="0.25">
      <c r="A22" s="134" t="s">
        <v>110</v>
      </c>
      <c r="B22" s="134"/>
      <c r="C22" s="81"/>
      <c r="D22" s="80"/>
      <c r="E22" s="80"/>
      <c r="F22" s="80"/>
    </row>
    <row r="23" spans="1:6" ht="15.6" x14ac:dyDescent="0.25">
      <c r="A23" s="94"/>
      <c r="B23" s="94"/>
      <c r="C23" s="94"/>
      <c r="D23" s="94"/>
      <c r="E23" s="94"/>
      <c r="F23" s="94"/>
    </row>
    <row r="24" spans="1:6" ht="48.75" customHeight="1" x14ac:dyDescent="0.25">
      <c r="A24" s="94" t="s">
        <v>90</v>
      </c>
      <c r="B24" s="96" t="s">
        <v>88</v>
      </c>
      <c r="C24" s="133" t="s">
        <v>4</v>
      </c>
      <c r="D24" s="133"/>
      <c r="E24" s="133"/>
      <c r="F24" s="133"/>
    </row>
    <row r="25" spans="1:6" ht="31.2" x14ac:dyDescent="0.25">
      <c r="A25" s="94" t="s">
        <v>91</v>
      </c>
      <c r="B25" s="96" t="s">
        <v>92</v>
      </c>
      <c r="C25" s="95" t="s">
        <v>93</v>
      </c>
      <c r="D25" s="95" t="s">
        <v>94</v>
      </c>
      <c r="E25" s="95" t="s">
        <v>95</v>
      </c>
      <c r="F25" s="95" t="s">
        <v>96</v>
      </c>
    </row>
    <row r="26" spans="1:6" ht="15.6" x14ac:dyDescent="0.25">
      <c r="A26" s="94" t="s">
        <v>97</v>
      </c>
      <c r="B26" s="96" t="s">
        <v>98</v>
      </c>
      <c r="C26" s="94"/>
      <c r="D26" s="94"/>
      <c r="E26" s="94"/>
      <c r="F26" s="94"/>
    </row>
    <row r="27" spans="1:6" ht="90" customHeight="1" x14ac:dyDescent="0.25">
      <c r="A27" s="94" t="s">
        <v>99</v>
      </c>
      <c r="B27" s="96" t="s">
        <v>100</v>
      </c>
      <c r="C27" s="94"/>
      <c r="D27" s="94"/>
      <c r="E27" s="94"/>
      <c r="F27" s="94"/>
    </row>
    <row r="28" spans="1:6" ht="15.6" x14ac:dyDescent="0.25">
      <c r="A28" s="94" t="s">
        <v>101</v>
      </c>
      <c r="B28" s="96" t="s">
        <v>102</v>
      </c>
      <c r="C28" s="94"/>
      <c r="D28" s="94"/>
      <c r="E28" s="94"/>
      <c r="F28" s="94"/>
    </row>
    <row r="29" spans="1:6" ht="31.2" x14ac:dyDescent="0.25">
      <c r="A29" s="94" t="s">
        <v>103</v>
      </c>
      <c r="B29" s="96" t="s">
        <v>84</v>
      </c>
      <c r="C29" s="94"/>
      <c r="D29" s="94"/>
      <c r="E29" s="94"/>
      <c r="F29" s="94"/>
    </row>
    <row r="30" spans="1:6" ht="15.6" x14ac:dyDescent="0.25">
      <c r="A30" s="133" t="s">
        <v>104</v>
      </c>
      <c r="B30" s="133"/>
      <c r="C30" s="94"/>
      <c r="D30" s="94"/>
      <c r="E30" s="94"/>
      <c r="F30" s="94"/>
    </row>
    <row r="31" spans="1:6" ht="15.6" x14ac:dyDescent="0.25">
      <c r="A31" s="136" t="s">
        <v>105</v>
      </c>
      <c r="B31" s="136"/>
      <c r="C31" s="94"/>
      <c r="D31" s="94"/>
      <c r="E31" s="94"/>
      <c r="F31" s="94"/>
    </row>
    <row r="32" spans="1:6" ht="15.6" x14ac:dyDescent="0.25">
      <c r="A32" s="136" t="s">
        <v>107</v>
      </c>
      <c r="B32" s="136"/>
      <c r="C32" s="94"/>
      <c r="D32" s="94"/>
      <c r="E32" s="94"/>
      <c r="F32" s="94"/>
    </row>
    <row r="33" spans="1:6" ht="15.6" x14ac:dyDescent="0.25">
      <c r="A33" s="136" t="s">
        <v>108</v>
      </c>
      <c r="B33" s="136"/>
      <c r="C33" s="94"/>
      <c r="D33" s="82">
        <v>-2</v>
      </c>
      <c r="E33" s="82">
        <v>0</v>
      </c>
      <c r="F33" s="82">
        <v>0</v>
      </c>
    </row>
    <row r="34" spans="1:6" ht="15.6" x14ac:dyDescent="0.25">
      <c r="A34" s="136" t="s">
        <v>109</v>
      </c>
      <c r="B34" s="136"/>
      <c r="C34" s="94"/>
      <c r="D34" s="94"/>
      <c r="E34" s="94"/>
      <c r="F34" s="94"/>
    </row>
    <row r="35" spans="1:6" ht="15.6" x14ac:dyDescent="0.25">
      <c r="A35" s="136" t="s">
        <v>166</v>
      </c>
      <c r="B35" s="136"/>
      <c r="C35" s="82"/>
      <c r="D35" s="82">
        <v>2</v>
      </c>
      <c r="E35" s="82">
        <v>2</v>
      </c>
      <c r="F35" s="82">
        <v>2</v>
      </c>
    </row>
    <row r="36" spans="1:6" ht="44.25" customHeight="1" x14ac:dyDescent="0.25">
      <c r="A36" s="136" t="s">
        <v>167</v>
      </c>
      <c r="B36" s="136"/>
      <c r="C36" s="82">
        <v>-1</v>
      </c>
      <c r="D36" s="82">
        <v>-1</v>
      </c>
      <c r="E36" s="82">
        <v>-1</v>
      </c>
      <c r="F36" s="82">
        <v>-1</v>
      </c>
    </row>
    <row r="37" spans="1:6" ht="15.6" x14ac:dyDescent="0.25">
      <c r="A37" s="134" t="s">
        <v>110</v>
      </c>
      <c r="B37" s="134"/>
      <c r="C37" s="54"/>
      <c r="D37" s="78">
        <v>-124000</v>
      </c>
      <c r="E37" s="78">
        <v>-124000</v>
      </c>
      <c r="F37" s="78">
        <v>-124000</v>
      </c>
    </row>
    <row r="38" spans="1:6" ht="14.25" customHeight="1" x14ac:dyDescent="0.25">
      <c r="A38" s="94"/>
      <c r="B38" s="94"/>
      <c r="C38" s="94"/>
      <c r="D38" s="94"/>
      <c r="E38" s="94"/>
      <c r="F38" s="94"/>
    </row>
    <row r="39" spans="1:6" ht="51.75" customHeight="1" x14ac:dyDescent="0.25">
      <c r="A39" s="94" t="s">
        <v>90</v>
      </c>
      <c r="B39" s="96" t="s">
        <v>88</v>
      </c>
      <c r="C39" s="133" t="s">
        <v>170</v>
      </c>
      <c r="D39" s="133"/>
      <c r="E39" s="133"/>
      <c r="F39" s="133"/>
    </row>
    <row r="40" spans="1:6" ht="31.2" x14ac:dyDescent="0.25">
      <c r="A40" s="94" t="s">
        <v>91</v>
      </c>
      <c r="B40" s="96" t="s">
        <v>111</v>
      </c>
      <c r="C40" s="95" t="s">
        <v>93</v>
      </c>
      <c r="D40" s="95" t="s">
        <v>94</v>
      </c>
      <c r="E40" s="95" t="s">
        <v>95</v>
      </c>
      <c r="F40" s="95" t="s">
        <v>96</v>
      </c>
    </row>
    <row r="41" spans="1:6" ht="15.6" x14ac:dyDescent="0.25">
      <c r="A41" s="94" t="s">
        <v>97</v>
      </c>
      <c r="B41" s="96" t="s">
        <v>112</v>
      </c>
      <c r="C41" s="94"/>
      <c r="D41" s="94"/>
      <c r="E41" s="94"/>
      <c r="F41" s="94"/>
    </row>
    <row r="42" spans="1:6" ht="111" customHeight="1" x14ac:dyDescent="0.25">
      <c r="A42" s="94" t="s">
        <v>99</v>
      </c>
      <c r="B42" s="96" t="s">
        <v>113</v>
      </c>
      <c r="C42" s="94"/>
      <c r="D42" s="94"/>
      <c r="E42" s="94"/>
      <c r="F42" s="94"/>
    </row>
    <row r="43" spans="1:6" ht="15.6" x14ac:dyDescent="0.25">
      <c r="A43" s="94" t="s">
        <v>101</v>
      </c>
      <c r="B43" s="96" t="s">
        <v>102</v>
      </c>
      <c r="C43" s="94"/>
      <c r="D43" s="94"/>
      <c r="E43" s="94"/>
      <c r="F43" s="94"/>
    </row>
    <row r="44" spans="1:6" ht="31.2" x14ac:dyDescent="0.25">
      <c r="A44" s="94" t="s">
        <v>103</v>
      </c>
      <c r="B44" s="96" t="s">
        <v>84</v>
      </c>
      <c r="C44" s="94"/>
      <c r="D44" s="94"/>
      <c r="E44" s="94"/>
      <c r="F44" s="94"/>
    </row>
    <row r="45" spans="1:6" ht="15.6" x14ac:dyDescent="0.25">
      <c r="A45" s="133" t="s">
        <v>104</v>
      </c>
      <c r="B45" s="133"/>
      <c r="C45" s="94"/>
      <c r="D45" s="94"/>
      <c r="E45" s="94"/>
      <c r="F45" s="94"/>
    </row>
    <row r="46" spans="1:6" ht="38.25" customHeight="1" x14ac:dyDescent="0.25">
      <c r="A46" s="136" t="s">
        <v>114</v>
      </c>
      <c r="B46" s="136"/>
      <c r="C46" s="82" t="s">
        <v>106</v>
      </c>
      <c r="D46" s="82">
        <v>-20</v>
      </c>
      <c r="E46" s="82">
        <v>-35</v>
      </c>
      <c r="F46" s="82">
        <v>-60</v>
      </c>
    </row>
    <row r="47" spans="1:6" ht="56.25" customHeight="1" x14ac:dyDescent="0.25">
      <c r="A47" s="136" t="s">
        <v>115</v>
      </c>
      <c r="B47" s="136"/>
      <c r="C47" s="82" t="s">
        <v>106</v>
      </c>
      <c r="D47" s="82">
        <v>-30</v>
      </c>
      <c r="E47" s="82">
        <v>-30</v>
      </c>
      <c r="F47" s="82">
        <v>-30</v>
      </c>
    </row>
    <row r="48" spans="1:6" ht="51.75" customHeight="1" x14ac:dyDescent="0.25">
      <c r="A48" s="136" t="s">
        <v>116</v>
      </c>
      <c r="B48" s="136"/>
      <c r="C48" s="82" t="s">
        <v>106</v>
      </c>
      <c r="D48" s="82">
        <v>-70</v>
      </c>
      <c r="E48" s="82">
        <v>-70</v>
      </c>
      <c r="F48" s="82">
        <v>-70</v>
      </c>
    </row>
    <row r="49" spans="1:6" ht="15.6" x14ac:dyDescent="0.25">
      <c r="A49" s="136" t="s">
        <v>117</v>
      </c>
      <c r="B49" s="136"/>
      <c r="C49" s="82">
        <v>-15</v>
      </c>
      <c r="D49" s="82">
        <v>0</v>
      </c>
      <c r="E49" s="82">
        <v>0</v>
      </c>
      <c r="F49" s="82">
        <v>-2</v>
      </c>
    </row>
    <row r="50" spans="1:6" ht="27.75" customHeight="1" x14ac:dyDescent="0.25">
      <c r="A50" s="136" t="s">
        <v>118</v>
      </c>
      <c r="B50" s="136"/>
      <c r="C50" s="82">
        <v>-40</v>
      </c>
      <c r="D50" s="82">
        <v>0</v>
      </c>
      <c r="E50" s="82">
        <v>0</v>
      </c>
      <c r="F50" s="82">
        <v>0</v>
      </c>
    </row>
    <row r="51" spans="1:6" ht="39" customHeight="1" x14ac:dyDescent="0.25">
      <c r="A51" s="136" t="s">
        <v>119</v>
      </c>
      <c r="B51" s="136"/>
      <c r="C51" s="82">
        <v>-60</v>
      </c>
      <c r="D51" s="82">
        <v>0</v>
      </c>
      <c r="E51" s="82">
        <v>0</v>
      </c>
      <c r="F51" s="82">
        <v>0</v>
      </c>
    </row>
    <row r="52" spans="1:6" ht="15.6" x14ac:dyDescent="0.25">
      <c r="A52" s="136" t="s">
        <v>120</v>
      </c>
      <c r="B52" s="136"/>
      <c r="C52" s="80" t="s">
        <v>106</v>
      </c>
      <c r="D52" s="80" t="s">
        <v>106</v>
      </c>
      <c r="E52" s="82">
        <v>-1</v>
      </c>
      <c r="F52" s="82">
        <v>-1</v>
      </c>
    </row>
    <row r="53" spans="1:6" ht="15.6" x14ac:dyDescent="0.25">
      <c r="A53" s="136" t="s">
        <v>121</v>
      </c>
      <c r="B53" s="136"/>
      <c r="C53" s="80" t="s">
        <v>106</v>
      </c>
      <c r="D53" s="80" t="s">
        <v>106</v>
      </c>
      <c r="E53" s="80" t="s">
        <v>106</v>
      </c>
      <c r="F53" s="80" t="s">
        <v>106</v>
      </c>
    </row>
    <row r="54" spans="1:6" ht="15.6" x14ac:dyDescent="0.25">
      <c r="A54" s="134" t="s">
        <v>110</v>
      </c>
      <c r="B54" s="134"/>
      <c r="C54" s="78">
        <v>-115000</v>
      </c>
      <c r="D54" s="78">
        <v>-315000</v>
      </c>
      <c r="E54" s="78">
        <v>-615000</v>
      </c>
      <c r="F54" s="78">
        <v>-737000</v>
      </c>
    </row>
    <row r="55" spans="1:6" ht="15.6" x14ac:dyDescent="0.25">
      <c r="A55" s="94"/>
      <c r="B55" s="94"/>
      <c r="C55" s="94"/>
      <c r="D55" s="94"/>
      <c r="E55" s="94"/>
      <c r="F55" s="94"/>
    </row>
    <row r="56" spans="1:6" ht="66" customHeight="1" x14ac:dyDescent="0.25">
      <c r="A56" s="94" t="s">
        <v>90</v>
      </c>
      <c r="B56" s="96" t="s">
        <v>88</v>
      </c>
      <c r="C56" s="133" t="s">
        <v>170</v>
      </c>
      <c r="D56" s="133"/>
      <c r="E56" s="133"/>
      <c r="F56" s="133"/>
    </row>
    <row r="57" spans="1:6" ht="31.2" x14ac:dyDescent="0.25">
      <c r="A57" s="94" t="s">
        <v>91</v>
      </c>
      <c r="B57" s="96" t="s">
        <v>122</v>
      </c>
      <c r="C57" s="95" t="s">
        <v>93</v>
      </c>
      <c r="D57" s="95" t="s">
        <v>94</v>
      </c>
      <c r="E57" s="95" t="s">
        <v>95</v>
      </c>
      <c r="F57" s="95" t="s">
        <v>96</v>
      </c>
    </row>
    <row r="58" spans="1:6" ht="15.6" x14ac:dyDescent="0.25">
      <c r="A58" s="94" t="s">
        <v>97</v>
      </c>
      <c r="B58" s="96" t="s">
        <v>123</v>
      </c>
      <c r="C58" s="94"/>
      <c r="D58" s="94"/>
      <c r="E58" s="94"/>
      <c r="F58" s="94"/>
    </row>
    <row r="59" spans="1:6" ht="62.4" x14ac:dyDescent="0.25">
      <c r="A59" s="94" t="s">
        <v>99</v>
      </c>
      <c r="B59" s="96" t="s">
        <v>124</v>
      </c>
      <c r="C59" s="94"/>
      <c r="D59" s="94"/>
      <c r="E59" s="94"/>
      <c r="F59" s="94"/>
    </row>
    <row r="60" spans="1:6" ht="15.6" x14ac:dyDescent="0.25">
      <c r="A60" s="94" t="s">
        <v>101</v>
      </c>
      <c r="B60" s="96" t="s">
        <v>102</v>
      </c>
      <c r="C60" s="94"/>
      <c r="D60" s="94"/>
      <c r="E60" s="94"/>
      <c r="F60" s="94"/>
    </row>
    <row r="61" spans="1:6" ht="31.2" x14ac:dyDescent="0.25">
      <c r="A61" s="94" t="s">
        <v>103</v>
      </c>
      <c r="B61" s="96" t="s">
        <v>84</v>
      </c>
      <c r="C61" s="94"/>
      <c r="D61" s="94"/>
      <c r="E61" s="94"/>
      <c r="F61" s="94"/>
    </row>
    <row r="62" spans="1:6" ht="15.6" x14ac:dyDescent="0.25">
      <c r="A62" s="133" t="s">
        <v>104</v>
      </c>
      <c r="B62" s="133"/>
      <c r="C62" s="94"/>
      <c r="D62" s="94"/>
      <c r="E62" s="94"/>
      <c r="F62" s="94"/>
    </row>
    <row r="63" spans="1:6" ht="15.6" x14ac:dyDescent="0.25">
      <c r="A63" s="136" t="s">
        <v>125</v>
      </c>
      <c r="B63" s="136"/>
      <c r="C63" s="82">
        <v>-1</v>
      </c>
      <c r="D63" s="82">
        <v>-2</v>
      </c>
      <c r="E63" s="82">
        <v>-1</v>
      </c>
      <c r="F63" s="82">
        <v>-2</v>
      </c>
    </row>
    <row r="64" spans="1:6" ht="34.5" customHeight="1" x14ac:dyDescent="0.25">
      <c r="A64" s="136" t="s">
        <v>126</v>
      </c>
      <c r="B64" s="136"/>
      <c r="C64" s="82" t="s">
        <v>106</v>
      </c>
      <c r="D64" s="82" t="s">
        <v>106</v>
      </c>
      <c r="E64" s="82" t="s">
        <v>106</v>
      </c>
      <c r="F64" s="82" t="s">
        <v>106</v>
      </c>
    </row>
    <row r="65" spans="1:6" ht="27.75" customHeight="1" x14ac:dyDescent="0.25">
      <c r="A65" s="136" t="s">
        <v>127</v>
      </c>
      <c r="B65" s="136"/>
      <c r="C65" s="82"/>
      <c r="D65" s="82"/>
      <c r="E65" s="82">
        <v>-1</v>
      </c>
      <c r="F65" s="82">
        <v>-2</v>
      </c>
    </row>
    <row r="66" spans="1:6" ht="15.6" x14ac:dyDescent="0.25">
      <c r="A66" s="134" t="s">
        <v>110</v>
      </c>
      <c r="B66" s="134"/>
      <c r="C66" s="78"/>
      <c r="D66" s="78">
        <v>-110000</v>
      </c>
      <c r="E66" s="78">
        <v>-110000</v>
      </c>
      <c r="F66" s="78">
        <v>-175000</v>
      </c>
    </row>
    <row r="67" spans="1:6" ht="15.6" x14ac:dyDescent="0.25">
      <c r="A67" s="94"/>
      <c r="B67" s="94"/>
      <c r="C67" s="78"/>
      <c r="D67" s="78"/>
      <c r="E67" s="78"/>
      <c r="F67" s="78"/>
    </row>
    <row r="68" spans="1:6" ht="13.5" customHeight="1" x14ac:dyDescent="0.25">
      <c r="A68" s="137" t="s">
        <v>131</v>
      </c>
      <c r="B68" s="137"/>
      <c r="C68" s="137"/>
    </row>
    <row r="70" spans="1:6" s="94" customFormat="1" ht="61.5" customHeight="1" x14ac:dyDescent="0.25">
      <c r="A70" s="94" t="s">
        <v>90</v>
      </c>
      <c r="B70" s="96" t="s">
        <v>88</v>
      </c>
      <c r="C70" s="133" t="s">
        <v>192</v>
      </c>
      <c r="D70" s="133"/>
      <c r="E70" s="133"/>
      <c r="F70" s="133"/>
    </row>
    <row r="71" spans="1:6" s="94" customFormat="1" ht="31.2" x14ac:dyDescent="0.25">
      <c r="A71" s="94" t="s">
        <v>91</v>
      </c>
      <c r="B71" s="96">
        <v>11008</v>
      </c>
      <c r="C71" s="95" t="s">
        <v>93</v>
      </c>
      <c r="D71" s="95" t="s">
        <v>94</v>
      </c>
      <c r="E71" s="95" t="s">
        <v>95</v>
      </c>
      <c r="F71" s="95" t="s">
        <v>96</v>
      </c>
    </row>
    <row r="72" spans="1:6" s="94" customFormat="1" ht="61.5" customHeight="1" x14ac:dyDescent="0.25">
      <c r="A72" s="94" t="s">
        <v>97</v>
      </c>
      <c r="B72" s="96" t="s">
        <v>57</v>
      </c>
    </row>
    <row r="73" spans="1:6" s="94" customFormat="1" ht="46.8" x14ac:dyDescent="0.25">
      <c r="A73" s="94" t="s">
        <v>99</v>
      </c>
      <c r="B73" s="96" t="s">
        <v>58</v>
      </c>
      <c r="C73" s="83"/>
    </row>
    <row r="74" spans="1:6" s="94" customFormat="1" ht="15.6" x14ac:dyDescent="0.25">
      <c r="A74" s="94" t="s">
        <v>101</v>
      </c>
      <c r="B74" s="96" t="s">
        <v>102</v>
      </c>
      <c r="C74" s="83"/>
    </row>
    <row r="75" spans="1:6" s="94" customFormat="1" ht="36.75" customHeight="1" x14ac:dyDescent="0.25">
      <c r="A75" s="94" t="s">
        <v>103</v>
      </c>
      <c r="B75" s="96" t="s">
        <v>162</v>
      </c>
      <c r="C75" s="83"/>
    </row>
    <row r="76" spans="1:6" s="94" customFormat="1" ht="15.6" x14ac:dyDescent="0.25">
      <c r="A76" s="133" t="s">
        <v>104</v>
      </c>
      <c r="B76" s="133"/>
      <c r="C76" s="83"/>
    </row>
    <row r="77" spans="1:6" s="94" customFormat="1" ht="22.5" customHeight="1" x14ac:dyDescent="0.25">
      <c r="A77" s="136" t="s">
        <v>163</v>
      </c>
      <c r="B77" s="136"/>
      <c r="C77" s="83">
        <v>23</v>
      </c>
      <c r="D77" s="83">
        <v>23</v>
      </c>
      <c r="E77" s="83">
        <v>23</v>
      </c>
      <c r="F77" s="83">
        <v>23</v>
      </c>
    </row>
    <row r="78" spans="1:6" s="94" customFormat="1" ht="22.5" customHeight="1" x14ac:dyDescent="0.25">
      <c r="A78" s="136" t="s">
        <v>164</v>
      </c>
      <c r="B78" s="136"/>
      <c r="C78" s="83">
        <v>42</v>
      </c>
      <c r="D78" s="83">
        <v>42</v>
      </c>
      <c r="E78" s="83">
        <v>42</v>
      </c>
      <c r="F78" s="83">
        <v>42</v>
      </c>
    </row>
    <row r="79" spans="1:6" s="94" customFormat="1" ht="19.5" customHeight="1" x14ac:dyDescent="0.25">
      <c r="A79" s="134" t="s">
        <v>110</v>
      </c>
      <c r="B79" s="134"/>
      <c r="C79" s="77">
        <v>777000</v>
      </c>
      <c r="D79" s="77">
        <v>777000</v>
      </c>
      <c r="E79" s="77">
        <v>777000</v>
      </c>
      <c r="F79" s="77">
        <v>1036000</v>
      </c>
    </row>
    <row r="80" spans="1:6" s="94" customFormat="1" ht="19.5" customHeight="1" x14ac:dyDescent="0.25">
      <c r="C80" s="77"/>
      <c r="D80" s="77"/>
      <c r="E80" s="77"/>
      <c r="F80" s="77"/>
    </row>
    <row r="81" spans="1:6" s="94" customFormat="1" ht="19.5" customHeight="1" x14ac:dyDescent="0.25">
      <c r="C81" s="77"/>
      <c r="D81" s="77"/>
      <c r="E81" s="77"/>
      <c r="F81" s="77"/>
    </row>
    <row r="82" spans="1:6" s="94" customFormat="1" ht="15.6" x14ac:dyDescent="0.25">
      <c r="A82" s="98" t="s">
        <v>86</v>
      </c>
      <c r="B82" s="135" t="s">
        <v>87</v>
      </c>
      <c r="C82" s="135"/>
      <c r="D82" s="135"/>
      <c r="E82" s="135"/>
      <c r="F82" s="135"/>
    </row>
    <row r="83" spans="1:6" s="94" customFormat="1" ht="15.6" x14ac:dyDescent="0.25">
      <c r="A83" s="96" t="s">
        <v>184</v>
      </c>
      <c r="B83" s="136" t="s">
        <v>185</v>
      </c>
      <c r="C83" s="136"/>
      <c r="D83" s="136"/>
      <c r="E83" s="136"/>
      <c r="F83" s="136"/>
    </row>
    <row r="84" spans="1:6" s="94" customFormat="1" ht="15.6" x14ac:dyDescent="0.25"/>
    <row r="85" spans="1:6" s="94" customFormat="1" ht="15.6" x14ac:dyDescent="0.25">
      <c r="A85" s="135" t="s">
        <v>131</v>
      </c>
      <c r="B85" s="135"/>
      <c r="C85" s="135"/>
      <c r="D85" s="135"/>
      <c r="E85" s="135"/>
      <c r="F85" s="135"/>
    </row>
    <row r="86" spans="1:6" s="94" customFormat="1" ht="15.6" x14ac:dyDescent="0.25"/>
    <row r="87" spans="1:6" s="94" customFormat="1" ht="30.6" customHeight="1" x14ac:dyDescent="0.25">
      <c r="A87" s="94" t="s">
        <v>90</v>
      </c>
      <c r="B87" s="96" t="s">
        <v>184</v>
      </c>
      <c r="C87" s="133" t="s">
        <v>193</v>
      </c>
      <c r="D87" s="133"/>
      <c r="E87" s="133"/>
      <c r="F87" s="133"/>
    </row>
    <row r="88" spans="1:6" s="94" customFormat="1" ht="31.2" x14ac:dyDescent="0.25">
      <c r="A88" s="94" t="s">
        <v>91</v>
      </c>
      <c r="B88" s="96" t="s">
        <v>132</v>
      </c>
      <c r="C88" s="95" t="s">
        <v>93</v>
      </c>
      <c r="D88" s="95" t="s">
        <v>94</v>
      </c>
      <c r="E88" s="95" t="s">
        <v>95</v>
      </c>
      <c r="F88" s="95" t="s">
        <v>96</v>
      </c>
    </row>
    <row r="89" spans="1:6" s="94" customFormat="1" ht="62.4" x14ac:dyDescent="0.25">
      <c r="A89" s="94" t="s">
        <v>97</v>
      </c>
      <c r="B89" s="96" t="s">
        <v>186</v>
      </c>
    </row>
    <row r="90" spans="1:6" s="94" customFormat="1" ht="46.8" x14ac:dyDescent="0.25">
      <c r="A90" s="94" t="s">
        <v>99</v>
      </c>
      <c r="B90" s="96" t="s">
        <v>187</v>
      </c>
    </row>
    <row r="91" spans="1:6" s="94" customFormat="1" ht="15.6" x14ac:dyDescent="0.25">
      <c r="A91" s="94" t="s">
        <v>101</v>
      </c>
      <c r="B91" s="96" t="s">
        <v>102</v>
      </c>
    </row>
    <row r="92" spans="1:6" s="94" customFormat="1" ht="31.2" x14ac:dyDescent="0.25">
      <c r="A92" s="94" t="s">
        <v>188</v>
      </c>
      <c r="B92" s="96" t="s">
        <v>84</v>
      </c>
    </row>
    <row r="93" spans="1:6" s="94" customFormat="1" ht="15.6" x14ac:dyDescent="0.25">
      <c r="A93" s="133" t="s">
        <v>104</v>
      </c>
      <c r="B93" s="133"/>
      <c r="C93" s="77"/>
      <c r="D93" s="77"/>
      <c r="E93" s="77"/>
    </row>
    <row r="94" spans="1:6" s="94" customFormat="1" ht="15.6" x14ac:dyDescent="0.25">
      <c r="A94" s="134" t="s">
        <v>110</v>
      </c>
      <c r="B94" s="134"/>
      <c r="C94" s="78">
        <v>-662000</v>
      </c>
      <c r="D94" s="78">
        <v>-228000</v>
      </c>
      <c r="E94" s="78">
        <v>72000</v>
      </c>
      <c r="F94" s="54">
        <v>0</v>
      </c>
    </row>
    <row r="95" spans="1:6" s="94" customFormat="1" ht="19.5" customHeight="1" x14ac:dyDescent="0.25">
      <c r="C95" s="77"/>
      <c r="D95" s="77"/>
      <c r="E95" s="77"/>
      <c r="F95" s="77"/>
    </row>
    <row r="96" spans="1:6" s="94" customFormat="1" ht="19.5" customHeight="1" x14ac:dyDescent="0.25">
      <c r="C96" s="77"/>
      <c r="D96" s="77"/>
      <c r="E96" s="77"/>
      <c r="F96" s="77"/>
    </row>
    <row r="97" spans="1:6" s="15" customFormat="1" ht="22.5" customHeight="1" x14ac:dyDescent="0.25">
      <c r="A97" s="144" t="s">
        <v>128</v>
      </c>
      <c r="B97" s="144"/>
      <c r="C97" s="144"/>
      <c r="D97" s="144"/>
      <c r="E97" s="144"/>
      <c r="F97" s="144"/>
    </row>
    <row r="98" spans="1:6" s="15" customFormat="1" ht="15.6" x14ac:dyDescent="0.25">
      <c r="A98" s="135" t="s">
        <v>85</v>
      </c>
      <c r="B98" s="135"/>
      <c r="C98" s="135"/>
      <c r="D98" s="135"/>
      <c r="E98" s="135"/>
      <c r="F98" s="135"/>
    </row>
    <row r="99" spans="1:6" s="15" customFormat="1" ht="15.6" x14ac:dyDescent="0.25">
      <c r="A99" s="94"/>
      <c r="B99" s="94"/>
      <c r="C99" s="94"/>
      <c r="D99" s="94"/>
      <c r="E99" s="94"/>
      <c r="F99" s="94"/>
    </row>
    <row r="100" spans="1:6" s="15" customFormat="1" ht="15.6" x14ac:dyDescent="0.25">
      <c r="A100" s="98" t="s">
        <v>86</v>
      </c>
      <c r="B100" s="135" t="s">
        <v>87</v>
      </c>
      <c r="C100" s="135"/>
      <c r="D100" s="135"/>
      <c r="E100" s="135"/>
      <c r="F100" s="135"/>
    </row>
    <row r="101" spans="1:6" s="15" customFormat="1" ht="15.6" x14ac:dyDescent="0.25">
      <c r="A101" s="96" t="s">
        <v>129</v>
      </c>
      <c r="B101" s="136" t="s">
        <v>130</v>
      </c>
      <c r="C101" s="136"/>
      <c r="D101" s="136"/>
      <c r="E101" s="136"/>
      <c r="F101" s="136"/>
    </row>
    <row r="102" spans="1:6" s="15" customFormat="1" ht="15.6" x14ac:dyDescent="0.25">
      <c r="A102" s="94"/>
      <c r="B102" s="94"/>
      <c r="C102" s="94"/>
      <c r="D102" s="94"/>
      <c r="E102" s="94"/>
      <c r="F102" s="94"/>
    </row>
    <row r="103" spans="1:6" s="15" customFormat="1" ht="15.6" x14ac:dyDescent="0.25">
      <c r="A103" s="135" t="s">
        <v>131</v>
      </c>
      <c r="B103" s="135"/>
      <c r="C103" s="135"/>
      <c r="D103" s="135"/>
      <c r="E103" s="135"/>
      <c r="F103" s="135"/>
    </row>
    <row r="104" spans="1:6" s="15" customFormat="1" ht="15.6" x14ac:dyDescent="0.25">
      <c r="A104" s="94"/>
      <c r="B104" s="94"/>
      <c r="C104" s="94"/>
      <c r="D104" s="94"/>
      <c r="E104" s="94"/>
      <c r="F104" s="94"/>
    </row>
    <row r="105" spans="1:6" s="15" customFormat="1" ht="53.25" customHeight="1" x14ac:dyDescent="0.25">
      <c r="A105" s="94" t="s">
        <v>90</v>
      </c>
      <c r="B105" s="96" t="s">
        <v>129</v>
      </c>
      <c r="C105" s="133" t="s">
        <v>192</v>
      </c>
      <c r="D105" s="133"/>
      <c r="E105" s="133"/>
      <c r="F105" s="133"/>
    </row>
    <row r="106" spans="1:6" s="15" customFormat="1" ht="31.2" x14ac:dyDescent="0.25">
      <c r="A106" s="94" t="s">
        <v>91</v>
      </c>
      <c r="B106" s="96" t="s">
        <v>132</v>
      </c>
      <c r="C106" s="95" t="s">
        <v>93</v>
      </c>
      <c r="D106" s="95" t="s">
        <v>94</v>
      </c>
      <c r="E106" s="95" t="s">
        <v>95</v>
      </c>
      <c r="F106" s="95" t="s">
        <v>96</v>
      </c>
    </row>
    <row r="107" spans="1:6" s="15" customFormat="1" ht="15.6" x14ac:dyDescent="0.25">
      <c r="A107" s="94" t="s">
        <v>97</v>
      </c>
      <c r="B107" s="96" t="s">
        <v>130</v>
      </c>
      <c r="C107" s="94"/>
      <c r="D107" s="94"/>
      <c r="E107" s="94"/>
      <c r="F107" s="94"/>
    </row>
    <row r="108" spans="1:6" s="15" customFormat="1" ht="62.4" x14ac:dyDescent="0.25">
      <c r="A108" s="94" t="s">
        <v>99</v>
      </c>
      <c r="B108" s="96" t="s">
        <v>133</v>
      </c>
      <c r="C108" s="94"/>
      <c r="D108" s="94"/>
      <c r="E108" s="94"/>
      <c r="F108" s="94"/>
    </row>
    <row r="109" spans="1:6" s="15" customFormat="1" ht="15.6" x14ac:dyDescent="0.25">
      <c r="A109" s="94" t="s">
        <v>101</v>
      </c>
      <c r="B109" s="96" t="s">
        <v>102</v>
      </c>
      <c r="C109" s="94"/>
      <c r="D109" s="94"/>
      <c r="E109" s="94"/>
      <c r="F109" s="94"/>
    </row>
    <row r="110" spans="1:6" s="15" customFormat="1" ht="15.6" x14ac:dyDescent="0.25">
      <c r="A110" s="94" t="s">
        <v>134</v>
      </c>
      <c r="B110" s="96" t="s">
        <v>104</v>
      </c>
      <c r="C110" s="94"/>
      <c r="D110" s="94"/>
      <c r="E110" s="94"/>
      <c r="F110" s="94"/>
    </row>
    <row r="111" spans="1:6" s="15" customFormat="1" ht="15.6" x14ac:dyDescent="0.25">
      <c r="A111" s="133" t="s">
        <v>104</v>
      </c>
      <c r="B111" s="133"/>
      <c r="C111" s="94"/>
      <c r="D111" s="94"/>
      <c r="E111" s="94"/>
      <c r="F111" s="94"/>
    </row>
    <row r="112" spans="1:6" s="15" customFormat="1" ht="24.75" customHeight="1" x14ac:dyDescent="0.25">
      <c r="A112" s="134" t="s">
        <v>110</v>
      </c>
      <c r="B112" s="134"/>
      <c r="C112" s="77">
        <v>777000</v>
      </c>
      <c r="D112" s="77">
        <v>777000</v>
      </c>
      <c r="E112" s="77">
        <v>777000</v>
      </c>
      <c r="F112" s="77">
        <v>1036000</v>
      </c>
    </row>
    <row r="113" spans="1:6" s="15" customFormat="1" ht="19.5" customHeight="1" x14ac:dyDescent="0.25">
      <c r="A113" s="94"/>
      <c r="B113" s="94"/>
      <c r="C113" s="54"/>
      <c r="D113" s="54"/>
      <c r="E113" s="54"/>
      <c r="F113" s="54"/>
    </row>
    <row r="114" spans="1:6" s="15" customFormat="1" ht="15.6" x14ac:dyDescent="0.25">
      <c r="A114" s="135" t="s">
        <v>131</v>
      </c>
      <c r="B114" s="135"/>
      <c r="C114" s="135"/>
      <c r="D114" s="135"/>
      <c r="E114" s="135"/>
      <c r="F114" s="135"/>
    </row>
    <row r="115" spans="1:6" s="15" customFormat="1" ht="15.6" x14ac:dyDescent="0.25">
      <c r="A115" s="94"/>
      <c r="B115" s="94"/>
      <c r="C115" s="94"/>
      <c r="D115" s="94"/>
      <c r="E115" s="94"/>
      <c r="F115" s="94"/>
    </row>
    <row r="116" spans="1:6" s="15" customFormat="1" ht="53.25" customHeight="1" x14ac:dyDescent="0.25">
      <c r="A116" s="94" t="s">
        <v>90</v>
      </c>
      <c r="B116" s="96" t="s">
        <v>129</v>
      </c>
      <c r="C116" s="133" t="s">
        <v>170</v>
      </c>
      <c r="D116" s="133"/>
      <c r="E116" s="133"/>
      <c r="F116" s="133"/>
    </row>
    <row r="117" spans="1:6" s="15" customFormat="1" ht="31.2" x14ac:dyDescent="0.25">
      <c r="A117" s="94" t="s">
        <v>91</v>
      </c>
      <c r="B117" s="96" t="s">
        <v>132</v>
      </c>
      <c r="C117" s="95" t="s">
        <v>93</v>
      </c>
      <c r="D117" s="95" t="s">
        <v>94</v>
      </c>
      <c r="E117" s="95" t="s">
        <v>95</v>
      </c>
      <c r="F117" s="95" t="s">
        <v>96</v>
      </c>
    </row>
    <row r="118" spans="1:6" s="15" customFormat="1" ht="15.6" x14ac:dyDescent="0.25">
      <c r="A118" s="94" t="s">
        <v>97</v>
      </c>
      <c r="B118" s="96" t="s">
        <v>130</v>
      </c>
      <c r="C118" s="94"/>
      <c r="D118" s="94"/>
      <c r="E118" s="94"/>
      <c r="F118" s="94"/>
    </row>
    <row r="119" spans="1:6" s="15" customFormat="1" ht="62.4" x14ac:dyDescent="0.25">
      <c r="A119" s="94" t="s">
        <v>99</v>
      </c>
      <c r="B119" s="96" t="s">
        <v>133</v>
      </c>
      <c r="C119" s="94"/>
      <c r="D119" s="94"/>
      <c r="E119" s="94"/>
      <c r="F119" s="94"/>
    </row>
    <row r="120" spans="1:6" s="15" customFormat="1" ht="15.6" x14ac:dyDescent="0.25">
      <c r="A120" s="94" t="s">
        <v>101</v>
      </c>
      <c r="B120" s="96" t="s">
        <v>102</v>
      </c>
      <c r="C120" s="94"/>
      <c r="D120" s="94"/>
      <c r="E120" s="94"/>
      <c r="F120" s="94"/>
    </row>
    <row r="121" spans="1:6" s="15" customFormat="1" ht="15.6" x14ac:dyDescent="0.25">
      <c r="A121" s="94" t="s">
        <v>134</v>
      </c>
      <c r="B121" s="96" t="s">
        <v>104</v>
      </c>
      <c r="C121" s="94"/>
      <c r="D121" s="94"/>
      <c r="E121" s="94"/>
      <c r="F121" s="94"/>
    </row>
    <row r="122" spans="1:6" s="15" customFormat="1" ht="15.6" x14ac:dyDescent="0.25">
      <c r="A122" s="133" t="s">
        <v>104</v>
      </c>
      <c r="B122" s="133"/>
      <c r="C122" s="94"/>
      <c r="D122" s="94"/>
      <c r="E122" s="94"/>
      <c r="F122" s="94"/>
    </row>
    <row r="123" spans="1:6" s="15" customFormat="1" ht="30.75" customHeight="1" x14ac:dyDescent="0.25">
      <c r="A123" s="134" t="s">
        <v>110</v>
      </c>
      <c r="B123" s="134"/>
      <c r="C123" s="78">
        <v>-777000</v>
      </c>
      <c r="D123" s="78">
        <v>-777000</v>
      </c>
      <c r="E123" s="78">
        <v>-777000</v>
      </c>
      <c r="F123" s="78">
        <v>-1036000</v>
      </c>
    </row>
  </sheetData>
  <mergeCells count="64">
    <mergeCell ref="E2:F2"/>
    <mergeCell ref="A3:F3"/>
    <mergeCell ref="A4:F4"/>
    <mergeCell ref="A5:F5"/>
    <mergeCell ref="B6:F6"/>
    <mergeCell ref="B7:F7"/>
    <mergeCell ref="A9:F9"/>
    <mergeCell ref="C11:F11"/>
    <mergeCell ref="A17:B17"/>
    <mergeCell ref="A18:B18"/>
    <mergeCell ref="A21:B21"/>
    <mergeCell ref="A22:B22"/>
    <mergeCell ref="A19:B19"/>
    <mergeCell ref="A20:B20"/>
    <mergeCell ref="C24:F24"/>
    <mergeCell ref="A49:B49"/>
    <mergeCell ref="A31:B31"/>
    <mergeCell ref="A32:B32"/>
    <mergeCell ref="A33:B33"/>
    <mergeCell ref="A34:B34"/>
    <mergeCell ref="A36:B36"/>
    <mergeCell ref="A37:B37"/>
    <mergeCell ref="C39:F39"/>
    <mergeCell ref="A45:B45"/>
    <mergeCell ref="A46:B46"/>
    <mergeCell ref="A47:B47"/>
    <mergeCell ref="A48:B48"/>
    <mergeCell ref="A30:B30"/>
    <mergeCell ref="A35:B35"/>
    <mergeCell ref="A68:C68"/>
    <mergeCell ref="A50:B50"/>
    <mergeCell ref="A51:B51"/>
    <mergeCell ref="A52:B52"/>
    <mergeCell ref="A53:B53"/>
    <mergeCell ref="A54:B54"/>
    <mergeCell ref="C56:F56"/>
    <mergeCell ref="A62:B62"/>
    <mergeCell ref="A63:B63"/>
    <mergeCell ref="A64:B64"/>
    <mergeCell ref="A65:B65"/>
    <mergeCell ref="A66:B66"/>
    <mergeCell ref="C105:F105"/>
    <mergeCell ref="A94:B94"/>
    <mergeCell ref="C70:F70"/>
    <mergeCell ref="A76:B76"/>
    <mergeCell ref="A77:B77"/>
    <mergeCell ref="A78:B78"/>
    <mergeCell ref="A79:B79"/>
    <mergeCell ref="B83:F83"/>
    <mergeCell ref="B82:F82"/>
    <mergeCell ref="A85:F85"/>
    <mergeCell ref="C87:F87"/>
    <mergeCell ref="A93:B93"/>
    <mergeCell ref="A97:F97"/>
    <mergeCell ref="A98:F98"/>
    <mergeCell ref="B100:F100"/>
    <mergeCell ref="B101:F101"/>
    <mergeCell ref="A103:F103"/>
    <mergeCell ref="A123:B123"/>
    <mergeCell ref="A111:B111"/>
    <mergeCell ref="A112:B112"/>
    <mergeCell ref="A114:F114"/>
    <mergeCell ref="C116:F116"/>
    <mergeCell ref="A122:B122"/>
  </mergeCells>
  <phoneticPr fontId="25" type="noConversion"/>
  <pageMargins left="0.7" right="0.7" top="0.75" bottom="0.75" header="0.3" footer="0.3"/>
  <pageSetup paperSize="9" scale="85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view="pageBreakPreview" topLeftCell="B1" zoomScale="130" zoomScaleNormal="145" zoomScaleSheetLayoutView="130" workbookViewId="0">
      <selection activeCell="A2" sqref="A2:G2"/>
    </sheetView>
  </sheetViews>
  <sheetFormatPr defaultColWidth="9.109375" defaultRowHeight="17.399999999999999" x14ac:dyDescent="0.25"/>
  <cols>
    <col min="1" max="1" width="15.33203125" style="72" customWidth="1"/>
    <col min="2" max="2" width="69" style="58" customWidth="1"/>
    <col min="3" max="3" width="12" style="74" customWidth="1"/>
    <col min="4" max="4" width="13.5546875" style="74" customWidth="1"/>
    <col min="5" max="5" width="13.33203125" style="75" customWidth="1"/>
    <col min="6" max="6" width="15" style="75" customWidth="1"/>
    <col min="7" max="7" width="22.6640625" style="76" customWidth="1"/>
    <col min="8" max="8" width="4.5546875" style="58" customWidth="1"/>
    <col min="9" max="16384" width="9.109375" style="58"/>
  </cols>
  <sheetData>
    <row r="1" spans="1:7" s="57" customFormat="1" ht="18" x14ac:dyDescent="0.25">
      <c r="A1" s="56"/>
      <c r="B1" s="150" t="s">
        <v>154</v>
      </c>
      <c r="C1" s="150"/>
      <c r="D1" s="150"/>
      <c r="E1" s="150"/>
      <c r="F1" s="150"/>
      <c r="G1" s="150"/>
    </row>
    <row r="2" spans="1:7" s="57" customFormat="1" ht="18" x14ac:dyDescent="0.25">
      <c r="A2" s="150" t="s">
        <v>135</v>
      </c>
      <c r="B2" s="150"/>
      <c r="C2" s="150"/>
      <c r="D2" s="150"/>
      <c r="E2" s="150"/>
      <c r="F2" s="150"/>
      <c r="G2" s="150"/>
    </row>
    <row r="3" spans="1:7" s="57" customFormat="1" ht="18" x14ac:dyDescent="0.25">
      <c r="A3" s="150" t="s">
        <v>136</v>
      </c>
      <c r="B3" s="150"/>
      <c r="C3" s="150"/>
      <c r="D3" s="150"/>
      <c r="E3" s="150"/>
      <c r="F3" s="150"/>
      <c r="G3" s="150"/>
    </row>
    <row r="4" spans="1:7" ht="48" customHeight="1" x14ac:dyDescent="0.25">
      <c r="A4" s="151" t="s">
        <v>169</v>
      </c>
      <c r="B4" s="151"/>
      <c r="C4" s="151"/>
      <c r="D4" s="151"/>
      <c r="E4" s="151"/>
      <c r="F4" s="151"/>
      <c r="G4" s="151"/>
    </row>
    <row r="5" spans="1:7" ht="104.25" customHeight="1" x14ac:dyDescent="0.25">
      <c r="A5" s="152" t="s">
        <v>137</v>
      </c>
      <c r="B5" s="152" t="s">
        <v>138</v>
      </c>
      <c r="C5" s="152" t="s">
        <v>139</v>
      </c>
      <c r="D5" s="152" t="s">
        <v>140</v>
      </c>
      <c r="E5" s="153" t="s">
        <v>141</v>
      </c>
      <c r="F5" s="154" t="s">
        <v>170</v>
      </c>
      <c r="G5" s="154"/>
    </row>
    <row r="6" spans="1:7" ht="34.799999999999997" x14ac:dyDescent="0.25">
      <c r="A6" s="152"/>
      <c r="B6" s="152"/>
      <c r="C6" s="152"/>
      <c r="D6" s="152"/>
      <c r="E6" s="153"/>
      <c r="F6" s="59" t="s">
        <v>142</v>
      </c>
      <c r="G6" s="60" t="s">
        <v>143</v>
      </c>
    </row>
    <row r="7" spans="1:7" s="62" customFormat="1" ht="18" x14ac:dyDescent="0.25">
      <c r="A7" s="145" t="s">
        <v>28</v>
      </c>
      <c r="B7" s="145"/>
      <c r="C7" s="145"/>
      <c r="D7" s="145"/>
      <c r="E7" s="145"/>
      <c r="F7" s="145"/>
      <c r="G7" s="61"/>
    </row>
    <row r="8" spans="1:7" ht="18" x14ac:dyDescent="0.25">
      <c r="A8" s="63" t="s">
        <v>144</v>
      </c>
      <c r="B8" s="64" t="s">
        <v>145</v>
      </c>
      <c r="C8" s="64" t="s">
        <v>146</v>
      </c>
      <c r="D8" s="146"/>
      <c r="E8" s="146"/>
      <c r="F8" s="146"/>
      <c r="G8" s="65"/>
    </row>
    <row r="9" spans="1:7" ht="18" x14ac:dyDescent="0.25">
      <c r="A9" s="66" t="s">
        <v>147</v>
      </c>
      <c r="B9" s="147" t="s">
        <v>148</v>
      </c>
      <c r="C9" s="148"/>
      <c r="D9" s="148"/>
      <c r="E9" s="148"/>
      <c r="F9" s="149"/>
      <c r="G9" s="61">
        <f>G10</f>
        <v>-340686.4</v>
      </c>
    </row>
    <row r="10" spans="1:7" ht="18" x14ac:dyDescent="0.25">
      <c r="A10" s="147" t="s">
        <v>149</v>
      </c>
      <c r="B10" s="148"/>
      <c r="C10" s="148"/>
      <c r="D10" s="148"/>
      <c r="E10" s="148"/>
      <c r="F10" s="149"/>
      <c r="G10" s="61">
        <f>SUM(G11:G11)</f>
        <v>-340686.4</v>
      </c>
    </row>
    <row r="11" spans="1:7" ht="18" x14ac:dyDescent="0.25">
      <c r="A11" s="67" t="s">
        <v>150</v>
      </c>
      <c r="B11" s="68" t="s">
        <v>151</v>
      </c>
      <c r="C11" s="69" t="s">
        <v>152</v>
      </c>
      <c r="D11" s="69" t="s">
        <v>153</v>
      </c>
      <c r="E11" s="70"/>
      <c r="F11" s="71"/>
      <c r="G11" s="61">
        <v>-340686.4</v>
      </c>
    </row>
    <row r="13" spans="1:7" x14ac:dyDescent="0.25">
      <c r="B13" s="73"/>
    </row>
  </sheetData>
  <mergeCells count="14">
    <mergeCell ref="A7:F7"/>
    <mergeCell ref="D8:F8"/>
    <mergeCell ref="B9:F9"/>
    <mergeCell ref="A10:F10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25" right="0.25" top="0.75" bottom="0.75" header="0.3" footer="0.3"/>
  <pageSetup paperSize="9" scale="9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https:/mul-mtc.gov.am/tasks/docs/attachment.php?id=193553&amp;fn=Voroshum+2019-3-NEW.xlsx&amp;out=1&amp;token=</cp:keywords>
  <cp:lastModifiedBy>user</cp:lastModifiedBy>
  <cp:lastPrinted>2021-02-05T11:42:21Z</cp:lastPrinted>
  <dcterms:created xsi:type="dcterms:W3CDTF">2019-03-14T07:25:24Z</dcterms:created>
  <dcterms:modified xsi:type="dcterms:W3CDTF">2021-02-10T15:13:42Z</dcterms:modified>
</cp:coreProperties>
</file>